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CUCION 2023\PORTAL TRANSANCCIONAL\"/>
    </mc:Choice>
  </mc:AlternateContent>
  <bookViews>
    <workbookView xWindow="0" yWindow="0" windowWidth="20490" windowHeight="7755"/>
  </bookViews>
  <sheets>
    <sheet name="EJE. PORTAL ENERO" sheetId="1" r:id="rId1"/>
  </sheets>
  <definedNames>
    <definedName name="_xlnm.Print_Area" localSheetId="0">'EJE. PORTAL ENERO'!$A$1:$Q$109</definedName>
    <definedName name="_xlnm.Print_Titles" localSheetId="0">'EJE. PORTAL ENERO'!$1:$7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89" i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M27" i="1"/>
  <c r="E54" i="1"/>
  <c r="G54" i="1"/>
  <c r="H54" i="1"/>
  <c r="G27" i="1"/>
  <c r="E17" i="1"/>
  <c r="G17" i="1"/>
  <c r="G11" i="1"/>
  <c r="H11" i="1"/>
  <c r="M11" i="1"/>
  <c r="P64" i="1"/>
  <c r="P69" i="1"/>
  <c r="Q69" i="1" s="1"/>
  <c r="P72" i="1"/>
  <c r="O64" i="1"/>
  <c r="N64" i="1"/>
  <c r="M64" i="1"/>
  <c r="L64" i="1"/>
  <c r="K64" i="1"/>
  <c r="J64" i="1"/>
  <c r="I64" i="1"/>
  <c r="H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2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<sst xmlns="http://schemas.openxmlformats.org/spreadsheetml/2006/main" count="112" uniqueCount="112">
  <si>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</si>
  <si>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</si>
  <si>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</si>
  <si>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</si>
  <si>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</si>
  <si>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</si>
  <si>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</si>
  <si>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</si>
  <si>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</si>
  <si>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</si>
  <si>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</si>
  <si>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</si>
  <si>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</si>
  <si>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</si>
  <si>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</si>
  <si>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</si>
  <si>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</si>
  <si>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</si>
  <si>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</si>
  <si>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</si>
  <si>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</si>
  <si>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</si>
  <si>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</si>
  <si>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</si>
  <si>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</si>
  <si>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</si>
  <si>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</si>
  <si>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</si>
  <si>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</si>
  <si>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</si>
  <si>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</si>
  <si>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</si>
  <si>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</si>
  <si>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</si>
  <si>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</si>
  <si>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</si>
  <si>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</si>
  <si>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</si>
  <si>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</si>
  <si>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</si>
  <si>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</si>
  <si>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</si>
  <si>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</si>
  <si>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</si>
  <si>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</si>
  <si>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</si>
  <si>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</si>
  <si>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</si>
  <si>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</si>
  <si>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</si>
  <si>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</si>
  <si>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</si>
  <si>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</si>
  <si>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</si>
  <si>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</si>
  <si>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</si>
  <si>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</si>
  <si>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</si>
  <si>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</si>
  <si>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</si>
  <si>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</si>
  <si>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</si>
  <si>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</si>
  <si>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</si>
  <si>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</si>
  <si>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</si>
  <si>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</si>
  <si>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</si>
  <si>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</si>
  <si>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</si>
  <si>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</si>
  <si>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</si>
  <si>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</si>
  <si>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</si>
  <si>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</si>
  <si>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</si>
  <si>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</si>
  <si>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</si>
  <si>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</si>
  <si>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</si>
  <si>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</si>
  <si>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</si>
  <si>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</si>
  <si>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</si>
  <si>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</si>
  <si>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</si>
  <si>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</si>
  <si>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</si>
  <si>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</si>
  <si>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</si>
  <si>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</si>
  <si>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</si>
  <si>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</si>
  <si>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</si>
  <si>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</si>
  <si>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</si>
  <si>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</si>
  <si>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</si>
  <si>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</si>
  <si>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</si>
  <si>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</si>
  <si>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</si>
  <si>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</si>
  <si>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</si>
  <si>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</si>
  <si>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</si>
  <si>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 xml:space="preserve">Licda. Yokasta Burgos 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</si>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</sst>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15" zoomScale="85" zoomScaleNormal="85" zoomScaleSheetLayoutView="85" workbookViewId="0">
      <pane xSplit="1" topLeftCell="C1" activePane="topRight" state="frozen"/>
      <selection activeCell="B1" sqref="B1"/>
      <selection pane="topRight" activeCell="D29" sqref="D29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11" width="20.7109375" style="2" customWidth="1"/>
    <col min="12" max="12" width="2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8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25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25">
      <c r="B4" s="72" t="s">
        <v>104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25">
      <c r="B6" s="74">
        <v>44957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x14ac:dyDescent="0.25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110</v>
      </c>
      <c r="D9" s="60" t="s">
        <v>109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25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25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0</v>
      </c>
      <c r="G11" s="29">
        <f t="shared" si="0"/>
        <v>0</v>
      </c>
      <c r="H11" s="29">
        <f t="shared" si="0"/>
        <v>0</v>
      </c>
      <c r="I11" s="29">
        <f t="shared" si="0"/>
        <v>0</v>
      </c>
      <c r="J11" s="29">
        <f t="shared" si="0"/>
        <v>0</v>
      </c>
      <c r="K11" s="29">
        <f t="shared" si="0"/>
        <v>0</v>
      </c>
      <c r="L11" s="29">
        <f t="shared" si="0"/>
        <v>0</v>
      </c>
      <c r="M11" s="29">
        <f t="shared" si="0"/>
        <v>0</v>
      </c>
      <c r="N11" s="29">
        <f t="shared" si="0"/>
        <v>0</v>
      </c>
      <c r="O11" s="29">
        <f t="shared" ref="O11" si="1">+O12+O13+O16+O14+O15</f>
        <v>0</v>
      </c>
      <c r="P11" s="29">
        <f t="shared" ref="P11" si="2">+P12+P13+P16+P14+P15</f>
        <v>0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49415420.449999996</v>
      </c>
    </row>
    <row r="12" spans="2:17" s="22" customFormat="1" x14ac:dyDescent="0.25">
      <c r="B12" s="50" t="s">
        <v>19</v>
      </c>
      <c r="C12" s="63">
        <v>623971880</v>
      </c>
      <c r="D12" s="52">
        <v>-26400000</v>
      </c>
      <c r="E12" s="31">
        <v>43329158.859999999</v>
      </c>
      <c r="F12" s="31">
        <v>0</v>
      </c>
      <c r="G12" s="32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43329158.859999999</v>
      </c>
    </row>
    <row r="13" spans="2:17" s="22" customFormat="1" x14ac:dyDescent="0.25">
      <c r="B13" s="50" t="s">
        <v>20</v>
      </c>
      <c r="C13" s="63">
        <v>205740637</v>
      </c>
      <c r="D13" s="52"/>
      <c r="E13" s="31">
        <v>216463.97</v>
      </c>
      <c r="F13" s="31">
        <v>0</v>
      </c>
      <c r="G13" s="32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216463.97</v>
      </c>
    </row>
    <row r="14" spans="2:17" s="22" customFormat="1" x14ac:dyDescent="0.25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23</v>
      </c>
      <c r="C16" s="63">
        <v>84345006</v>
      </c>
      <c r="D16" s="52"/>
      <c r="E16" s="31">
        <v>5869797.6200000001</v>
      </c>
      <c r="F16" s="31">
        <v>0</v>
      </c>
      <c r="G16" s="32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5869797.6200000001</v>
      </c>
    </row>
    <row r="17" spans="2:17" s="22" customFormat="1" ht="31.5" customHeight="1" x14ac:dyDescent="0.25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0</v>
      </c>
      <c r="G17" s="29">
        <f t="shared" si="3"/>
        <v>0</v>
      </c>
      <c r="H17" s="29">
        <f t="shared" si="3"/>
        <v>0</v>
      </c>
      <c r="I17" s="29">
        <f t="shared" si="3"/>
        <v>0</v>
      </c>
      <c r="J17" s="29">
        <v>0</v>
      </c>
      <c r="K17" s="29">
        <f>+K18+K19+K20+K21+K24+K25+K23+K22+K26</f>
        <v>0</v>
      </c>
      <c r="L17" s="29">
        <f t="shared" si="3"/>
        <v>0</v>
      </c>
      <c r="M17" s="29">
        <f t="shared" si="3"/>
        <v>0</v>
      </c>
      <c r="N17" s="29">
        <f t="shared" si="3"/>
        <v>0</v>
      </c>
      <c r="O17" s="29">
        <f t="shared" si="3"/>
        <v>0</v>
      </c>
      <c r="P17" s="29">
        <f t="shared" si="3"/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103819</v>
      </c>
    </row>
    <row r="18" spans="2:17" s="22" customFormat="1" x14ac:dyDescent="0.25">
      <c r="B18" s="50" t="s">
        <v>25</v>
      </c>
      <c r="C18" s="63">
        <v>8438529</v>
      </c>
      <c r="D18" s="52"/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s="22" customFormat="1" x14ac:dyDescent="0.25">
      <c r="B19" s="50" t="s">
        <v>26</v>
      </c>
      <c r="C19" s="63">
        <v>2934479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ht="18" customHeight="1" x14ac:dyDescent="0.25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x14ac:dyDescent="0.25">
      <c r="B22" s="50" t="s">
        <v>29</v>
      </c>
      <c r="C22" s="63">
        <v>21965932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30</v>
      </c>
      <c r="C23" s="63">
        <v>16352052</v>
      </c>
      <c r="D23" s="52"/>
      <c r="E23" s="31">
        <v>103819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103819</v>
      </c>
    </row>
    <row r="24" spans="2:17" s="22" customFormat="1" ht="30" x14ac:dyDescent="0.25">
      <c r="B24" s="50" t="s">
        <v>31</v>
      </c>
      <c r="C24" s="63">
        <v>45810394</v>
      </c>
      <c r="D24" s="52">
        <f>-2248906.14+(-1602640.6)</f>
        <v>-3851546.74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32</v>
      </c>
      <c r="C25" s="63">
        <v>33695380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x14ac:dyDescent="0.25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0</v>
      </c>
      <c r="H26" s="31">
        <v>0</v>
      </c>
      <c r="I26" s="31"/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0</v>
      </c>
      <c r="G27" s="29">
        <f t="shared" si="4"/>
        <v>0</v>
      </c>
      <c r="H27" s="29">
        <v>0</v>
      </c>
      <c r="I27" s="29">
        <f t="shared" si="4"/>
        <v>0</v>
      </c>
      <c r="J27" s="29">
        <v>0</v>
      </c>
      <c r="K27" s="29">
        <f t="shared" si="4"/>
        <v>0</v>
      </c>
      <c r="L27" s="29">
        <f t="shared" si="4"/>
        <v>0</v>
      </c>
      <c r="M27" s="29">
        <f>+M28+M29+M30+M31+M32+M33+M34+M35+M36+M37</f>
        <v>0</v>
      </c>
      <c r="N27" s="29">
        <f t="shared" ref="N27:P27" si="5">+N28+N29+N30+N31+N32+N33+N34+N35+N36+N37</f>
        <v>0</v>
      </c>
      <c r="O27" s="29">
        <f t="shared" si="5"/>
        <v>0</v>
      </c>
      <c r="P27" s="29">
        <f t="shared" si="5"/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18331961.280000001</v>
      </c>
    </row>
    <row r="28" spans="2:17" s="22" customFormat="1" x14ac:dyDescent="0.25">
      <c r="B28" s="50" t="s">
        <v>35</v>
      </c>
      <c r="C28" s="63">
        <v>19300230</v>
      </c>
      <c r="D28" s="52">
        <v>-26601.200000000001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9" spans="2:17" s="22" customFormat="1" x14ac:dyDescent="0.25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37</v>
      </c>
      <c r="C30" s="63">
        <v>15693196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38</v>
      </c>
      <c r="C31" s="63">
        <v>392000000</v>
      </c>
      <c r="D31" s="52"/>
      <c r="E31" s="31">
        <v>18331961.280000001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18331961.280000001</v>
      </c>
    </row>
    <row r="32" spans="2:17" s="22" customFormat="1" ht="33" customHeight="1" x14ac:dyDescent="0.25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s="22" customFormat="1" ht="30" x14ac:dyDescent="0.25">
      <c r="B33" s="50" t="s">
        <v>40</v>
      </c>
      <c r="C33" s="63">
        <v>2542205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41</v>
      </c>
      <c r="C34" s="63">
        <v>64070704</v>
      </c>
      <c r="D34" s="52">
        <v>-146600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x14ac:dyDescent="0.25">
      <c r="B35" s="50" t="s">
        <v>105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30" x14ac:dyDescent="0.25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25">
      <c r="B37" s="50" t="s">
        <v>43</v>
      </c>
      <c r="C37" s="63"/>
      <c r="D37" s="52"/>
      <c r="E37" s="31">
        <v>0</v>
      </c>
      <c r="F37" s="31">
        <v>0</v>
      </c>
      <c r="G37" s="31">
        <v>0</v>
      </c>
      <c r="H37" s="31"/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3" customFormat="1" x14ac:dyDescent="0.25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30" x14ac:dyDescent="0.25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25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30" x14ac:dyDescent="0.25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25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25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30" x14ac:dyDescent="0.25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25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30" x14ac:dyDescent="0.25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25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0</v>
      </c>
      <c r="H54" s="29">
        <f t="shared" si="6"/>
        <v>0</v>
      </c>
      <c r="I54" s="29">
        <f t="shared" si="6"/>
        <v>0</v>
      </c>
      <c r="J54" s="29">
        <v>0</v>
      </c>
      <c r="K54" s="29">
        <f t="shared" si="6"/>
        <v>0</v>
      </c>
      <c r="L54" s="29">
        <f t="shared" si="6"/>
        <v>0</v>
      </c>
      <c r="M54" s="29">
        <f>+M55+M56+M57+M58+M59+M60+M61+M62</f>
        <v>0</v>
      </c>
      <c r="N54" s="29">
        <f t="shared" ref="N54:P54" si="7">+N55+N56+N57+N58+N59+N60+N61+N62</f>
        <v>0</v>
      </c>
      <c r="O54" s="29">
        <f t="shared" si="7"/>
        <v>0</v>
      </c>
      <c r="P54" s="29">
        <f t="shared" si="7"/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50" t="s">
        <v>61</v>
      </c>
      <c r="C55" s="63">
        <v>10782215</v>
      </c>
      <c r="D55" s="52"/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ht="30" x14ac:dyDescent="0.25">
      <c r="B57" s="50" t="s">
        <v>63</v>
      </c>
      <c r="C57" s="63">
        <v>23007737</v>
      </c>
      <c r="D57" s="52"/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25">
      <c r="B59" s="50" t="s">
        <v>65</v>
      </c>
      <c r="C59" s="63">
        <v>16037346</v>
      </c>
      <c r="D59" s="52">
        <v>-416913.95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30" x14ac:dyDescent="0.25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25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f t="shared" si="8"/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1">
        <f t="shared" si="8"/>
        <v>0</v>
      </c>
      <c r="P64" s="31">
        <f>+P65+P66+P67+P68</f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30" x14ac:dyDescent="0.25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25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30" x14ac:dyDescent="0.25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25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30" x14ac:dyDescent="0.25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25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0</v>
      </c>
      <c r="G76" s="37">
        <f t="shared" si="9"/>
        <v>0</v>
      </c>
      <c r="H76" s="37">
        <f t="shared" si="9"/>
        <v>0</v>
      </c>
      <c r="I76" s="37">
        <f t="shared" si="9"/>
        <v>0</v>
      </c>
      <c r="J76" s="37">
        <f t="shared" si="9"/>
        <v>0</v>
      </c>
      <c r="K76" s="37">
        <f t="shared" si="9"/>
        <v>0</v>
      </c>
      <c r="L76" s="37">
        <f t="shared" si="9"/>
        <v>0</v>
      </c>
      <c r="M76" s="37">
        <f t="shared" si="9"/>
        <v>0</v>
      </c>
      <c r="N76" s="37">
        <f t="shared" si="9"/>
        <v>0</v>
      </c>
      <c r="O76" s="37">
        <f t="shared" si="9"/>
        <v>0</v>
      </c>
      <c r="P76" s="37">
        <f t="shared" si="9"/>
        <v>0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67851200.729999989</v>
      </c>
    </row>
    <row r="77" spans="2:17" x14ac:dyDescent="0.25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25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ht="30" x14ac:dyDescent="0.25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25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75" x14ac:dyDescent="0.25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0</v>
      </c>
      <c r="G89" s="25">
        <f t="shared" si="11"/>
        <v>0</v>
      </c>
      <c r="H89" s="25">
        <f t="shared" si="11"/>
        <v>0</v>
      </c>
      <c r="I89" s="25">
        <f t="shared" si="11"/>
        <v>0</v>
      </c>
      <c r="J89" s="25">
        <f t="shared" si="11"/>
        <v>0</v>
      </c>
      <c r="K89" s="25">
        <f t="shared" si="11"/>
        <v>0</v>
      </c>
      <c r="L89" s="25">
        <f t="shared" si="11"/>
        <v>0</v>
      </c>
      <c r="M89" s="25">
        <f t="shared" si="11"/>
        <v>0</v>
      </c>
      <c r="N89" s="25">
        <f t="shared" si="11"/>
        <v>0</v>
      </c>
      <c r="O89" s="25">
        <f t="shared" si="11"/>
        <v>0</v>
      </c>
      <c r="P89" s="25">
        <f>P76+P87</f>
        <v>0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67851200.729999989</v>
      </c>
    </row>
    <row r="90" spans="2:17" s="6" customFormat="1" ht="15.75" x14ac:dyDescent="0.25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75" x14ac:dyDescent="0.25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75" x14ac:dyDescent="0.25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75" x14ac:dyDescent="0.25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75" x14ac:dyDescent="0.25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25">
      <c r="B96" s="9" t="s">
        <v>111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25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8" x14ac:dyDescent="0.25">
      <c r="B98" s="9"/>
      <c r="C98" s="69"/>
      <c r="D98"/>
      <c r="E98" s="70" t="s">
        <v>106</v>
      </c>
      <c r="F98" s="70"/>
      <c r="G98" s="70"/>
      <c r="H98" s="41"/>
      <c r="I98" s="41"/>
      <c r="J98" s="71" t="s">
        <v>107</v>
      </c>
      <c r="K98" s="71"/>
      <c r="L98" s="71"/>
      <c r="M98" s="2"/>
      <c r="N98" s="2"/>
      <c r="O98" s="2"/>
      <c r="P98" s="2"/>
    </row>
    <row r="99" spans="1:16" s="10" customFormat="1" ht="18" x14ac:dyDescent="0.25">
      <c r="B99" s="11"/>
      <c r="D99" s="11"/>
      <c r="E99" s="76" t="s">
        <v>108</v>
      </c>
      <c r="F99" s="76"/>
      <c r="G99" s="76"/>
      <c r="H99" s="39"/>
      <c r="I99" s="39"/>
      <c r="J99" s="75" t="s">
        <v>103</v>
      </c>
      <c r="K99" s="75"/>
      <c r="L99" s="75"/>
      <c r="M99" s="12"/>
      <c r="N99" s="12"/>
      <c r="O99" s="12"/>
      <c r="P99" s="12"/>
    </row>
    <row r="100" spans="1:16" s="14" customFormat="1" ht="18" x14ac:dyDescent="0.25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25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8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4.25" x14ac:dyDescent="0.2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25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4" orientation="landscape" r:id="rId1"/>
  <rowBreaks count="3" manualBreakCount="3">
    <brk id="50" max="15" man="1"/>
    <brk id="99" max="15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ENERO</vt:lpstr>
      <vt:lpstr>'EJE. PORTAL ENERO'!Área_de_impresión</vt:lpstr>
      <vt:lpstr>'EJE. PORTAL ENERO'!Títulos_a_imprimir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2023-02-08T19:50:12Z</cp:lastPrinted>
  <dcterms:created xsi:type="dcterms:W3CDTF">2019-02-08T13:48:25Z</dcterms:created>
  <dcterms:modified xsi:type="dcterms:W3CDTF">2023-05-11T15:32:24Z</dcterms:modified>
</cp:coreProperties>
</file>