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20490" windowHeight="71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.'!$A$1:$F$70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4" i="1" s="1"/>
  <c r="C46" i="1" s="1"/>
  <c r="C45" i="1"/>
  <c r="E39" i="1"/>
  <c r="C38" i="1"/>
  <c r="C39" i="1" s="1"/>
  <c r="E35" i="1"/>
  <c r="E41" i="1" s="1"/>
  <c r="C34" i="1"/>
  <c r="C33" i="1"/>
  <c r="C32" i="1"/>
  <c r="E27" i="1"/>
  <c r="E29" i="1" s="1"/>
  <c r="C26" i="1"/>
  <c r="C25" i="1"/>
  <c r="E22" i="1"/>
  <c r="C21" i="1"/>
  <c r="C20" i="1"/>
  <c r="C19" i="1"/>
  <c r="C18" i="1"/>
  <c r="E47" i="1" l="1"/>
  <c r="C22" i="1"/>
  <c r="C35" i="1"/>
  <c r="C27" i="1"/>
  <c r="C29" i="1" s="1"/>
  <c r="C41" i="1"/>
  <c r="C47" i="1" l="1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<sst xmlns="http://schemas.openxmlformats.org/spreadsheetml/2006/main" count="34" uniqueCount="34">
  <si>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</si>
  <si>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</si>
  <si>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</si>
  <si>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</si>
  <si>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JULIO 2023</t>
  </si>
  <si>
    <t>(Valores expresados en pesos dominicanos-RD$)</t>
  </si>
  <si>
    <t>JULIO 2023.</t>
  </si>
  <si>
    <t>JUNIO 2023.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</si>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</sst>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2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845207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8037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489859</xdr:colOff>
      <xdr:row>52</xdr:row>
      <xdr:rowOff>27215</xdr:rowOff>
    </xdr:from>
    <xdr:to>
      <xdr:col>4</xdr:col>
      <xdr:colOff>1687286</xdr:colOff>
      <xdr:row>66</xdr:row>
      <xdr:rowOff>157707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859" y="10161815"/>
          <a:ext cx="8045902" cy="28355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FINANCIERO%20DE%20JULIO%202023%20final%201%20(Autoguard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TABLAACUMU"/>
      <sheetName val="DIARIO ACUMULADO"/>
      <sheetName val="1.Estado de Situación Comparat"/>
      <sheetName val="3.Cambio del Patrimonio f."/>
      <sheetName val="4.Flujo de Efectivo Anual"/>
      <sheetName val="5.Estado Comp. importes pr."/>
      <sheetName val="6.NOTA ACUMULADA"/>
      <sheetName val="EST.RENDIM.ACUMULADO"/>
      <sheetName val="COMISION"/>
      <sheetName val="nota de Activo fijo"/>
      <sheetName val="Estado de Situación MES ."/>
      <sheetName val="Est. de Rendimiento MES"/>
      <sheetName val="NOTAS DEL MES"/>
      <sheetName val="Tabla JULIO 2023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JULIO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1">
          <cell r="C41">
            <v>-1791770.0070319474</v>
          </cell>
        </row>
      </sheetData>
      <sheetData sheetId="15">
        <row r="103">
          <cell r="C103">
            <v>405702.14700005186</v>
          </cell>
        </row>
        <row r="146">
          <cell r="C146">
            <v>262880314.53370959</v>
          </cell>
        </row>
        <row r="234">
          <cell r="C234">
            <v>231449449.61998311</v>
          </cell>
        </row>
        <row r="255">
          <cell r="E255">
            <v>3038458.8880000003</v>
          </cell>
        </row>
        <row r="280">
          <cell r="E280">
            <v>76900928.283912793</v>
          </cell>
        </row>
        <row r="317">
          <cell r="C317">
            <v>157189489.74430746</v>
          </cell>
        </row>
        <row r="560">
          <cell r="C560">
            <v>10896715.65471027</v>
          </cell>
        </row>
        <row r="577">
          <cell r="C577">
            <v>16081152.879999993</v>
          </cell>
        </row>
        <row r="591">
          <cell r="C591">
            <v>9193129.1682034098</v>
          </cell>
        </row>
      </sheetData>
      <sheetData sheetId="16">
        <row r="353">
          <cell r="C353">
            <v>1505389.41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U81"/>
  <sheetViews>
    <sheetView showGridLines="0" tabSelected="1" view="pageBreakPreview" zoomScale="70" zoomScaleNormal="70" zoomScaleSheetLayoutView="70" zoomScalePageLayoutView="25" workbookViewId="0">
      <selection activeCell="H13" sqref="H13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64" customWidth="1"/>
    <col min="3" max="3" width="25.28515625" style="66" customWidth="1"/>
    <col min="4" max="4" width="5.28515625" style="67" customWidth="1"/>
    <col min="5" max="5" width="26.7109375" style="66" customWidth="1"/>
    <col min="6" max="6" width="14.85546875" style="2" customWidth="1"/>
    <col min="7" max="7" width="25.7109375" style="3" customWidth="1"/>
    <col min="8" max="8" width="28.140625" style="3" customWidth="1"/>
    <col min="9" max="9" width="9.140625" style="3" customWidth="1"/>
    <col min="10" max="10" width="21.140625" style="3" customWidth="1"/>
    <col min="11" max="11" width="11.7109375" style="3" customWidth="1"/>
    <col min="12" max="12" width="29.85546875" style="3" customWidth="1"/>
    <col min="13" max="13" width="19.7109375" style="3" customWidth="1"/>
    <col min="14" max="14" width="21.85546875" style="3" customWidth="1"/>
    <col min="15" max="15" width="23.42578125" style="3" customWidth="1"/>
    <col min="16" max="16" width="22.5703125" style="3" customWidth="1"/>
    <col min="17" max="17" width="26.28515625" style="3" customWidth="1"/>
    <col min="18" max="18" width="19.28515625" style="3" customWidth="1"/>
    <col min="19" max="19" width="31.28515625" style="3" customWidth="1"/>
    <col min="20" max="20" width="22.28515625" style="4" customWidth="1"/>
    <col min="21" max="21" width="18.7109375" style="4" bestFit="1" customWidth="1"/>
    <col min="22" max="16384" width="11.42578125" style="4"/>
  </cols>
  <sheetData>
    <row r="5" spans="2:19" x14ac:dyDescent="0.25">
      <c r="B5" s="1" t="s">
        <v>0</v>
      </c>
      <c r="C5" s="1"/>
      <c r="D5" s="1"/>
      <c r="E5" s="1"/>
    </row>
    <row r="6" spans="2:19" x14ac:dyDescent="0.25">
      <c r="B6" s="1" t="s">
        <v>1</v>
      </c>
      <c r="C6" s="1"/>
      <c r="D6" s="1"/>
      <c r="E6" s="1"/>
    </row>
    <row r="7" spans="2:19" x14ac:dyDescent="0.25">
      <c r="B7" s="1" t="s">
        <v>2</v>
      </c>
      <c r="C7" s="1"/>
      <c r="D7" s="1"/>
      <c r="E7" s="1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2:19" x14ac:dyDescent="0.25">
      <c r="B8" s="1" t="s">
        <v>3</v>
      </c>
      <c r="C8" s="1"/>
      <c r="D8" s="1"/>
      <c r="E8" s="1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2:19" x14ac:dyDescent="0.25">
      <c r="B9" s="1" t="s">
        <v>4</v>
      </c>
      <c r="C9" s="1"/>
      <c r="D9" s="1"/>
      <c r="E9" s="1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2:19" x14ac:dyDescent="0.25">
      <c r="B10" s="1" t="s">
        <v>5</v>
      </c>
      <c r="C10" s="1"/>
      <c r="D10" s="1"/>
      <c r="E10" s="1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2:19" x14ac:dyDescent="0.25">
      <c r="B11" s="7"/>
      <c r="C11" s="8"/>
      <c r="D11" s="9"/>
      <c r="E11" s="8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2:19" ht="15" hidden="1" customHeight="1" x14ac:dyDescent="0.25">
      <c r="B12" s="7"/>
      <c r="C12" s="8"/>
      <c r="D12" s="9"/>
      <c r="E12" s="8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2:19" x14ac:dyDescent="0.25">
      <c r="B13" s="10"/>
      <c r="C13" s="11"/>
      <c r="D13" s="12"/>
      <c r="E13" s="11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2:19" x14ac:dyDescent="0.25">
      <c r="B14" s="13"/>
      <c r="C14" s="14" t="s">
        <v>6</v>
      </c>
      <c r="D14" s="15"/>
      <c r="E14" s="14" t="s">
        <v>7</v>
      </c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2:19" x14ac:dyDescent="0.25">
      <c r="B15" s="13"/>
      <c r="C15" s="16"/>
      <c r="D15" s="15"/>
      <c r="E15" s="17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2:19" x14ac:dyDescent="0.25">
      <c r="B16" s="18" t="s">
        <v>8</v>
      </c>
      <c r="C16" s="19"/>
      <c r="D16" s="20"/>
      <c r="E16" s="19"/>
      <c r="F16" s="2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2:21" s="23" customFormat="1" ht="15" x14ac:dyDescent="0.2">
      <c r="B17" s="18" t="s">
        <v>9</v>
      </c>
      <c r="C17" s="19"/>
      <c r="D17" s="20"/>
      <c r="E17" s="19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2:21" s="23" customFormat="1" ht="15" x14ac:dyDescent="0.2">
      <c r="B18" s="24" t="s">
        <v>10</v>
      </c>
      <c r="C18" s="25">
        <f>+'[1]NOTAS DEL MES'!C103</f>
        <v>405702.14700005186</v>
      </c>
      <c r="D18" s="26"/>
      <c r="E18" s="25">
        <v>3362535.3249999797</v>
      </c>
      <c r="F18" s="27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8"/>
      <c r="S18" s="22"/>
      <c r="T18" s="29"/>
      <c r="U18" s="29"/>
    </row>
    <row r="19" spans="2:21" s="23" customFormat="1" ht="15" x14ac:dyDescent="0.2">
      <c r="B19" s="24" t="s">
        <v>11</v>
      </c>
      <c r="C19" s="25">
        <f>+'[1]NOTAS DEL MES'!C146</f>
        <v>262880314.53370959</v>
      </c>
      <c r="D19" s="26"/>
      <c r="E19" s="25">
        <v>288895788.64450008</v>
      </c>
      <c r="F19" s="27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9"/>
      <c r="U19" s="29"/>
    </row>
    <row r="20" spans="2:21" s="23" customFormat="1" ht="15" x14ac:dyDescent="0.2">
      <c r="B20" s="24" t="s">
        <v>12</v>
      </c>
      <c r="C20" s="30">
        <f>+'[1]NOTAS DEL MES'!C234</f>
        <v>231449449.61998311</v>
      </c>
      <c r="D20" s="31"/>
      <c r="E20" s="30">
        <v>238761876.92108029</v>
      </c>
      <c r="F20" s="27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9"/>
      <c r="U20" s="29"/>
    </row>
    <row r="21" spans="2:21" s="23" customFormat="1" ht="15" x14ac:dyDescent="0.2">
      <c r="B21" s="24" t="s">
        <v>13</v>
      </c>
      <c r="C21" s="30">
        <f>+'[1]NOTAS DEL MES'!E255</f>
        <v>3038458.8880000003</v>
      </c>
      <c r="D21" s="31"/>
      <c r="E21" s="30">
        <v>5457750.7999999998</v>
      </c>
      <c r="F21" s="27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9"/>
      <c r="U21" s="29"/>
    </row>
    <row r="22" spans="2:21" s="23" customFormat="1" thickBot="1" x14ac:dyDescent="0.25">
      <c r="B22" s="18" t="s">
        <v>14</v>
      </c>
      <c r="C22" s="32">
        <f>SUM(C18:C21)</f>
        <v>497773925.18869275</v>
      </c>
      <c r="D22" s="33"/>
      <c r="E22" s="32">
        <f>SUM(E18:E21)</f>
        <v>536477951.69058037</v>
      </c>
      <c r="F22" s="27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9"/>
    </row>
    <row r="23" spans="2:21" s="23" customFormat="1" ht="15" x14ac:dyDescent="0.2">
      <c r="B23" s="18"/>
      <c r="C23" s="34"/>
      <c r="D23" s="35"/>
      <c r="E23" s="34"/>
      <c r="F23" s="27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9"/>
    </row>
    <row r="24" spans="2:21" s="23" customFormat="1" ht="15" x14ac:dyDescent="0.2">
      <c r="B24" s="18" t="s">
        <v>15</v>
      </c>
      <c r="C24" s="34"/>
      <c r="D24" s="35"/>
      <c r="E24" s="34"/>
      <c r="F24" s="27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9"/>
    </row>
    <row r="25" spans="2:21" s="23" customFormat="1" ht="15" x14ac:dyDescent="0.2">
      <c r="B25" s="24" t="s">
        <v>16</v>
      </c>
      <c r="C25" s="36">
        <f>+'[1]NOTAS DEL MES'!E280</f>
        <v>76900928.283912793</v>
      </c>
      <c r="D25" s="26"/>
      <c r="E25" s="36">
        <v>77045636.750194877</v>
      </c>
      <c r="F25" s="27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9"/>
      <c r="U25" s="29"/>
    </row>
    <row r="26" spans="2:21" s="23" customFormat="1" ht="15" x14ac:dyDescent="0.2">
      <c r="B26" s="24" t="s">
        <v>17</v>
      </c>
      <c r="C26" s="37">
        <f>+'[1]Tabla JULIO 2023'!C353</f>
        <v>1505389.41</v>
      </c>
      <c r="D26" s="26"/>
      <c r="E26" s="37">
        <v>1505389.41</v>
      </c>
      <c r="F26" s="27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9"/>
    </row>
    <row r="27" spans="2:21" s="23" customFormat="1" ht="15" x14ac:dyDescent="0.2">
      <c r="B27" s="18" t="s">
        <v>18</v>
      </c>
      <c r="C27" s="34">
        <f>SUM(C25:C26)</f>
        <v>78406317.693912789</v>
      </c>
      <c r="D27" s="35"/>
      <c r="E27" s="34">
        <f>SUM(E25:E26)</f>
        <v>78551026.160194874</v>
      </c>
      <c r="F27" s="27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9"/>
    </row>
    <row r="28" spans="2:21" s="23" customFormat="1" ht="15" x14ac:dyDescent="0.2">
      <c r="B28" s="18"/>
      <c r="C28" s="38"/>
      <c r="D28" s="35"/>
      <c r="E28" s="38"/>
      <c r="F28" s="27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9"/>
    </row>
    <row r="29" spans="2:21" s="23" customFormat="1" thickBot="1" x14ac:dyDescent="0.25">
      <c r="B29" s="18" t="s">
        <v>19</v>
      </c>
      <c r="C29" s="32">
        <f>+C27+C22</f>
        <v>576180242.88260555</v>
      </c>
      <c r="D29" s="33"/>
      <c r="E29" s="32">
        <f>+E22+E27</f>
        <v>615028977.85077524</v>
      </c>
      <c r="F29" s="27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9"/>
      <c r="U29" s="29"/>
    </row>
    <row r="30" spans="2:21" s="23" customFormat="1" ht="15" x14ac:dyDescent="0.2">
      <c r="B30" s="39" t="s">
        <v>20</v>
      </c>
      <c r="C30" s="19"/>
      <c r="D30" s="20"/>
      <c r="E30" s="19"/>
      <c r="F30" s="27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9"/>
    </row>
    <row r="31" spans="2:21" s="23" customFormat="1" ht="15" x14ac:dyDescent="0.2">
      <c r="B31" s="39"/>
      <c r="C31" s="25"/>
      <c r="D31" s="26"/>
      <c r="E31" s="25"/>
      <c r="F31" s="27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9"/>
    </row>
    <row r="32" spans="2:21" s="23" customFormat="1" ht="15" x14ac:dyDescent="0.2">
      <c r="B32" s="24" t="s">
        <v>21</v>
      </c>
      <c r="C32" s="40">
        <f>+'[1]NOTAS DEL MES'!C317</f>
        <v>157189489.74430746</v>
      </c>
      <c r="D32" s="41"/>
      <c r="E32" s="40">
        <v>207377640.43949836</v>
      </c>
      <c r="F32" s="27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9"/>
      <c r="U32" s="29"/>
    </row>
    <row r="33" spans="2:21" s="23" customFormat="1" ht="16.899999999999999" customHeight="1" x14ac:dyDescent="0.2">
      <c r="B33" s="24" t="s">
        <v>22</v>
      </c>
      <c r="C33" s="42">
        <f>+'[1]NOTAS DEL MES'!C560</f>
        <v>10896715.65471027</v>
      </c>
      <c r="D33" s="43"/>
      <c r="E33" s="42">
        <v>9945485.5520000011</v>
      </c>
      <c r="F33" s="27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9"/>
      <c r="U33" s="29"/>
    </row>
    <row r="34" spans="2:21" s="23" customFormat="1" ht="15" x14ac:dyDescent="0.2">
      <c r="B34" s="24" t="s">
        <v>23</v>
      </c>
      <c r="C34" s="44">
        <f>+'[1]NOTAS DEL MES'!C577</f>
        <v>16081152.879999993</v>
      </c>
      <c r="D34" s="41"/>
      <c r="E34" s="44">
        <v>4359800.25</v>
      </c>
      <c r="F34" s="27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9"/>
    </row>
    <row r="35" spans="2:21" s="23" customFormat="1" ht="15" x14ac:dyDescent="0.2">
      <c r="B35" s="18" t="s">
        <v>24</v>
      </c>
      <c r="C35" s="45">
        <f>SUM(C32:C34)</f>
        <v>184167358.27901772</v>
      </c>
      <c r="D35" s="46"/>
      <c r="E35" s="45">
        <f>SUM(E32:E34)</f>
        <v>221682926.24149835</v>
      </c>
      <c r="F35" s="27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9"/>
    </row>
    <row r="36" spans="2:21" s="23" customFormat="1" ht="15" x14ac:dyDescent="0.2">
      <c r="B36" s="18"/>
      <c r="C36" s="45"/>
      <c r="D36" s="46"/>
      <c r="E36" s="45"/>
      <c r="F36" s="27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9"/>
    </row>
    <row r="37" spans="2:21" s="23" customFormat="1" ht="16.149999999999999" customHeight="1" x14ac:dyDescent="0.2">
      <c r="B37" s="18" t="s">
        <v>25</v>
      </c>
      <c r="C37" s="40"/>
      <c r="D37" s="41"/>
      <c r="E37" s="40"/>
      <c r="F37" s="27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9"/>
    </row>
    <row r="38" spans="2:21" s="23" customFormat="1" ht="16.149999999999999" customHeight="1" x14ac:dyDescent="0.2">
      <c r="B38" s="24" t="s">
        <v>26</v>
      </c>
      <c r="C38" s="40">
        <f>+'[1]NOTAS DEL MES'!C591</f>
        <v>9193129.1682034098</v>
      </c>
      <c r="D38" s="41"/>
      <c r="E38" s="40">
        <v>8734526.1682034098</v>
      </c>
      <c r="F38" s="27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9"/>
      <c r="U38" s="29"/>
    </row>
    <row r="39" spans="2:21" s="23" customFormat="1" ht="16.149999999999999" customHeight="1" x14ac:dyDescent="0.2">
      <c r="B39" s="18" t="s">
        <v>27</v>
      </c>
      <c r="C39" s="47">
        <f>SUM(C38)</f>
        <v>9193129.1682034098</v>
      </c>
      <c r="D39" s="46"/>
      <c r="E39" s="45">
        <f>SUM(E38)</f>
        <v>8734526.1682034098</v>
      </c>
      <c r="F39" s="27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9"/>
    </row>
    <row r="40" spans="2:21" s="23" customFormat="1" ht="15" x14ac:dyDescent="0.2">
      <c r="B40" s="18"/>
      <c r="C40" s="45"/>
      <c r="D40" s="46"/>
      <c r="E40" s="45"/>
      <c r="F40" s="27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9"/>
    </row>
    <row r="41" spans="2:21" s="23" customFormat="1" ht="15" x14ac:dyDescent="0.2">
      <c r="B41" s="18" t="s">
        <v>28</v>
      </c>
      <c r="C41" s="45">
        <f>+C35+C39</f>
        <v>193360487.44722113</v>
      </c>
      <c r="D41" s="46"/>
      <c r="E41" s="45">
        <f>+E35+E39</f>
        <v>230417452.40970176</v>
      </c>
      <c r="F41" s="27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9"/>
      <c r="U41" s="29"/>
    </row>
    <row r="42" spans="2:21" s="23" customFormat="1" ht="15" x14ac:dyDescent="0.2">
      <c r="B42" s="18"/>
      <c r="C42" s="45"/>
      <c r="D42" s="46"/>
      <c r="E42" s="45"/>
      <c r="F42" s="27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9"/>
    </row>
    <row r="43" spans="2:21" s="23" customFormat="1" ht="15" x14ac:dyDescent="0.2">
      <c r="B43" s="18" t="s">
        <v>29</v>
      </c>
      <c r="C43" s="40"/>
      <c r="D43" s="41"/>
      <c r="E43" s="40"/>
      <c r="F43" s="27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9"/>
    </row>
    <row r="44" spans="2:21" s="23" customFormat="1" ht="30" x14ac:dyDescent="0.2">
      <c r="B44" s="48" t="s">
        <v>30</v>
      </c>
      <c r="C44" s="49">
        <f>+E46</f>
        <v>384611525.44059199</v>
      </c>
      <c r="D44" s="49"/>
      <c r="E44" s="49">
        <v>155874816.44059199</v>
      </c>
      <c r="F44" s="50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9"/>
    </row>
    <row r="45" spans="2:21" s="23" customFormat="1" ht="15" x14ac:dyDescent="0.2">
      <c r="B45" s="48" t="s">
        <v>31</v>
      </c>
      <c r="C45" s="42">
        <f>+'[1]Est. de Rendimiento MES'!C41</f>
        <v>-1791770.0070319474</v>
      </c>
      <c r="D45" s="43"/>
      <c r="E45" s="42">
        <v>228736709</v>
      </c>
      <c r="F45" s="50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9"/>
    </row>
    <row r="46" spans="2:21" s="23" customFormat="1" ht="15" x14ac:dyDescent="0.2">
      <c r="B46" s="18" t="s">
        <v>32</v>
      </c>
      <c r="C46" s="51">
        <f>SUM(C44:C45)</f>
        <v>382819755.43356001</v>
      </c>
      <c r="D46" s="49"/>
      <c r="E46" s="51">
        <f>+E44+E45</f>
        <v>384611525.44059199</v>
      </c>
      <c r="F46" s="50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9"/>
    </row>
    <row r="47" spans="2:21" s="23" customFormat="1" thickBot="1" x14ac:dyDescent="0.25">
      <c r="B47" s="52" t="s">
        <v>33</v>
      </c>
      <c r="C47" s="53">
        <f>+C46+C41</f>
        <v>576180242.88078117</v>
      </c>
      <c r="D47" s="54"/>
      <c r="E47" s="53">
        <f>+E46+E41</f>
        <v>615028977.85029376</v>
      </c>
      <c r="F47" s="50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9"/>
    </row>
    <row r="48" spans="2:21" s="23" customFormat="1" thickTop="1" x14ac:dyDescent="0.2">
      <c r="B48" s="52"/>
      <c r="C48" s="54"/>
      <c r="D48" s="54"/>
      <c r="E48" s="54"/>
      <c r="F48" s="50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9"/>
    </row>
    <row r="49" spans="2:20" s="23" customFormat="1" ht="15" x14ac:dyDescent="0.2">
      <c r="B49" s="52"/>
      <c r="C49" s="54"/>
      <c r="D49" s="54"/>
      <c r="E49" s="54"/>
      <c r="F49" s="50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9"/>
    </row>
    <row r="50" spans="2:20" s="23" customFormat="1" ht="15" x14ac:dyDescent="0.2">
      <c r="B50" s="52"/>
      <c r="C50" s="54"/>
      <c r="D50" s="54"/>
      <c r="E50" s="54"/>
      <c r="F50" s="50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9"/>
    </row>
    <row r="51" spans="2:20" s="23" customFormat="1" ht="15" x14ac:dyDescent="0.2">
      <c r="B51" s="52"/>
      <c r="C51" s="54"/>
      <c r="D51" s="54"/>
      <c r="E51" s="54"/>
      <c r="F51" s="50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9"/>
    </row>
    <row r="52" spans="2:20" s="23" customFormat="1" ht="15" x14ac:dyDescent="0.2">
      <c r="B52" s="52"/>
      <c r="C52" s="54"/>
      <c r="D52" s="54"/>
      <c r="E52" s="54"/>
      <c r="F52" s="5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9"/>
    </row>
    <row r="53" spans="2:20" s="23" customFormat="1" ht="15" x14ac:dyDescent="0.2">
      <c r="B53" s="10"/>
      <c r="C53" s="55"/>
      <c r="D53" s="56"/>
      <c r="E53" s="55"/>
      <c r="F53" s="50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9"/>
    </row>
    <row r="54" spans="2:20" s="23" customFormat="1" ht="15" x14ac:dyDescent="0.2">
      <c r="B54" s="10"/>
      <c r="C54" s="55"/>
      <c r="D54" s="56"/>
      <c r="E54" s="57"/>
      <c r="F54" s="21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9"/>
    </row>
    <row r="55" spans="2:20" s="23" customFormat="1" ht="15" x14ac:dyDescent="0.2">
      <c r="B55" s="10"/>
      <c r="C55" s="58"/>
      <c r="D55" s="56"/>
      <c r="E55" s="55"/>
      <c r="F55" s="2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2:20" s="23" customFormat="1" ht="15" x14ac:dyDescent="0.2">
      <c r="B56" s="10"/>
      <c r="C56" s="58"/>
      <c r="D56" s="59"/>
      <c r="E56" s="60"/>
      <c r="F56" s="21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2:20" s="23" customFormat="1" ht="15" x14ac:dyDescent="0.2">
      <c r="B57" s="10"/>
      <c r="C57" s="58"/>
      <c r="D57" s="59"/>
      <c r="E57" s="61"/>
      <c r="F57" s="21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2:20" s="23" customFormat="1" ht="15" x14ac:dyDescent="0.2">
      <c r="B58" s="10"/>
      <c r="C58" s="58"/>
      <c r="D58" s="59"/>
      <c r="E58" s="62"/>
      <c r="F58" s="21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2:20" s="23" customFormat="1" ht="15" x14ac:dyDescent="0.2">
      <c r="B59" s="10"/>
      <c r="C59" s="58"/>
      <c r="D59" s="59"/>
      <c r="E59" s="62"/>
      <c r="F59" s="21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2:20" s="23" customFormat="1" ht="15" x14ac:dyDescent="0.2">
      <c r="B60" s="10"/>
      <c r="C60" s="58"/>
      <c r="D60" s="59"/>
      <c r="E60" s="62"/>
      <c r="F60" s="21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2:20" s="23" customFormat="1" ht="15" x14ac:dyDescent="0.2">
      <c r="B61" s="10"/>
      <c r="C61" s="58"/>
      <c r="D61" s="59"/>
      <c r="E61" s="62"/>
      <c r="F61" s="21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2:20" s="23" customFormat="1" ht="15" x14ac:dyDescent="0.2">
      <c r="B62" s="10"/>
      <c r="C62" s="63"/>
      <c r="D62" s="59"/>
      <c r="E62" s="62"/>
      <c r="F62" s="21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2:20" s="23" customFormat="1" x14ac:dyDescent="0.25">
      <c r="B63" s="64"/>
      <c r="C63" s="58"/>
      <c r="D63" s="65"/>
      <c r="E63" s="66"/>
      <c r="F63" s="21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2:20" s="23" customFormat="1" x14ac:dyDescent="0.25">
      <c r="B64" s="64"/>
      <c r="C64" s="58"/>
      <c r="D64" s="67"/>
      <c r="E64" s="66"/>
      <c r="F64" s="21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3:3" x14ac:dyDescent="0.25">
      <c r="C65" s="58"/>
    </row>
    <row r="66" spans="3:3" x14ac:dyDescent="0.25">
      <c r="C66" s="58"/>
    </row>
    <row r="67" spans="3:3" x14ac:dyDescent="0.25">
      <c r="C67" s="58"/>
    </row>
    <row r="68" spans="3:3" x14ac:dyDescent="0.25">
      <c r="C68" s="58"/>
    </row>
    <row r="69" spans="3:3" x14ac:dyDescent="0.25">
      <c r="C69" s="63"/>
    </row>
    <row r="70" spans="3:3" x14ac:dyDescent="0.25">
      <c r="C70" s="63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2023-08-29T19:51:33Z</dcterms:created>
  <dcterms:modified xsi:type="dcterms:W3CDTF">2023-08-29T19:52:26Z</dcterms:modified>
</cp:coreProperties>
</file>