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2\DICIEMBRE\"/>
    </mc:Choice>
  </mc:AlternateContent>
  <bookViews>
    <workbookView xWindow="0" yWindow="0" windowWidth="20490" windowHeight="7155" tabRatio="601" activeTab="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  <externalReference r:id="rId8"/>
  </externalReferences>
  <definedNames>
    <definedName name="_xlnm._FilterDatabase" localSheetId="0" hidden="1">'INGRESOS CUENTA COLECT'!$B$1:$H$250</definedName>
    <definedName name="_xlnm.Print_Area" localSheetId="2">'EGRESOS CTA.  OPERT. 160'!$A$1:$I$115</definedName>
    <definedName name="_xlnm.Print_Area" localSheetId="1">'EGRESOS CTA. AUXILIAR 33001'!$B$1:$I$455</definedName>
    <definedName name="_xlnm.Print_Area" localSheetId="4">'EGRESOS CTA. FONDOCYT'!$A$1:$J$37</definedName>
    <definedName name="_xlnm.Print_Area" localSheetId="3">'EGRESOS CTA. NOMINA'!$A$1:$J$93</definedName>
    <definedName name="_xlnm.Print_Area" localSheetId="0">'INGRESOS CUENTA COLECT'!$A$1:$G$242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G211" i="1" l="1"/>
  <c r="G210" i="1"/>
  <c r="F211" i="1" l="1"/>
  <c r="E211" i="1"/>
  <c r="H443" i="4"/>
  <c r="I21" i="7" l="1"/>
  <c r="J15" i="7"/>
  <c r="J21" i="7" s="1"/>
  <c r="K21" i="7" s="1"/>
  <c r="J14" i="6"/>
  <c r="I14" i="4" l="1"/>
  <c r="G14" i="1" l="1"/>
  <c r="H102" i="5" l="1"/>
  <c r="G102" i="5"/>
  <c r="H85" i="6" l="1"/>
  <c r="G443" i="4" l="1"/>
  <c r="I85" i="6" l="1"/>
  <c r="J17" i="7" l="1"/>
  <c r="J16" i="6"/>
  <c r="J85" i="6" s="1"/>
  <c r="K85" i="6" s="1"/>
  <c r="E17" i="1"/>
  <c r="J18" i="7" l="1"/>
  <c r="J19" i="7" s="1"/>
  <c r="J20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I16" i="4" l="1"/>
  <c r="I443" i="4" l="1"/>
  <c r="J443" i="4" s="1"/>
  <c r="I17" i="4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l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I345" i="4" s="1"/>
  <c r="I346" i="4" s="1"/>
  <c r="I347" i="4" s="1"/>
  <c r="I348" i="4" s="1"/>
  <c r="I349" i="4" s="1"/>
  <c r="I350" i="4" s="1"/>
  <c r="I351" i="4" s="1"/>
  <c r="I352" i="4" s="1"/>
  <c r="I353" i="4" s="1"/>
  <c r="I354" i="4" s="1"/>
  <c r="I355" i="4" s="1"/>
  <c r="I356" i="4" s="1"/>
  <c r="I357" i="4" s="1"/>
  <c r="I358" i="4" s="1"/>
  <c r="I359" i="4" s="1"/>
  <c r="I360" i="4" s="1"/>
  <c r="I361" i="4" s="1"/>
  <c r="I362" i="4" s="1"/>
  <c r="I363" i="4" s="1"/>
  <c r="I364" i="4" s="1"/>
  <c r="I365" i="4" s="1"/>
  <c r="I366" i="4" s="1"/>
  <c r="I367" i="4" s="1"/>
  <c r="I368" i="4" s="1"/>
  <c r="I369" i="4" s="1"/>
  <c r="I370" i="4" s="1"/>
  <c r="I371" i="4" s="1"/>
  <c r="I372" i="4" s="1"/>
  <c r="I373" i="4" s="1"/>
  <c r="I374" i="4" s="1"/>
  <c r="I375" i="4" s="1"/>
  <c r="I376" i="4" s="1"/>
  <c r="I377" i="4" s="1"/>
  <c r="I378" i="4" s="1"/>
  <c r="I379" i="4" s="1"/>
  <c r="I380" i="4" s="1"/>
  <c r="I381" i="4" s="1"/>
  <c r="I382" i="4" s="1"/>
  <c r="I383" i="4" s="1"/>
  <c r="I384" i="4" s="1"/>
  <c r="I385" i="4" s="1"/>
  <c r="I386" i="4" s="1"/>
  <c r="I387" i="4" s="1"/>
  <c r="I388" i="4" s="1"/>
  <c r="I389" i="4" s="1"/>
  <c r="I390" i="4" s="1"/>
  <c r="I391" i="4" s="1"/>
  <c r="I392" i="4" s="1"/>
  <c r="I393" i="4" s="1"/>
  <c r="I394" i="4" s="1"/>
  <c r="I395" i="4" s="1"/>
  <c r="I396" i="4" s="1"/>
  <c r="I397" i="4" s="1"/>
  <c r="I398" i="4" s="1"/>
  <c r="I399" i="4" s="1"/>
  <c r="I400" i="4" s="1"/>
  <c r="I401" i="4" s="1"/>
  <c r="I402" i="4" s="1"/>
  <c r="I403" i="4" s="1"/>
  <c r="I404" i="4" s="1"/>
  <c r="I405" i="4" s="1"/>
  <c r="I406" i="4" s="1"/>
  <c r="I407" i="4" s="1"/>
  <c r="I408" i="4" s="1"/>
  <c r="I409" i="4" s="1"/>
  <c r="I410" i="4" s="1"/>
  <c r="I411" i="4" s="1"/>
  <c r="I412" i="4" s="1"/>
  <c r="I413" i="4" s="1"/>
  <c r="I414" i="4" s="1"/>
  <c r="I415" i="4" s="1"/>
  <c r="I416" i="4" s="1"/>
  <c r="I417" i="4" s="1"/>
  <c r="I418" i="4" s="1"/>
  <c r="I419" i="4" s="1"/>
  <c r="I420" i="4" s="1"/>
  <c r="I421" i="4" s="1"/>
  <c r="I422" i="4" s="1"/>
  <c r="I423" i="4" s="1"/>
  <c r="I424" i="4" s="1"/>
  <c r="I425" i="4" s="1"/>
  <c r="I426" i="4" s="1"/>
  <c r="I427" i="4" s="1"/>
  <c r="I428" i="4" s="1"/>
  <c r="I429" i="4" s="1"/>
  <c r="I430" i="4" s="1"/>
  <c r="I431" i="4" s="1"/>
  <c r="I432" i="4" s="1"/>
  <c r="I433" i="4" s="1"/>
  <c r="I434" i="4" s="1"/>
  <c r="I435" i="4" s="1"/>
  <c r="I436" i="4" s="1"/>
  <c r="I437" i="4" s="1"/>
  <c r="I438" i="4" s="1"/>
  <c r="I439" i="4" s="1"/>
  <c r="I440" i="4" s="1"/>
  <c r="I441" i="4" s="1"/>
  <c r="I442" i="4" s="1"/>
  <c r="J167" i="4"/>
  <c r="J126" i="4"/>
  <c r="G17" i="1" l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l="1"/>
  <c r="G208" i="1" s="1"/>
  <c r="H211" i="1" l="1"/>
  <c r="G209" i="1"/>
  <c r="I13" i="5"/>
  <c r="I15" i="5" s="1"/>
  <c r="I102" i="5" l="1"/>
  <c r="J102" i="5" s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I76" i="5" s="1"/>
  <c r="I77" i="5" s="1"/>
  <c r="I78" i="5" s="1"/>
  <c r="I79" i="5" s="1"/>
  <c r="I80" i="5" s="1"/>
  <c r="I81" i="5" s="1"/>
  <c r="I82" i="5" s="1"/>
  <c r="I83" i="5" s="1"/>
  <c r="I84" i="5" s="1"/>
  <c r="I85" i="5" s="1"/>
  <c r="I86" i="5" s="1"/>
  <c r="I87" i="5" s="1"/>
  <c r="I88" i="5" s="1"/>
  <c r="I89" i="5" s="1"/>
  <c r="I90" i="5" s="1"/>
  <c r="I91" i="5" s="1"/>
  <c r="I92" i="5" s="1"/>
  <c r="I93" i="5" s="1"/>
  <c r="I94" i="5" s="1"/>
  <c r="I95" i="5" s="1"/>
  <c r="I96" i="5" s="1"/>
  <c r="I97" i="5" s="1"/>
  <c r="I98" i="5" s="1"/>
  <c r="I99" i="5" s="1"/>
  <c r="I100" i="5" s="1"/>
  <c r="I101" i="5" s="1"/>
</calcChain>
</file>

<file path=xl/sharedStrings.xml><?xml version="1.0" encoding="utf-8"?>
<sst xmlns="http://schemas.openxmlformats.org/spreadsheetml/2006/main" count="1337" uniqueCount="501">
  <si>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</si>
  <si>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</si>
  <si>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</si>
  <si>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</si>
  <si>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</si>
  <si>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</si>
  <si>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</si>
  <si>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</si>
  <si>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</si>
  <si>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</si>
  <si>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</si>
  <si>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</si>
  <si>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</si>
  <si>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</si>
  <si>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</si>
  <si>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</si>
  <si>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</si>
  <si>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</si>
  <si>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</si>
  <si>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</si>
  <si>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</si>
  <si>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</si>
  <si>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</si>
  <si>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</si>
  <si>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</si>
  <si>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</si>
  <si>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</si>
  <si>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</si>
  <si>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</si>
  <si>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</si>
  <si>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</si>
  <si>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</si>
  <si>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</si>
  <si>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</si>
  <si>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</si>
  <si>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</si>
  <si>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</si>
  <si>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</si>
  <si>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</si>
  <si>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</si>
  <si>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</si>
  <si>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</si>
  <si>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</si>
  <si>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</si>
  <si>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</si>
  <si>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</si>
  <si>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DEPOSITO VIA TRANSF. ARS RENACER</t>
  </si>
  <si>
    <t>DEPOSITO PENDIENTE POR IDENTIFICAR</t>
  </si>
  <si>
    <t>BIO NUCLEAR, S. A.</t>
  </si>
  <si>
    <t>Lcda. Yokasta Burgos</t>
  </si>
  <si>
    <t xml:space="preserve">      Aprobabdo Por:</t>
  </si>
  <si>
    <t xml:space="preserve">     Lcda. Sandra Ciprian </t>
  </si>
  <si>
    <t xml:space="preserve">     Directora Financiera</t>
  </si>
  <si>
    <t xml:space="preserve">DEPOSITO VIA TRANSF. ARS UNIVERSAL </t>
  </si>
  <si>
    <t>DOCTORES MALLEN GUERRA, S. A.</t>
  </si>
  <si>
    <t>DEPOSITO VIA TRANSF. PRESIDENCIA DE LA REPUBLICA DOMINICANA</t>
  </si>
  <si>
    <t>DEPOSITO VIA TRANSF. ARS APS</t>
  </si>
  <si>
    <t>DEPOSITO VIA TRANSF. ARS GMA</t>
  </si>
  <si>
    <t>SEGUROS SURA, S.A.</t>
  </si>
  <si>
    <t>RETENCION ISR SALARIAL POR TRASF. VIA LIBRAMIENTOS NOMINA</t>
  </si>
  <si>
    <t>PROPANO Y DERIVADOS, S. A.</t>
  </si>
  <si>
    <t>DEPOSITO VIA TRANSF. ARS CMD</t>
  </si>
  <si>
    <t xml:space="preserve">DEPOSITO VIA TRANSF., RED ONCOLOGICA DOMINICANA INTEGRAL ,(RODI) CICLOTRÓN </t>
  </si>
  <si>
    <t>RETENCION 0.30% POR TRASF. VIA LIBRAMIENTOS A PROVEERDORES</t>
  </si>
  <si>
    <t>COMPAÑÍA DOMINICANA DE TELEFONOS, S. A.</t>
  </si>
  <si>
    <t>NULO</t>
  </si>
  <si>
    <t>MILDRED VIRGINIA CASTILLO RIERA</t>
  </si>
  <si>
    <t>MP PATHOLOGY</t>
  </si>
  <si>
    <t>DEPOSITO VIA TRANSF. ARS ASEMAP</t>
  </si>
  <si>
    <t>DEPOSITO VIA TRANSF. ARS SEMMA</t>
  </si>
  <si>
    <t>DEPOSITO VIA TRANSF. ARS MONUMENTAL</t>
  </si>
  <si>
    <t>GROUP Z HEALTHCARE PRODUCTS DOMINICANA, S.R.L.</t>
  </si>
  <si>
    <t>SERVIAMED DOMINICANA, S. R. L.</t>
  </si>
  <si>
    <t>FARMACO QUIMICA NACIONAL, S.A.</t>
  </si>
  <si>
    <t>PROTECCION INTERNACIONAL, S.R.L.</t>
  </si>
  <si>
    <t>SANOZ FARMACEUTICA, S.R.L.</t>
  </si>
  <si>
    <t>HOSPIFAR, S. R. L.</t>
  </si>
  <si>
    <t>HUMANO SEGUROS, S.A.</t>
  </si>
  <si>
    <t>OSCAR A. RENTA NEGRON, S.A.</t>
  </si>
  <si>
    <t>0713-2022</t>
  </si>
  <si>
    <t>FARACH, S. A.</t>
  </si>
  <si>
    <t>LUIS E BETANCES R &amp; CO, S.A.S</t>
  </si>
  <si>
    <t>Del 01 Al 31 De Diciembre 2022</t>
  </si>
  <si>
    <t>NOTA DEBITO POR COBRO TARJETA CREDITO NOVIEMBRE 2022</t>
  </si>
  <si>
    <t>DEPOSITO VIA TRANSFERENCIA ARS METASALUD</t>
  </si>
  <si>
    <t xml:space="preserve"> DP VIA Transferencia Cresa Completivo de despacho de dos dosisel dia 27/11/0222  factura #920317 a Cresa que se calculo por error el monto a US$350.00 cuando era a US$400.00. con la taza a 53.80. quedo un restante a pagar</t>
  </si>
  <si>
    <t>Dp Via Transferencia  Instituto Dominicano De Desarrollo Integral, S.A, Donacion a la Sra. Sra. Yossiree Maryhiori, para para aplicación de quimioterapia. por un monto de RD$30,000.00</t>
  </si>
  <si>
    <t>DEPOSITO VIA TRANSF  señor Feliz María Montoliz, Saldo factura #925106 de un KIT DE ADMISION  de hospitalizacion no cubierto por su seguro Subsidiado.</t>
  </si>
  <si>
    <t>DEPOSITO CK.  SOLEO FOOD SERVICES SRL PAGO  RENTA CAFETERIA NOVIEMBRE  2022</t>
  </si>
  <si>
    <t xml:space="preserve"> DEPOSITO VIA ck. #000343 Fundacion Pañoleta INC Donacion a la Sra. Zoila Peña Olivarez, para aplicación de quimioterapia</t>
  </si>
  <si>
    <t>DP VIA Transferencia Cresa Compra de dos dosis (2) FDG-18 medicamentos, pagado en efectivo fact.#927407</t>
  </si>
  <si>
    <t>Dp Via Transferencia  Instituto Dominicano De Desarrollo Integral, S.A, Donacion a la Sra. Sr. Manuel Arturo Vargas,para el completivo de una salida de hospitazacion factura #921846 por un monto de RD$6,693.90</t>
  </si>
  <si>
    <t>DEPOSITO VIA Cheque #167782 ARS APS</t>
  </si>
  <si>
    <t>REEMBOLSO SUBSIDIO DE MATERNIDAD Y ENFERMEDADES</t>
  </si>
  <si>
    <t>DP VIA Transferencia Cresa Compra de una dosis (1) FDG-18 medicamentos US$400.00 calculado a la taza de banreservas 54.50  fact.#930118</t>
  </si>
  <si>
    <t>DEPOSITO VIA TRANSF. ARS RESERVAS</t>
  </si>
  <si>
    <t xml:space="preserve">DEPOSITO VIA TRANSF. ARS PRIMERA  HUMANO </t>
  </si>
  <si>
    <t xml:space="preserve">DEPOSITO VIA TRANSF. ARS HUMANO SEGUROS </t>
  </si>
  <si>
    <t xml:space="preserve"> Deposito Via Transferencia  Fundacion Saint Jude,  factura </t>
  </si>
  <si>
    <t xml:space="preserve"> Deposito CK. #001902, Asoc. Mujeres Solidarias (AMSI) Donacion a la Sra,. Sra.Celandia Aybar Pinales, para gasto medicos por el monto de RD$75,000.00</t>
  </si>
  <si>
    <t>DEPOSITO VIA TRANSF. ARS METASALUD</t>
  </si>
  <si>
    <t>DEPOSITO VIA TRANSF. ARS FUTURO</t>
  </si>
  <si>
    <t xml:space="preserve">DEPOSITO VIA TRANSF. DE CUENTA 2000 A 3000, TRANSLADO DE FONDOS PARA PAGOS </t>
  </si>
  <si>
    <t>7962</t>
  </si>
  <si>
    <t>MANAGEMENT CONSULTING GROUP, S.R.L.</t>
  </si>
  <si>
    <t>007963</t>
  </si>
  <si>
    <t>BP MEDICAL, S. A.</t>
  </si>
  <si>
    <t>007964</t>
  </si>
  <si>
    <t>007965</t>
  </si>
  <si>
    <t>D´ANALI, S.R.L.</t>
  </si>
  <si>
    <t>PAGO NOMINA REGALIA PASCUAL PERSONAL TEMPORAL DICIEMBRE 2022.- FONDO PROPIO</t>
  </si>
  <si>
    <t>007966</t>
  </si>
  <si>
    <t>GRUPO EMPRESARIAL FERLAN, S.R.L.</t>
  </si>
  <si>
    <t>007967</t>
  </si>
  <si>
    <t>007968</t>
  </si>
  <si>
    <t>DEMEERO CONSTRUCTORA, S.R.L.</t>
  </si>
  <si>
    <t>007969</t>
  </si>
  <si>
    <t>007970</t>
  </si>
  <si>
    <t>007971</t>
  </si>
  <si>
    <t>007972</t>
  </si>
  <si>
    <t>FLEXOPACK, SRL</t>
  </si>
  <si>
    <t>007973</t>
  </si>
  <si>
    <t>007974</t>
  </si>
  <si>
    <t>007980</t>
  </si>
  <si>
    <t>ALUMTECH, S.R.L</t>
  </si>
  <si>
    <t>007981</t>
  </si>
  <si>
    <t>GRUPO FARMACEUTICO CAR-M, S.R.L.</t>
  </si>
  <si>
    <t>007982</t>
  </si>
  <si>
    <t>CEPEDA ENCARNACION SERVICIOS DE INGENIERIA, S.R.L.</t>
  </si>
  <si>
    <t>007983</t>
  </si>
  <si>
    <t>CRISTALIA DOMINICANA, S.R.L.</t>
  </si>
  <si>
    <t>007984</t>
  </si>
  <si>
    <t>007985</t>
  </si>
  <si>
    <t>007986</t>
  </si>
  <si>
    <t>007987</t>
  </si>
  <si>
    <t>007988</t>
  </si>
  <si>
    <t>007989</t>
  </si>
  <si>
    <t>007990</t>
  </si>
  <si>
    <t>007991</t>
  </si>
  <si>
    <t>ZARIOS TECHNOLOGY, S.R.L.</t>
  </si>
  <si>
    <t>007992</t>
  </si>
  <si>
    <t>007993</t>
  </si>
  <si>
    <t>007994</t>
  </si>
  <si>
    <t>007995</t>
  </si>
  <si>
    <t>PAGO NOMINA REGALIA PASCUAL  DICIEMBRE 2022.- FONDO PROPIO</t>
  </si>
  <si>
    <t>007998</t>
  </si>
  <si>
    <t>007999</t>
  </si>
  <si>
    <t>008000</t>
  </si>
  <si>
    <t>KYODOM, S.R.L.</t>
  </si>
  <si>
    <t>008001</t>
  </si>
  <si>
    <t>SUNIX PETROLEUM, S. R. L.</t>
  </si>
  <si>
    <t>008002</t>
  </si>
  <si>
    <t>008003</t>
  </si>
  <si>
    <t>008004</t>
  </si>
  <si>
    <t>008005</t>
  </si>
  <si>
    <t>008006</t>
  </si>
  <si>
    <t>PROFARES SRL</t>
  </si>
  <si>
    <t>008007</t>
  </si>
  <si>
    <t>KETTLE SANCHEZ &amp; CO.  S.A.</t>
  </si>
  <si>
    <t>008008</t>
  </si>
  <si>
    <t>SUIPHAR DOMINICANA,S.R.L</t>
  </si>
  <si>
    <t>008009</t>
  </si>
  <si>
    <t>R&amp;R MANTENIMIENTO, S. R. L.</t>
  </si>
  <si>
    <t>008010</t>
  </si>
  <si>
    <t>SCARLISA MULTISERVICES, S.R.L.</t>
  </si>
  <si>
    <t>008011</t>
  </si>
  <si>
    <t>008012</t>
  </si>
  <si>
    <t>PRO PHARMACEUTICAL PEÑA, SRL</t>
  </si>
  <si>
    <t>008013</t>
  </si>
  <si>
    <t>PAGO NOMINA VACACIONES NO DISFRUTADAS EX COLABORADORES OCTUBRE 2022.- FONDO PROPIO</t>
  </si>
  <si>
    <t>008014</t>
  </si>
  <si>
    <t>008015</t>
  </si>
  <si>
    <t>MEGA LABS, SRL</t>
  </si>
  <si>
    <t>008016</t>
  </si>
  <si>
    <t>PAT Y MELL PHARMACEUTICALS, SRL</t>
  </si>
  <si>
    <t>008017</t>
  </si>
  <si>
    <t>AMIPHARMA DOMINICANA, S. R. L.</t>
  </si>
  <si>
    <t>008018</t>
  </si>
  <si>
    <t>BRECHEN COMMERCE INTERNATIONAL, S.R.L.</t>
  </si>
  <si>
    <t>008019</t>
  </si>
  <si>
    <t>008020</t>
  </si>
  <si>
    <t>008021</t>
  </si>
  <si>
    <t>008022</t>
  </si>
  <si>
    <t>SEAN DOMINICAN, S.R.L.</t>
  </si>
  <si>
    <t>008023</t>
  </si>
  <si>
    <t>GRUPO RAMINEN, S.R.L.</t>
  </si>
  <si>
    <t>008024</t>
  </si>
  <si>
    <t>UNIVERSIDAD IBEROAMERICANA (UNIBE)</t>
  </si>
  <si>
    <t>008025</t>
  </si>
  <si>
    <t>008026</t>
  </si>
  <si>
    <t>M.P. UNIFORMES DE EMPRESAS, S.R.L.</t>
  </si>
  <si>
    <t>008027</t>
  </si>
  <si>
    <t>ROFASA FARMA, EIRL</t>
  </si>
  <si>
    <t>008028</t>
  </si>
  <si>
    <t>SERVICIOS MULTIPLES COMERCIALES SEMCO, S.R.L.</t>
  </si>
  <si>
    <t>008029</t>
  </si>
  <si>
    <t>008030</t>
  </si>
  <si>
    <t>008031</t>
  </si>
  <si>
    <t>008032</t>
  </si>
  <si>
    <t>008033</t>
  </si>
  <si>
    <t>INVERSIONES ND &amp; ASOCIADOS,S.R.L</t>
  </si>
  <si>
    <t>008034</t>
  </si>
  <si>
    <t>008035</t>
  </si>
  <si>
    <t>INVERSIONES DLP, S.R.L.</t>
  </si>
  <si>
    <t>008036</t>
  </si>
  <si>
    <t>008037</t>
  </si>
  <si>
    <t>008038</t>
  </si>
  <si>
    <t>008039</t>
  </si>
  <si>
    <t>008044</t>
  </si>
  <si>
    <t>NOMINA PERSONAL CARÁCTER EVENTUAL DICIEMBRE 2022 FP</t>
  </si>
  <si>
    <t>008045</t>
  </si>
  <si>
    <t>NOMINA PERSONAL CARÁCTER TEMPORAL DICIEMBRE 2022 FP</t>
  </si>
  <si>
    <t>008046</t>
  </si>
  <si>
    <t>NOMINA PERSONAL SUPLENCIA DICIEMBRE 2022 FP</t>
  </si>
  <si>
    <t>008053</t>
  </si>
  <si>
    <t>NOMINA VACACIONES NO DISFRUTADAS EX COLABORADORES DIC. 2022 FP</t>
  </si>
  <si>
    <t>008054</t>
  </si>
  <si>
    <t>008055</t>
  </si>
  <si>
    <t>008057</t>
  </si>
  <si>
    <t>AGROGLOBAL EXPORT E IMPORT, S.R.L.</t>
  </si>
  <si>
    <t>008058</t>
  </si>
  <si>
    <t>008059</t>
  </si>
  <si>
    <t>008060</t>
  </si>
  <si>
    <t>008061</t>
  </si>
  <si>
    <t>008062</t>
  </si>
  <si>
    <t>008063</t>
  </si>
  <si>
    <t>008064</t>
  </si>
  <si>
    <t>008065</t>
  </si>
  <si>
    <t>008066</t>
  </si>
  <si>
    <t>RADIONCOL SERVICIOS MEDICOS, S.R.L.</t>
  </si>
  <si>
    <t>008067</t>
  </si>
  <si>
    <t>GTG INDUSTRIAL, S.R.L</t>
  </si>
  <si>
    <t>008068</t>
  </si>
  <si>
    <t>008069</t>
  </si>
  <si>
    <t>008070</t>
  </si>
  <si>
    <t>008071</t>
  </si>
  <si>
    <t>008072</t>
  </si>
  <si>
    <t>008073</t>
  </si>
  <si>
    <t>008074</t>
  </si>
  <si>
    <t>008075</t>
  </si>
  <si>
    <t>008076</t>
  </si>
  <si>
    <t>008077</t>
  </si>
  <si>
    <t>008078</t>
  </si>
  <si>
    <t>008079</t>
  </si>
  <si>
    <t>QUIROFANOS L Q, S. R. L.</t>
  </si>
  <si>
    <t>008080</t>
  </si>
  <si>
    <t>008081</t>
  </si>
  <si>
    <t>008082</t>
  </si>
  <si>
    <t>008083</t>
  </si>
  <si>
    <t>008084</t>
  </si>
  <si>
    <t>008085</t>
  </si>
  <si>
    <t>NOMINA HORAS EXTRAS JULIO 2022. FP</t>
  </si>
  <si>
    <t>008086</t>
  </si>
  <si>
    <t>NOMINA HORAS EXTRAS OCTUBRE 2022.FP</t>
  </si>
  <si>
    <t>008087</t>
  </si>
  <si>
    <t>NOMINA HORAS EXTRAS NOVIEMBRE 2022. FP</t>
  </si>
  <si>
    <t>008088</t>
  </si>
  <si>
    <t>NOMINA HORAS EXTRAS SEPTIEMBRE 2022. FP</t>
  </si>
  <si>
    <t>008089</t>
  </si>
  <si>
    <t>PROSAZON, S.R.L.</t>
  </si>
  <si>
    <t>008090</t>
  </si>
  <si>
    <t>008091</t>
  </si>
  <si>
    <t>008092</t>
  </si>
  <si>
    <t>CENTRO DE MEDICINA PALIATIVA DRA. GLORIA CASTILLO, E.I.R.L.</t>
  </si>
  <si>
    <t>008093</t>
  </si>
  <si>
    <t>008094</t>
  </si>
  <si>
    <t>008095</t>
  </si>
  <si>
    <t>SUPLIDORES MEDICOS COMERCIALES, S.R.L (SUMEDCOR)</t>
  </si>
  <si>
    <t>008096</t>
  </si>
  <si>
    <t>008097</t>
  </si>
  <si>
    <t>GAT OFFICE, S.R.L.</t>
  </si>
  <si>
    <t>DK PETROLEUM, SRL</t>
  </si>
  <si>
    <t>EDITORA LISTIN DIARIO, S.A.</t>
  </si>
  <si>
    <t>1990</t>
  </si>
  <si>
    <t>FARMAHISPANA, S.R.L.</t>
  </si>
  <si>
    <t>1991</t>
  </si>
  <si>
    <t>1992</t>
  </si>
  <si>
    <t>INGENIERIA, TECNOLOGIA Y SERVICIOS OROZCO, SRL</t>
  </si>
  <si>
    <t>1993</t>
  </si>
  <si>
    <t>1994</t>
  </si>
  <si>
    <t>1995</t>
  </si>
  <si>
    <t>SIALAP SOLUCIONES, SRL</t>
  </si>
  <si>
    <t>1996</t>
  </si>
  <si>
    <t>1997</t>
  </si>
  <si>
    <t>RAMIREZ &amp; MOJICA ENVOY PACK COURIER EXPRESS, SRL</t>
  </si>
  <si>
    <t>1998</t>
  </si>
  <si>
    <t>DENTAL &amp; MEDICAL DEPOT, SRL</t>
  </si>
  <si>
    <t>1999</t>
  </si>
  <si>
    <t>BANDERAS GLOBALES HC SRL</t>
  </si>
  <si>
    <t>2000</t>
  </si>
  <si>
    <t>WORLD TECHNOLOGY TATIS, S.R.L.</t>
  </si>
  <si>
    <t>2001</t>
  </si>
  <si>
    <t>ALEX DICRISTINA MULTI SOLUCIONES, S.R.L.</t>
  </si>
  <si>
    <t xml:space="preserve">  COMISION POR TRANSFERENCIA AL EXTERIOR </t>
  </si>
  <si>
    <t>1876</t>
  </si>
  <si>
    <t>REINTEGRO CK. 1876, ( SITUACION RELACIONADA AL PROVEEDOR SALEO FOOD SERVICES, SRL</t>
  </si>
  <si>
    <t>1910</t>
  </si>
  <si>
    <t xml:space="preserve">REINTEGRO CK. 1910, ( CHEQUE VENCIDO NEW IMAGE SOLUTIONS AND MARKETING, SRL </t>
  </si>
  <si>
    <t>1840</t>
  </si>
  <si>
    <t>REINTEGRO CK. 1840, ( VENCIMIENTO CHEQUE WENDY LUZ RODRIGUEZ DIAZ.</t>
  </si>
  <si>
    <t>GRUPO PYV, SRL</t>
  </si>
  <si>
    <t>BIO-NOVA, SRL</t>
  </si>
  <si>
    <t>UNIQUE REPRESENTACIONES, S.R.L.</t>
  </si>
  <si>
    <t>COMERCIAL YAELYS, SRL</t>
  </si>
  <si>
    <t>CROS PUBLICIDAD, SRL</t>
  </si>
  <si>
    <t>DHL</t>
  </si>
  <si>
    <t>1848</t>
  </si>
  <si>
    <t>REINTEGRO CK. 1848, (  VENCIMIENTO CHEQUE RAMON ANTONIO CABRAL</t>
  </si>
  <si>
    <t>2009</t>
  </si>
  <si>
    <t>EDITORA EL NUEVO DIARIO, S. A.</t>
  </si>
  <si>
    <t>INSUPLAYSER, SRL</t>
  </si>
  <si>
    <t>DESGA ALL SOLUTIONS, SRL</t>
  </si>
  <si>
    <t>ROFASA FARMA EIRL</t>
  </si>
  <si>
    <t>HOSPIFAR, SRL</t>
  </si>
  <si>
    <t>COMISION NACIONAL DE ENERGIA</t>
  </si>
  <si>
    <t>0896-2022</t>
  </si>
  <si>
    <t>0897-2022</t>
  </si>
  <si>
    <t>NOMINA DE VIATICOS JORNADA GPS-INCART 2022</t>
  </si>
  <si>
    <t>2017</t>
  </si>
  <si>
    <t>CERTIFICACION CHEQUE PRIVADO  COMISION NACIONAL DE ENERGIA</t>
  </si>
  <si>
    <t>2008</t>
  </si>
  <si>
    <t>REINTEGRO CK. 2008, ( SE VA AGREGAR A NUEVO PAGO VIA TRANSFERENCIA A PROVEEDOR DHL)</t>
  </si>
  <si>
    <t>2010</t>
  </si>
  <si>
    <t>REINTEGRO CK. 2010, ( SE VA AGREGAR A NUEVO PAGO VIA TRANSFERENCIA A PROVEEDOR BIO-NUCLEAR, S.A)</t>
  </si>
  <si>
    <t>0913-2022</t>
  </si>
  <si>
    <t>SAGA PHARMA SRL</t>
  </si>
  <si>
    <t>0914-2022</t>
  </si>
  <si>
    <t>0915-2022</t>
  </si>
  <si>
    <t>0916-2022</t>
  </si>
  <si>
    <t>0917-2022</t>
  </si>
  <si>
    <t>SUPLIMED, S. R. L.</t>
  </si>
  <si>
    <t>0918-2022</t>
  </si>
  <si>
    <t>SUPLIGENSA, S.R.L.</t>
  </si>
  <si>
    <t>0919-2022</t>
  </si>
  <si>
    <t>OFISOL SUMINISTROS Y SERVICIOS, E.I.R.L.</t>
  </si>
  <si>
    <t>0920-2022</t>
  </si>
  <si>
    <t>E&amp;C MULTISERVICES, E.I.R.L.</t>
  </si>
  <si>
    <t>0931-2022</t>
  </si>
  <si>
    <t>0932-2022</t>
  </si>
  <si>
    <t>IHARA CRISTI LOW FERNADEZ BAUTISTA</t>
  </si>
  <si>
    <t>0933-2022</t>
  </si>
  <si>
    <t>WENDY LUZ RODRIGUEZ DIAZ</t>
  </si>
  <si>
    <t xml:space="preserve"> MP PATHOLOGY  COMISION POR TRANSFERENCIA AL EXTERIOR </t>
  </si>
  <si>
    <t>0949-2022</t>
  </si>
  <si>
    <t>DHL DOMINICANA, S.A.</t>
  </si>
  <si>
    <t xml:space="preserve">  COMISION POR PAGO AL INSTANTE</t>
  </si>
  <si>
    <t>PAGO NOMINA REGALIA PASCUAL COMPENSACION MILITAR  DICIEMBRE 2022.- FONDO GENERAL</t>
  </si>
  <si>
    <t>PAGO NOMINA REGALIA PASCUAL CARÁCTER TEMPORAL (CICLOTRON)  DICIEMBRE 2022.- FONDO GENERAL</t>
  </si>
  <si>
    <t>PAGO NOMINA REGALIA PASCUAL PERSONAL FIJO  DICIEMBRE 2022.- FONDO  GENERAL</t>
  </si>
  <si>
    <t>PAGO NOMINA REGALIA PASCUAL PERSONAL TEMPORAL DICIEMBRE 2022.- FONDO GENERAL</t>
  </si>
  <si>
    <t>PAGO NOMINA REGALIA PASCUAL PERSONAL INACTIVO  DICIEMBRE 2022.- FONDO GENERAL</t>
  </si>
  <si>
    <t>NOMINA ADICIONAL REGALIA PASCUAL PERSONAL TEMPORAL ACTIVO DICIEMBRE 2022- FONDO GENERAL</t>
  </si>
  <si>
    <t>DEPOSITO VIA TRANSF. MINISTERIO SALUD PUBLICA</t>
  </si>
  <si>
    <t>008040</t>
  </si>
  <si>
    <t>008041</t>
  </si>
  <si>
    <t>008042</t>
  </si>
  <si>
    <t>GRUPO MMV, S.R.L.</t>
  </si>
  <si>
    <t>008043</t>
  </si>
  <si>
    <t>008047</t>
  </si>
  <si>
    <t>NOMINA COMPENSACION MILITAR  DICIEMBRE 2022 FG</t>
  </si>
  <si>
    <t>008048</t>
  </si>
  <si>
    <t>NOMINA COMPENSACION ESPECIAL  DICIEMBRE 2022 FG</t>
  </si>
  <si>
    <t>008049</t>
  </si>
  <si>
    <t>NOMINA PERSONAL TEMPORAL (CICLOTRON) DICIEMBRE 2022 FG</t>
  </si>
  <si>
    <t>008050</t>
  </si>
  <si>
    <t>NOMINA PERSONAL CARÁCTER TEMPORAL DICIEMBRE 2022 FG</t>
  </si>
  <si>
    <t>008051</t>
  </si>
  <si>
    <t>NOMINA PERSONAL FIJO DICIEMBRE 2022 FG</t>
  </si>
  <si>
    <t>008052</t>
  </si>
  <si>
    <t>NOMINA PERSONAL ADICIONAL CARÁCTER TEMPORAL DICIEMBRE 2022 FP</t>
  </si>
  <si>
    <t>NOMINA ADICIONAL REGALIA PASCUAL PERSONAL INACTIVO DICIEMBRE 2022 FG</t>
  </si>
  <si>
    <t>MACROTECH FARMACEUTICA, SRL</t>
  </si>
  <si>
    <t>LOS HIDALGOS, SAS.</t>
  </si>
  <si>
    <t>SERTEDI, S.R.L.</t>
  </si>
  <si>
    <t>0051</t>
  </si>
  <si>
    <t>GC LAB DOMINICANA</t>
  </si>
  <si>
    <t>COMISION PAGO DGII</t>
  </si>
  <si>
    <t>Lcda.Yokasta Burgos</t>
  </si>
  <si>
    <t>______________________________</t>
  </si>
  <si>
    <t xml:space="preserve"> ______________________</t>
  </si>
  <si>
    <t>008110</t>
  </si>
  <si>
    <t>EDITORA DEL CARIBE CXA</t>
  </si>
  <si>
    <t>008111</t>
  </si>
  <si>
    <t>SIMPAPEL, S.R.L.</t>
  </si>
  <si>
    <t>008112</t>
  </si>
  <si>
    <t>MUEBLES OMAR, S.A.</t>
  </si>
  <si>
    <t>008113</t>
  </si>
  <si>
    <t>KYODOM DOCUMENT SOLUTIONS</t>
  </si>
  <si>
    <t>008114</t>
  </si>
  <si>
    <t>SUED &amp; FARGESA,  S. R. L.</t>
  </si>
  <si>
    <t>008115</t>
  </si>
  <si>
    <t>GTG INDUSTRIAL,  S. R. L.</t>
  </si>
  <si>
    <t>008116</t>
  </si>
  <si>
    <t>008117</t>
  </si>
  <si>
    <t>BIO-NUCLEAR, S. A.</t>
  </si>
  <si>
    <t>008118</t>
  </si>
  <si>
    <t>008119</t>
  </si>
  <si>
    <t>CRISTALIA DOMINICANA SRL</t>
  </si>
  <si>
    <t>008120</t>
  </si>
  <si>
    <t>008121</t>
  </si>
  <si>
    <t>COMERCIALIZADORA JOMECA, S.R.L.</t>
  </si>
  <si>
    <t>008122</t>
  </si>
  <si>
    <t>008123</t>
  </si>
  <si>
    <t>JOCACE, S.A.</t>
  </si>
  <si>
    <t>008124</t>
  </si>
  <si>
    <t>008125</t>
  </si>
  <si>
    <t>WEST. S.A.</t>
  </si>
  <si>
    <t>008126</t>
  </si>
  <si>
    <t>SUNIX PETROLEUM, S.R.L.</t>
  </si>
  <si>
    <t>008127</t>
  </si>
  <si>
    <t>PROPANO Y DERIVADOS, S.A.</t>
  </si>
  <si>
    <t>008128</t>
  </si>
  <si>
    <t>QUIES COMPANY, S.R.L.</t>
  </si>
  <si>
    <t>008129</t>
  </si>
  <si>
    <t>TCO NETWORKING SRL</t>
  </si>
  <si>
    <t>008130</t>
  </si>
  <si>
    <t>ACTUALIDADES VD, S.R.L</t>
  </si>
  <si>
    <t>008131</t>
  </si>
  <si>
    <t>DRL &amp; ASOCIADOS, S.R.L.</t>
  </si>
  <si>
    <t>008132</t>
  </si>
  <si>
    <t>GRUPO FRIHERNAN, S.R.L</t>
  </si>
  <si>
    <t>008133</t>
  </si>
  <si>
    <t>008134</t>
  </si>
  <si>
    <t>DISS DOMINICANA, S.R.L.</t>
  </si>
  <si>
    <t>008135</t>
  </si>
  <si>
    <t>008136</t>
  </si>
  <si>
    <t>BROKOLIK, S.R.L.</t>
  </si>
  <si>
    <t>008137</t>
  </si>
  <si>
    <t>CROMEDIX, S.R.L.</t>
  </si>
  <si>
    <t>008138</t>
  </si>
  <si>
    <t>GARMELI GROUP, S.R.L.</t>
  </si>
  <si>
    <t>008139</t>
  </si>
  <si>
    <t>ST TROPEZ SEAFOOD AND GRILL, SRL</t>
  </si>
  <si>
    <t>008140</t>
  </si>
  <si>
    <t>SERVICIOS E INSTALACIONES TECNICAS,  S.R.L.</t>
  </si>
  <si>
    <t>008141</t>
  </si>
  <si>
    <t>AIDSA,  S. R. L.</t>
  </si>
  <si>
    <t>008142</t>
  </si>
  <si>
    <t>008143</t>
  </si>
  <si>
    <t>008144</t>
  </si>
  <si>
    <t>008145</t>
  </si>
  <si>
    <t xml:space="preserve">DOS-GARCIA, SRL </t>
  </si>
  <si>
    <t>008146</t>
  </si>
  <si>
    <t>008147</t>
  </si>
  <si>
    <t>INVERSIONES ND &amp; ASOCIADOS, S.R.L.</t>
  </si>
  <si>
    <t>008148</t>
  </si>
  <si>
    <t>ECO DOMINICANA ROGER, SRL</t>
  </si>
  <si>
    <t>008149</t>
  </si>
  <si>
    <t>CEM CARIBBEAN EQUIPMENT MEDICAL, S.R.L.</t>
  </si>
  <si>
    <t>008150</t>
  </si>
  <si>
    <t>008151</t>
  </si>
  <si>
    <t>OFFITEK, S.R.L.</t>
  </si>
  <si>
    <t>008152</t>
  </si>
  <si>
    <t>FR MULTISERVICIOS, SRL</t>
  </si>
  <si>
    <t>008153</t>
  </si>
  <si>
    <t>MULTISERVICE24 SRL</t>
  </si>
  <si>
    <t>008154</t>
  </si>
  <si>
    <t>EL CATADOR S.A.</t>
  </si>
  <si>
    <t>008155</t>
  </si>
  <si>
    <t>ALTICE DOMINICANA, S.A.</t>
  </si>
  <si>
    <t>008156</t>
  </si>
  <si>
    <t>AYUNTAMIENTO DEL DISTRITO NACIONAL</t>
  </si>
  <si>
    <t>008157</t>
  </si>
  <si>
    <t>CAASD</t>
  </si>
  <si>
    <t>008158</t>
  </si>
  <si>
    <t>COMPAÑÍA DOMINICANA DE TELEFONOS</t>
  </si>
  <si>
    <t>008159</t>
  </si>
  <si>
    <t>008160</t>
  </si>
  <si>
    <t xml:space="preserve">INVERSIONES Y NEGOCIOS, S.A. (INESA) </t>
  </si>
  <si>
    <t>008161</t>
  </si>
  <si>
    <t>008162</t>
  </si>
  <si>
    <t>WRC BIOMEDICA, S.R.L.</t>
  </si>
  <si>
    <t>008163</t>
  </si>
  <si>
    <t>008164</t>
  </si>
  <si>
    <t>008165</t>
  </si>
  <si>
    <t>008166</t>
  </si>
  <si>
    <t>008167</t>
  </si>
  <si>
    <t>008168</t>
  </si>
  <si>
    <t xml:space="preserve">HOSPIFAR, S. R. L.              </t>
  </si>
  <si>
    <t>008169</t>
  </si>
  <si>
    <t>YOU COLOR, SRL</t>
  </si>
  <si>
    <t>008170</t>
  </si>
  <si>
    <t>GRUPO FARMACEUTICO CAR-M,  S. R. L.</t>
  </si>
  <si>
    <t>008171</t>
  </si>
  <si>
    <t>008172</t>
  </si>
  <si>
    <t>008173</t>
  </si>
  <si>
    <t>LEROMED PHARMA, S.R.L.</t>
  </si>
  <si>
    <t>008174</t>
  </si>
  <si>
    <t>LUIS E. BETANCES R. &amp; CO, SAS.</t>
  </si>
  <si>
    <t>008175</t>
  </si>
  <si>
    <t>008176</t>
  </si>
  <si>
    <t>008177</t>
  </si>
  <si>
    <t>008178</t>
  </si>
  <si>
    <t>AIR LIQUIDE DOMINICANA, SAS.</t>
  </si>
  <si>
    <t>008179</t>
  </si>
  <si>
    <t>AGUA CRYSTAL, S. A.</t>
  </si>
  <si>
    <t>008180</t>
  </si>
  <si>
    <t>MACROTECH FARMACEUTICA, S. R. L.</t>
  </si>
  <si>
    <t>008181</t>
  </si>
  <si>
    <t>ALIANZA INNOVADORA DE SERVICIOS AMBIENTALES , S.R.L.</t>
  </si>
  <si>
    <t>DEPOSITO EN TRANSITO AL 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</si>
</sst>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vertical="center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5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4" fillId="0" borderId="15" xfId="0" applyNumberFormat="1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0" xfId="4" applyFont="1" applyFill="1" applyBorder="1" applyAlignment="1">
      <alignment vertical="center"/>
    </xf>
    <xf numFmtId="43" fontId="24" fillId="0" borderId="13" xfId="1" applyFont="1" applyFill="1" applyBorder="1" applyAlignment="1">
      <alignment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43" fontId="24" fillId="0" borderId="28" xfId="4" applyFont="1" applyFill="1" applyBorder="1"/>
    <xf numFmtId="43" fontId="24" fillId="0" borderId="28" xfId="4" applyFont="1" applyFill="1" applyBorder="1" applyAlignment="1">
      <alignment vertical="center"/>
    </xf>
    <xf numFmtId="0" fontId="24" fillId="0" borderId="2" xfId="0" applyFont="1" applyFill="1" applyBorder="1" applyAlignment="1">
      <alignment vertical="top" wrapText="1"/>
    </xf>
    <xf numFmtId="43" fontId="24" fillId="0" borderId="28" xfId="4" applyFont="1" applyFill="1" applyBorder="1" applyAlignment="1">
      <alignment horizontal="left" vertical="center"/>
    </xf>
    <xf numFmtId="43" fontId="14" fillId="0" borderId="30" xfId="4" applyFont="1" applyFill="1" applyBorder="1" applyAlignment="1">
      <alignment vertical="center"/>
    </xf>
    <xf numFmtId="43" fontId="14" fillId="0" borderId="28" xfId="4" applyFont="1" applyFill="1" applyBorder="1"/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43" fontId="24" fillId="0" borderId="28" xfId="4" applyFont="1" applyFill="1" applyBorder="1" applyAlignment="1">
      <alignment vertical="center" wrapText="1"/>
    </xf>
    <xf numFmtId="43" fontId="24" fillId="0" borderId="33" xfId="4" applyFont="1" applyFill="1" applyBorder="1"/>
    <xf numFmtId="165" fontId="24" fillId="0" borderId="11" xfId="0" applyNumberFormat="1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43" fontId="6" fillId="0" borderId="0" xfId="0" applyNumberFormat="1" applyFont="1" applyFill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7" xfId="0" applyNumberFormat="1" applyFont="1" applyFill="1" applyBorder="1" applyAlignment="1">
      <alignment horizontal="right" vertical="center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4" fillId="0" borderId="33" xfId="1" applyFont="1" applyFill="1" applyBorder="1"/>
    <xf numFmtId="43" fontId="6" fillId="0" borderId="0" xfId="1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165" fontId="15" fillId="0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19" fillId="0" borderId="33" xfId="4" applyFont="1" applyFill="1" applyBorder="1" applyAlignment="1">
      <alignment horizontal="left" vertical="center"/>
    </xf>
    <xf numFmtId="43" fontId="15" fillId="0" borderId="0" xfId="1" applyFont="1"/>
    <xf numFmtId="43" fontId="19" fillId="0" borderId="11" xfId="4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3" fontId="12" fillId="0" borderId="36" xfId="1" applyFont="1" applyFill="1" applyBorder="1" applyAlignment="1">
      <alignment horizontal="left" vertical="center" wrapText="1"/>
    </xf>
    <xf numFmtId="43" fontId="24" fillId="0" borderId="25" xfId="4" applyFont="1" applyFill="1" applyBorder="1"/>
    <xf numFmtId="43" fontId="24" fillId="0" borderId="37" xfId="1" applyFont="1" applyFill="1" applyBorder="1" applyAlignment="1">
      <alignment vertical="center"/>
    </xf>
    <xf numFmtId="4" fontId="25" fillId="4" borderId="22" xfId="0" applyNumberFormat="1" applyFont="1" applyFill="1" applyBorder="1" applyAlignment="1">
      <alignment vertical="center"/>
    </xf>
    <xf numFmtId="4" fontId="25" fillId="4" borderId="23" xfId="0" applyNumberFormat="1" applyFont="1" applyFill="1" applyBorder="1" applyAlignment="1">
      <alignment vertical="center"/>
    </xf>
    <xf numFmtId="14" fontId="12" fillId="0" borderId="36" xfId="1" applyNumberFormat="1" applyFont="1" applyFill="1" applyBorder="1" applyAlignment="1">
      <alignment horizontal="left" vertical="center" wrapText="1"/>
    </xf>
    <xf numFmtId="14" fontId="12" fillId="0" borderId="36" xfId="0" applyNumberFormat="1" applyFont="1" applyFill="1" applyBorder="1" applyAlignment="1">
      <alignment horizontal="left" vertical="center" wrapText="1"/>
    </xf>
    <xf numFmtId="4" fontId="25" fillId="4" borderId="38" xfId="0" applyNumberFormat="1" applyFont="1" applyFill="1" applyBorder="1" applyAlignment="1">
      <alignment vertical="center"/>
    </xf>
    <xf numFmtId="4" fontId="25" fillId="4" borderId="39" xfId="0" applyNumberFormat="1" applyFont="1" applyFill="1" applyBorder="1" applyAlignment="1">
      <alignment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1143001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506</xdr:row>
      <xdr:rowOff>28575</xdr:rowOff>
    </xdr:from>
    <xdr:to>
      <xdr:col>7</xdr:col>
      <xdr:colOff>895350</xdr:colOff>
      <xdr:row>516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143</xdr:row>
      <xdr:rowOff>47625</xdr:rowOff>
    </xdr:from>
    <xdr:to>
      <xdr:col>8</xdr:col>
      <xdr:colOff>833799</xdr:colOff>
      <xdr:row>154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144</xdr:row>
      <xdr:rowOff>38100</xdr:rowOff>
    </xdr:from>
    <xdr:to>
      <xdr:col>8</xdr:col>
      <xdr:colOff>948099</xdr:colOff>
      <xdr:row>155</xdr:row>
      <xdr:rowOff>47625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145</xdr:row>
      <xdr:rowOff>38100</xdr:rowOff>
    </xdr:from>
    <xdr:to>
      <xdr:col>8</xdr:col>
      <xdr:colOff>948099</xdr:colOff>
      <xdr:row>156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146</xdr:row>
      <xdr:rowOff>28575</xdr:rowOff>
    </xdr:from>
    <xdr:to>
      <xdr:col>8</xdr:col>
      <xdr:colOff>948099</xdr:colOff>
      <xdr:row>157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%20(Autoguardad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TRANSITO OPE"/>
      <sheetName val="CTA. NOMINA 2000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611">
          <cell r="G16611">
            <v>47042766.980399892</v>
          </cell>
        </row>
      </sheetData>
      <sheetData sheetId="1"/>
      <sheetData sheetId="2">
        <row r="8534">
          <cell r="J8534">
            <v>10797945.853500035</v>
          </cell>
        </row>
      </sheetData>
      <sheetData sheetId="3">
        <row r="6235">
          <cell r="J6235">
            <v>2778021.9663000116</v>
          </cell>
        </row>
      </sheetData>
      <sheetData sheetId="4"/>
      <sheetData sheetId="5"/>
      <sheetData sheetId="6">
        <row r="1848">
          <cell r="G1848">
            <v>24133880.023999903</v>
          </cell>
        </row>
        <row r="1916">
          <cell r="G1916">
            <v>768152.9239998972</v>
          </cell>
        </row>
      </sheetData>
      <sheetData sheetId="7">
        <row r="126">
          <cell r="J126">
            <v>390850.05999999976</v>
          </cell>
        </row>
        <row r="129">
          <cell r="J129">
            <v>337556.10999999975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TRANSITO OPE"/>
      <sheetName val="CTA. NOMINA 2000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831">
          <cell r="G16831">
            <v>40860750.13039989</v>
          </cell>
        </row>
      </sheetData>
      <sheetData sheetId="1"/>
      <sheetData sheetId="2">
        <row r="7795">
          <cell r="J7795">
            <v>15283565.271499995</v>
          </cell>
        </row>
        <row r="8812">
          <cell r="J8812">
            <v>-27129617.038499981</v>
          </cell>
        </row>
      </sheetData>
      <sheetData sheetId="3">
        <row r="6310">
          <cell r="J6310">
            <v>437429.94730001123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50"/>
  <sheetViews>
    <sheetView topLeftCell="B196" zoomScale="80" zoomScaleNormal="80" zoomScaleSheetLayoutView="50" workbookViewId="0">
      <selection activeCell="G211" sqref="G211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27.42578125" style="1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94"/>
      <c r="B5" s="194"/>
      <c r="C5" s="194"/>
      <c r="D5" s="194"/>
      <c r="E5" s="194"/>
      <c r="F5" s="194"/>
      <c r="G5" s="194"/>
    </row>
    <row r="6" spans="1:14" s="15" customFormat="1" ht="18.75" x14ac:dyDescent="0.3">
      <c r="A6" s="194" t="s">
        <v>10</v>
      </c>
      <c r="B6" s="194"/>
      <c r="C6" s="194"/>
      <c r="D6" s="194"/>
      <c r="E6" s="194"/>
      <c r="F6" s="194"/>
      <c r="G6" s="194"/>
      <c r="H6" s="16"/>
      <c r="I6" s="16"/>
    </row>
    <row r="7" spans="1:14" s="14" customFormat="1" ht="18.75" x14ac:dyDescent="0.2">
      <c r="A7" s="194" t="s">
        <v>15</v>
      </c>
      <c r="B7" s="194"/>
      <c r="C7" s="194"/>
      <c r="D7" s="194"/>
      <c r="E7" s="194"/>
      <c r="F7" s="194"/>
      <c r="G7" s="194"/>
    </row>
    <row r="8" spans="1:14" s="17" customFormat="1" ht="21" customHeight="1" x14ac:dyDescent="0.2">
      <c r="A8" s="200" t="s">
        <v>3</v>
      </c>
      <c r="B8" s="200"/>
      <c r="C8" s="200"/>
      <c r="D8" s="200"/>
      <c r="E8" s="200"/>
      <c r="F8" s="200"/>
      <c r="G8" s="200"/>
    </row>
    <row r="9" spans="1:14" s="14" customFormat="1" ht="18.75" x14ac:dyDescent="0.2">
      <c r="A9" s="201" t="s">
        <v>82</v>
      </c>
      <c r="B9" s="201"/>
      <c r="C9" s="201"/>
      <c r="D9" s="201"/>
      <c r="E9" s="201"/>
      <c r="F9" s="201"/>
      <c r="G9" s="201"/>
    </row>
    <row r="10" spans="1:14" s="14" customFormat="1" ht="18.75" x14ac:dyDescent="0.2">
      <c r="A10" s="15"/>
      <c r="B10" s="31"/>
      <c r="C10" s="31"/>
      <c r="D10" s="31"/>
      <c r="E10" s="31"/>
      <c r="F10" s="31"/>
      <c r="G10" s="15"/>
    </row>
    <row r="11" spans="1:14" s="14" customFormat="1" ht="18.75" x14ac:dyDescent="0.2">
      <c r="A11" s="15"/>
      <c r="B11" s="31"/>
      <c r="C11" s="31"/>
      <c r="D11" s="31"/>
      <c r="E11" s="31"/>
      <c r="F11" s="31"/>
      <c r="G11" s="15"/>
    </row>
    <row r="12" spans="1:14" s="11" customFormat="1" ht="19.5" customHeight="1" thickBot="1" x14ac:dyDescent="0.25">
      <c r="N12" s="30"/>
    </row>
    <row r="13" spans="1:14" s="3" customFormat="1" ht="27.75" customHeight="1" thickTop="1" thickBot="1" x14ac:dyDescent="0.25">
      <c r="A13" s="197"/>
      <c r="B13" s="196" t="s">
        <v>14</v>
      </c>
      <c r="C13" s="196"/>
      <c r="D13" s="196"/>
      <c r="E13" s="196"/>
      <c r="F13" s="196"/>
      <c r="G13" s="196"/>
      <c r="H13" s="7"/>
      <c r="I13" s="7"/>
      <c r="J13" s="7"/>
      <c r="K13" s="7"/>
    </row>
    <row r="14" spans="1:14" s="3" customFormat="1" ht="27.75" customHeight="1" thickTop="1" thickBot="1" x14ac:dyDescent="0.25">
      <c r="A14" s="197"/>
      <c r="B14" s="195" t="s">
        <v>15</v>
      </c>
      <c r="C14" s="195"/>
      <c r="D14" s="195"/>
      <c r="E14" s="195"/>
      <c r="F14" s="195"/>
      <c r="G14" s="77">
        <f>+'[1]CTA. RECOLECTORA (010) y 3000'!$G$16611</f>
        <v>47042766.980399892</v>
      </c>
      <c r="H14" s="7"/>
      <c r="I14" s="7"/>
      <c r="J14" s="7"/>
      <c r="K14" s="7"/>
    </row>
    <row r="15" spans="1:14" s="3" customFormat="1" ht="26.25" customHeight="1" thickTop="1" thickBot="1" x14ac:dyDescent="0.25">
      <c r="A15" s="197"/>
      <c r="B15" s="199"/>
      <c r="C15" s="199"/>
      <c r="D15" s="199"/>
      <c r="E15" s="199"/>
      <c r="F15" s="199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98"/>
      <c r="B16" s="63" t="s">
        <v>4</v>
      </c>
      <c r="C16" s="63" t="s">
        <v>5</v>
      </c>
      <c r="D16" s="63" t="s">
        <v>6</v>
      </c>
      <c r="E16" s="63" t="s">
        <v>0</v>
      </c>
      <c r="F16" s="63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65"/>
      <c r="C17" s="166"/>
      <c r="D17" s="165">
        <v>44895</v>
      </c>
      <c r="E17" s="167">
        <f>'[2]CTA. RECOLECTORA (010)'!E6</f>
        <v>0</v>
      </c>
      <c r="F17" s="168">
        <v>0</v>
      </c>
      <c r="G17" s="169">
        <f>+G14</f>
        <v>47042766.980399892</v>
      </c>
      <c r="H17" s="82"/>
    </row>
    <row r="18" spans="1:8" s="10" customFormat="1" ht="27" customHeight="1" thickTop="1" thickBot="1" x14ac:dyDescent="0.25">
      <c r="A18" s="44"/>
      <c r="B18" s="122">
        <v>44896</v>
      </c>
      <c r="C18" s="123"/>
      <c r="D18" s="124" t="s">
        <v>83</v>
      </c>
      <c r="E18" s="125"/>
      <c r="F18" s="125">
        <v>3244.17</v>
      </c>
      <c r="G18" s="126">
        <f>G17+E18-F18</f>
        <v>47039522.81039989</v>
      </c>
    </row>
    <row r="19" spans="1:8" s="10" customFormat="1" ht="18" thickTop="1" thickBot="1" x14ac:dyDescent="0.25">
      <c r="A19" s="24"/>
      <c r="B19" s="127">
        <v>44896</v>
      </c>
      <c r="C19" s="128"/>
      <c r="D19" s="124" t="s">
        <v>42</v>
      </c>
      <c r="E19" s="125">
        <v>76402</v>
      </c>
      <c r="F19" s="129"/>
      <c r="G19" s="126">
        <f t="shared" ref="G19:G82" si="0">G18+E19-F19</f>
        <v>47115924.81039989</v>
      </c>
    </row>
    <row r="20" spans="1:8" s="7" customFormat="1" ht="18" thickTop="1" thickBot="1" x14ac:dyDescent="0.25">
      <c r="A20" s="24"/>
      <c r="B20" s="127">
        <v>44896</v>
      </c>
      <c r="C20" s="128"/>
      <c r="D20" s="124" t="s">
        <v>42</v>
      </c>
      <c r="E20" s="125">
        <v>60700</v>
      </c>
      <c r="F20" s="129"/>
      <c r="G20" s="126">
        <f t="shared" si="0"/>
        <v>47176624.81039989</v>
      </c>
    </row>
    <row r="21" spans="1:8" s="7" customFormat="1" ht="18" thickTop="1" thickBot="1" x14ac:dyDescent="0.25">
      <c r="A21" s="24"/>
      <c r="B21" s="127">
        <v>44896</v>
      </c>
      <c r="C21" s="128"/>
      <c r="D21" s="124" t="s">
        <v>42</v>
      </c>
      <c r="E21" s="125">
        <v>2100</v>
      </c>
      <c r="F21" s="129"/>
      <c r="G21" s="126">
        <f t="shared" si="0"/>
        <v>47178724.81039989</v>
      </c>
    </row>
    <row r="22" spans="1:8" s="7" customFormat="1" ht="18" thickTop="1" thickBot="1" x14ac:dyDescent="0.25">
      <c r="A22" s="24"/>
      <c r="B22" s="127">
        <v>44896</v>
      </c>
      <c r="C22" s="128"/>
      <c r="D22" s="124" t="s">
        <v>42</v>
      </c>
      <c r="E22" s="125">
        <v>5870</v>
      </c>
      <c r="F22" s="129"/>
      <c r="G22" s="126">
        <f t="shared" si="0"/>
        <v>47184594.81039989</v>
      </c>
    </row>
    <row r="23" spans="1:8" s="7" customFormat="1" ht="18" thickTop="1" thickBot="1" x14ac:dyDescent="0.25">
      <c r="A23" s="24"/>
      <c r="B23" s="127">
        <v>44896</v>
      </c>
      <c r="C23" s="128"/>
      <c r="D23" s="124" t="s">
        <v>42</v>
      </c>
      <c r="E23" s="125">
        <v>1700</v>
      </c>
      <c r="F23" s="129"/>
      <c r="G23" s="126">
        <f t="shared" si="0"/>
        <v>47186294.81039989</v>
      </c>
    </row>
    <row r="24" spans="1:8" s="7" customFormat="1" ht="18" thickTop="1" thickBot="1" x14ac:dyDescent="0.25">
      <c r="A24" s="24"/>
      <c r="B24" s="127">
        <v>44896</v>
      </c>
      <c r="C24" s="128"/>
      <c r="D24" s="124" t="s">
        <v>29</v>
      </c>
      <c r="E24" s="125">
        <v>112883.1</v>
      </c>
      <c r="F24" s="129">
        <v>2934.97</v>
      </c>
      <c r="G24" s="126">
        <f t="shared" si="0"/>
        <v>47296242.940399893</v>
      </c>
    </row>
    <row r="25" spans="1:8" s="7" customFormat="1" ht="31.5" thickTop="1" thickBot="1" x14ac:dyDescent="0.25">
      <c r="A25" s="24"/>
      <c r="B25" s="127">
        <v>44896</v>
      </c>
      <c r="C25" s="128"/>
      <c r="D25" s="124" t="s">
        <v>62</v>
      </c>
      <c r="E25" s="125">
        <v>192150</v>
      </c>
      <c r="F25" s="129"/>
      <c r="G25" s="126">
        <f t="shared" si="0"/>
        <v>47488392.940399893</v>
      </c>
    </row>
    <row r="26" spans="1:8" s="7" customFormat="1" ht="18" customHeight="1" thickTop="1" thickBot="1" x14ac:dyDescent="0.25">
      <c r="A26" s="24"/>
      <c r="B26" s="127">
        <v>44896</v>
      </c>
      <c r="C26" s="128"/>
      <c r="D26" s="124" t="s">
        <v>84</v>
      </c>
      <c r="E26" s="125">
        <v>77543.22</v>
      </c>
      <c r="F26" s="129"/>
      <c r="G26" s="126">
        <f t="shared" si="0"/>
        <v>47565936.160399891</v>
      </c>
    </row>
    <row r="27" spans="1:8" s="7" customFormat="1" ht="18" thickTop="1" thickBot="1" x14ac:dyDescent="0.25">
      <c r="A27" s="24"/>
      <c r="B27" s="127">
        <v>44896</v>
      </c>
      <c r="C27" s="128"/>
      <c r="D27" s="124" t="s">
        <v>22</v>
      </c>
      <c r="E27" s="125">
        <v>1678226.4</v>
      </c>
      <c r="F27" s="129"/>
      <c r="G27" s="126">
        <f t="shared" si="0"/>
        <v>49244162.56039989</v>
      </c>
    </row>
    <row r="28" spans="1:8" s="7" customFormat="1" ht="17.25" customHeight="1" thickTop="1" thickBot="1" x14ac:dyDescent="0.25">
      <c r="A28" s="24"/>
      <c r="B28" s="127">
        <v>44896</v>
      </c>
      <c r="C28" s="128"/>
      <c r="D28" s="124" t="s">
        <v>22</v>
      </c>
      <c r="E28" s="125">
        <v>1534969.6</v>
      </c>
      <c r="F28" s="129"/>
      <c r="G28" s="126">
        <f t="shared" si="0"/>
        <v>50779132.160399891</v>
      </c>
    </row>
    <row r="29" spans="1:8" s="7" customFormat="1" ht="24.75" customHeight="1" thickTop="1" thickBot="1" x14ac:dyDescent="0.25">
      <c r="A29" s="24"/>
      <c r="B29" s="127">
        <v>44896</v>
      </c>
      <c r="C29" s="128"/>
      <c r="D29" s="124" t="s">
        <v>23</v>
      </c>
      <c r="E29" s="125"/>
      <c r="F29" s="129">
        <v>2346341.44</v>
      </c>
      <c r="G29" s="126">
        <f t="shared" si="0"/>
        <v>48432790.720399894</v>
      </c>
    </row>
    <row r="30" spans="1:8" s="7" customFormat="1" ht="18" thickTop="1" thickBot="1" x14ac:dyDescent="0.25">
      <c r="A30" s="24"/>
      <c r="B30" s="127">
        <v>44896</v>
      </c>
      <c r="C30" s="128"/>
      <c r="D30" s="124" t="s">
        <v>23</v>
      </c>
      <c r="E30" s="125"/>
      <c r="F30" s="129">
        <v>6241608.7199999997</v>
      </c>
      <c r="G30" s="126">
        <f t="shared" si="0"/>
        <v>42191182.000399895</v>
      </c>
    </row>
    <row r="31" spans="1:8" s="7" customFormat="1" ht="18" thickTop="1" thickBot="1" x14ac:dyDescent="0.25">
      <c r="A31" s="24"/>
      <c r="B31" s="127">
        <v>44897</v>
      </c>
      <c r="C31" s="128"/>
      <c r="D31" s="124" t="s">
        <v>42</v>
      </c>
      <c r="E31" s="125">
        <v>128000</v>
      </c>
      <c r="F31" s="129"/>
      <c r="G31" s="126">
        <f t="shared" si="0"/>
        <v>42319182.000399895</v>
      </c>
    </row>
    <row r="32" spans="1:8" s="7" customFormat="1" ht="18" thickTop="1" thickBot="1" x14ac:dyDescent="0.25">
      <c r="A32" s="24"/>
      <c r="B32" s="127">
        <v>44897</v>
      </c>
      <c r="C32" s="128"/>
      <c r="D32" s="124" t="s">
        <v>42</v>
      </c>
      <c r="E32" s="125">
        <v>106217</v>
      </c>
      <c r="F32" s="129"/>
      <c r="G32" s="126">
        <f t="shared" si="0"/>
        <v>42425399.000399895</v>
      </c>
    </row>
    <row r="33" spans="1:7" s="7" customFormat="1" ht="20.25" customHeight="1" thickTop="1" thickBot="1" x14ac:dyDescent="0.25">
      <c r="A33" s="24"/>
      <c r="B33" s="127">
        <v>44897</v>
      </c>
      <c r="C33" s="128"/>
      <c r="D33" s="124" t="s">
        <v>42</v>
      </c>
      <c r="E33" s="125">
        <v>1464</v>
      </c>
      <c r="F33" s="129"/>
      <c r="G33" s="126">
        <f t="shared" si="0"/>
        <v>42426863.000399895</v>
      </c>
    </row>
    <row r="34" spans="1:7" s="7" customFormat="1" ht="18" thickTop="1" thickBot="1" x14ac:dyDescent="0.25">
      <c r="A34" s="24"/>
      <c r="B34" s="127">
        <v>44897</v>
      </c>
      <c r="C34" s="128"/>
      <c r="D34" s="124" t="s">
        <v>42</v>
      </c>
      <c r="E34" s="125">
        <v>4440</v>
      </c>
      <c r="F34" s="129"/>
      <c r="G34" s="126">
        <f t="shared" si="0"/>
        <v>42431303.000399895</v>
      </c>
    </row>
    <row r="35" spans="1:7" s="7" customFormat="1" ht="61.5" thickTop="1" thickBot="1" x14ac:dyDescent="0.25">
      <c r="A35" s="24"/>
      <c r="B35" s="127">
        <v>44897</v>
      </c>
      <c r="C35" s="128"/>
      <c r="D35" s="124" t="s">
        <v>85</v>
      </c>
      <c r="E35" s="125">
        <v>5460</v>
      </c>
      <c r="F35" s="129"/>
      <c r="G35" s="126">
        <f t="shared" si="0"/>
        <v>42436763.000399895</v>
      </c>
    </row>
    <row r="36" spans="1:7" s="7" customFormat="1" ht="18" thickTop="1" thickBot="1" x14ac:dyDescent="0.25">
      <c r="A36" s="24"/>
      <c r="B36" s="127">
        <v>44897</v>
      </c>
      <c r="C36" s="128"/>
      <c r="D36" s="124" t="s">
        <v>29</v>
      </c>
      <c r="E36" s="125">
        <v>86022.5</v>
      </c>
      <c r="F36" s="129">
        <v>2236.59</v>
      </c>
      <c r="G36" s="126">
        <f t="shared" si="0"/>
        <v>42520548.910399891</v>
      </c>
    </row>
    <row r="37" spans="1:7" s="7" customFormat="1" ht="61.5" thickTop="1" thickBot="1" x14ac:dyDescent="0.25">
      <c r="A37" s="24"/>
      <c r="B37" s="127">
        <v>44897</v>
      </c>
      <c r="C37" s="128"/>
      <c r="D37" s="124" t="s">
        <v>86</v>
      </c>
      <c r="E37" s="125">
        <v>30000</v>
      </c>
      <c r="F37" s="129"/>
      <c r="G37" s="126">
        <f t="shared" si="0"/>
        <v>42550548.910399891</v>
      </c>
    </row>
    <row r="38" spans="1:7" s="7" customFormat="1" ht="15" customHeight="1" thickTop="1" thickBot="1" x14ac:dyDescent="0.25">
      <c r="A38" s="24"/>
      <c r="B38" s="127">
        <v>44897</v>
      </c>
      <c r="C38" s="128"/>
      <c r="D38" s="124" t="s">
        <v>23</v>
      </c>
      <c r="E38" s="125"/>
      <c r="F38" s="129">
        <v>10699148.83</v>
      </c>
      <c r="G38" s="126">
        <f t="shared" si="0"/>
        <v>31851400.080399893</v>
      </c>
    </row>
    <row r="39" spans="1:7" s="7" customFormat="1" ht="18" thickTop="1" thickBot="1" x14ac:dyDescent="0.25">
      <c r="A39" s="24"/>
      <c r="B39" s="127">
        <v>44898</v>
      </c>
      <c r="C39" s="128"/>
      <c r="D39" s="124" t="s">
        <v>42</v>
      </c>
      <c r="E39" s="125">
        <v>54250</v>
      </c>
      <c r="F39" s="129"/>
      <c r="G39" s="126">
        <f t="shared" si="0"/>
        <v>31905650.080399893</v>
      </c>
    </row>
    <row r="40" spans="1:7" s="7" customFormat="1" ht="14.25" customHeight="1" thickTop="1" thickBot="1" x14ac:dyDescent="0.25">
      <c r="A40" s="24"/>
      <c r="B40" s="127">
        <v>44898</v>
      </c>
      <c r="C40" s="128"/>
      <c r="D40" s="124" t="s">
        <v>29</v>
      </c>
      <c r="E40" s="125">
        <v>16785</v>
      </c>
      <c r="F40" s="129">
        <v>436.41</v>
      </c>
      <c r="G40" s="126">
        <f t="shared" si="0"/>
        <v>31921998.670399893</v>
      </c>
    </row>
    <row r="41" spans="1:7" s="7" customFormat="1" ht="18" thickTop="1" thickBot="1" x14ac:dyDescent="0.25">
      <c r="A41" s="24"/>
      <c r="B41" s="127">
        <v>44899</v>
      </c>
      <c r="C41" s="128"/>
      <c r="D41" s="124" t="s">
        <v>42</v>
      </c>
      <c r="E41" s="125">
        <v>91500</v>
      </c>
      <c r="F41" s="129"/>
      <c r="G41" s="126">
        <f t="shared" si="0"/>
        <v>32013498.670399893</v>
      </c>
    </row>
    <row r="42" spans="1:7" s="7" customFormat="1" ht="18" customHeight="1" thickTop="1" thickBot="1" x14ac:dyDescent="0.25">
      <c r="A42" s="24"/>
      <c r="B42" s="127">
        <v>44899</v>
      </c>
      <c r="C42" s="128"/>
      <c r="D42" s="124" t="s">
        <v>29</v>
      </c>
      <c r="E42" s="125">
        <v>10500</v>
      </c>
      <c r="F42" s="130">
        <v>273</v>
      </c>
      <c r="G42" s="126">
        <f t="shared" si="0"/>
        <v>32023725.670399893</v>
      </c>
    </row>
    <row r="43" spans="1:7" s="7" customFormat="1" ht="18" thickTop="1" thickBot="1" x14ac:dyDescent="0.25">
      <c r="A43" s="24"/>
      <c r="B43" s="127">
        <v>44900</v>
      </c>
      <c r="C43" s="128"/>
      <c r="D43" s="124" t="s">
        <v>42</v>
      </c>
      <c r="E43" s="125">
        <v>70645</v>
      </c>
      <c r="F43" s="129"/>
      <c r="G43" s="126">
        <f t="shared" si="0"/>
        <v>32094370.670399893</v>
      </c>
    </row>
    <row r="44" spans="1:7" s="7" customFormat="1" ht="18" thickTop="1" thickBot="1" x14ac:dyDescent="0.25">
      <c r="A44" s="24"/>
      <c r="B44" s="127">
        <v>44900</v>
      </c>
      <c r="C44" s="128"/>
      <c r="D44" s="124" t="s">
        <v>42</v>
      </c>
      <c r="E44" s="125">
        <v>25910</v>
      </c>
      <c r="F44" s="129"/>
      <c r="G44" s="126">
        <f t="shared" si="0"/>
        <v>32120280.670399893</v>
      </c>
    </row>
    <row r="45" spans="1:7" s="7" customFormat="1" ht="27" customHeight="1" thickTop="1" thickBot="1" x14ac:dyDescent="0.25">
      <c r="A45" s="24"/>
      <c r="B45" s="127">
        <v>44900</v>
      </c>
      <c r="C45" s="128"/>
      <c r="D45" s="124" t="s">
        <v>42</v>
      </c>
      <c r="E45" s="125">
        <v>796</v>
      </c>
      <c r="F45" s="129"/>
      <c r="G45" s="126">
        <f t="shared" si="0"/>
        <v>32121076.670399893</v>
      </c>
    </row>
    <row r="46" spans="1:7" s="7" customFormat="1" ht="21" customHeight="1" thickTop="1" thickBot="1" x14ac:dyDescent="0.25">
      <c r="A46" s="24"/>
      <c r="B46" s="127">
        <v>44900</v>
      </c>
      <c r="C46" s="128"/>
      <c r="D46" s="148" t="s">
        <v>42</v>
      </c>
      <c r="E46" s="125">
        <v>1700</v>
      </c>
      <c r="F46" s="130"/>
      <c r="G46" s="126">
        <f t="shared" si="0"/>
        <v>32122776.670399893</v>
      </c>
    </row>
    <row r="47" spans="1:7" s="7" customFormat="1" ht="19.5" customHeight="1" thickTop="1" thickBot="1" x14ac:dyDescent="0.25">
      <c r="A47" s="24"/>
      <c r="B47" s="127">
        <v>44900</v>
      </c>
      <c r="C47" s="128"/>
      <c r="D47" s="124" t="s">
        <v>29</v>
      </c>
      <c r="E47" s="125">
        <v>43168.2</v>
      </c>
      <c r="F47" s="130">
        <v>1122.3800000000001</v>
      </c>
      <c r="G47" s="126">
        <f t="shared" si="0"/>
        <v>32164822.490399893</v>
      </c>
    </row>
    <row r="48" spans="1:7" s="7" customFormat="1" ht="18" thickTop="1" thickBot="1" x14ac:dyDescent="0.25">
      <c r="A48" s="24"/>
      <c r="B48" s="127">
        <v>44900</v>
      </c>
      <c r="C48" s="128"/>
      <c r="D48" s="124" t="s">
        <v>23</v>
      </c>
      <c r="E48" s="125"/>
      <c r="F48" s="129">
        <v>13588181.869999999</v>
      </c>
      <c r="G48" s="126">
        <f t="shared" si="0"/>
        <v>18576640.620399892</v>
      </c>
    </row>
    <row r="49" spans="1:7" s="7" customFormat="1" ht="18" thickTop="1" thickBot="1" x14ac:dyDescent="0.25">
      <c r="A49" s="24"/>
      <c r="B49" s="127">
        <v>44901</v>
      </c>
      <c r="C49" s="128"/>
      <c r="D49" s="124" t="s">
        <v>42</v>
      </c>
      <c r="E49" s="125">
        <v>73424</v>
      </c>
      <c r="F49" s="129"/>
      <c r="G49" s="126">
        <f t="shared" si="0"/>
        <v>18650064.620399892</v>
      </c>
    </row>
    <row r="50" spans="1:7" s="7" customFormat="1" ht="18" thickTop="1" thickBot="1" x14ac:dyDescent="0.25">
      <c r="A50" s="24"/>
      <c r="B50" s="127">
        <v>44901</v>
      </c>
      <c r="C50" s="128"/>
      <c r="D50" s="124" t="s">
        <v>42</v>
      </c>
      <c r="E50" s="125">
        <v>58860</v>
      </c>
      <c r="F50" s="129"/>
      <c r="G50" s="126">
        <f t="shared" si="0"/>
        <v>18708924.620399892</v>
      </c>
    </row>
    <row r="51" spans="1:7" s="7" customFormat="1" ht="18" thickTop="1" thickBot="1" x14ac:dyDescent="0.25">
      <c r="A51" s="24"/>
      <c r="B51" s="127">
        <v>44901</v>
      </c>
      <c r="C51" s="128"/>
      <c r="D51" s="124" t="s">
        <v>42</v>
      </c>
      <c r="E51" s="125">
        <v>5750</v>
      </c>
      <c r="F51" s="129"/>
      <c r="G51" s="126">
        <f t="shared" si="0"/>
        <v>18714674.620399892</v>
      </c>
    </row>
    <row r="52" spans="1:7" s="7" customFormat="1" ht="29.25" customHeight="1" thickTop="1" thickBot="1" x14ac:dyDescent="0.25">
      <c r="A52" s="24"/>
      <c r="B52" s="127">
        <v>44901</v>
      </c>
      <c r="C52" s="128"/>
      <c r="D52" s="124" t="s">
        <v>42</v>
      </c>
      <c r="E52" s="125">
        <v>1770</v>
      </c>
      <c r="F52" s="129"/>
      <c r="G52" s="126">
        <f t="shared" si="0"/>
        <v>18716444.620399892</v>
      </c>
    </row>
    <row r="53" spans="1:7" s="7" customFormat="1" ht="18" thickTop="1" thickBot="1" x14ac:dyDescent="0.25">
      <c r="A53" s="24"/>
      <c r="B53" s="127">
        <v>44901</v>
      </c>
      <c r="C53" s="128"/>
      <c r="D53" s="124" t="s">
        <v>29</v>
      </c>
      <c r="E53" s="125">
        <v>160534.38</v>
      </c>
      <c r="F53" s="129">
        <v>4173.8999999999996</v>
      </c>
      <c r="G53" s="126">
        <f t="shared" si="0"/>
        <v>18872805.100399893</v>
      </c>
    </row>
    <row r="54" spans="1:7" s="7" customFormat="1" ht="45.75" customHeight="1" thickTop="1" thickBot="1" x14ac:dyDescent="0.25">
      <c r="A54" s="24"/>
      <c r="B54" s="127">
        <v>44901</v>
      </c>
      <c r="C54" s="128"/>
      <c r="D54" s="131" t="s">
        <v>87</v>
      </c>
      <c r="E54" s="125">
        <v>500</v>
      </c>
      <c r="F54" s="132"/>
      <c r="G54" s="126">
        <f t="shared" si="0"/>
        <v>18873305.100399893</v>
      </c>
    </row>
    <row r="55" spans="1:7" s="7" customFormat="1" ht="27.75" customHeight="1" thickTop="1" thickBot="1" x14ac:dyDescent="0.25">
      <c r="A55" s="24"/>
      <c r="B55" s="127">
        <v>44901</v>
      </c>
      <c r="C55" s="128"/>
      <c r="D55" s="124" t="s">
        <v>88</v>
      </c>
      <c r="E55" s="125">
        <v>70000</v>
      </c>
      <c r="F55" s="129"/>
      <c r="G55" s="126">
        <f t="shared" si="0"/>
        <v>18943305.100399893</v>
      </c>
    </row>
    <row r="56" spans="1:7" s="7" customFormat="1" ht="18" thickTop="1" thickBot="1" x14ac:dyDescent="0.25">
      <c r="A56" s="24"/>
      <c r="B56" s="127">
        <v>44901</v>
      </c>
      <c r="C56" s="128"/>
      <c r="D56" s="124" t="s">
        <v>23</v>
      </c>
      <c r="E56" s="125"/>
      <c r="F56" s="129">
        <v>727225.3</v>
      </c>
      <c r="G56" s="126">
        <f t="shared" si="0"/>
        <v>18216079.800399892</v>
      </c>
    </row>
    <row r="57" spans="1:7" s="7" customFormat="1" ht="18" thickTop="1" thickBot="1" x14ac:dyDescent="0.25">
      <c r="A57" s="24"/>
      <c r="B57" s="127">
        <v>44902</v>
      </c>
      <c r="C57" s="128"/>
      <c r="D57" s="124" t="s">
        <v>42</v>
      </c>
      <c r="E57" s="125">
        <v>66690</v>
      </c>
      <c r="F57" s="130"/>
      <c r="G57" s="126">
        <f t="shared" si="0"/>
        <v>18282769.800399892</v>
      </c>
    </row>
    <row r="58" spans="1:7" s="7" customFormat="1" ht="18" thickTop="1" thickBot="1" x14ac:dyDescent="0.25">
      <c r="A58" s="24"/>
      <c r="B58" s="127">
        <v>44902</v>
      </c>
      <c r="C58" s="128"/>
      <c r="D58" s="124" t="s">
        <v>42</v>
      </c>
      <c r="E58" s="125">
        <v>100560</v>
      </c>
      <c r="F58" s="129"/>
      <c r="G58" s="126">
        <f t="shared" si="0"/>
        <v>18383329.800399892</v>
      </c>
    </row>
    <row r="59" spans="1:7" s="7" customFormat="1" ht="25.5" customHeight="1" thickTop="1" thickBot="1" x14ac:dyDescent="0.25">
      <c r="A59" s="24"/>
      <c r="B59" s="127">
        <v>44902</v>
      </c>
      <c r="C59" s="128"/>
      <c r="D59" s="124" t="s">
        <v>42</v>
      </c>
      <c r="E59" s="125">
        <v>5000</v>
      </c>
      <c r="F59" s="129"/>
      <c r="G59" s="126">
        <f t="shared" si="0"/>
        <v>18388329.800399892</v>
      </c>
    </row>
    <row r="60" spans="1:7" s="7" customFormat="1" ht="18" thickTop="1" thickBot="1" x14ac:dyDescent="0.25">
      <c r="A60" s="24"/>
      <c r="B60" s="127">
        <v>44902</v>
      </c>
      <c r="C60" s="128"/>
      <c r="D60" s="124" t="s">
        <v>42</v>
      </c>
      <c r="E60" s="125">
        <v>15380</v>
      </c>
      <c r="F60" s="129"/>
      <c r="G60" s="126">
        <f t="shared" si="0"/>
        <v>18403709.800399892</v>
      </c>
    </row>
    <row r="61" spans="1:7" s="7" customFormat="1" ht="18" thickTop="1" thickBot="1" x14ac:dyDescent="0.25">
      <c r="A61" s="24"/>
      <c r="B61" s="127">
        <v>44902</v>
      </c>
      <c r="C61" s="128"/>
      <c r="D61" s="124" t="s">
        <v>29</v>
      </c>
      <c r="E61" s="125">
        <v>46210.66</v>
      </c>
      <c r="F61" s="129">
        <v>1201.49</v>
      </c>
      <c r="G61" s="126">
        <f t="shared" si="0"/>
        <v>18448718.970399894</v>
      </c>
    </row>
    <row r="62" spans="1:7" s="7" customFormat="1" ht="31.5" thickTop="1" thickBot="1" x14ac:dyDescent="0.25">
      <c r="A62" s="24"/>
      <c r="B62" s="127">
        <v>44902</v>
      </c>
      <c r="C62" s="128"/>
      <c r="D62" s="124" t="s">
        <v>89</v>
      </c>
      <c r="E62" s="125">
        <v>30000</v>
      </c>
      <c r="F62" s="129"/>
      <c r="G62" s="126">
        <f t="shared" si="0"/>
        <v>18478718.970399894</v>
      </c>
    </row>
    <row r="63" spans="1:7" s="7" customFormat="1" ht="18.75" customHeight="1" thickTop="1" thickBot="1" x14ac:dyDescent="0.25">
      <c r="A63" s="24"/>
      <c r="B63" s="127">
        <v>44902</v>
      </c>
      <c r="C63" s="128"/>
      <c r="D63" s="124" t="s">
        <v>23</v>
      </c>
      <c r="E63" s="125"/>
      <c r="F63" s="129">
        <v>5888498.5199999996</v>
      </c>
      <c r="G63" s="126">
        <f t="shared" si="0"/>
        <v>12590220.450399894</v>
      </c>
    </row>
    <row r="64" spans="1:7" s="7" customFormat="1" ht="18" thickTop="1" thickBot="1" x14ac:dyDescent="0.25">
      <c r="A64" s="24"/>
      <c r="B64" s="127">
        <v>44902</v>
      </c>
      <c r="C64" s="128"/>
      <c r="D64" s="131" t="s">
        <v>23</v>
      </c>
      <c r="E64" s="125"/>
      <c r="F64" s="132">
        <v>1320172.7</v>
      </c>
      <c r="G64" s="126">
        <f t="shared" si="0"/>
        <v>11270047.750399895</v>
      </c>
    </row>
    <row r="65" spans="1:7" s="7" customFormat="1" ht="18" thickTop="1" thickBot="1" x14ac:dyDescent="0.25">
      <c r="A65" s="24"/>
      <c r="B65" s="127">
        <v>44903</v>
      </c>
      <c r="C65" s="128"/>
      <c r="D65" s="124" t="s">
        <v>42</v>
      </c>
      <c r="E65" s="125">
        <v>66360</v>
      </c>
      <c r="F65" s="129"/>
      <c r="G65" s="126">
        <f t="shared" si="0"/>
        <v>11336407.750399895</v>
      </c>
    </row>
    <row r="66" spans="1:7" s="7" customFormat="1" ht="18" thickTop="1" thickBot="1" x14ac:dyDescent="0.25">
      <c r="A66" s="24"/>
      <c r="B66" s="127">
        <v>44903</v>
      </c>
      <c r="C66" s="128"/>
      <c r="D66" s="124" t="s">
        <v>42</v>
      </c>
      <c r="E66" s="125">
        <v>57150</v>
      </c>
      <c r="F66" s="129"/>
      <c r="G66" s="126">
        <f>G65+E66-F66</f>
        <v>11393557.750399895</v>
      </c>
    </row>
    <row r="67" spans="1:7" s="7" customFormat="1" ht="18" thickTop="1" thickBot="1" x14ac:dyDescent="0.25">
      <c r="A67" s="24"/>
      <c r="B67" s="127">
        <v>44903</v>
      </c>
      <c r="C67" s="128"/>
      <c r="D67" s="124" t="s">
        <v>42</v>
      </c>
      <c r="E67" s="125">
        <v>2330</v>
      </c>
      <c r="F67" s="129"/>
      <c r="G67" s="126">
        <f t="shared" si="0"/>
        <v>11395887.750399895</v>
      </c>
    </row>
    <row r="68" spans="1:7" s="7" customFormat="1" ht="18" thickTop="1" thickBot="1" x14ac:dyDescent="0.25">
      <c r="A68" s="24"/>
      <c r="B68" s="127">
        <v>44903</v>
      </c>
      <c r="C68" s="128"/>
      <c r="D68" s="124" t="s">
        <v>42</v>
      </c>
      <c r="E68" s="125">
        <v>220</v>
      </c>
      <c r="F68" s="129"/>
      <c r="G68" s="126">
        <f t="shared" si="0"/>
        <v>11396107.750399895</v>
      </c>
    </row>
    <row r="69" spans="1:7" s="7" customFormat="1" ht="18" thickTop="1" thickBot="1" x14ac:dyDescent="0.25">
      <c r="A69" s="24"/>
      <c r="B69" s="127">
        <v>44903</v>
      </c>
      <c r="C69" s="128"/>
      <c r="D69" s="124" t="s">
        <v>29</v>
      </c>
      <c r="E69" s="125">
        <v>128191.57</v>
      </c>
      <c r="F69" s="129">
        <v>3332.99</v>
      </c>
      <c r="G69" s="126">
        <f t="shared" si="0"/>
        <v>11520966.330399895</v>
      </c>
    </row>
    <row r="70" spans="1:7" s="7" customFormat="1" ht="18" thickTop="1" thickBot="1" x14ac:dyDescent="0.25">
      <c r="A70" s="24"/>
      <c r="B70" s="127">
        <v>44904</v>
      </c>
      <c r="C70" s="128"/>
      <c r="D70" s="124" t="s">
        <v>42</v>
      </c>
      <c r="E70" s="125">
        <v>119955</v>
      </c>
      <c r="F70" s="129"/>
      <c r="G70" s="126">
        <f t="shared" si="0"/>
        <v>11640921.330399895</v>
      </c>
    </row>
    <row r="71" spans="1:7" s="7" customFormat="1" ht="18" thickTop="1" thickBot="1" x14ac:dyDescent="0.25">
      <c r="A71" s="24"/>
      <c r="B71" s="127">
        <v>44904</v>
      </c>
      <c r="C71" s="128"/>
      <c r="D71" s="124" t="s">
        <v>42</v>
      </c>
      <c r="E71" s="125">
        <v>40235</v>
      </c>
      <c r="F71" s="129"/>
      <c r="G71" s="126">
        <f t="shared" si="0"/>
        <v>11681156.330399895</v>
      </c>
    </row>
    <row r="72" spans="1:7" s="7" customFormat="1" ht="18" thickTop="1" thickBot="1" x14ac:dyDescent="0.25">
      <c r="A72" s="24"/>
      <c r="B72" s="127">
        <v>44904</v>
      </c>
      <c r="C72" s="128"/>
      <c r="D72" s="124" t="s">
        <v>42</v>
      </c>
      <c r="E72" s="133">
        <v>8050</v>
      </c>
      <c r="F72" s="129"/>
      <c r="G72" s="126">
        <f t="shared" si="0"/>
        <v>11689206.330399895</v>
      </c>
    </row>
    <row r="73" spans="1:7" s="7" customFormat="1" ht="18" thickTop="1" thickBot="1" x14ac:dyDescent="0.25">
      <c r="A73" s="24"/>
      <c r="B73" s="127">
        <v>44904</v>
      </c>
      <c r="C73" s="128"/>
      <c r="D73" s="124" t="s">
        <v>29</v>
      </c>
      <c r="E73" s="133">
        <v>135543.37</v>
      </c>
      <c r="F73" s="129">
        <v>3524.14</v>
      </c>
      <c r="G73" s="126">
        <f t="shared" si="0"/>
        <v>11821225.560399894</v>
      </c>
    </row>
    <row r="74" spans="1:7" s="7" customFormat="1" ht="31.5" thickTop="1" thickBot="1" x14ac:dyDescent="0.25">
      <c r="A74" s="24"/>
      <c r="B74" s="127">
        <v>44904</v>
      </c>
      <c r="C74" s="128"/>
      <c r="D74" s="124" t="s">
        <v>90</v>
      </c>
      <c r="E74" s="133">
        <v>43440</v>
      </c>
      <c r="F74" s="134"/>
      <c r="G74" s="126">
        <f t="shared" si="0"/>
        <v>11864665.560399894</v>
      </c>
    </row>
    <row r="75" spans="1:7" s="7" customFormat="1" ht="61.5" thickTop="1" thickBot="1" x14ac:dyDescent="0.25">
      <c r="A75" s="24"/>
      <c r="B75" s="127">
        <v>44904</v>
      </c>
      <c r="C75" s="128"/>
      <c r="D75" s="124" t="s">
        <v>91</v>
      </c>
      <c r="E75" s="133">
        <v>6693.9</v>
      </c>
      <c r="F75" s="134"/>
      <c r="G75" s="126">
        <f t="shared" si="0"/>
        <v>11871359.460399894</v>
      </c>
    </row>
    <row r="76" spans="1:7" s="7" customFormat="1" ht="18" thickTop="1" thickBot="1" x14ac:dyDescent="0.25">
      <c r="A76" s="24"/>
      <c r="B76" s="127">
        <v>44904</v>
      </c>
      <c r="C76" s="128"/>
      <c r="D76" s="131" t="s">
        <v>23</v>
      </c>
      <c r="E76" s="125"/>
      <c r="F76" s="129">
        <v>1690086.77</v>
      </c>
      <c r="G76" s="126">
        <f t="shared" si="0"/>
        <v>10181272.690399894</v>
      </c>
    </row>
    <row r="77" spans="1:7" s="7" customFormat="1" ht="18" customHeight="1" thickTop="1" thickBot="1" x14ac:dyDescent="0.25">
      <c r="A77" s="24"/>
      <c r="B77" s="127">
        <v>44905</v>
      </c>
      <c r="C77" s="128"/>
      <c r="D77" s="124" t="s">
        <v>42</v>
      </c>
      <c r="E77" s="125">
        <v>21550</v>
      </c>
      <c r="F77" s="129"/>
      <c r="G77" s="126">
        <f t="shared" si="0"/>
        <v>10202822.690399894</v>
      </c>
    </row>
    <row r="78" spans="1:7" s="7" customFormat="1" ht="20.25" customHeight="1" thickTop="1" thickBot="1" x14ac:dyDescent="0.25">
      <c r="A78" s="24"/>
      <c r="B78" s="127">
        <v>44906</v>
      </c>
      <c r="C78" s="128"/>
      <c r="D78" s="124" t="s">
        <v>42</v>
      </c>
      <c r="E78" s="125">
        <v>4450</v>
      </c>
      <c r="F78" s="129"/>
      <c r="G78" s="126">
        <f t="shared" si="0"/>
        <v>10207272.690399894</v>
      </c>
    </row>
    <row r="79" spans="1:7" s="116" customFormat="1" ht="18" thickTop="1" thickBot="1" x14ac:dyDescent="0.25">
      <c r="A79" s="115"/>
      <c r="B79" s="127">
        <v>44906</v>
      </c>
      <c r="C79" s="128"/>
      <c r="D79" s="124" t="s">
        <v>29</v>
      </c>
      <c r="E79" s="125">
        <v>9000</v>
      </c>
      <c r="F79" s="129">
        <v>234</v>
      </c>
      <c r="G79" s="126">
        <f t="shared" si="0"/>
        <v>10216038.690399894</v>
      </c>
    </row>
    <row r="80" spans="1:7" s="7" customFormat="1" ht="18" thickTop="1" thickBot="1" x14ac:dyDescent="0.25">
      <c r="A80" s="24"/>
      <c r="B80" s="127">
        <v>44907</v>
      </c>
      <c r="C80" s="128"/>
      <c r="D80" s="124" t="s">
        <v>42</v>
      </c>
      <c r="E80" s="125">
        <v>124645</v>
      </c>
      <c r="F80" s="129"/>
      <c r="G80" s="126">
        <f t="shared" si="0"/>
        <v>10340683.690399894</v>
      </c>
    </row>
    <row r="81" spans="1:8" s="7" customFormat="1" ht="18" thickTop="1" thickBot="1" x14ac:dyDescent="0.25">
      <c r="A81" s="24"/>
      <c r="B81" s="127">
        <v>44907</v>
      </c>
      <c r="C81" s="128"/>
      <c r="D81" s="124" t="s">
        <v>42</v>
      </c>
      <c r="E81" s="125">
        <v>47650</v>
      </c>
      <c r="F81" s="129"/>
      <c r="G81" s="126">
        <f t="shared" si="0"/>
        <v>10388333.690399894</v>
      </c>
    </row>
    <row r="82" spans="1:8" s="7" customFormat="1" ht="18" thickTop="1" thickBot="1" x14ac:dyDescent="0.25">
      <c r="A82" s="24"/>
      <c r="B82" s="127">
        <v>44907</v>
      </c>
      <c r="C82" s="128"/>
      <c r="D82" s="124" t="s">
        <v>42</v>
      </c>
      <c r="E82" s="125">
        <v>3910</v>
      </c>
      <c r="F82" s="129"/>
      <c r="G82" s="126">
        <f t="shared" si="0"/>
        <v>10392243.690399894</v>
      </c>
    </row>
    <row r="83" spans="1:8" s="7" customFormat="1" ht="18.75" customHeight="1" thickTop="1" thickBot="1" x14ac:dyDescent="0.25">
      <c r="A83" s="24"/>
      <c r="B83" s="127">
        <v>44907</v>
      </c>
      <c r="C83" s="128"/>
      <c r="D83" s="124" t="s">
        <v>29</v>
      </c>
      <c r="E83" s="125">
        <v>34352.53</v>
      </c>
      <c r="F83" s="129">
        <v>893.18</v>
      </c>
      <c r="G83" s="126">
        <f t="shared" ref="G83:G146" si="1">G82+E83-F83</f>
        <v>10425703.040399894</v>
      </c>
    </row>
    <row r="84" spans="1:8" s="7" customFormat="1" ht="24.75" customHeight="1" thickTop="1" thickBot="1" x14ac:dyDescent="0.25">
      <c r="A84" s="24"/>
      <c r="B84" s="127">
        <v>44907</v>
      </c>
      <c r="C84" s="128"/>
      <c r="D84" s="149" t="s">
        <v>31</v>
      </c>
      <c r="E84" s="125">
        <v>5792</v>
      </c>
      <c r="F84" s="129">
        <v>198.76</v>
      </c>
      <c r="G84" s="126">
        <f t="shared" si="1"/>
        <v>10431296.280399894</v>
      </c>
    </row>
    <row r="85" spans="1:8" s="7" customFormat="1" ht="21.75" customHeight="1" thickTop="1" thickBot="1" x14ac:dyDescent="0.25">
      <c r="A85" s="24"/>
      <c r="B85" s="127">
        <v>44907</v>
      </c>
      <c r="C85" s="128"/>
      <c r="D85" s="124" t="s">
        <v>23</v>
      </c>
      <c r="E85" s="125"/>
      <c r="F85" s="129">
        <v>1112726.2</v>
      </c>
      <c r="G85" s="126">
        <f t="shared" si="1"/>
        <v>9318570.0803998951</v>
      </c>
    </row>
    <row r="86" spans="1:8" s="7" customFormat="1" ht="18" thickTop="1" thickBot="1" x14ac:dyDescent="0.25">
      <c r="A86" s="24"/>
      <c r="B86" s="127">
        <v>44908</v>
      </c>
      <c r="C86" s="128"/>
      <c r="D86" s="124" t="s">
        <v>42</v>
      </c>
      <c r="E86" s="125">
        <v>124502</v>
      </c>
      <c r="F86" s="129"/>
      <c r="G86" s="126">
        <f t="shared" si="1"/>
        <v>9443072.0803998951</v>
      </c>
    </row>
    <row r="87" spans="1:8" s="7" customFormat="1" ht="18" thickTop="1" thickBot="1" x14ac:dyDescent="0.25">
      <c r="A87" s="24"/>
      <c r="B87" s="127">
        <v>44908</v>
      </c>
      <c r="C87" s="128"/>
      <c r="D87" s="124" t="s">
        <v>42</v>
      </c>
      <c r="E87" s="125">
        <v>63075</v>
      </c>
      <c r="F87" s="129"/>
      <c r="G87" s="126">
        <f t="shared" si="1"/>
        <v>9506147.0803998951</v>
      </c>
    </row>
    <row r="88" spans="1:8" s="7" customFormat="1" ht="18" thickTop="1" thickBot="1" x14ac:dyDescent="0.25">
      <c r="A88" s="24"/>
      <c r="B88" s="127">
        <v>44908</v>
      </c>
      <c r="C88" s="128"/>
      <c r="D88" s="124" t="s">
        <v>42</v>
      </c>
      <c r="E88" s="125">
        <v>5045</v>
      </c>
      <c r="F88" s="129"/>
      <c r="G88" s="126">
        <f t="shared" si="1"/>
        <v>9511192.0803998951</v>
      </c>
    </row>
    <row r="89" spans="1:8" s="7" customFormat="1" ht="18" thickTop="1" thickBot="1" x14ac:dyDescent="0.25">
      <c r="A89" s="24"/>
      <c r="B89" s="127">
        <v>44908</v>
      </c>
      <c r="C89" s="128"/>
      <c r="D89" s="131" t="s">
        <v>29</v>
      </c>
      <c r="E89" s="125">
        <v>44223.91</v>
      </c>
      <c r="F89" s="129">
        <v>1149.8</v>
      </c>
      <c r="G89" s="126">
        <f t="shared" si="1"/>
        <v>9554266.1903998945</v>
      </c>
    </row>
    <row r="90" spans="1:8" s="7" customFormat="1" ht="18" thickTop="1" thickBot="1" x14ac:dyDescent="0.25">
      <c r="A90" s="24"/>
      <c r="B90" s="127">
        <v>44908</v>
      </c>
      <c r="C90" s="128"/>
      <c r="D90" s="124" t="s">
        <v>92</v>
      </c>
      <c r="E90" s="125">
        <v>73671.41</v>
      </c>
      <c r="F90" s="129"/>
      <c r="G90" s="126">
        <f t="shared" si="1"/>
        <v>9627937.6003998946</v>
      </c>
    </row>
    <row r="91" spans="1:8" s="7" customFormat="1" ht="18" thickTop="1" thickBot="1" x14ac:dyDescent="0.25">
      <c r="A91" s="24"/>
      <c r="B91" s="127">
        <v>44908</v>
      </c>
      <c r="C91" s="128"/>
      <c r="D91" s="124" t="s">
        <v>93</v>
      </c>
      <c r="E91" s="125">
        <v>350788.49</v>
      </c>
      <c r="F91" s="129"/>
      <c r="G91" s="126">
        <f t="shared" si="1"/>
        <v>9978726.0903998949</v>
      </c>
    </row>
    <row r="92" spans="1:8" s="7" customFormat="1" ht="18" thickTop="1" thickBot="1" x14ac:dyDescent="0.25">
      <c r="A92" s="24"/>
      <c r="B92" s="127">
        <v>44908</v>
      </c>
      <c r="C92" s="128"/>
      <c r="D92" s="124" t="s">
        <v>23</v>
      </c>
      <c r="E92" s="125"/>
      <c r="F92" s="129">
        <v>121342.89</v>
      </c>
      <c r="G92" s="126">
        <f t="shared" si="1"/>
        <v>9857383.2003998943</v>
      </c>
    </row>
    <row r="93" spans="1:8" s="7" customFormat="1" ht="18" thickTop="1" thickBot="1" x14ac:dyDescent="0.25">
      <c r="A93" s="24"/>
      <c r="B93" s="127">
        <v>44909</v>
      </c>
      <c r="C93" s="128"/>
      <c r="D93" s="124" t="s">
        <v>42</v>
      </c>
      <c r="E93" s="125">
        <v>91521</v>
      </c>
      <c r="F93" s="129"/>
      <c r="G93" s="126">
        <f t="shared" si="1"/>
        <v>9948904.2003998943</v>
      </c>
    </row>
    <row r="94" spans="1:8" s="7" customFormat="1" ht="18" thickTop="1" thickBot="1" x14ac:dyDescent="0.25">
      <c r="A94" s="24"/>
      <c r="B94" s="127">
        <v>44909</v>
      </c>
      <c r="C94" s="128"/>
      <c r="D94" s="124" t="s">
        <v>42</v>
      </c>
      <c r="E94" s="125">
        <v>67920</v>
      </c>
      <c r="F94" s="129"/>
      <c r="G94" s="126">
        <f t="shared" si="1"/>
        <v>10016824.200399894</v>
      </c>
      <c r="H94" s="114"/>
    </row>
    <row r="95" spans="1:8" s="7" customFormat="1" ht="18" thickTop="1" thickBot="1" x14ac:dyDescent="0.25">
      <c r="A95" s="24"/>
      <c r="B95" s="127">
        <v>44909</v>
      </c>
      <c r="C95" s="128"/>
      <c r="D95" s="124" t="s">
        <v>42</v>
      </c>
      <c r="E95" s="125">
        <v>3970</v>
      </c>
      <c r="F95" s="129"/>
      <c r="G95" s="126">
        <f t="shared" si="1"/>
        <v>10020794.200399894</v>
      </c>
    </row>
    <row r="96" spans="1:8" s="7" customFormat="1" ht="18" thickTop="1" thickBot="1" x14ac:dyDescent="0.25">
      <c r="A96" s="24"/>
      <c r="B96" s="127">
        <v>44909</v>
      </c>
      <c r="C96" s="128"/>
      <c r="D96" s="124" t="s">
        <v>42</v>
      </c>
      <c r="E96" s="125">
        <v>220</v>
      </c>
      <c r="F96" s="129"/>
      <c r="G96" s="126">
        <f t="shared" si="1"/>
        <v>10021014.200399894</v>
      </c>
    </row>
    <row r="97" spans="1:7" s="7" customFormat="1" ht="18" thickTop="1" thickBot="1" x14ac:dyDescent="0.25">
      <c r="A97" s="24"/>
      <c r="B97" s="127">
        <v>44909</v>
      </c>
      <c r="C97" s="128"/>
      <c r="D97" s="124" t="s">
        <v>29</v>
      </c>
      <c r="E97" s="125">
        <v>26972.400000000001</v>
      </c>
      <c r="F97" s="129">
        <v>701.27</v>
      </c>
      <c r="G97" s="126">
        <f t="shared" si="1"/>
        <v>10047285.330399895</v>
      </c>
    </row>
    <row r="98" spans="1:7" s="7" customFormat="1" ht="46.5" thickTop="1" thickBot="1" x14ac:dyDescent="0.25">
      <c r="A98" s="24"/>
      <c r="B98" s="127">
        <v>44909</v>
      </c>
      <c r="C98" s="128"/>
      <c r="D98" s="124" t="s">
        <v>94</v>
      </c>
      <c r="E98" s="125">
        <v>21800</v>
      </c>
      <c r="F98" s="129"/>
      <c r="G98" s="126">
        <f t="shared" si="1"/>
        <v>10069085.330399895</v>
      </c>
    </row>
    <row r="99" spans="1:7" s="7" customFormat="1" ht="18" thickTop="1" thickBot="1" x14ac:dyDescent="0.25">
      <c r="A99" s="24"/>
      <c r="B99" s="127">
        <v>44909</v>
      </c>
      <c r="C99" s="128"/>
      <c r="D99" s="124" t="s">
        <v>23</v>
      </c>
      <c r="E99" s="125"/>
      <c r="F99" s="129">
        <v>166760.78</v>
      </c>
      <c r="G99" s="126">
        <f t="shared" si="1"/>
        <v>9902324.5503998958</v>
      </c>
    </row>
    <row r="100" spans="1:7" s="7" customFormat="1" ht="18" thickTop="1" thickBot="1" x14ac:dyDescent="0.25">
      <c r="A100" s="24"/>
      <c r="B100" s="127">
        <v>44910</v>
      </c>
      <c r="C100" s="128"/>
      <c r="D100" s="124" t="s">
        <v>42</v>
      </c>
      <c r="E100" s="125">
        <v>125459</v>
      </c>
      <c r="F100" s="129"/>
      <c r="G100" s="126">
        <f t="shared" si="1"/>
        <v>10027783.550399896</v>
      </c>
    </row>
    <row r="101" spans="1:7" s="7" customFormat="1" ht="18" thickTop="1" thickBot="1" x14ac:dyDescent="0.25">
      <c r="A101" s="24"/>
      <c r="B101" s="127">
        <v>44910</v>
      </c>
      <c r="C101" s="128"/>
      <c r="D101" s="124" t="s">
        <v>42</v>
      </c>
      <c r="E101" s="125">
        <v>68650</v>
      </c>
      <c r="F101" s="130"/>
      <c r="G101" s="126">
        <f t="shared" si="1"/>
        <v>10096433.550399896</v>
      </c>
    </row>
    <row r="102" spans="1:7" s="7" customFormat="1" ht="18" thickTop="1" thickBot="1" x14ac:dyDescent="0.25">
      <c r="A102" s="24"/>
      <c r="B102" s="127">
        <v>44910</v>
      </c>
      <c r="C102" s="128"/>
      <c r="D102" s="131" t="s">
        <v>42</v>
      </c>
      <c r="E102" s="125">
        <v>1275</v>
      </c>
      <c r="F102" s="129"/>
      <c r="G102" s="126">
        <f t="shared" si="1"/>
        <v>10097708.550399896</v>
      </c>
    </row>
    <row r="103" spans="1:7" s="7" customFormat="1" ht="18" thickTop="1" thickBot="1" x14ac:dyDescent="0.25">
      <c r="A103" s="24"/>
      <c r="B103" s="127">
        <v>44910</v>
      </c>
      <c r="C103" s="128"/>
      <c r="D103" s="124" t="s">
        <v>42</v>
      </c>
      <c r="E103" s="125">
        <v>220</v>
      </c>
      <c r="F103" s="129"/>
      <c r="G103" s="126">
        <f t="shared" si="1"/>
        <v>10097928.550399896</v>
      </c>
    </row>
    <row r="104" spans="1:7" s="7" customFormat="1" ht="18" thickTop="1" thickBot="1" x14ac:dyDescent="0.25">
      <c r="A104" s="24"/>
      <c r="B104" s="127">
        <v>44910</v>
      </c>
      <c r="C104" s="128"/>
      <c r="D104" s="124" t="s">
        <v>29</v>
      </c>
      <c r="E104" s="125">
        <v>54600.83</v>
      </c>
      <c r="F104" s="129">
        <v>1419.6</v>
      </c>
      <c r="G104" s="126">
        <f t="shared" si="1"/>
        <v>10151109.780399896</v>
      </c>
    </row>
    <row r="105" spans="1:7" s="7" customFormat="1" ht="27" customHeight="1" thickTop="1" thickBot="1" x14ac:dyDescent="0.25">
      <c r="A105" s="24"/>
      <c r="B105" s="127">
        <v>44910</v>
      </c>
      <c r="C105" s="128"/>
      <c r="D105" s="124" t="s">
        <v>69</v>
      </c>
      <c r="E105" s="125">
        <v>1316423.6399999999</v>
      </c>
      <c r="F105" s="129"/>
      <c r="G105" s="126">
        <f t="shared" si="1"/>
        <v>11467533.420399897</v>
      </c>
    </row>
    <row r="106" spans="1:7" s="7" customFormat="1" ht="18" thickTop="1" thickBot="1" x14ac:dyDescent="0.25">
      <c r="A106" s="24"/>
      <c r="B106" s="127">
        <v>44910</v>
      </c>
      <c r="C106" s="128"/>
      <c r="D106" s="124" t="s">
        <v>22</v>
      </c>
      <c r="E106" s="125">
        <v>185223</v>
      </c>
      <c r="F106" s="129"/>
      <c r="G106" s="126">
        <f t="shared" si="1"/>
        <v>11652756.420399897</v>
      </c>
    </row>
    <row r="107" spans="1:7" s="7" customFormat="1" ht="18" thickTop="1" thickBot="1" x14ac:dyDescent="0.25">
      <c r="A107" s="24"/>
      <c r="B107" s="127">
        <v>44910</v>
      </c>
      <c r="C107" s="128"/>
      <c r="D107" s="124" t="s">
        <v>22</v>
      </c>
      <c r="E107" s="125">
        <v>81010</v>
      </c>
      <c r="F107" s="129"/>
      <c r="G107" s="126">
        <f t="shared" si="1"/>
        <v>11733766.420399897</v>
      </c>
    </row>
    <row r="108" spans="1:7" s="7" customFormat="1" ht="18" thickTop="1" thickBot="1" x14ac:dyDescent="0.25">
      <c r="A108" s="24"/>
      <c r="B108" s="127">
        <v>44910</v>
      </c>
      <c r="C108" s="128"/>
      <c r="D108" s="124" t="s">
        <v>22</v>
      </c>
      <c r="E108" s="125">
        <v>147380</v>
      </c>
      <c r="F108" s="129"/>
      <c r="G108" s="126">
        <f t="shared" si="1"/>
        <v>11881146.420399897</v>
      </c>
    </row>
    <row r="109" spans="1:7" s="7" customFormat="1" ht="20.25" customHeight="1" thickTop="1" thickBot="1" x14ac:dyDescent="0.25">
      <c r="A109" s="24"/>
      <c r="B109" s="135">
        <v>44910</v>
      </c>
      <c r="C109" s="136"/>
      <c r="D109" s="124" t="s">
        <v>22</v>
      </c>
      <c r="E109" s="125">
        <v>3207525.92</v>
      </c>
      <c r="F109" s="129"/>
      <c r="G109" s="126">
        <f t="shared" si="1"/>
        <v>15088672.340399897</v>
      </c>
    </row>
    <row r="110" spans="1:7" s="7" customFormat="1" ht="18" thickTop="1" thickBot="1" x14ac:dyDescent="0.25">
      <c r="A110" s="24"/>
      <c r="B110" s="127">
        <v>44910</v>
      </c>
      <c r="C110" s="128"/>
      <c r="D110" s="124" t="s">
        <v>22</v>
      </c>
      <c r="E110" s="125">
        <v>1176855.1000000001</v>
      </c>
      <c r="F110" s="129"/>
      <c r="G110" s="126">
        <f t="shared" si="1"/>
        <v>16265527.440399896</v>
      </c>
    </row>
    <row r="111" spans="1:7" s="7" customFormat="1" ht="18" thickTop="1" thickBot="1" x14ac:dyDescent="0.25">
      <c r="A111" s="24"/>
      <c r="B111" s="127">
        <v>44910</v>
      </c>
      <c r="C111" s="128"/>
      <c r="D111" s="124" t="s">
        <v>22</v>
      </c>
      <c r="E111" s="125">
        <v>120226.8</v>
      </c>
      <c r="F111" s="129"/>
      <c r="G111" s="126">
        <f t="shared" si="1"/>
        <v>16385754.240399897</v>
      </c>
    </row>
    <row r="112" spans="1:7" s="7" customFormat="1" ht="18" thickTop="1" thickBot="1" x14ac:dyDescent="0.25">
      <c r="A112" s="24"/>
      <c r="B112" s="127">
        <v>44910</v>
      </c>
      <c r="C112" s="128"/>
      <c r="D112" s="124" t="s">
        <v>22</v>
      </c>
      <c r="E112" s="125">
        <v>1591621.99</v>
      </c>
      <c r="F112" s="129"/>
      <c r="G112" s="126">
        <f t="shared" si="1"/>
        <v>17977376.230399895</v>
      </c>
    </row>
    <row r="113" spans="1:7" s="7" customFormat="1" ht="18" thickTop="1" thickBot="1" x14ac:dyDescent="0.25">
      <c r="A113" s="24"/>
      <c r="B113" s="127">
        <v>44910</v>
      </c>
      <c r="C113" s="128"/>
      <c r="D113" s="124" t="s">
        <v>22</v>
      </c>
      <c r="E113" s="125">
        <v>1429.25</v>
      </c>
      <c r="F113" s="129"/>
      <c r="G113" s="126">
        <f t="shared" si="1"/>
        <v>17978805.480399895</v>
      </c>
    </row>
    <row r="114" spans="1:7" s="7" customFormat="1" ht="24" customHeight="1" thickTop="1" thickBot="1" x14ac:dyDescent="0.25">
      <c r="A114" s="24"/>
      <c r="B114" s="127">
        <v>44910</v>
      </c>
      <c r="C114" s="128"/>
      <c r="D114" s="124" t="s">
        <v>22</v>
      </c>
      <c r="E114" s="125">
        <v>2165096.2400000002</v>
      </c>
      <c r="F114" s="129"/>
      <c r="G114" s="126">
        <f t="shared" si="1"/>
        <v>20143901.720399894</v>
      </c>
    </row>
    <row r="115" spans="1:7" s="7" customFormat="1" ht="20.25" customHeight="1" thickTop="1" thickBot="1" x14ac:dyDescent="0.25">
      <c r="A115" s="24"/>
      <c r="B115" s="135">
        <v>44910</v>
      </c>
      <c r="C115" s="136"/>
      <c r="D115" s="124" t="s">
        <v>22</v>
      </c>
      <c r="E115" s="125">
        <v>6942431.46</v>
      </c>
      <c r="F115" s="129"/>
      <c r="G115" s="126">
        <f t="shared" si="1"/>
        <v>27086333.180399895</v>
      </c>
    </row>
    <row r="116" spans="1:7" s="7" customFormat="1" ht="18" thickTop="1" thickBot="1" x14ac:dyDescent="0.25">
      <c r="A116" s="24"/>
      <c r="B116" s="127">
        <v>44910</v>
      </c>
      <c r="C116" s="128"/>
      <c r="D116" s="124" t="s">
        <v>22</v>
      </c>
      <c r="E116" s="125">
        <v>5223683.29</v>
      </c>
      <c r="F116" s="129"/>
      <c r="G116" s="126">
        <f t="shared" si="1"/>
        <v>32310016.470399894</v>
      </c>
    </row>
    <row r="117" spans="1:7" s="7" customFormat="1" ht="18" thickTop="1" thickBot="1" x14ac:dyDescent="0.25">
      <c r="A117" s="24"/>
      <c r="B117" s="127">
        <v>44910</v>
      </c>
      <c r="C117" s="128"/>
      <c r="D117" s="124" t="s">
        <v>95</v>
      </c>
      <c r="E117" s="125">
        <v>158535.25</v>
      </c>
      <c r="F117" s="172"/>
      <c r="G117" s="126">
        <f t="shared" si="1"/>
        <v>32468551.720399894</v>
      </c>
    </row>
    <row r="118" spans="1:7" s="7" customFormat="1" ht="18" thickTop="1" thickBot="1" x14ac:dyDescent="0.25">
      <c r="A118" s="24"/>
      <c r="B118" s="127">
        <v>44910</v>
      </c>
      <c r="C118" s="128"/>
      <c r="D118" s="124" t="s">
        <v>23</v>
      </c>
      <c r="E118" s="125"/>
      <c r="F118" s="129">
        <v>9510801.9000000004</v>
      </c>
      <c r="G118" s="126">
        <f t="shared" si="1"/>
        <v>22957749.820399895</v>
      </c>
    </row>
    <row r="119" spans="1:7" s="7" customFormat="1" ht="18" thickTop="1" thickBot="1" x14ac:dyDescent="0.25">
      <c r="A119" s="24"/>
      <c r="B119" s="127">
        <v>44911</v>
      </c>
      <c r="C119" s="128"/>
      <c r="D119" s="124" t="s">
        <v>42</v>
      </c>
      <c r="E119" s="125">
        <v>89676</v>
      </c>
      <c r="F119" s="129"/>
      <c r="G119" s="126">
        <f t="shared" si="1"/>
        <v>23047425.820399895</v>
      </c>
    </row>
    <row r="120" spans="1:7" s="7" customFormat="1" ht="18" thickTop="1" thickBot="1" x14ac:dyDescent="0.25">
      <c r="A120" s="24"/>
      <c r="B120" s="127">
        <v>44911</v>
      </c>
      <c r="C120" s="128"/>
      <c r="D120" s="131" t="s">
        <v>42</v>
      </c>
      <c r="E120" s="125">
        <v>55884</v>
      </c>
      <c r="F120" s="129"/>
      <c r="G120" s="126">
        <f t="shared" si="1"/>
        <v>23103309.820399895</v>
      </c>
    </row>
    <row r="121" spans="1:7" s="7" customFormat="1" ht="18" thickTop="1" thickBot="1" x14ac:dyDescent="0.25">
      <c r="A121" s="24"/>
      <c r="B121" s="127">
        <v>44911</v>
      </c>
      <c r="C121" s="128"/>
      <c r="D121" s="124" t="s">
        <v>42</v>
      </c>
      <c r="E121" s="125">
        <v>3163</v>
      </c>
      <c r="F121" s="129"/>
      <c r="G121" s="126">
        <f t="shared" si="1"/>
        <v>23106472.820399895</v>
      </c>
    </row>
    <row r="122" spans="1:7" s="7" customFormat="1" ht="18" thickTop="1" thickBot="1" x14ac:dyDescent="0.25">
      <c r="A122" s="24"/>
      <c r="B122" s="127">
        <v>44911</v>
      </c>
      <c r="C122" s="128"/>
      <c r="D122" s="124" t="s">
        <v>29</v>
      </c>
      <c r="E122" s="125">
        <v>58306.85</v>
      </c>
      <c r="F122" s="129">
        <v>1515.96</v>
      </c>
      <c r="G122" s="126">
        <f t="shared" si="1"/>
        <v>23163263.710399896</v>
      </c>
    </row>
    <row r="123" spans="1:7" s="7" customFormat="1" ht="18" thickTop="1" thickBot="1" x14ac:dyDescent="0.25">
      <c r="A123" s="24"/>
      <c r="B123" s="127">
        <v>44911</v>
      </c>
      <c r="C123" s="128"/>
      <c r="D123" s="124" t="s">
        <v>96</v>
      </c>
      <c r="E123" s="125">
        <v>3282501.41</v>
      </c>
      <c r="F123" s="129"/>
      <c r="G123" s="126">
        <f t="shared" si="1"/>
        <v>26445765.120399896</v>
      </c>
    </row>
    <row r="124" spans="1:7" s="7" customFormat="1" ht="18" thickTop="1" thickBot="1" x14ac:dyDescent="0.25">
      <c r="A124" s="24"/>
      <c r="B124" s="127">
        <v>44911</v>
      </c>
      <c r="C124" s="128"/>
      <c r="D124" s="124" t="s">
        <v>97</v>
      </c>
      <c r="E124" s="125">
        <v>1360218.71</v>
      </c>
      <c r="F124" s="129"/>
      <c r="G124" s="126">
        <f t="shared" si="1"/>
        <v>27805983.830399897</v>
      </c>
    </row>
    <row r="125" spans="1:7" s="7" customFormat="1" ht="18" thickTop="1" thickBot="1" x14ac:dyDescent="0.25">
      <c r="A125" s="24"/>
      <c r="B125" s="127">
        <v>44911</v>
      </c>
      <c r="C125" s="128"/>
      <c r="D125" s="124" t="s">
        <v>22</v>
      </c>
      <c r="E125" s="125">
        <v>1710653.24</v>
      </c>
      <c r="F125" s="129"/>
      <c r="G125" s="126">
        <f t="shared" si="1"/>
        <v>29516637.070399895</v>
      </c>
    </row>
    <row r="126" spans="1:7" s="7" customFormat="1" ht="18" thickTop="1" thickBot="1" x14ac:dyDescent="0.25">
      <c r="A126" s="24"/>
      <c r="B126" s="127">
        <v>44911</v>
      </c>
      <c r="C126" s="128"/>
      <c r="D126" s="124" t="s">
        <v>22</v>
      </c>
      <c r="E126" s="125">
        <v>3263133.38</v>
      </c>
      <c r="F126" s="130"/>
      <c r="G126" s="126">
        <f t="shared" si="1"/>
        <v>32779770.450399894</v>
      </c>
    </row>
    <row r="127" spans="1:7" s="7" customFormat="1" ht="18" thickTop="1" thickBot="1" x14ac:dyDescent="0.25">
      <c r="A127" s="24"/>
      <c r="B127" s="127">
        <v>44911</v>
      </c>
      <c r="C127" s="128"/>
      <c r="D127" s="124" t="s">
        <v>98</v>
      </c>
      <c r="E127" s="125">
        <v>500</v>
      </c>
      <c r="F127" s="129"/>
      <c r="G127" s="126">
        <f t="shared" si="1"/>
        <v>32780270.450399894</v>
      </c>
    </row>
    <row r="128" spans="1:7" s="7" customFormat="1" ht="18" thickTop="1" thickBot="1" x14ac:dyDescent="0.25">
      <c r="A128" s="24"/>
      <c r="B128" s="127">
        <v>44911</v>
      </c>
      <c r="C128" s="128"/>
      <c r="D128" s="124" t="s">
        <v>23</v>
      </c>
      <c r="E128" s="125"/>
      <c r="F128" s="129">
        <v>297111.52</v>
      </c>
      <c r="G128" s="126">
        <f t="shared" si="1"/>
        <v>32483158.930399895</v>
      </c>
    </row>
    <row r="129" spans="1:7" s="7" customFormat="1" ht="18" thickTop="1" thickBot="1" x14ac:dyDescent="0.25">
      <c r="A129" s="80"/>
      <c r="B129" s="127">
        <v>44911</v>
      </c>
      <c r="C129" s="128"/>
      <c r="D129" s="131" t="s">
        <v>23</v>
      </c>
      <c r="E129" s="125"/>
      <c r="F129" s="132">
        <v>12585293.380000001</v>
      </c>
      <c r="G129" s="126">
        <f t="shared" si="1"/>
        <v>19897865.550399892</v>
      </c>
    </row>
    <row r="130" spans="1:7" s="7" customFormat="1" ht="18" thickTop="1" thickBot="1" x14ac:dyDescent="0.25">
      <c r="A130" s="80"/>
      <c r="B130" s="127">
        <v>44912</v>
      </c>
      <c r="C130" s="128"/>
      <c r="D130" s="131" t="s">
        <v>42</v>
      </c>
      <c r="E130" s="125">
        <v>14850</v>
      </c>
      <c r="F130" s="137"/>
      <c r="G130" s="126">
        <f t="shared" si="1"/>
        <v>19912715.550399892</v>
      </c>
    </row>
    <row r="131" spans="1:7" s="7" customFormat="1" ht="18" thickTop="1" thickBot="1" x14ac:dyDescent="0.25">
      <c r="A131" s="80"/>
      <c r="B131" s="127">
        <v>44912</v>
      </c>
      <c r="C131" s="128"/>
      <c r="D131" s="124" t="s">
        <v>29</v>
      </c>
      <c r="E131" s="125">
        <v>12500</v>
      </c>
      <c r="F131" s="129">
        <v>325</v>
      </c>
      <c r="G131" s="126">
        <f t="shared" si="1"/>
        <v>19924890.550399892</v>
      </c>
    </row>
    <row r="132" spans="1:7" s="7" customFormat="1" ht="18" thickTop="1" thickBot="1" x14ac:dyDescent="0.25">
      <c r="A132" s="80"/>
      <c r="B132" s="127">
        <v>44913</v>
      </c>
      <c r="C132" s="128"/>
      <c r="D132" s="124" t="s">
        <v>42</v>
      </c>
      <c r="E132" s="125">
        <v>11080</v>
      </c>
      <c r="F132" s="129"/>
      <c r="G132" s="126">
        <f t="shared" si="1"/>
        <v>19935970.550399892</v>
      </c>
    </row>
    <row r="133" spans="1:7" s="7" customFormat="1" ht="18" thickTop="1" thickBot="1" x14ac:dyDescent="0.25">
      <c r="A133" s="80"/>
      <c r="B133" s="127">
        <v>44914</v>
      </c>
      <c r="C133" s="128"/>
      <c r="D133" s="124" t="s">
        <v>42</v>
      </c>
      <c r="E133" s="125">
        <v>102167</v>
      </c>
      <c r="F133" s="129"/>
      <c r="G133" s="126">
        <f t="shared" si="1"/>
        <v>20038137.550399892</v>
      </c>
    </row>
    <row r="134" spans="1:7" s="7" customFormat="1" ht="20.25" customHeight="1" thickTop="1" thickBot="1" x14ac:dyDescent="0.25">
      <c r="A134" s="80"/>
      <c r="B134" s="127">
        <v>44914</v>
      </c>
      <c r="C134" s="128"/>
      <c r="D134" s="124" t="s">
        <v>42</v>
      </c>
      <c r="E134" s="125">
        <v>52325</v>
      </c>
      <c r="F134" s="129"/>
      <c r="G134" s="126">
        <f t="shared" si="1"/>
        <v>20090462.550399892</v>
      </c>
    </row>
    <row r="135" spans="1:7" s="7" customFormat="1" ht="18" thickTop="1" thickBot="1" x14ac:dyDescent="0.25">
      <c r="A135" s="80"/>
      <c r="B135" s="127">
        <v>44914</v>
      </c>
      <c r="C135" s="128"/>
      <c r="D135" s="124" t="s">
        <v>42</v>
      </c>
      <c r="E135" s="125">
        <v>2555</v>
      </c>
      <c r="F135" s="129"/>
      <c r="G135" s="126">
        <f t="shared" si="1"/>
        <v>20093017.550399892</v>
      </c>
    </row>
    <row r="136" spans="1:7" s="7" customFormat="1" ht="18" thickTop="1" thickBot="1" x14ac:dyDescent="0.25">
      <c r="A136" s="80"/>
      <c r="B136" s="127">
        <v>44914</v>
      </c>
      <c r="C136" s="128"/>
      <c r="D136" s="124" t="s">
        <v>29</v>
      </c>
      <c r="E136" s="125">
        <v>53865.9</v>
      </c>
      <c r="F136" s="129">
        <v>1400.52</v>
      </c>
      <c r="G136" s="126">
        <f t="shared" si="1"/>
        <v>20145482.930399891</v>
      </c>
    </row>
    <row r="137" spans="1:7" s="7" customFormat="1" ht="18" thickTop="1" thickBot="1" x14ac:dyDescent="0.25">
      <c r="A137" s="80"/>
      <c r="B137" s="127">
        <v>44914</v>
      </c>
      <c r="C137" s="128"/>
      <c r="D137" s="124" t="s">
        <v>47</v>
      </c>
      <c r="E137" s="125">
        <v>711036.01</v>
      </c>
      <c r="F137" s="129"/>
      <c r="G137" s="126">
        <f t="shared" si="1"/>
        <v>20856518.940399893</v>
      </c>
    </row>
    <row r="138" spans="1:7" s="7" customFormat="1" ht="18" thickTop="1" thickBot="1" x14ac:dyDescent="0.25">
      <c r="A138" s="80"/>
      <c r="B138" s="127">
        <v>44914</v>
      </c>
      <c r="C138" s="128"/>
      <c r="D138" s="124" t="s">
        <v>61</v>
      </c>
      <c r="E138" s="125">
        <v>200995.93</v>
      </c>
      <c r="F138" s="129"/>
      <c r="G138" s="126">
        <f t="shared" si="1"/>
        <v>21057514.870399892</v>
      </c>
    </row>
    <row r="139" spans="1:7" s="7" customFormat="1" ht="18" thickTop="1" thickBot="1" x14ac:dyDescent="0.25">
      <c r="A139" s="80"/>
      <c r="B139" s="127">
        <v>44914</v>
      </c>
      <c r="C139" s="128"/>
      <c r="D139" s="124" t="s">
        <v>23</v>
      </c>
      <c r="E139" s="125"/>
      <c r="F139" s="129">
        <v>332627.12</v>
      </c>
      <c r="G139" s="126">
        <f t="shared" si="1"/>
        <v>20724887.750399891</v>
      </c>
    </row>
    <row r="140" spans="1:7" s="7" customFormat="1" ht="18" thickTop="1" thickBot="1" x14ac:dyDescent="0.25">
      <c r="A140" s="80"/>
      <c r="B140" s="127">
        <v>44915</v>
      </c>
      <c r="C140" s="128"/>
      <c r="D140" s="124" t="s">
        <v>42</v>
      </c>
      <c r="E140" s="125">
        <v>134564</v>
      </c>
      <c r="F140" s="129"/>
      <c r="G140" s="126">
        <f t="shared" si="1"/>
        <v>20859451.750399891</v>
      </c>
    </row>
    <row r="141" spans="1:7" s="7" customFormat="1" ht="18" thickTop="1" thickBot="1" x14ac:dyDescent="0.25">
      <c r="A141" s="80"/>
      <c r="B141" s="127">
        <v>44915</v>
      </c>
      <c r="C141" s="128"/>
      <c r="D141" s="124" t="s">
        <v>42</v>
      </c>
      <c r="E141" s="125">
        <v>72050</v>
      </c>
      <c r="F141" s="129"/>
      <c r="G141" s="126">
        <f t="shared" si="1"/>
        <v>20931501.750399891</v>
      </c>
    </row>
    <row r="142" spans="1:7" s="7" customFormat="1" ht="18" thickTop="1" thickBot="1" x14ac:dyDescent="0.25">
      <c r="A142" s="80"/>
      <c r="B142" s="127">
        <v>44915</v>
      </c>
      <c r="C142" s="128"/>
      <c r="D142" s="124" t="s">
        <v>42</v>
      </c>
      <c r="E142" s="133">
        <v>2211</v>
      </c>
      <c r="F142" s="134"/>
      <c r="G142" s="126">
        <f t="shared" si="1"/>
        <v>20933712.750399891</v>
      </c>
    </row>
    <row r="143" spans="1:7" s="7" customFormat="1" ht="18" thickTop="1" thickBot="1" x14ac:dyDescent="0.25">
      <c r="A143" s="80"/>
      <c r="B143" s="127">
        <v>44915</v>
      </c>
      <c r="C143" s="128"/>
      <c r="D143" s="124" t="s">
        <v>29</v>
      </c>
      <c r="E143" s="133">
        <v>55160.13</v>
      </c>
      <c r="F143" s="134">
        <v>1434.15</v>
      </c>
      <c r="G143" s="126">
        <f t="shared" si="1"/>
        <v>20987438.730399892</v>
      </c>
    </row>
    <row r="144" spans="1:7" s="7" customFormat="1" ht="46.5" thickTop="1" thickBot="1" x14ac:dyDescent="0.25">
      <c r="A144" s="80"/>
      <c r="B144" s="127">
        <v>44915</v>
      </c>
      <c r="C144" s="128"/>
      <c r="D144" s="124" t="s">
        <v>99</v>
      </c>
      <c r="E144" s="133">
        <v>75000</v>
      </c>
      <c r="F144" s="129"/>
      <c r="G144" s="126">
        <f t="shared" si="1"/>
        <v>21062438.730399892</v>
      </c>
    </row>
    <row r="145" spans="1:7" s="7" customFormat="1" ht="18" thickTop="1" thickBot="1" x14ac:dyDescent="0.25">
      <c r="A145" s="80"/>
      <c r="B145" s="127">
        <v>44915</v>
      </c>
      <c r="C145" s="128"/>
      <c r="D145" s="124" t="s">
        <v>43</v>
      </c>
      <c r="E145" s="133">
        <v>147576.25</v>
      </c>
      <c r="F145" s="129"/>
      <c r="G145" s="126">
        <f t="shared" si="1"/>
        <v>21210014.980399892</v>
      </c>
    </row>
    <row r="146" spans="1:7" s="7" customFormat="1" ht="18" thickTop="1" thickBot="1" x14ac:dyDescent="0.25">
      <c r="A146" s="80"/>
      <c r="B146" s="127">
        <v>44915</v>
      </c>
      <c r="C146" s="128"/>
      <c r="D146" s="124" t="s">
        <v>43</v>
      </c>
      <c r="E146" s="125">
        <v>2104206.56</v>
      </c>
      <c r="F146" s="129"/>
      <c r="G146" s="126">
        <f t="shared" si="1"/>
        <v>23314221.54039989</v>
      </c>
    </row>
    <row r="147" spans="1:7" s="7" customFormat="1" ht="18" thickTop="1" thickBot="1" x14ac:dyDescent="0.25">
      <c r="A147" s="80"/>
      <c r="B147" s="127">
        <v>44915</v>
      </c>
      <c r="C147" s="128"/>
      <c r="D147" s="124" t="s">
        <v>43</v>
      </c>
      <c r="E147" s="125">
        <v>1757991</v>
      </c>
      <c r="F147" s="129"/>
      <c r="G147" s="126">
        <f t="shared" ref="G147:G211" si="2">G146+E147-F147</f>
        <v>25072212.54039989</v>
      </c>
    </row>
    <row r="148" spans="1:7" s="7" customFormat="1" ht="18" customHeight="1" thickTop="1" thickBot="1" x14ac:dyDescent="0.25">
      <c r="A148" s="80"/>
      <c r="B148" s="127">
        <v>44915</v>
      </c>
      <c r="C148" s="128"/>
      <c r="D148" s="124" t="s">
        <v>43</v>
      </c>
      <c r="E148" s="125">
        <v>45825.09</v>
      </c>
      <c r="F148" s="129"/>
      <c r="G148" s="126">
        <f t="shared" si="2"/>
        <v>25118037.63039989</v>
      </c>
    </row>
    <row r="149" spans="1:7" s="7" customFormat="1" ht="18" thickTop="1" thickBot="1" x14ac:dyDescent="0.25">
      <c r="A149" s="80"/>
      <c r="B149" s="127">
        <v>44915</v>
      </c>
      <c r="C149" s="128"/>
      <c r="D149" s="124" t="s">
        <v>43</v>
      </c>
      <c r="E149" s="125">
        <v>1500</v>
      </c>
      <c r="F149" s="129"/>
      <c r="G149" s="126">
        <f t="shared" si="2"/>
        <v>25119537.63039989</v>
      </c>
    </row>
    <row r="150" spans="1:7" s="7" customFormat="1" ht="18" thickTop="1" thickBot="1" x14ac:dyDescent="0.25">
      <c r="A150" s="80"/>
      <c r="B150" s="127">
        <v>44915</v>
      </c>
      <c r="C150" s="128"/>
      <c r="D150" s="124" t="s">
        <v>43</v>
      </c>
      <c r="E150" s="125">
        <v>524</v>
      </c>
      <c r="F150" s="129"/>
      <c r="G150" s="126">
        <f t="shared" si="2"/>
        <v>25120061.63039989</v>
      </c>
    </row>
    <row r="151" spans="1:7" s="7" customFormat="1" ht="18" thickTop="1" thickBot="1" x14ac:dyDescent="0.25">
      <c r="A151" s="80"/>
      <c r="B151" s="127">
        <v>44915</v>
      </c>
      <c r="C151" s="128"/>
      <c r="D151" s="124" t="s">
        <v>53</v>
      </c>
      <c r="E151" s="125">
        <v>954153.15</v>
      </c>
      <c r="F151" s="129"/>
      <c r="G151" s="126">
        <f t="shared" si="2"/>
        <v>26074214.780399889</v>
      </c>
    </row>
    <row r="152" spans="1:7" s="7" customFormat="1" ht="18" thickTop="1" thickBot="1" x14ac:dyDescent="0.25">
      <c r="A152" s="80"/>
      <c r="B152" s="127">
        <v>44915</v>
      </c>
      <c r="C152" s="128"/>
      <c r="D152" s="124" t="s">
        <v>23</v>
      </c>
      <c r="E152" s="125"/>
      <c r="F152" s="129">
        <v>237012.92</v>
      </c>
      <c r="G152" s="126">
        <f t="shared" si="2"/>
        <v>25837201.860399887</v>
      </c>
    </row>
    <row r="153" spans="1:7" s="7" customFormat="1" ht="18" thickTop="1" thickBot="1" x14ac:dyDescent="0.25">
      <c r="A153" s="80"/>
      <c r="B153" s="127">
        <v>44915</v>
      </c>
      <c r="C153" s="128"/>
      <c r="D153" s="124" t="s">
        <v>23</v>
      </c>
      <c r="E153" s="125"/>
      <c r="F153" s="129">
        <v>1974028.94</v>
      </c>
      <c r="G153" s="126">
        <f t="shared" si="2"/>
        <v>23863172.920399886</v>
      </c>
    </row>
    <row r="154" spans="1:7" s="7" customFormat="1" ht="18" thickTop="1" thickBot="1" x14ac:dyDescent="0.25">
      <c r="A154" s="80"/>
      <c r="B154" s="127">
        <v>44916</v>
      </c>
      <c r="C154" s="128"/>
      <c r="D154" s="124" t="s">
        <v>42</v>
      </c>
      <c r="E154" s="125">
        <v>106233</v>
      </c>
      <c r="F154" s="129"/>
      <c r="G154" s="126">
        <f t="shared" si="2"/>
        <v>23969405.920399886</v>
      </c>
    </row>
    <row r="155" spans="1:7" s="7" customFormat="1" ht="18" thickTop="1" thickBot="1" x14ac:dyDescent="0.25">
      <c r="A155" s="80"/>
      <c r="B155" s="127">
        <v>44916</v>
      </c>
      <c r="C155" s="128"/>
      <c r="D155" s="124" t="s">
        <v>42</v>
      </c>
      <c r="E155" s="125">
        <v>38178</v>
      </c>
      <c r="F155" s="129"/>
      <c r="G155" s="126">
        <f t="shared" si="2"/>
        <v>24007583.920399886</v>
      </c>
    </row>
    <row r="156" spans="1:7" s="7" customFormat="1" ht="18.75" customHeight="1" thickTop="1" thickBot="1" x14ac:dyDescent="0.25">
      <c r="A156" s="80"/>
      <c r="B156" s="127">
        <v>44916</v>
      </c>
      <c r="C156" s="128"/>
      <c r="D156" s="124" t="s">
        <v>42</v>
      </c>
      <c r="E156" s="125">
        <v>5070</v>
      </c>
      <c r="F156" s="129"/>
      <c r="G156" s="126">
        <f t="shared" si="2"/>
        <v>24012653.920399886</v>
      </c>
    </row>
    <row r="157" spans="1:7" s="7" customFormat="1" ht="23.25" customHeight="1" thickTop="1" thickBot="1" x14ac:dyDescent="0.25">
      <c r="A157" s="80"/>
      <c r="B157" s="127">
        <v>44916</v>
      </c>
      <c r="C157" s="128"/>
      <c r="D157" s="124" t="s">
        <v>29</v>
      </c>
      <c r="E157" s="125">
        <v>43465.95</v>
      </c>
      <c r="F157" s="129">
        <v>1130.1300000000001</v>
      </c>
      <c r="G157" s="126">
        <f t="shared" si="2"/>
        <v>24054989.740399886</v>
      </c>
    </row>
    <row r="158" spans="1:7" s="7" customFormat="1" ht="19.5" customHeight="1" thickTop="1" thickBot="1" x14ac:dyDescent="0.25">
      <c r="A158" s="80"/>
      <c r="B158" s="127">
        <v>44916</v>
      </c>
      <c r="C158" s="128"/>
      <c r="D158" s="124" t="s">
        <v>100</v>
      </c>
      <c r="E158" s="125">
        <v>127552.91</v>
      </c>
      <c r="F158" s="129"/>
      <c r="G158" s="126">
        <f t="shared" si="2"/>
        <v>24182542.650399886</v>
      </c>
    </row>
    <row r="159" spans="1:7" s="7" customFormat="1" ht="21.75" customHeight="1" thickTop="1" thickBot="1" x14ac:dyDescent="0.25">
      <c r="A159" s="80"/>
      <c r="B159" s="127">
        <v>44916</v>
      </c>
      <c r="C159" s="128"/>
      <c r="D159" s="124" t="s">
        <v>23</v>
      </c>
      <c r="E159" s="125"/>
      <c r="F159" s="129">
        <v>12880664.02</v>
      </c>
      <c r="G159" s="126">
        <f t="shared" si="2"/>
        <v>11301878.630399887</v>
      </c>
    </row>
    <row r="160" spans="1:7" s="7" customFormat="1" ht="18" thickTop="1" thickBot="1" x14ac:dyDescent="0.25">
      <c r="A160" s="80"/>
      <c r="B160" s="149">
        <v>44917</v>
      </c>
      <c r="C160" s="149"/>
      <c r="D160" s="149" t="s">
        <v>42</v>
      </c>
      <c r="E160" s="175">
        <v>130739</v>
      </c>
      <c r="F160" s="149"/>
      <c r="G160" s="126">
        <f t="shared" si="2"/>
        <v>11432617.630399887</v>
      </c>
    </row>
    <row r="161" spans="1:7" s="7" customFormat="1" ht="18" thickTop="1" thickBot="1" x14ac:dyDescent="0.25">
      <c r="A161" s="80"/>
      <c r="B161" s="149">
        <v>44917</v>
      </c>
      <c r="C161" s="149"/>
      <c r="D161" s="149" t="s">
        <v>42</v>
      </c>
      <c r="E161" s="175">
        <v>55536</v>
      </c>
      <c r="F161" s="149"/>
      <c r="G161" s="126">
        <f t="shared" si="2"/>
        <v>11488153.630399887</v>
      </c>
    </row>
    <row r="162" spans="1:7" s="7" customFormat="1" ht="18" thickTop="1" thickBot="1" x14ac:dyDescent="0.25">
      <c r="A162" s="80"/>
      <c r="B162" s="149">
        <v>44917</v>
      </c>
      <c r="C162" s="149"/>
      <c r="D162" s="149" t="s">
        <v>42</v>
      </c>
      <c r="E162" s="175">
        <v>2930</v>
      </c>
      <c r="F162" s="149"/>
      <c r="G162" s="126">
        <f t="shared" si="2"/>
        <v>11491083.630399887</v>
      </c>
    </row>
    <row r="163" spans="1:7" s="7" customFormat="1" ht="18" thickTop="1" thickBot="1" x14ac:dyDescent="0.25">
      <c r="A163" s="80"/>
      <c r="B163" s="149">
        <v>44917</v>
      </c>
      <c r="C163" s="149"/>
      <c r="D163" s="149" t="s">
        <v>29</v>
      </c>
      <c r="E163" s="175">
        <v>48986.9</v>
      </c>
      <c r="F163" s="175">
        <v>1273.6600000000001</v>
      </c>
      <c r="G163" s="126">
        <f t="shared" si="2"/>
        <v>11538796.870399887</v>
      </c>
    </row>
    <row r="164" spans="1:7" s="7" customFormat="1" ht="18" thickTop="1" thickBot="1" x14ac:dyDescent="0.25">
      <c r="A164" s="80"/>
      <c r="B164" s="149">
        <v>44917</v>
      </c>
      <c r="C164" s="149"/>
      <c r="D164" s="149" t="s">
        <v>22</v>
      </c>
      <c r="E164" s="175">
        <v>21094.75</v>
      </c>
      <c r="F164" s="149"/>
      <c r="G164" s="126">
        <f t="shared" si="2"/>
        <v>11559891.620399887</v>
      </c>
    </row>
    <row r="165" spans="1:7" s="7" customFormat="1" ht="18" thickTop="1" thickBot="1" x14ac:dyDescent="0.25">
      <c r="A165" s="80"/>
      <c r="B165" s="149">
        <v>44917</v>
      </c>
      <c r="C165" s="149"/>
      <c r="D165" s="149" t="s">
        <v>46</v>
      </c>
      <c r="E165" s="175">
        <v>431311.99</v>
      </c>
      <c r="F165" s="149"/>
      <c r="G165" s="126">
        <f t="shared" si="2"/>
        <v>11991203.610399887</v>
      </c>
    </row>
    <row r="166" spans="1:7" s="7" customFormat="1" ht="18" thickTop="1" thickBot="1" x14ac:dyDescent="0.25">
      <c r="A166" s="80"/>
      <c r="B166" s="149">
        <v>44917</v>
      </c>
      <c r="C166" s="149"/>
      <c r="D166" s="149" t="s">
        <v>23</v>
      </c>
      <c r="E166" s="175"/>
      <c r="F166" s="175">
        <v>1719413.52</v>
      </c>
      <c r="G166" s="126">
        <f t="shared" si="2"/>
        <v>10271790.090399887</v>
      </c>
    </row>
    <row r="167" spans="1:7" s="7" customFormat="1" ht="18" thickTop="1" thickBot="1" x14ac:dyDescent="0.25">
      <c r="A167" s="80"/>
      <c r="B167" s="149">
        <v>44918</v>
      </c>
      <c r="C167" s="149"/>
      <c r="D167" s="149" t="s">
        <v>42</v>
      </c>
      <c r="E167" s="175">
        <v>36995</v>
      </c>
      <c r="F167" s="175"/>
      <c r="G167" s="126">
        <f t="shared" si="2"/>
        <v>10308785.090399887</v>
      </c>
    </row>
    <row r="168" spans="1:7" s="7" customFormat="1" ht="18" thickTop="1" thickBot="1" x14ac:dyDescent="0.25">
      <c r="A168" s="80"/>
      <c r="B168" s="181">
        <v>44918</v>
      </c>
      <c r="C168" s="182"/>
      <c r="D168" s="177" t="s">
        <v>42</v>
      </c>
      <c r="E168" s="180">
        <v>2340</v>
      </c>
      <c r="F168" s="180"/>
      <c r="G168" s="126">
        <f t="shared" si="2"/>
        <v>10311125.090399887</v>
      </c>
    </row>
    <row r="169" spans="1:7" s="7" customFormat="1" ht="18" thickTop="1" thickBot="1" x14ac:dyDescent="0.25">
      <c r="A169" s="80"/>
      <c r="B169" s="149">
        <v>44918</v>
      </c>
      <c r="C169" s="149"/>
      <c r="D169" s="173" t="s">
        <v>29</v>
      </c>
      <c r="E169" s="175">
        <v>10992.67</v>
      </c>
      <c r="F169" s="175">
        <v>285.81</v>
      </c>
      <c r="G169" s="126">
        <f t="shared" si="2"/>
        <v>10321831.950399887</v>
      </c>
    </row>
    <row r="170" spans="1:7" s="7" customFormat="1" ht="18" thickTop="1" thickBot="1" x14ac:dyDescent="0.25">
      <c r="A170" s="80"/>
      <c r="B170" s="174">
        <v>44918</v>
      </c>
      <c r="C170" s="149"/>
      <c r="D170" s="173" t="s">
        <v>101</v>
      </c>
      <c r="E170" s="175">
        <v>764400.97</v>
      </c>
      <c r="F170" s="175"/>
      <c r="G170" s="126">
        <f t="shared" si="2"/>
        <v>11086232.920399887</v>
      </c>
    </row>
    <row r="171" spans="1:7" s="7" customFormat="1" ht="18" thickTop="1" thickBot="1" x14ac:dyDescent="0.25">
      <c r="A171" s="80"/>
      <c r="B171" s="174">
        <v>44918</v>
      </c>
      <c r="C171" s="149"/>
      <c r="D171" s="173" t="s">
        <v>102</v>
      </c>
      <c r="E171" s="175">
        <v>725369.25</v>
      </c>
      <c r="F171" s="175"/>
      <c r="G171" s="126">
        <f t="shared" si="2"/>
        <v>11811602.170399887</v>
      </c>
    </row>
    <row r="172" spans="1:7" s="7" customFormat="1" ht="18" thickTop="1" thickBot="1" x14ac:dyDescent="0.25">
      <c r="A172" s="80"/>
      <c r="B172" s="174">
        <v>44918</v>
      </c>
      <c r="C172" s="149"/>
      <c r="D172" s="173" t="s">
        <v>23</v>
      </c>
      <c r="E172" s="175"/>
      <c r="F172" s="175">
        <v>326327.94</v>
      </c>
      <c r="G172" s="126">
        <f t="shared" si="2"/>
        <v>11485274.230399888</v>
      </c>
    </row>
    <row r="173" spans="1:7" s="7" customFormat="1" ht="18" thickTop="1" thickBot="1" x14ac:dyDescent="0.25">
      <c r="A173" s="80"/>
      <c r="B173" s="176">
        <v>44919</v>
      </c>
      <c r="C173" s="172"/>
      <c r="D173" s="177" t="s">
        <v>42</v>
      </c>
      <c r="E173" s="172">
        <v>28000</v>
      </c>
      <c r="F173" s="172"/>
      <c r="G173" s="126">
        <f t="shared" si="2"/>
        <v>11513274.230399888</v>
      </c>
    </row>
    <row r="174" spans="1:7" s="7" customFormat="1" ht="17.25" customHeight="1" thickTop="1" thickBot="1" x14ac:dyDescent="0.25">
      <c r="A174" s="80"/>
      <c r="B174" s="127">
        <v>44919</v>
      </c>
      <c r="C174" s="128"/>
      <c r="D174" s="124" t="s">
        <v>42</v>
      </c>
      <c r="E174" s="125">
        <v>10000</v>
      </c>
      <c r="F174" s="183"/>
      <c r="G174" s="126">
        <f t="shared" si="2"/>
        <v>11523274.230399888</v>
      </c>
    </row>
    <row r="175" spans="1:7" s="7" customFormat="1" ht="18" thickTop="1" thickBot="1" x14ac:dyDescent="0.25">
      <c r="A175" s="80"/>
      <c r="B175" s="139">
        <v>44919</v>
      </c>
      <c r="C175" s="140"/>
      <c r="D175" s="124" t="s">
        <v>29</v>
      </c>
      <c r="E175" s="125">
        <v>12600</v>
      </c>
      <c r="F175" s="183">
        <v>327.60000000000002</v>
      </c>
      <c r="G175" s="126">
        <f t="shared" si="2"/>
        <v>11535546.630399888</v>
      </c>
    </row>
    <row r="176" spans="1:7" s="7" customFormat="1" ht="18" thickTop="1" thickBot="1" x14ac:dyDescent="0.25">
      <c r="A176" s="80"/>
      <c r="B176" s="139">
        <v>44920</v>
      </c>
      <c r="C176" s="140"/>
      <c r="D176" s="124" t="s">
        <v>42</v>
      </c>
      <c r="E176" s="125">
        <v>450</v>
      </c>
      <c r="F176" s="183"/>
      <c r="G176" s="126">
        <f t="shared" si="2"/>
        <v>11535996.630399888</v>
      </c>
    </row>
    <row r="177" spans="1:7" s="7" customFormat="1" ht="18" thickTop="1" thickBot="1" x14ac:dyDescent="0.25">
      <c r="A177" s="80"/>
      <c r="B177" s="139">
        <v>44921</v>
      </c>
      <c r="C177" s="140"/>
      <c r="D177" s="124" t="s">
        <v>42</v>
      </c>
      <c r="E177" s="125">
        <v>119355</v>
      </c>
      <c r="F177" s="183"/>
      <c r="G177" s="126">
        <f t="shared" si="2"/>
        <v>11655351.630399888</v>
      </c>
    </row>
    <row r="178" spans="1:7" s="7" customFormat="1" ht="18" thickTop="1" thickBot="1" x14ac:dyDescent="0.25">
      <c r="A178" s="80"/>
      <c r="B178" s="139">
        <v>44921</v>
      </c>
      <c r="C178" s="140"/>
      <c r="D178" s="124" t="s">
        <v>42</v>
      </c>
      <c r="E178" s="125">
        <v>11577</v>
      </c>
      <c r="F178" s="183"/>
      <c r="G178" s="126">
        <f t="shared" si="2"/>
        <v>11666928.630399888</v>
      </c>
    </row>
    <row r="179" spans="1:7" s="7" customFormat="1" ht="18" thickTop="1" thickBot="1" x14ac:dyDescent="0.25">
      <c r="A179" s="80"/>
      <c r="B179" s="139">
        <v>44921</v>
      </c>
      <c r="C179" s="140"/>
      <c r="D179" s="124" t="s">
        <v>42</v>
      </c>
      <c r="E179" s="125">
        <v>927</v>
      </c>
      <c r="F179" s="183"/>
      <c r="G179" s="126">
        <f t="shared" si="2"/>
        <v>11667855.630399888</v>
      </c>
    </row>
    <row r="180" spans="1:7" s="7" customFormat="1" ht="18" thickTop="1" thickBot="1" x14ac:dyDescent="0.25">
      <c r="A180" s="80"/>
      <c r="B180" s="139">
        <v>44921</v>
      </c>
      <c r="C180" s="140"/>
      <c r="D180" s="124" t="s">
        <v>29</v>
      </c>
      <c r="E180" s="125">
        <v>19616.990000000002</v>
      </c>
      <c r="F180" s="183">
        <v>510.04</v>
      </c>
      <c r="G180" s="126">
        <f t="shared" si="2"/>
        <v>11686962.580399889</v>
      </c>
    </row>
    <row r="181" spans="1:7" s="7" customFormat="1" ht="18" thickTop="1" thickBot="1" x14ac:dyDescent="0.25">
      <c r="A181" s="80"/>
      <c r="B181" s="139">
        <v>44921</v>
      </c>
      <c r="C181" s="140"/>
      <c r="D181" s="124" t="s">
        <v>68</v>
      </c>
      <c r="E181" s="125">
        <v>9682.2000000000007</v>
      </c>
      <c r="F181" s="183"/>
      <c r="G181" s="126">
        <f t="shared" si="2"/>
        <v>11696644.780399889</v>
      </c>
    </row>
    <row r="182" spans="1:7" s="7" customFormat="1" ht="18" thickTop="1" thickBot="1" x14ac:dyDescent="0.25">
      <c r="A182" s="80"/>
      <c r="B182" s="139">
        <v>44921</v>
      </c>
      <c r="C182" s="140"/>
      <c r="D182" s="124" t="s">
        <v>57</v>
      </c>
      <c r="E182" s="125">
        <v>139291.56</v>
      </c>
      <c r="F182" s="183"/>
      <c r="G182" s="126">
        <f t="shared" si="2"/>
        <v>11835936.340399889</v>
      </c>
    </row>
    <row r="183" spans="1:7" s="7" customFormat="1" ht="18" thickTop="1" thickBot="1" x14ac:dyDescent="0.25">
      <c r="A183" s="80"/>
      <c r="B183" s="139">
        <v>44921</v>
      </c>
      <c r="C183" s="140"/>
      <c r="D183" s="124" t="s">
        <v>70</v>
      </c>
      <c r="E183" s="125">
        <v>294705.71000000002</v>
      </c>
      <c r="F183" s="183"/>
      <c r="G183" s="126">
        <f t="shared" si="2"/>
        <v>12130642.05039989</v>
      </c>
    </row>
    <row r="184" spans="1:7" s="7" customFormat="1" ht="18" thickTop="1" thickBot="1" x14ac:dyDescent="0.25">
      <c r="A184" s="80"/>
      <c r="B184" s="139">
        <v>44921</v>
      </c>
      <c r="C184" s="140"/>
      <c r="D184" s="124" t="s">
        <v>47</v>
      </c>
      <c r="E184" s="125">
        <v>20000</v>
      </c>
      <c r="F184" s="183"/>
      <c r="G184" s="126">
        <f t="shared" si="2"/>
        <v>12150642.05039989</v>
      </c>
    </row>
    <row r="185" spans="1:7" s="7" customFormat="1" ht="18" thickTop="1" thickBot="1" x14ac:dyDescent="0.25">
      <c r="A185" s="80"/>
      <c r="B185" s="139">
        <v>44921</v>
      </c>
      <c r="C185" s="140"/>
      <c r="D185" s="124" t="s">
        <v>22</v>
      </c>
      <c r="E185" s="125">
        <v>1707107.68</v>
      </c>
      <c r="F185" s="183"/>
      <c r="G185" s="126">
        <f t="shared" si="2"/>
        <v>13857749.73039989</v>
      </c>
    </row>
    <row r="186" spans="1:7" s="7" customFormat="1" ht="18" thickTop="1" thickBot="1" x14ac:dyDescent="0.25">
      <c r="A186" s="80"/>
      <c r="B186" s="139">
        <v>44921</v>
      </c>
      <c r="C186" s="140"/>
      <c r="D186" s="124" t="s">
        <v>23</v>
      </c>
      <c r="E186" s="125"/>
      <c r="F186" s="183">
        <v>249215.98</v>
      </c>
      <c r="G186" s="126">
        <f t="shared" si="2"/>
        <v>13608533.750399889</v>
      </c>
    </row>
    <row r="187" spans="1:7" s="7" customFormat="1" ht="18" thickTop="1" thickBot="1" x14ac:dyDescent="0.25">
      <c r="A187" s="80"/>
      <c r="B187" s="139">
        <v>44922</v>
      </c>
      <c r="C187" s="140"/>
      <c r="D187" s="124" t="s">
        <v>42</v>
      </c>
      <c r="E187" s="125">
        <v>91115</v>
      </c>
      <c r="F187" s="183"/>
      <c r="G187" s="126">
        <f t="shared" si="2"/>
        <v>13699648.750399889</v>
      </c>
    </row>
    <row r="188" spans="1:7" s="7" customFormat="1" ht="18" thickTop="1" thickBot="1" x14ac:dyDescent="0.25">
      <c r="A188" s="80"/>
      <c r="B188" s="139">
        <v>44922</v>
      </c>
      <c r="C188" s="140"/>
      <c r="D188" s="124" t="s">
        <v>42</v>
      </c>
      <c r="E188" s="125">
        <v>20456</v>
      </c>
      <c r="F188" s="183"/>
      <c r="G188" s="126">
        <f t="shared" si="2"/>
        <v>13720104.750399889</v>
      </c>
    </row>
    <row r="189" spans="1:7" s="7" customFormat="1" ht="18" thickTop="1" thickBot="1" x14ac:dyDescent="0.25">
      <c r="A189" s="80"/>
      <c r="B189" s="139">
        <v>44922</v>
      </c>
      <c r="C189" s="140"/>
      <c r="D189" s="124" t="s">
        <v>42</v>
      </c>
      <c r="E189" s="125">
        <v>5250</v>
      </c>
      <c r="F189" s="183"/>
      <c r="G189" s="126">
        <f t="shared" si="2"/>
        <v>13725354.750399889</v>
      </c>
    </row>
    <row r="190" spans="1:7" s="7" customFormat="1" ht="18" thickTop="1" thickBot="1" x14ac:dyDescent="0.25">
      <c r="A190" s="80"/>
      <c r="B190" s="139">
        <v>44922</v>
      </c>
      <c r="C190" s="140"/>
      <c r="D190" s="124" t="s">
        <v>29</v>
      </c>
      <c r="E190" s="125">
        <v>26719.1</v>
      </c>
      <c r="F190" s="183">
        <v>694.71</v>
      </c>
      <c r="G190" s="126">
        <f t="shared" si="2"/>
        <v>13751379.140399888</v>
      </c>
    </row>
    <row r="191" spans="1:7" s="7" customFormat="1" ht="18" thickTop="1" thickBot="1" x14ac:dyDescent="0.25">
      <c r="A191" s="80"/>
      <c r="B191" s="139">
        <v>44922</v>
      </c>
      <c r="C191" s="140"/>
      <c r="D191" s="124" t="s">
        <v>95</v>
      </c>
      <c r="E191" s="125">
        <v>41080.160000000003</v>
      </c>
      <c r="F191" s="183"/>
      <c r="G191" s="126">
        <f t="shared" si="2"/>
        <v>13792459.300399888</v>
      </c>
    </row>
    <row r="192" spans="1:7" s="7" customFormat="1" ht="18" thickTop="1" thickBot="1" x14ac:dyDescent="0.25">
      <c r="A192" s="80"/>
      <c r="B192" s="139">
        <v>44923</v>
      </c>
      <c r="C192" s="140"/>
      <c r="D192" s="124" t="s">
        <v>42</v>
      </c>
      <c r="E192" s="125">
        <v>36211</v>
      </c>
      <c r="F192" s="183"/>
      <c r="G192" s="126">
        <f t="shared" si="2"/>
        <v>13828670.300399888</v>
      </c>
    </row>
    <row r="193" spans="1:7" s="7" customFormat="1" ht="18" thickTop="1" thickBot="1" x14ac:dyDescent="0.25">
      <c r="A193" s="80"/>
      <c r="B193" s="139">
        <v>44923</v>
      </c>
      <c r="C193" s="140"/>
      <c r="D193" s="124" t="s">
        <v>42</v>
      </c>
      <c r="E193" s="125">
        <v>18624</v>
      </c>
      <c r="F193" s="183"/>
      <c r="G193" s="126">
        <f t="shared" si="2"/>
        <v>13847294.300399888</v>
      </c>
    </row>
    <row r="194" spans="1:7" s="7" customFormat="1" ht="18" thickTop="1" thickBot="1" x14ac:dyDescent="0.25">
      <c r="A194" s="80"/>
      <c r="B194" s="139">
        <v>44923</v>
      </c>
      <c r="C194" s="140"/>
      <c r="D194" s="124" t="s">
        <v>42</v>
      </c>
      <c r="E194" s="125">
        <v>2676</v>
      </c>
      <c r="F194" s="183"/>
      <c r="G194" s="126">
        <f t="shared" si="2"/>
        <v>13849970.300399888</v>
      </c>
    </row>
    <row r="195" spans="1:7" s="7" customFormat="1" ht="18" thickTop="1" thickBot="1" x14ac:dyDescent="0.25">
      <c r="A195" s="80"/>
      <c r="B195" s="139">
        <v>44923</v>
      </c>
      <c r="C195" s="140"/>
      <c r="D195" s="124" t="s">
        <v>29</v>
      </c>
      <c r="E195" s="125">
        <v>30223.3</v>
      </c>
      <c r="F195" s="183">
        <v>785.82</v>
      </c>
      <c r="G195" s="126">
        <f t="shared" si="2"/>
        <v>13879407.780399889</v>
      </c>
    </row>
    <row r="196" spans="1:7" s="7" customFormat="1" ht="18" thickTop="1" thickBot="1" x14ac:dyDescent="0.25">
      <c r="A196" s="80"/>
      <c r="B196" s="139">
        <v>44923</v>
      </c>
      <c r="C196" s="140"/>
      <c r="D196" s="124" t="s">
        <v>68</v>
      </c>
      <c r="E196" s="125">
        <v>23621.78</v>
      </c>
      <c r="F196" s="183"/>
      <c r="G196" s="126">
        <f t="shared" si="2"/>
        <v>13903029.560399888</v>
      </c>
    </row>
    <row r="197" spans="1:7" s="7" customFormat="1" ht="18" thickTop="1" thickBot="1" x14ac:dyDescent="0.25">
      <c r="A197" s="80"/>
      <c r="B197" s="139">
        <v>44923</v>
      </c>
      <c r="C197" s="140"/>
      <c r="D197" s="124" t="s">
        <v>56</v>
      </c>
      <c r="E197" s="125">
        <v>83686.570000000007</v>
      </c>
      <c r="F197" s="183"/>
      <c r="G197" s="126">
        <f t="shared" si="2"/>
        <v>13986716.130399888</v>
      </c>
    </row>
    <row r="198" spans="1:7" s="7" customFormat="1" ht="18" thickTop="1" thickBot="1" x14ac:dyDescent="0.25">
      <c r="A198" s="80"/>
      <c r="B198" s="139">
        <v>44923</v>
      </c>
      <c r="C198" s="140"/>
      <c r="D198" s="124" t="s">
        <v>69</v>
      </c>
      <c r="E198" s="125">
        <v>786762.98</v>
      </c>
      <c r="F198" s="183"/>
      <c r="G198" s="126">
        <f t="shared" si="2"/>
        <v>14773479.110399889</v>
      </c>
    </row>
    <row r="199" spans="1:7" s="7" customFormat="1" ht="18" thickTop="1" thickBot="1" x14ac:dyDescent="0.25">
      <c r="A199" s="80"/>
      <c r="B199" s="139">
        <v>44923</v>
      </c>
      <c r="C199" s="140"/>
      <c r="D199" s="124" t="s">
        <v>23</v>
      </c>
      <c r="E199" s="125"/>
      <c r="F199" s="183">
        <v>2204931.58</v>
      </c>
      <c r="G199" s="126">
        <f t="shared" si="2"/>
        <v>12568547.530399889</v>
      </c>
    </row>
    <row r="200" spans="1:7" s="7" customFormat="1" ht="18" thickTop="1" thickBot="1" x14ac:dyDescent="0.25">
      <c r="A200" s="80"/>
      <c r="B200" s="139">
        <v>44924</v>
      </c>
      <c r="C200" s="140"/>
      <c r="D200" s="124" t="s">
        <v>42</v>
      </c>
      <c r="E200" s="125">
        <v>55739</v>
      </c>
      <c r="F200" s="138"/>
      <c r="G200" s="126">
        <f t="shared" si="2"/>
        <v>12624286.530399889</v>
      </c>
    </row>
    <row r="201" spans="1:7" s="7" customFormat="1" ht="18" thickTop="1" thickBot="1" x14ac:dyDescent="0.25">
      <c r="A201" s="80"/>
      <c r="B201" s="139">
        <v>44924</v>
      </c>
      <c r="C201" s="140"/>
      <c r="D201" s="124" t="s">
        <v>42</v>
      </c>
      <c r="E201" s="125">
        <v>12600</v>
      </c>
      <c r="F201" s="138"/>
      <c r="G201" s="126">
        <f t="shared" si="2"/>
        <v>12636886.530399889</v>
      </c>
    </row>
    <row r="202" spans="1:7" s="7" customFormat="1" ht="18" thickTop="1" thickBot="1" x14ac:dyDescent="0.25">
      <c r="A202" s="80"/>
      <c r="B202" s="139">
        <v>44924</v>
      </c>
      <c r="C202" s="140"/>
      <c r="D202" s="124" t="s">
        <v>42</v>
      </c>
      <c r="E202" s="125">
        <v>1278</v>
      </c>
      <c r="F202" s="138"/>
      <c r="G202" s="126">
        <f t="shared" si="2"/>
        <v>12638164.530399889</v>
      </c>
    </row>
    <row r="203" spans="1:7" s="7" customFormat="1" ht="18" thickTop="1" thickBot="1" x14ac:dyDescent="0.25">
      <c r="A203" s="80"/>
      <c r="B203" s="139">
        <v>44924</v>
      </c>
      <c r="C203" s="140"/>
      <c r="D203" s="124" t="s">
        <v>29</v>
      </c>
      <c r="E203" s="125">
        <v>10150.31</v>
      </c>
      <c r="F203" s="138">
        <v>263.91000000000003</v>
      </c>
      <c r="G203" s="126">
        <f t="shared" si="2"/>
        <v>12648050.930399889</v>
      </c>
    </row>
    <row r="204" spans="1:7" s="7" customFormat="1" ht="18" thickTop="1" thickBot="1" x14ac:dyDescent="0.25">
      <c r="A204" s="80"/>
      <c r="B204" s="139">
        <v>44924</v>
      </c>
      <c r="C204" s="140"/>
      <c r="D204" s="124" t="s">
        <v>23</v>
      </c>
      <c r="E204" s="125"/>
      <c r="F204" s="138">
        <v>11541047.33</v>
      </c>
      <c r="G204" s="126">
        <f t="shared" si="2"/>
        <v>1107003.6003998891</v>
      </c>
    </row>
    <row r="205" spans="1:7" s="7" customFormat="1" ht="18" thickTop="1" thickBot="1" x14ac:dyDescent="0.25">
      <c r="A205" s="80"/>
      <c r="B205" s="139">
        <v>44925</v>
      </c>
      <c r="C205" s="140"/>
      <c r="D205" s="124" t="s">
        <v>42</v>
      </c>
      <c r="E205" s="125">
        <v>46589</v>
      </c>
      <c r="F205" s="138"/>
      <c r="G205" s="126">
        <f t="shared" si="2"/>
        <v>1153592.6003998891</v>
      </c>
    </row>
    <row r="206" spans="1:7" s="7" customFormat="1" ht="18" thickTop="1" thickBot="1" x14ac:dyDescent="0.25">
      <c r="A206" s="80"/>
      <c r="B206" s="139">
        <v>44925</v>
      </c>
      <c r="C206" s="140"/>
      <c r="D206" s="124" t="s">
        <v>42</v>
      </c>
      <c r="E206" s="125">
        <v>1010</v>
      </c>
      <c r="F206" s="138"/>
      <c r="G206" s="126">
        <f t="shared" si="2"/>
        <v>1154602.6003998891</v>
      </c>
    </row>
    <row r="207" spans="1:7" s="7" customFormat="1" ht="18" thickTop="1" thickBot="1" x14ac:dyDescent="0.25">
      <c r="A207" s="80"/>
      <c r="B207" s="139">
        <v>44925</v>
      </c>
      <c r="C207" s="140"/>
      <c r="D207" s="124" t="s">
        <v>29</v>
      </c>
      <c r="E207" s="125">
        <v>3225</v>
      </c>
      <c r="F207" s="138"/>
      <c r="G207" s="126">
        <f t="shared" si="2"/>
        <v>1157827.6003998891</v>
      </c>
    </row>
    <row r="208" spans="1:7" s="7" customFormat="1" ht="18" thickTop="1" thickBot="1" x14ac:dyDescent="0.25">
      <c r="A208" s="80"/>
      <c r="B208" s="139">
        <v>44926</v>
      </c>
      <c r="C208" s="140"/>
      <c r="D208" s="124" t="s">
        <v>42</v>
      </c>
      <c r="E208" s="125">
        <v>1800</v>
      </c>
      <c r="F208" s="138"/>
      <c r="G208" s="126">
        <f t="shared" si="2"/>
        <v>1159627.6003998891</v>
      </c>
    </row>
    <row r="209" spans="1:8" s="7" customFormat="1" ht="18" thickTop="1" thickBot="1" x14ac:dyDescent="0.25">
      <c r="A209" s="80"/>
      <c r="B209" s="139">
        <v>44927</v>
      </c>
      <c r="C209" s="140"/>
      <c r="D209" s="124" t="s">
        <v>42</v>
      </c>
      <c r="E209" s="125"/>
      <c r="F209" s="138"/>
      <c r="G209" s="126">
        <f t="shared" si="2"/>
        <v>1159627.6003998891</v>
      </c>
    </row>
    <row r="210" spans="1:8" s="7" customFormat="1" ht="18" thickTop="1" thickBot="1" x14ac:dyDescent="0.25">
      <c r="A210" s="80"/>
      <c r="B210" s="229">
        <v>44926</v>
      </c>
      <c r="C210" s="230"/>
      <c r="D210" s="230" t="s">
        <v>500</v>
      </c>
      <c r="E210" s="224">
        <v>39701122.530000001</v>
      </c>
      <c r="F210" s="225"/>
      <c r="G210" s="226">
        <f>G209+E210-F210</f>
        <v>40860750.13039989</v>
      </c>
    </row>
    <row r="211" spans="1:8" ht="18" thickTop="1" thickBot="1" x14ac:dyDescent="0.25">
      <c r="A211" s="26"/>
      <c r="B211" s="231"/>
      <c r="C211" s="232"/>
      <c r="D211" s="232" t="s">
        <v>8</v>
      </c>
      <c r="E211" s="227">
        <f>SUM(E18:E210)</f>
        <v>91615577.280000016</v>
      </c>
      <c r="F211" s="228">
        <f>SUM(F18:F210)</f>
        <v>97797594.12999998</v>
      </c>
      <c r="G211" s="126">
        <f>G17+E211-F211</f>
        <v>40860750.130399927</v>
      </c>
      <c r="H211" s="28">
        <f>+G211-'[3]CTA. RECOLECTORA (010) y 3000'!$G$16831</f>
        <v>0</v>
      </c>
    </row>
    <row r="212" spans="1:8" ht="16.5" x14ac:dyDescent="0.2">
      <c r="A212" s="5"/>
      <c r="B212" s="141"/>
      <c r="C212" s="141"/>
      <c r="D212" s="141"/>
      <c r="E212" s="142"/>
      <c r="F212" s="142"/>
      <c r="G212" s="142"/>
    </row>
    <row r="213" spans="1:8" ht="16.5" x14ac:dyDescent="0.2">
      <c r="A213" s="5"/>
      <c r="B213" s="141"/>
      <c r="C213" s="143" t="s">
        <v>32</v>
      </c>
      <c r="D213" s="144"/>
      <c r="E213" s="145"/>
      <c r="F213" s="145"/>
      <c r="G213" s="142"/>
    </row>
    <row r="214" spans="1:8" ht="16.5" x14ac:dyDescent="0.2">
      <c r="A214" s="5"/>
      <c r="B214" s="141"/>
      <c r="C214" s="143" t="s">
        <v>34</v>
      </c>
      <c r="D214" s="144"/>
      <c r="E214" s="145"/>
      <c r="F214" s="145"/>
      <c r="G214" s="142"/>
    </row>
    <row r="215" spans="1:8" ht="16.5" x14ac:dyDescent="0.2">
      <c r="A215" s="5"/>
      <c r="B215" s="141"/>
      <c r="C215" s="143" t="s">
        <v>35</v>
      </c>
      <c r="D215" s="143" t="s">
        <v>39</v>
      </c>
      <c r="E215" s="143" t="s">
        <v>40</v>
      </c>
      <c r="G215" s="192" t="s">
        <v>379</v>
      </c>
    </row>
    <row r="216" spans="1:8" ht="16.5" x14ac:dyDescent="0.2">
      <c r="A216" s="5"/>
      <c r="B216" s="141"/>
      <c r="C216" s="144"/>
      <c r="D216" s="143" t="s">
        <v>32</v>
      </c>
      <c r="E216" s="84" t="s">
        <v>33</v>
      </c>
      <c r="G216" s="143" t="s">
        <v>50</v>
      </c>
    </row>
    <row r="217" spans="1:8" ht="16.5" x14ac:dyDescent="0.2">
      <c r="A217" s="5"/>
      <c r="B217" s="141"/>
      <c r="C217" s="144"/>
      <c r="D217" s="143" t="s">
        <v>34</v>
      </c>
      <c r="E217" s="84" t="s">
        <v>377</v>
      </c>
      <c r="G217" s="143" t="s">
        <v>51</v>
      </c>
    </row>
    <row r="218" spans="1:8" ht="16.5" x14ac:dyDescent="0.2">
      <c r="A218" s="5"/>
      <c r="B218" s="141"/>
      <c r="C218" s="144"/>
      <c r="D218" s="143" t="s">
        <v>35</v>
      </c>
      <c r="E218" s="84" t="s">
        <v>36</v>
      </c>
      <c r="G218" s="143" t="s">
        <v>52</v>
      </c>
    </row>
    <row r="219" spans="1:8" ht="16.5" x14ac:dyDescent="0.2">
      <c r="A219" s="5"/>
      <c r="B219" s="141"/>
      <c r="C219" s="144"/>
      <c r="D219" s="145"/>
      <c r="F219" s="142"/>
      <c r="H219" s="25"/>
    </row>
    <row r="220" spans="1:8" ht="16.5" x14ac:dyDescent="0.2">
      <c r="A220" s="5"/>
      <c r="B220" s="141"/>
      <c r="C220" s="144"/>
      <c r="D220" s="145"/>
      <c r="F220" s="142"/>
      <c r="G220" s="142"/>
    </row>
    <row r="221" spans="1:8" ht="16.5" x14ac:dyDescent="0.2">
      <c r="A221" s="5"/>
      <c r="B221" s="141"/>
      <c r="C221" s="144"/>
      <c r="D221" s="145"/>
      <c r="F221" s="142"/>
      <c r="G221" s="142"/>
    </row>
    <row r="222" spans="1:8" ht="16.5" x14ac:dyDescent="0.2">
      <c r="A222" s="5"/>
      <c r="B222" s="141"/>
      <c r="C222" s="144"/>
      <c r="D222" s="145"/>
      <c r="F222" s="142"/>
      <c r="G222" s="142"/>
    </row>
    <row r="223" spans="1:8" ht="16.5" x14ac:dyDescent="0.2">
      <c r="A223" s="5"/>
      <c r="B223" s="141"/>
      <c r="C223" s="141"/>
      <c r="F223" s="142"/>
      <c r="G223" s="142"/>
    </row>
    <row r="224" spans="1:8" ht="16.5" x14ac:dyDescent="0.2">
      <c r="A224" s="5"/>
      <c r="B224" s="141"/>
      <c r="C224" s="141"/>
      <c r="E224" s="145"/>
      <c r="F224" s="142"/>
      <c r="G224" s="142"/>
    </row>
    <row r="225" spans="1:7" ht="16.5" x14ac:dyDescent="0.2">
      <c r="A225" s="5"/>
      <c r="B225" s="5"/>
      <c r="C225" s="5"/>
      <c r="F225" s="8"/>
      <c r="G225" s="8"/>
    </row>
    <row r="226" spans="1:7" ht="16.5" x14ac:dyDescent="0.2">
      <c r="A226" s="5"/>
      <c r="B226" s="5"/>
      <c r="C226" s="5"/>
      <c r="F226" s="8"/>
      <c r="G226" s="8"/>
    </row>
    <row r="227" spans="1:7" ht="16.5" x14ac:dyDescent="0.2">
      <c r="A227" s="5"/>
      <c r="B227" s="5"/>
      <c r="C227" s="5"/>
      <c r="E227" s="8"/>
      <c r="F227" s="8"/>
      <c r="G227" s="8"/>
    </row>
    <row r="228" spans="1:7" x14ac:dyDescent="0.2">
      <c r="A228" s="9"/>
      <c r="B228" s="9"/>
      <c r="C228" s="9"/>
      <c r="D228" s="9"/>
      <c r="E228" s="9"/>
      <c r="F228" s="9"/>
      <c r="G228" s="9"/>
    </row>
    <row r="229" spans="1:7" x14ac:dyDescent="0.2">
      <c r="A229" s="9"/>
      <c r="B229" s="9"/>
      <c r="C229" s="9"/>
      <c r="D229" s="9"/>
      <c r="E229" s="9"/>
      <c r="F229" s="9"/>
      <c r="G229" s="9"/>
    </row>
    <row r="230" spans="1:7" x14ac:dyDescent="0.2">
      <c r="A230" s="9"/>
      <c r="B230" s="9"/>
      <c r="C230" s="9"/>
      <c r="D230" s="9"/>
      <c r="E230" s="9"/>
      <c r="F230" s="9"/>
      <c r="G230" s="9"/>
    </row>
    <row r="249" spans="1:1" ht="13.5" thickBot="1" x14ac:dyDescent="0.25"/>
    <row r="250" spans="1:1" ht="15" x14ac:dyDescent="0.2">
      <c r="A250" s="2"/>
    </row>
  </sheetData>
  <autoFilter ref="B1:H250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3" manualBreakCount="3">
    <brk id="64" max="6" man="1"/>
    <brk id="121" max="6" man="1"/>
    <brk id="17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492"/>
  <sheetViews>
    <sheetView tabSelected="1" topLeftCell="B431" zoomScale="80" zoomScaleNormal="80" workbookViewId="0">
      <selection activeCell="H443" sqref="H443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219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214"/>
    </row>
    <row r="2" spans="1:13" s="11" customFormat="1" x14ac:dyDescent="0.2">
      <c r="E2" s="214"/>
    </row>
    <row r="3" spans="1:13" s="14" customFormat="1" ht="12" customHeight="1" x14ac:dyDescent="0.2">
      <c r="E3" s="215"/>
    </row>
    <row r="4" spans="1:13" s="15" customFormat="1" ht="18" customHeight="1" x14ac:dyDescent="0.3">
      <c r="B4" s="16"/>
      <c r="C4" s="16"/>
      <c r="D4" s="12"/>
      <c r="E4" s="2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194" t="s">
        <v>10</v>
      </c>
      <c r="D6" s="194"/>
      <c r="E6" s="194"/>
      <c r="F6" s="194"/>
      <c r="G6" s="194"/>
      <c r="H6" s="194"/>
      <c r="I6" s="194"/>
      <c r="J6" s="16"/>
      <c r="K6" s="16"/>
    </row>
    <row r="7" spans="1:13" s="14" customFormat="1" ht="18.75" x14ac:dyDescent="0.2">
      <c r="B7" s="18"/>
      <c r="C7" s="200" t="s">
        <v>19</v>
      </c>
      <c r="D7" s="200"/>
      <c r="E7" s="200"/>
      <c r="F7" s="200"/>
      <c r="G7" s="200"/>
      <c r="H7" s="200"/>
      <c r="I7" s="200"/>
    </row>
    <row r="8" spans="1:13" s="17" customFormat="1" ht="21" customHeight="1" x14ac:dyDescent="0.2">
      <c r="B8" s="18"/>
      <c r="C8" s="200" t="s">
        <v>3</v>
      </c>
      <c r="D8" s="200"/>
      <c r="E8" s="200"/>
      <c r="F8" s="200"/>
      <c r="G8" s="200"/>
      <c r="H8" s="200"/>
      <c r="I8" s="200"/>
    </row>
    <row r="9" spans="1:13" s="14" customFormat="1" ht="18.75" x14ac:dyDescent="0.2">
      <c r="C9" s="201" t="s">
        <v>82</v>
      </c>
      <c r="D9" s="201"/>
      <c r="E9" s="201"/>
      <c r="F9" s="201"/>
      <c r="G9" s="201"/>
      <c r="H9" s="201"/>
      <c r="I9" s="201"/>
    </row>
    <row r="10" spans="1:13" s="14" customFormat="1" ht="18.75" x14ac:dyDescent="0.2">
      <c r="C10" s="31"/>
      <c r="D10" s="31"/>
      <c r="E10" s="31"/>
      <c r="F10" s="31"/>
      <c r="G10" s="31"/>
      <c r="H10" s="31"/>
      <c r="I10" s="31"/>
    </row>
    <row r="11" spans="1:13" s="14" customFormat="1" ht="18.75" x14ac:dyDescent="0.2">
      <c r="C11" s="31"/>
      <c r="D11" s="31"/>
      <c r="E11" s="31"/>
      <c r="F11" s="31"/>
      <c r="G11" s="31"/>
      <c r="H11" s="31"/>
      <c r="I11" s="31"/>
    </row>
    <row r="12" spans="1:13" s="11" customFormat="1" ht="19.5" customHeight="1" thickBot="1" x14ac:dyDescent="0.25">
      <c r="E12" s="214"/>
    </row>
    <row r="13" spans="1:13" s="3" customFormat="1" ht="28.5" customHeight="1" thickTop="1" thickBot="1" x14ac:dyDescent="0.25">
      <c r="A13" s="7"/>
      <c r="B13" s="7"/>
      <c r="C13" s="199"/>
      <c r="D13" s="196" t="s">
        <v>17</v>
      </c>
      <c r="E13" s="196"/>
      <c r="F13" s="196"/>
      <c r="G13" s="196"/>
      <c r="H13" s="196"/>
      <c r="I13" s="196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99"/>
      <c r="D14" s="195" t="s">
        <v>7</v>
      </c>
      <c r="E14" s="195"/>
      <c r="F14" s="195"/>
      <c r="G14" s="195"/>
      <c r="H14" s="195"/>
      <c r="I14" s="52">
        <f>+'[1]CTA. RECOLECTORA AUXILIAR 3001'!$J$8534</f>
        <v>10797945.853500035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99"/>
      <c r="D15" s="63" t="s">
        <v>4</v>
      </c>
      <c r="E15" s="193" t="s">
        <v>5</v>
      </c>
      <c r="F15" s="63" t="s">
        <v>6</v>
      </c>
      <c r="G15" s="63" t="s">
        <v>0</v>
      </c>
      <c r="H15" s="63" t="s">
        <v>1</v>
      </c>
      <c r="I15" s="63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161"/>
      <c r="D16" s="162"/>
      <c r="E16" s="217"/>
      <c r="F16" s="155">
        <v>44895</v>
      </c>
      <c r="G16" s="163"/>
      <c r="H16" s="164">
        <v>0</v>
      </c>
      <c r="I16" s="62">
        <f>+I14</f>
        <v>10797945.853500035</v>
      </c>
    </row>
    <row r="17" spans="3:9" s="27" customFormat="1" ht="31.5" customHeight="1" thickTop="1" thickBot="1" x14ac:dyDescent="0.25">
      <c r="C17" s="64"/>
      <c r="D17" s="66">
        <v>44896</v>
      </c>
      <c r="E17" s="67"/>
      <c r="F17" s="104" t="s">
        <v>23</v>
      </c>
      <c r="G17" s="108">
        <v>2346341.44</v>
      </c>
      <c r="H17" s="108"/>
      <c r="I17" s="46">
        <f>I16+G17-H17</f>
        <v>13144287.293500034</v>
      </c>
    </row>
    <row r="18" spans="3:9" s="27" customFormat="1" ht="31.5" customHeight="1" thickTop="1" thickBot="1" x14ac:dyDescent="0.25">
      <c r="C18" s="151"/>
      <c r="D18" s="66">
        <v>44896</v>
      </c>
      <c r="E18" s="67"/>
      <c r="F18" s="104" t="s">
        <v>23</v>
      </c>
      <c r="G18" s="108">
        <v>6241608.7199999997</v>
      </c>
      <c r="H18" s="108"/>
      <c r="I18" s="46">
        <f t="shared" ref="I18:I81" si="0">I17+G18-H18</f>
        <v>19385896.013500035</v>
      </c>
    </row>
    <row r="19" spans="3:9" s="27" customFormat="1" ht="24.75" customHeight="1" thickTop="1" thickBot="1" x14ac:dyDescent="0.25">
      <c r="C19" s="65"/>
      <c r="D19" s="66">
        <v>44897</v>
      </c>
      <c r="E19" s="70"/>
      <c r="F19" s="104" t="s">
        <v>23</v>
      </c>
      <c r="G19" s="109">
        <v>10699148.83</v>
      </c>
      <c r="H19" s="109"/>
      <c r="I19" s="46">
        <f t="shared" si="0"/>
        <v>30085044.843500033</v>
      </c>
    </row>
    <row r="20" spans="3:9" s="27" customFormat="1" ht="30" thickTop="1" thickBot="1" x14ac:dyDescent="0.25">
      <c r="C20" s="65"/>
      <c r="D20" s="66">
        <v>44897</v>
      </c>
      <c r="E20" s="67" t="s">
        <v>103</v>
      </c>
      <c r="F20" s="104" t="s">
        <v>16</v>
      </c>
      <c r="G20" s="109"/>
      <c r="H20" s="106">
        <v>55930.87</v>
      </c>
      <c r="I20" s="46">
        <f t="shared" si="0"/>
        <v>30029113.973500032</v>
      </c>
    </row>
    <row r="21" spans="3:9" s="27" customFormat="1" ht="30" thickTop="1" thickBot="1" x14ac:dyDescent="0.25">
      <c r="C21" s="65"/>
      <c r="D21" s="66">
        <v>44897</v>
      </c>
      <c r="E21" s="70" t="s">
        <v>103</v>
      </c>
      <c r="F21" s="104" t="s">
        <v>63</v>
      </c>
      <c r="G21" s="109"/>
      <c r="H21" s="106">
        <v>60405.35</v>
      </c>
      <c r="I21" s="46">
        <f t="shared" si="0"/>
        <v>29968708.62350003</v>
      </c>
    </row>
    <row r="22" spans="3:9" s="27" customFormat="1" ht="30" thickTop="1" thickBot="1" x14ac:dyDescent="0.25">
      <c r="C22" s="65"/>
      <c r="D22" s="66">
        <v>44897</v>
      </c>
      <c r="E22" s="67" t="s">
        <v>103</v>
      </c>
      <c r="F22" s="104" t="s">
        <v>104</v>
      </c>
      <c r="G22" s="109"/>
      <c r="H22" s="106">
        <v>1203632.43</v>
      </c>
      <c r="I22" s="46">
        <f t="shared" si="0"/>
        <v>28765076.193500031</v>
      </c>
    </row>
    <row r="23" spans="3:9" s="27" customFormat="1" ht="30" thickTop="1" thickBot="1" x14ac:dyDescent="0.25">
      <c r="C23" s="65"/>
      <c r="D23" s="66">
        <v>44897</v>
      </c>
      <c r="E23" s="70" t="s">
        <v>105</v>
      </c>
      <c r="F23" s="104" t="s">
        <v>16</v>
      </c>
      <c r="G23" s="109"/>
      <c r="H23" s="106">
        <v>6146.93</v>
      </c>
      <c r="I23" s="46">
        <f t="shared" si="0"/>
        <v>28758929.263500031</v>
      </c>
    </row>
    <row r="24" spans="3:9" s="27" customFormat="1" ht="18" thickTop="1" thickBot="1" x14ac:dyDescent="0.25">
      <c r="C24" s="65"/>
      <c r="D24" s="66">
        <v>44897</v>
      </c>
      <c r="E24" s="67" t="s">
        <v>105</v>
      </c>
      <c r="F24" s="104" t="s">
        <v>106</v>
      </c>
      <c r="G24" s="109"/>
      <c r="H24" s="106">
        <v>138920.57</v>
      </c>
      <c r="I24" s="46">
        <f t="shared" si="0"/>
        <v>28620008.693500031</v>
      </c>
    </row>
    <row r="25" spans="3:9" s="27" customFormat="1" ht="30" thickTop="1" thickBot="1" x14ac:dyDescent="0.25">
      <c r="C25" s="65"/>
      <c r="D25" s="66">
        <v>44897</v>
      </c>
      <c r="E25" s="70" t="s">
        <v>107</v>
      </c>
      <c r="F25" s="104" t="s">
        <v>16</v>
      </c>
      <c r="G25" s="109"/>
      <c r="H25" s="106">
        <v>1635</v>
      </c>
      <c r="I25" s="46">
        <f t="shared" si="0"/>
        <v>28618373.693500031</v>
      </c>
    </row>
    <row r="26" spans="3:9" s="27" customFormat="1" ht="30" thickTop="1" thickBot="1" x14ac:dyDescent="0.25">
      <c r="C26" s="65"/>
      <c r="D26" s="66">
        <v>44897</v>
      </c>
      <c r="E26" s="67" t="s">
        <v>108</v>
      </c>
      <c r="F26" s="104" t="s">
        <v>63</v>
      </c>
      <c r="G26" s="109"/>
      <c r="H26" s="106">
        <v>1765.8</v>
      </c>
      <c r="I26" s="46">
        <f t="shared" si="0"/>
        <v>28616607.89350003</v>
      </c>
    </row>
    <row r="27" spans="3:9" s="27" customFormat="1" ht="18" thickTop="1" thickBot="1" x14ac:dyDescent="0.25">
      <c r="C27" s="65"/>
      <c r="D27" s="66">
        <v>44897</v>
      </c>
      <c r="E27" s="70" t="s">
        <v>107</v>
      </c>
      <c r="F27" s="104" t="s">
        <v>109</v>
      </c>
      <c r="G27" s="109"/>
      <c r="H27" s="105">
        <v>35185.199999999997</v>
      </c>
      <c r="I27" s="46">
        <f t="shared" si="0"/>
        <v>28581422.693500031</v>
      </c>
    </row>
    <row r="28" spans="3:9" s="27" customFormat="1" ht="44.25" thickTop="1" thickBot="1" x14ac:dyDescent="0.25">
      <c r="C28" s="65"/>
      <c r="D28" s="66">
        <v>44897</v>
      </c>
      <c r="E28" s="70" t="s">
        <v>108</v>
      </c>
      <c r="F28" s="104" t="s">
        <v>110</v>
      </c>
      <c r="G28" s="109"/>
      <c r="H28" s="105">
        <v>13144287.289999999</v>
      </c>
      <c r="I28" s="46">
        <f t="shared" si="0"/>
        <v>15437135.403500032</v>
      </c>
    </row>
    <row r="29" spans="3:9" s="27" customFormat="1" ht="30" thickTop="1" thickBot="1" x14ac:dyDescent="0.25">
      <c r="C29" s="65"/>
      <c r="D29" s="66">
        <v>44897</v>
      </c>
      <c r="E29" s="67" t="s">
        <v>111</v>
      </c>
      <c r="F29" s="104" t="s">
        <v>16</v>
      </c>
      <c r="G29" s="109"/>
      <c r="H29" s="106">
        <v>1278</v>
      </c>
      <c r="I29" s="46">
        <f t="shared" si="0"/>
        <v>15435857.403500032</v>
      </c>
    </row>
    <row r="30" spans="3:9" s="27" customFormat="1" ht="18" thickTop="1" thickBot="1" x14ac:dyDescent="0.25">
      <c r="C30" s="65"/>
      <c r="D30" s="66">
        <v>44897</v>
      </c>
      <c r="E30" s="67" t="s">
        <v>111</v>
      </c>
      <c r="F30" s="104" t="s">
        <v>112</v>
      </c>
      <c r="G30" s="109"/>
      <c r="H30" s="106">
        <v>28882.799999999999</v>
      </c>
      <c r="I30" s="46">
        <f t="shared" si="0"/>
        <v>15406974.603500031</v>
      </c>
    </row>
    <row r="31" spans="3:9" s="27" customFormat="1" ht="30" thickTop="1" thickBot="1" x14ac:dyDescent="0.25">
      <c r="C31" s="65"/>
      <c r="D31" s="66">
        <v>44897</v>
      </c>
      <c r="E31" s="70" t="s">
        <v>113</v>
      </c>
      <c r="F31" s="104" t="s">
        <v>16</v>
      </c>
      <c r="G31" s="109"/>
      <c r="H31" s="106">
        <v>8140.95</v>
      </c>
      <c r="I31" s="46">
        <f t="shared" si="0"/>
        <v>15398833.653500032</v>
      </c>
    </row>
    <row r="32" spans="3:9" s="27" customFormat="1" ht="30" thickTop="1" thickBot="1" x14ac:dyDescent="0.25">
      <c r="C32" s="65"/>
      <c r="D32" s="66">
        <v>44897</v>
      </c>
      <c r="E32" s="70" t="s">
        <v>113</v>
      </c>
      <c r="F32" s="104" t="s">
        <v>64</v>
      </c>
      <c r="G32" s="109"/>
      <c r="H32" s="106">
        <v>201296.59</v>
      </c>
      <c r="I32" s="46">
        <f t="shared" si="0"/>
        <v>15197537.063500032</v>
      </c>
    </row>
    <row r="33" spans="3:9" s="27" customFormat="1" ht="30" thickTop="1" thickBot="1" x14ac:dyDescent="0.25">
      <c r="C33" s="65"/>
      <c r="D33" s="66">
        <v>44897</v>
      </c>
      <c r="E33" s="67" t="s">
        <v>114</v>
      </c>
      <c r="F33" s="104" t="s">
        <v>16</v>
      </c>
      <c r="G33" s="110"/>
      <c r="H33" s="106">
        <v>1750</v>
      </c>
      <c r="I33" s="46">
        <f t="shared" si="0"/>
        <v>15195787.063500032</v>
      </c>
    </row>
    <row r="34" spans="3:9" s="27" customFormat="1" ht="18" thickTop="1" thickBot="1" x14ac:dyDescent="0.25">
      <c r="C34" s="65"/>
      <c r="D34" s="66">
        <v>44897</v>
      </c>
      <c r="E34" s="70" t="s">
        <v>114</v>
      </c>
      <c r="F34" s="68" t="s">
        <v>115</v>
      </c>
      <c r="G34" s="107"/>
      <c r="H34" s="83">
        <v>39550</v>
      </c>
      <c r="I34" s="46">
        <f t="shared" si="0"/>
        <v>15156237.063500032</v>
      </c>
    </row>
    <row r="35" spans="3:9" s="27" customFormat="1" ht="30" thickTop="1" thickBot="1" x14ac:dyDescent="0.25">
      <c r="C35" s="65"/>
      <c r="D35" s="66">
        <v>44897</v>
      </c>
      <c r="E35" s="67" t="s">
        <v>116</v>
      </c>
      <c r="F35" s="68" t="s">
        <v>16</v>
      </c>
      <c r="G35" s="83"/>
      <c r="H35" s="83">
        <v>378.72</v>
      </c>
      <c r="I35" s="46">
        <f t="shared" si="0"/>
        <v>15155858.343500031</v>
      </c>
    </row>
    <row r="36" spans="3:9" s="27" customFormat="1" ht="18" thickTop="1" thickBot="1" x14ac:dyDescent="0.25">
      <c r="C36" s="65"/>
      <c r="D36" s="66">
        <v>44897</v>
      </c>
      <c r="E36" s="70" t="s">
        <v>116</v>
      </c>
      <c r="F36" s="68" t="s">
        <v>58</v>
      </c>
      <c r="G36" s="83"/>
      <c r="H36" s="83">
        <v>7195.7</v>
      </c>
      <c r="I36" s="46">
        <f t="shared" si="0"/>
        <v>15148662.643500032</v>
      </c>
    </row>
    <row r="37" spans="3:9" s="27" customFormat="1" ht="30" thickTop="1" thickBot="1" x14ac:dyDescent="0.25">
      <c r="C37" s="65"/>
      <c r="D37" s="66">
        <v>44897</v>
      </c>
      <c r="E37" s="67" t="s">
        <v>117</v>
      </c>
      <c r="F37" s="68" t="s">
        <v>16</v>
      </c>
      <c r="G37" s="83"/>
      <c r="H37" s="83">
        <v>5186.2</v>
      </c>
      <c r="I37" s="46">
        <f t="shared" si="0"/>
        <v>15143476.443500033</v>
      </c>
    </row>
    <row r="38" spans="3:9" s="27" customFormat="1" ht="18" thickTop="1" thickBot="1" x14ac:dyDescent="0.25">
      <c r="C38" s="65"/>
      <c r="D38" s="66">
        <v>44897</v>
      </c>
      <c r="E38" s="70" t="s">
        <v>117</v>
      </c>
      <c r="F38" s="68" t="s">
        <v>80</v>
      </c>
      <c r="G38" s="83"/>
      <c r="H38" s="83">
        <v>98537.8</v>
      </c>
      <c r="I38" s="46">
        <f t="shared" si="0"/>
        <v>15044938.643500032</v>
      </c>
    </row>
    <row r="39" spans="3:9" s="27" customFormat="1" ht="30" thickTop="1" thickBot="1" x14ac:dyDescent="0.25">
      <c r="C39" s="65"/>
      <c r="D39" s="66">
        <v>44897</v>
      </c>
      <c r="E39" s="67" t="s">
        <v>118</v>
      </c>
      <c r="F39" s="68" t="s">
        <v>16</v>
      </c>
      <c r="G39" s="83"/>
      <c r="H39" s="83">
        <v>9612</v>
      </c>
      <c r="I39" s="46">
        <f t="shared" si="0"/>
        <v>15035326.643500032</v>
      </c>
    </row>
    <row r="40" spans="3:9" s="27" customFormat="1" ht="18" thickTop="1" thickBot="1" x14ac:dyDescent="0.25">
      <c r="C40" s="65"/>
      <c r="D40" s="66">
        <v>44897</v>
      </c>
      <c r="E40" s="70" t="s">
        <v>118</v>
      </c>
      <c r="F40" s="68" t="s">
        <v>80</v>
      </c>
      <c r="G40" s="83"/>
      <c r="H40" s="69">
        <v>182628</v>
      </c>
      <c r="I40" s="46">
        <f t="shared" si="0"/>
        <v>14852698.643500032</v>
      </c>
    </row>
    <row r="41" spans="3:9" s="27" customFormat="1" ht="30" thickTop="1" thickBot="1" x14ac:dyDescent="0.25">
      <c r="C41" s="65"/>
      <c r="D41" s="66">
        <v>44897</v>
      </c>
      <c r="E41" s="67" t="s">
        <v>119</v>
      </c>
      <c r="F41" s="68" t="s">
        <v>16</v>
      </c>
      <c r="G41" s="83"/>
      <c r="H41" s="69">
        <v>11486.75</v>
      </c>
      <c r="I41" s="46">
        <f t="shared" si="0"/>
        <v>14841211.893500032</v>
      </c>
    </row>
    <row r="42" spans="3:9" s="27" customFormat="1" ht="18" thickTop="1" thickBot="1" x14ac:dyDescent="0.25">
      <c r="C42" s="65"/>
      <c r="D42" s="66">
        <v>44897</v>
      </c>
      <c r="E42" s="70" t="s">
        <v>119</v>
      </c>
      <c r="F42" s="68" t="s">
        <v>120</v>
      </c>
      <c r="G42" s="83"/>
      <c r="H42" s="69">
        <v>259600.55</v>
      </c>
      <c r="I42" s="46">
        <f t="shared" si="0"/>
        <v>14581611.343500031</v>
      </c>
    </row>
    <row r="43" spans="3:9" s="27" customFormat="1" ht="30" thickTop="1" thickBot="1" x14ac:dyDescent="0.25">
      <c r="C43" s="65"/>
      <c r="D43" s="66">
        <v>44897</v>
      </c>
      <c r="E43" s="67" t="s">
        <v>121</v>
      </c>
      <c r="F43" s="68" t="s">
        <v>16</v>
      </c>
      <c r="G43" s="83"/>
      <c r="H43" s="69">
        <v>1496.63</v>
      </c>
      <c r="I43" s="46">
        <f t="shared" si="0"/>
        <v>14580114.71350003</v>
      </c>
    </row>
    <row r="44" spans="3:9" s="27" customFormat="1" ht="18" thickTop="1" thickBot="1" x14ac:dyDescent="0.25">
      <c r="C44" s="65"/>
      <c r="D44" s="66">
        <v>44897</v>
      </c>
      <c r="E44" s="70" t="s">
        <v>121</v>
      </c>
      <c r="F44" s="68" t="s">
        <v>112</v>
      </c>
      <c r="G44" s="83"/>
      <c r="H44" s="69">
        <v>33823.839999999997</v>
      </c>
      <c r="I44" s="46">
        <f t="shared" si="0"/>
        <v>14546290.87350003</v>
      </c>
    </row>
    <row r="45" spans="3:9" s="27" customFormat="1" ht="35.25" customHeight="1" thickTop="1" thickBot="1" x14ac:dyDescent="0.25">
      <c r="C45" s="65"/>
      <c r="D45" s="66">
        <v>44897</v>
      </c>
      <c r="E45" s="70" t="s">
        <v>122</v>
      </c>
      <c r="F45" s="68" t="s">
        <v>16</v>
      </c>
      <c r="G45" s="83"/>
      <c r="H45" s="69">
        <v>4080</v>
      </c>
      <c r="I45" s="46">
        <f t="shared" si="0"/>
        <v>14542210.87350003</v>
      </c>
    </row>
    <row r="46" spans="3:9" s="27" customFormat="1" ht="18" thickTop="1" thickBot="1" x14ac:dyDescent="0.25">
      <c r="C46" s="65"/>
      <c r="D46" s="66">
        <v>44897</v>
      </c>
      <c r="E46" s="70" t="s">
        <v>122</v>
      </c>
      <c r="F46" s="68" t="s">
        <v>77</v>
      </c>
      <c r="G46" s="83"/>
      <c r="H46" s="69">
        <v>77520</v>
      </c>
      <c r="I46" s="46">
        <f t="shared" si="0"/>
        <v>14464690.87350003</v>
      </c>
    </row>
    <row r="47" spans="3:9" s="27" customFormat="1" ht="30" thickTop="1" thickBot="1" x14ac:dyDescent="0.25">
      <c r="C47" s="65"/>
      <c r="D47" s="66">
        <v>44900</v>
      </c>
      <c r="E47" s="70" t="s">
        <v>123</v>
      </c>
      <c r="F47" s="68" t="s">
        <v>16</v>
      </c>
      <c r="G47" s="83"/>
      <c r="H47" s="69">
        <v>12238</v>
      </c>
      <c r="I47" s="46">
        <f t="shared" si="0"/>
        <v>14452452.87350003</v>
      </c>
    </row>
    <row r="48" spans="3:9" s="27" customFormat="1" ht="30" thickTop="1" thickBot="1" x14ac:dyDescent="0.25">
      <c r="C48" s="65"/>
      <c r="D48" s="66">
        <v>44900</v>
      </c>
      <c r="E48" s="70" t="s">
        <v>123</v>
      </c>
      <c r="F48" s="68" t="s">
        <v>63</v>
      </c>
      <c r="G48" s="83"/>
      <c r="H48" s="69">
        <v>13217.04</v>
      </c>
      <c r="I48" s="46">
        <f t="shared" si="0"/>
        <v>14439235.833500031</v>
      </c>
    </row>
    <row r="49" spans="3:9" s="27" customFormat="1" ht="18" thickTop="1" thickBot="1" x14ac:dyDescent="0.25">
      <c r="C49" s="65"/>
      <c r="D49" s="66">
        <v>44900</v>
      </c>
      <c r="E49" s="70" t="s">
        <v>123</v>
      </c>
      <c r="F49" s="68" t="s">
        <v>124</v>
      </c>
      <c r="G49" s="83"/>
      <c r="H49" s="69">
        <v>263361.76</v>
      </c>
      <c r="I49" s="46">
        <f t="shared" si="0"/>
        <v>14175874.073500032</v>
      </c>
    </row>
    <row r="50" spans="3:9" s="27" customFormat="1" ht="30" thickTop="1" thickBot="1" x14ac:dyDescent="0.25">
      <c r="C50" s="65"/>
      <c r="D50" s="66">
        <v>44900</v>
      </c>
      <c r="E50" s="70" t="s">
        <v>125</v>
      </c>
      <c r="F50" s="68" t="s">
        <v>16</v>
      </c>
      <c r="G50" s="83"/>
      <c r="H50" s="69">
        <v>840</v>
      </c>
      <c r="I50" s="46">
        <f t="shared" si="0"/>
        <v>14175034.073500032</v>
      </c>
    </row>
    <row r="51" spans="3:9" s="27" customFormat="1" ht="18" thickTop="1" thickBot="1" x14ac:dyDescent="0.25">
      <c r="C51" s="65"/>
      <c r="D51" s="66">
        <v>44900</v>
      </c>
      <c r="E51" s="70" t="s">
        <v>125</v>
      </c>
      <c r="F51" s="68" t="s">
        <v>126</v>
      </c>
      <c r="G51" s="83"/>
      <c r="H51" s="69">
        <v>18984</v>
      </c>
      <c r="I51" s="46">
        <f t="shared" si="0"/>
        <v>14156050.073500032</v>
      </c>
    </row>
    <row r="52" spans="3:9" s="27" customFormat="1" ht="30" thickTop="1" thickBot="1" x14ac:dyDescent="0.25">
      <c r="C52" s="65"/>
      <c r="D52" s="66">
        <v>44900</v>
      </c>
      <c r="E52" s="70"/>
      <c r="F52" s="68" t="s">
        <v>23</v>
      </c>
      <c r="G52" s="83">
        <v>13588181.869999999</v>
      </c>
      <c r="H52" s="69"/>
      <c r="I52" s="46">
        <f t="shared" si="0"/>
        <v>27744231.943500031</v>
      </c>
    </row>
    <row r="53" spans="3:9" s="27" customFormat="1" ht="30" thickTop="1" thickBot="1" x14ac:dyDescent="0.25">
      <c r="C53" s="65"/>
      <c r="D53" s="66">
        <v>44900</v>
      </c>
      <c r="E53" s="70" t="s">
        <v>127</v>
      </c>
      <c r="F53" s="68" t="s">
        <v>16</v>
      </c>
      <c r="G53" s="83"/>
      <c r="H53" s="69">
        <v>11732</v>
      </c>
      <c r="I53" s="46">
        <f t="shared" si="0"/>
        <v>27732499.943500031</v>
      </c>
    </row>
    <row r="54" spans="3:9" s="27" customFormat="1" ht="30" thickTop="1" thickBot="1" x14ac:dyDescent="0.25">
      <c r="C54" s="65"/>
      <c r="D54" s="66">
        <v>44900</v>
      </c>
      <c r="E54" s="70" t="s">
        <v>127</v>
      </c>
      <c r="F54" s="68" t="s">
        <v>128</v>
      </c>
      <c r="G54" s="83"/>
      <c r="H54" s="69">
        <v>265143.2</v>
      </c>
      <c r="I54" s="46">
        <f t="shared" si="0"/>
        <v>27467356.743500032</v>
      </c>
    </row>
    <row r="55" spans="3:9" s="27" customFormat="1" ht="30" thickTop="1" thickBot="1" x14ac:dyDescent="0.25">
      <c r="C55" s="65"/>
      <c r="D55" s="66">
        <v>44900</v>
      </c>
      <c r="E55" s="70" t="s">
        <v>129</v>
      </c>
      <c r="F55" s="68" t="s">
        <v>16</v>
      </c>
      <c r="G55" s="83"/>
      <c r="H55" s="69">
        <v>4908</v>
      </c>
      <c r="I55" s="46">
        <f t="shared" si="0"/>
        <v>27462448.743500032</v>
      </c>
    </row>
    <row r="56" spans="3:9" s="27" customFormat="1" ht="18" thickTop="1" thickBot="1" x14ac:dyDescent="0.25">
      <c r="C56" s="65"/>
      <c r="D56" s="66">
        <v>44900</v>
      </c>
      <c r="E56" s="70" t="s">
        <v>129</v>
      </c>
      <c r="F56" s="68" t="s">
        <v>130</v>
      </c>
      <c r="G56" s="83"/>
      <c r="H56" s="69">
        <v>93252</v>
      </c>
      <c r="I56" s="46">
        <f t="shared" si="0"/>
        <v>27369196.743500032</v>
      </c>
    </row>
    <row r="57" spans="3:9" s="27" customFormat="1" ht="30" thickTop="1" thickBot="1" x14ac:dyDescent="0.25">
      <c r="C57" s="65"/>
      <c r="D57" s="66">
        <v>44900</v>
      </c>
      <c r="E57" s="70" t="s">
        <v>131</v>
      </c>
      <c r="F57" s="68" t="s">
        <v>16</v>
      </c>
      <c r="G57" s="83"/>
      <c r="H57" s="69">
        <v>1410</v>
      </c>
      <c r="I57" s="46">
        <f t="shared" si="0"/>
        <v>27367786.743500032</v>
      </c>
    </row>
    <row r="58" spans="3:9" s="27" customFormat="1" ht="18" thickTop="1" thickBot="1" x14ac:dyDescent="0.25">
      <c r="C58" s="65"/>
      <c r="D58" s="66">
        <v>44900</v>
      </c>
      <c r="E58" s="70" t="s">
        <v>131</v>
      </c>
      <c r="F58" s="68" t="s">
        <v>130</v>
      </c>
      <c r="G58" s="83"/>
      <c r="H58" s="69">
        <v>26790</v>
      </c>
      <c r="I58" s="46">
        <f t="shared" si="0"/>
        <v>27340996.743500032</v>
      </c>
    </row>
    <row r="59" spans="3:9" s="27" customFormat="1" ht="30" thickTop="1" thickBot="1" x14ac:dyDescent="0.25">
      <c r="C59" s="65"/>
      <c r="D59" s="66">
        <v>44901</v>
      </c>
      <c r="E59" s="70" t="s">
        <v>132</v>
      </c>
      <c r="F59" s="68" t="s">
        <v>16</v>
      </c>
      <c r="G59" s="83"/>
      <c r="H59" s="69">
        <v>420</v>
      </c>
      <c r="I59" s="46">
        <f t="shared" si="0"/>
        <v>27340576.743500032</v>
      </c>
    </row>
    <row r="60" spans="3:9" s="27" customFormat="1" ht="18" thickTop="1" thickBot="1" x14ac:dyDescent="0.25">
      <c r="C60" s="65"/>
      <c r="D60" s="66">
        <v>44901</v>
      </c>
      <c r="E60" s="70" t="s">
        <v>132</v>
      </c>
      <c r="F60" s="68" t="s">
        <v>126</v>
      </c>
      <c r="G60" s="83"/>
      <c r="H60" s="69">
        <v>8538</v>
      </c>
      <c r="I60" s="46">
        <f t="shared" si="0"/>
        <v>27332038.743500032</v>
      </c>
    </row>
    <row r="61" spans="3:9" s="27" customFormat="1" ht="30" thickTop="1" thickBot="1" x14ac:dyDescent="0.25">
      <c r="C61" s="65"/>
      <c r="D61" s="66">
        <v>44901</v>
      </c>
      <c r="E61" s="70" t="s">
        <v>133</v>
      </c>
      <c r="F61" s="68" t="s">
        <v>16</v>
      </c>
      <c r="G61" s="83"/>
      <c r="H61" s="69">
        <v>3600</v>
      </c>
      <c r="I61" s="46">
        <f t="shared" si="0"/>
        <v>27328438.743500032</v>
      </c>
    </row>
    <row r="62" spans="3:9" s="27" customFormat="1" ht="18" thickTop="1" thickBot="1" x14ac:dyDescent="0.25">
      <c r="C62" s="65"/>
      <c r="D62" s="66">
        <v>44901</v>
      </c>
      <c r="E62" s="70" t="s">
        <v>133</v>
      </c>
      <c r="F62" s="68" t="s">
        <v>76</v>
      </c>
      <c r="G62" s="83"/>
      <c r="H62" s="69">
        <v>68400</v>
      </c>
      <c r="I62" s="46">
        <f t="shared" si="0"/>
        <v>27260038.743500032</v>
      </c>
    </row>
    <row r="63" spans="3:9" s="27" customFormat="1" ht="30" thickTop="1" thickBot="1" x14ac:dyDescent="0.25">
      <c r="C63" s="65"/>
      <c r="D63" s="66">
        <v>44901</v>
      </c>
      <c r="E63" s="70" t="s">
        <v>134</v>
      </c>
      <c r="F63" s="68" t="s">
        <v>16</v>
      </c>
      <c r="G63" s="83"/>
      <c r="H63" s="69">
        <v>6446.4</v>
      </c>
      <c r="I63" s="46">
        <f t="shared" si="0"/>
        <v>27253592.343500033</v>
      </c>
    </row>
    <row r="64" spans="3:9" s="27" customFormat="1" ht="18" thickTop="1" thickBot="1" x14ac:dyDescent="0.25">
      <c r="C64" s="65"/>
      <c r="D64" s="66">
        <v>44901</v>
      </c>
      <c r="E64" s="70" t="s">
        <v>134</v>
      </c>
      <c r="F64" s="68" t="s">
        <v>76</v>
      </c>
      <c r="G64" s="83"/>
      <c r="H64" s="69">
        <v>122481.60000000001</v>
      </c>
      <c r="I64" s="46">
        <f t="shared" si="0"/>
        <v>27131110.743500032</v>
      </c>
    </row>
    <row r="65" spans="3:9" s="27" customFormat="1" ht="30" thickTop="1" thickBot="1" x14ac:dyDescent="0.25">
      <c r="C65" s="65"/>
      <c r="D65" s="66">
        <v>44901</v>
      </c>
      <c r="E65" s="70" t="s">
        <v>135</v>
      </c>
      <c r="F65" s="68" t="s">
        <v>16</v>
      </c>
      <c r="G65" s="83"/>
      <c r="H65" s="69">
        <v>5340</v>
      </c>
      <c r="I65" s="46">
        <f t="shared" si="0"/>
        <v>27125770.743500032</v>
      </c>
    </row>
    <row r="66" spans="3:9" s="27" customFormat="1" ht="18" thickTop="1" thickBot="1" x14ac:dyDescent="0.25">
      <c r="C66" s="65"/>
      <c r="D66" s="66">
        <v>44901</v>
      </c>
      <c r="E66" s="70" t="s">
        <v>135</v>
      </c>
      <c r="F66" s="68" t="s">
        <v>76</v>
      </c>
      <c r="G66" s="83"/>
      <c r="H66" s="69">
        <v>120684</v>
      </c>
      <c r="I66" s="46">
        <f t="shared" si="0"/>
        <v>27005086.743500032</v>
      </c>
    </row>
    <row r="67" spans="3:9" s="27" customFormat="1" ht="30" thickTop="1" thickBot="1" x14ac:dyDescent="0.25">
      <c r="C67" s="65"/>
      <c r="D67" s="66">
        <v>44901</v>
      </c>
      <c r="E67" s="70" t="s">
        <v>136</v>
      </c>
      <c r="F67" s="68" t="s">
        <v>16</v>
      </c>
      <c r="G67" s="83"/>
      <c r="H67" s="69">
        <v>4080</v>
      </c>
      <c r="I67" s="46">
        <f t="shared" si="0"/>
        <v>27001006.743500032</v>
      </c>
    </row>
    <row r="68" spans="3:9" s="27" customFormat="1" ht="18" thickTop="1" thickBot="1" x14ac:dyDescent="0.25">
      <c r="C68" s="65"/>
      <c r="D68" s="66">
        <v>44901</v>
      </c>
      <c r="E68" s="70" t="s">
        <v>136</v>
      </c>
      <c r="F68" s="68" t="s">
        <v>76</v>
      </c>
      <c r="G68" s="83"/>
      <c r="H68" s="69">
        <v>92208</v>
      </c>
      <c r="I68" s="46">
        <f t="shared" si="0"/>
        <v>26908798.743500032</v>
      </c>
    </row>
    <row r="69" spans="3:9" s="27" customFormat="1" ht="30" thickTop="1" thickBot="1" x14ac:dyDescent="0.25">
      <c r="C69" s="65"/>
      <c r="D69" s="66">
        <v>44901</v>
      </c>
      <c r="E69" s="70" t="s">
        <v>137</v>
      </c>
      <c r="F69" s="68" t="s">
        <v>16</v>
      </c>
      <c r="G69" s="83"/>
      <c r="H69" s="69">
        <v>964.29</v>
      </c>
      <c r="I69" s="46">
        <f t="shared" si="0"/>
        <v>26907834.453500032</v>
      </c>
    </row>
    <row r="70" spans="3:9" s="27" customFormat="1" ht="18" thickTop="1" thickBot="1" x14ac:dyDescent="0.25">
      <c r="C70" s="65"/>
      <c r="D70" s="66">
        <v>44901</v>
      </c>
      <c r="E70" s="70" t="s">
        <v>137</v>
      </c>
      <c r="F70" s="68" t="s">
        <v>76</v>
      </c>
      <c r="G70" s="83"/>
      <c r="H70" s="69">
        <v>21792.95</v>
      </c>
      <c r="I70" s="46">
        <f t="shared" si="0"/>
        <v>26886041.503500033</v>
      </c>
    </row>
    <row r="71" spans="3:9" s="27" customFormat="1" ht="30" thickTop="1" thickBot="1" x14ac:dyDescent="0.25">
      <c r="C71" s="65"/>
      <c r="D71" s="66">
        <v>44901</v>
      </c>
      <c r="E71" s="70" t="s">
        <v>138</v>
      </c>
      <c r="F71" s="68" t="s">
        <v>16</v>
      </c>
      <c r="G71" s="83"/>
      <c r="H71" s="69">
        <v>52110</v>
      </c>
      <c r="I71" s="46">
        <f t="shared" si="0"/>
        <v>26833931.503500033</v>
      </c>
    </row>
    <row r="72" spans="3:9" s="27" customFormat="1" ht="18" thickTop="1" thickBot="1" x14ac:dyDescent="0.25">
      <c r="C72" s="65"/>
      <c r="D72" s="66">
        <v>44901</v>
      </c>
      <c r="E72" s="70" t="s">
        <v>138</v>
      </c>
      <c r="F72" s="68" t="s">
        <v>139</v>
      </c>
      <c r="G72" s="83"/>
      <c r="H72" s="69">
        <v>1177686</v>
      </c>
      <c r="I72" s="46">
        <f t="shared" si="0"/>
        <v>25656245.503500033</v>
      </c>
    </row>
    <row r="73" spans="3:9" s="27" customFormat="1" ht="30" thickTop="1" thickBot="1" x14ac:dyDescent="0.25">
      <c r="C73" s="65"/>
      <c r="D73" s="66">
        <v>44901</v>
      </c>
      <c r="E73" s="70" t="s">
        <v>140</v>
      </c>
      <c r="F73" s="68" t="s">
        <v>16</v>
      </c>
      <c r="G73" s="83"/>
      <c r="H73" s="69">
        <v>14980.55</v>
      </c>
      <c r="I73" s="46">
        <f t="shared" si="0"/>
        <v>25641264.953500032</v>
      </c>
    </row>
    <row r="74" spans="3:9" s="27" customFormat="1" ht="18" thickTop="1" thickBot="1" x14ac:dyDescent="0.25">
      <c r="C74" s="65"/>
      <c r="D74" s="66">
        <v>44901</v>
      </c>
      <c r="E74" s="70" t="s">
        <v>140</v>
      </c>
      <c r="F74" s="68" t="s">
        <v>76</v>
      </c>
      <c r="G74" s="83"/>
      <c r="H74" s="69">
        <v>303845.99</v>
      </c>
      <c r="I74" s="46">
        <f t="shared" si="0"/>
        <v>25337418.963500034</v>
      </c>
    </row>
    <row r="75" spans="3:9" s="27" customFormat="1" ht="30" thickTop="1" thickBot="1" x14ac:dyDescent="0.25">
      <c r="C75" s="65"/>
      <c r="D75" s="66">
        <v>44901</v>
      </c>
      <c r="E75" s="70" t="s">
        <v>141</v>
      </c>
      <c r="F75" s="68" t="s">
        <v>16</v>
      </c>
      <c r="G75" s="83"/>
      <c r="H75" s="69">
        <v>13147.5</v>
      </c>
      <c r="I75" s="46">
        <f t="shared" si="0"/>
        <v>25324271.463500034</v>
      </c>
    </row>
    <row r="76" spans="3:9" s="27" customFormat="1" ht="18" thickTop="1" thickBot="1" x14ac:dyDescent="0.25">
      <c r="C76" s="65"/>
      <c r="D76" s="66">
        <v>44901</v>
      </c>
      <c r="E76" s="70" t="s">
        <v>141</v>
      </c>
      <c r="F76" s="68" t="s">
        <v>76</v>
      </c>
      <c r="G76" s="83"/>
      <c r="H76" s="69">
        <v>290302.5</v>
      </c>
      <c r="I76" s="46">
        <f t="shared" si="0"/>
        <v>25033968.963500034</v>
      </c>
    </row>
    <row r="77" spans="3:9" s="27" customFormat="1" ht="30" thickTop="1" thickBot="1" x14ac:dyDescent="0.25">
      <c r="C77" s="65"/>
      <c r="D77" s="66">
        <v>44901</v>
      </c>
      <c r="E77" s="70" t="s">
        <v>142</v>
      </c>
      <c r="F77" s="68" t="s">
        <v>16</v>
      </c>
      <c r="G77" s="83"/>
      <c r="H77" s="69">
        <v>2417</v>
      </c>
      <c r="I77" s="46">
        <f t="shared" si="0"/>
        <v>25031551.963500034</v>
      </c>
    </row>
    <row r="78" spans="3:9" s="27" customFormat="1" ht="18" thickTop="1" thickBot="1" x14ac:dyDescent="0.25">
      <c r="C78" s="65"/>
      <c r="D78" s="66">
        <v>44901</v>
      </c>
      <c r="E78" s="70" t="s">
        <v>142</v>
      </c>
      <c r="F78" s="68" t="s">
        <v>126</v>
      </c>
      <c r="G78" s="83"/>
      <c r="H78" s="69">
        <v>54624.2</v>
      </c>
      <c r="I78" s="46">
        <f t="shared" si="0"/>
        <v>24976927.763500035</v>
      </c>
    </row>
    <row r="79" spans="3:9" s="27" customFormat="1" ht="30" thickTop="1" thickBot="1" x14ac:dyDescent="0.25">
      <c r="C79" s="65"/>
      <c r="D79" s="66">
        <v>44901</v>
      </c>
      <c r="E79" s="70"/>
      <c r="F79" s="68" t="s">
        <v>23</v>
      </c>
      <c r="G79" s="83">
        <v>727225.3</v>
      </c>
      <c r="H79" s="69"/>
      <c r="I79" s="46">
        <f t="shared" si="0"/>
        <v>25704153.063500036</v>
      </c>
    </row>
    <row r="80" spans="3:9" s="27" customFormat="1" ht="30" thickTop="1" thickBot="1" x14ac:dyDescent="0.25">
      <c r="C80" s="65"/>
      <c r="D80" s="66">
        <v>44901</v>
      </c>
      <c r="E80" s="70" t="s">
        <v>143</v>
      </c>
      <c r="F80" s="68" t="s">
        <v>144</v>
      </c>
      <c r="G80" s="83"/>
      <c r="H80" s="69">
        <v>4223844.82</v>
      </c>
      <c r="I80" s="46">
        <f t="shared" si="0"/>
        <v>21480308.243500035</v>
      </c>
    </row>
    <row r="81" spans="3:9" s="27" customFormat="1" ht="30" thickTop="1" thickBot="1" x14ac:dyDescent="0.25">
      <c r="C81" s="65"/>
      <c r="D81" s="66">
        <v>44902</v>
      </c>
      <c r="E81" s="70"/>
      <c r="F81" s="68" t="s">
        <v>23</v>
      </c>
      <c r="G81" s="83">
        <v>5888498.5199999996</v>
      </c>
      <c r="H81" s="69"/>
      <c r="I81" s="46">
        <f t="shared" si="0"/>
        <v>27368806.763500035</v>
      </c>
    </row>
    <row r="82" spans="3:9" s="27" customFormat="1" ht="30" thickTop="1" thickBot="1" x14ac:dyDescent="0.25">
      <c r="C82" s="65"/>
      <c r="D82" s="66">
        <v>44902</v>
      </c>
      <c r="E82" s="70" t="s">
        <v>145</v>
      </c>
      <c r="F82" s="68" t="s">
        <v>16</v>
      </c>
      <c r="G82" s="83"/>
      <c r="H82" s="69">
        <v>258207.2</v>
      </c>
      <c r="I82" s="46">
        <f t="shared" ref="I82:I145" si="1">I81+G82-H82</f>
        <v>27110599.563500036</v>
      </c>
    </row>
    <row r="83" spans="3:9" s="27" customFormat="1" ht="18" thickTop="1" thickBot="1" x14ac:dyDescent="0.25">
      <c r="C83" s="65"/>
      <c r="D83" s="66">
        <v>44902</v>
      </c>
      <c r="E83" s="70" t="s">
        <v>145</v>
      </c>
      <c r="F83" s="68" t="s">
        <v>54</v>
      </c>
      <c r="G83" s="83"/>
      <c r="H83" s="69">
        <v>4905936.8</v>
      </c>
      <c r="I83" s="46">
        <f t="shared" si="1"/>
        <v>22204662.763500035</v>
      </c>
    </row>
    <row r="84" spans="3:9" s="27" customFormat="1" ht="30" thickTop="1" thickBot="1" x14ac:dyDescent="0.25">
      <c r="C84" s="65"/>
      <c r="D84" s="66">
        <v>44902</v>
      </c>
      <c r="E84" s="70" t="s">
        <v>146</v>
      </c>
      <c r="F84" s="68" t="s">
        <v>16</v>
      </c>
      <c r="G84" s="83"/>
      <c r="H84" s="69">
        <v>710</v>
      </c>
      <c r="I84" s="46">
        <f t="shared" si="1"/>
        <v>22203952.763500035</v>
      </c>
    </row>
    <row r="85" spans="3:9" s="27" customFormat="1" ht="18" thickTop="1" thickBot="1" x14ac:dyDescent="0.25">
      <c r="C85" s="112"/>
      <c r="D85" s="66">
        <v>44902</v>
      </c>
      <c r="E85" s="70" t="s">
        <v>146</v>
      </c>
      <c r="F85" s="68" t="s">
        <v>76</v>
      </c>
      <c r="G85" s="83"/>
      <c r="H85" s="69">
        <v>13490</v>
      </c>
      <c r="I85" s="46">
        <f t="shared" si="1"/>
        <v>22190462.763500035</v>
      </c>
    </row>
    <row r="86" spans="3:9" s="27" customFormat="1" ht="30" thickTop="1" thickBot="1" x14ac:dyDescent="0.25">
      <c r="C86" s="112"/>
      <c r="D86" s="66">
        <v>44902</v>
      </c>
      <c r="E86" s="70" t="s">
        <v>147</v>
      </c>
      <c r="F86" s="68" t="s">
        <v>16</v>
      </c>
      <c r="G86" s="83"/>
      <c r="H86" s="69">
        <v>18572.849999999999</v>
      </c>
      <c r="I86" s="46">
        <f t="shared" si="1"/>
        <v>22171889.913500033</v>
      </c>
    </row>
    <row r="87" spans="3:9" s="27" customFormat="1" ht="30" thickTop="1" thickBot="1" x14ac:dyDescent="0.25">
      <c r="C87" s="112"/>
      <c r="D87" s="66">
        <v>44902</v>
      </c>
      <c r="E87" s="70" t="s">
        <v>147</v>
      </c>
      <c r="F87" s="68" t="s">
        <v>63</v>
      </c>
      <c r="G87" s="83"/>
      <c r="H87" s="69">
        <v>20058.681</v>
      </c>
      <c r="I87" s="46">
        <f t="shared" si="1"/>
        <v>22151831.232500032</v>
      </c>
    </row>
    <row r="88" spans="3:9" s="27" customFormat="1" ht="18" thickTop="1" thickBot="1" x14ac:dyDescent="0.25">
      <c r="C88" s="112"/>
      <c r="D88" s="66">
        <v>44902</v>
      </c>
      <c r="E88" s="70" t="s">
        <v>147</v>
      </c>
      <c r="F88" s="68" t="s">
        <v>148</v>
      </c>
      <c r="G88" s="83"/>
      <c r="H88" s="69">
        <v>399687.8</v>
      </c>
      <c r="I88" s="46">
        <f t="shared" si="1"/>
        <v>21752143.432500031</v>
      </c>
    </row>
    <row r="89" spans="3:9" s="27" customFormat="1" ht="30" thickTop="1" thickBot="1" x14ac:dyDescent="0.25">
      <c r="C89" s="117"/>
      <c r="D89" s="66">
        <v>44902</v>
      </c>
      <c r="E89" s="70" t="s">
        <v>149</v>
      </c>
      <c r="F89" s="68" t="s">
        <v>16</v>
      </c>
      <c r="G89" s="83"/>
      <c r="H89" s="69">
        <v>2353.4899999999998</v>
      </c>
      <c r="I89" s="46">
        <f t="shared" si="1"/>
        <v>21749789.942500032</v>
      </c>
    </row>
    <row r="90" spans="3:9" s="27" customFormat="1" ht="18" thickTop="1" thickBot="1" x14ac:dyDescent="0.25">
      <c r="C90" s="117"/>
      <c r="D90" s="66">
        <v>44902</v>
      </c>
      <c r="E90" s="70" t="s">
        <v>149</v>
      </c>
      <c r="F90" s="68" t="s">
        <v>150</v>
      </c>
      <c r="G90" s="83"/>
      <c r="H90" s="69">
        <v>593346.51</v>
      </c>
      <c r="I90" s="46">
        <f t="shared" si="1"/>
        <v>21156443.432500031</v>
      </c>
    </row>
    <row r="91" spans="3:9" s="27" customFormat="1" ht="30" thickTop="1" thickBot="1" x14ac:dyDescent="0.25">
      <c r="C91" s="117"/>
      <c r="D91" s="66">
        <v>44902</v>
      </c>
      <c r="E91" s="70" t="s">
        <v>151</v>
      </c>
      <c r="F91" s="68" t="s">
        <v>16</v>
      </c>
      <c r="G91" s="83"/>
      <c r="H91" s="69">
        <v>2796.42</v>
      </c>
      <c r="I91" s="46">
        <f t="shared" si="1"/>
        <v>21153647.012500029</v>
      </c>
    </row>
    <row r="92" spans="3:9" s="27" customFormat="1" ht="18" thickTop="1" thickBot="1" x14ac:dyDescent="0.25">
      <c r="C92" s="117"/>
      <c r="D92" s="66">
        <v>44902</v>
      </c>
      <c r="E92" s="70" t="s">
        <v>151</v>
      </c>
      <c r="F92" s="68" t="s">
        <v>60</v>
      </c>
      <c r="G92" s="83"/>
      <c r="H92" s="69">
        <v>613708.12</v>
      </c>
      <c r="I92" s="46">
        <f t="shared" si="1"/>
        <v>20539938.892500028</v>
      </c>
    </row>
    <row r="93" spans="3:9" s="27" customFormat="1" ht="30" thickTop="1" thickBot="1" x14ac:dyDescent="0.25">
      <c r="C93" s="117"/>
      <c r="D93" s="66">
        <v>44902</v>
      </c>
      <c r="E93" s="70" t="s">
        <v>152</v>
      </c>
      <c r="F93" s="68" t="s">
        <v>16</v>
      </c>
      <c r="G93" s="83"/>
      <c r="H93" s="69">
        <v>640</v>
      </c>
      <c r="I93" s="46">
        <f t="shared" si="1"/>
        <v>20539298.892500028</v>
      </c>
    </row>
    <row r="94" spans="3:9" s="27" customFormat="1" ht="18" thickTop="1" thickBot="1" x14ac:dyDescent="0.25">
      <c r="C94" s="117"/>
      <c r="D94" s="66">
        <v>44902</v>
      </c>
      <c r="E94" s="70" t="s">
        <v>152</v>
      </c>
      <c r="F94" s="68" t="s">
        <v>126</v>
      </c>
      <c r="G94" s="83"/>
      <c r="H94" s="69">
        <v>14464</v>
      </c>
      <c r="I94" s="46">
        <f t="shared" si="1"/>
        <v>20524834.892500028</v>
      </c>
    </row>
    <row r="95" spans="3:9" s="27" customFormat="1" ht="30" thickTop="1" thickBot="1" x14ac:dyDescent="0.25">
      <c r="C95" s="117"/>
      <c r="D95" s="66">
        <v>44902</v>
      </c>
      <c r="E95" s="70" t="s">
        <v>153</v>
      </c>
      <c r="F95" s="68" t="s">
        <v>16</v>
      </c>
      <c r="G95" s="83"/>
      <c r="H95" s="69">
        <v>480</v>
      </c>
      <c r="I95" s="46">
        <f t="shared" si="1"/>
        <v>20524354.892500028</v>
      </c>
    </row>
    <row r="96" spans="3:9" s="27" customFormat="1" ht="18" thickTop="1" thickBot="1" x14ac:dyDescent="0.25">
      <c r="C96" s="117"/>
      <c r="D96" s="66">
        <v>44902</v>
      </c>
      <c r="E96" s="70" t="s">
        <v>153</v>
      </c>
      <c r="F96" s="68" t="s">
        <v>126</v>
      </c>
      <c r="G96" s="83"/>
      <c r="H96" s="69">
        <v>10848</v>
      </c>
      <c r="I96" s="46">
        <f t="shared" si="1"/>
        <v>20513506.892500028</v>
      </c>
    </row>
    <row r="97" spans="3:9" s="27" customFormat="1" ht="30" thickTop="1" thickBot="1" x14ac:dyDescent="0.25">
      <c r="C97" s="117"/>
      <c r="D97" s="66">
        <v>44902</v>
      </c>
      <c r="E97" s="70"/>
      <c r="F97" s="68" t="s">
        <v>23</v>
      </c>
      <c r="G97" s="83">
        <v>1320172.7</v>
      </c>
      <c r="H97" s="69"/>
      <c r="I97" s="46">
        <f t="shared" si="1"/>
        <v>21833679.592500027</v>
      </c>
    </row>
    <row r="98" spans="3:9" s="27" customFormat="1" ht="30" thickTop="1" thickBot="1" x14ac:dyDescent="0.25">
      <c r="C98" s="117"/>
      <c r="D98" s="66">
        <v>44903</v>
      </c>
      <c r="E98" s="70" t="s">
        <v>154</v>
      </c>
      <c r="F98" s="68" t="s">
        <v>16</v>
      </c>
      <c r="G98" s="83"/>
      <c r="H98" s="69">
        <v>45857.94</v>
      </c>
      <c r="I98" s="46">
        <f t="shared" si="1"/>
        <v>21787821.652500026</v>
      </c>
    </row>
    <row r="99" spans="3:9" s="27" customFormat="1" ht="18" thickTop="1" thickBot="1" x14ac:dyDescent="0.25">
      <c r="C99" s="117"/>
      <c r="D99" s="66">
        <v>44903</v>
      </c>
      <c r="E99" s="70" t="s">
        <v>154</v>
      </c>
      <c r="F99" s="68" t="s">
        <v>80</v>
      </c>
      <c r="G99" s="83"/>
      <c r="H99" s="69">
        <v>871300.86</v>
      </c>
      <c r="I99" s="46">
        <f t="shared" si="1"/>
        <v>20916520.792500027</v>
      </c>
    </row>
    <row r="100" spans="3:9" s="27" customFormat="1" ht="30" thickTop="1" thickBot="1" x14ac:dyDescent="0.25">
      <c r="C100" s="117"/>
      <c r="D100" s="66">
        <v>44903</v>
      </c>
      <c r="E100" s="70" t="s">
        <v>155</v>
      </c>
      <c r="F100" s="68" t="s">
        <v>16</v>
      </c>
      <c r="G100" s="83"/>
      <c r="H100" s="69">
        <v>29179.040000000001</v>
      </c>
      <c r="I100" s="46">
        <f t="shared" si="1"/>
        <v>20887341.752500027</v>
      </c>
    </row>
    <row r="101" spans="3:9" s="27" customFormat="1" ht="18" thickTop="1" thickBot="1" x14ac:dyDescent="0.25">
      <c r="C101" s="117"/>
      <c r="D101" s="66">
        <v>44903</v>
      </c>
      <c r="E101" s="70" t="s">
        <v>155</v>
      </c>
      <c r="F101" s="68" t="s">
        <v>156</v>
      </c>
      <c r="G101" s="83"/>
      <c r="H101" s="69">
        <v>554401.81000000006</v>
      </c>
      <c r="I101" s="46">
        <f t="shared" si="1"/>
        <v>20332939.942500029</v>
      </c>
    </row>
    <row r="102" spans="3:9" s="27" customFormat="1" ht="30" thickTop="1" thickBot="1" x14ac:dyDescent="0.25">
      <c r="C102" s="117"/>
      <c r="D102" s="66">
        <v>44903</v>
      </c>
      <c r="E102" s="70" t="s">
        <v>157</v>
      </c>
      <c r="F102" s="68" t="s">
        <v>16</v>
      </c>
      <c r="G102" s="83"/>
      <c r="H102" s="69">
        <v>101810</v>
      </c>
      <c r="I102" s="46">
        <f t="shared" si="1"/>
        <v>20231129.942500029</v>
      </c>
    </row>
    <row r="103" spans="3:9" s="27" customFormat="1" ht="18" thickTop="1" thickBot="1" x14ac:dyDescent="0.25">
      <c r="C103" s="117"/>
      <c r="D103" s="66">
        <v>44903</v>
      </c>
      <c r="E103" s="70" t="s">
        <v>157</v>
      </c>
      <c r="F103" s="68" t="s">
        <v>158</v>
      </c>
      <c r="G103" s="83"/>
      <c r="H103" s="69">
        <v>1934390</v>
      </c>
      <c r="I103" s="46">
        <f t="shared" si="1"/>
        <v>18296739.942500029</v>
      </c>
    </row>
    <row r="104" spans="3:9" s="27" customFormat="1" ht="30" thickTop="1" thickBot="1" x14ac:dyDescent="0.25">
      <c r="C104" s="117"/>
      <c r="D104" s="66">
        <v>44903</v>
      </c>
      <c r="E104" s="70" t="s">
        <v>159</v>
      </c>
      <c r="F104" s="68" t="s">
        <v>16</v>
      </c>
      <c r="G104" s="83"/>
      <c r="H104" s="69">
        <v>11116.08</v>
      </c>
      <c r="I104" s="46">
        <f t="shared" si="1"/>
        <v>18285623.862500031</v>
      </c>
    </row>
    <row r="105" spans="3:9" s="27" customFormat="1" ht="18" thickTop="1" thickBot="1" x14ac:dyDescent="0.25">
      <c r="C105" s="117"/>
      <c r="D105" s="66">
        <v>44903</v>
      </c>
      <c r="E105" s="70" t="s">
        <v>159</v>
      </c>
      <c r="F105" s="68" t="s">
        <v>160</v>
      </c>
      <c r="G105" s="83"/>
      <c r="H105" s="69">
        <v>211205.52</v>
      </c>
      <c r="I105" s="46">
        <f t="shared" si="1"/>
        <v>18074418.342500031</v>
      </c>
    </row>
    <row r="106" spans="3:9" s="27" customFormat="1" ht="30" thickTop="1" thickBot="1" x14ac:dyDescent="0.25">
      <c r="C106" s="117"/>
      <c r="D106" s="66">
        <v>44903</v>
      </c>
      <c r="E106" s="70" t="s">
        <v>161</v>
      </c>
      <c r="F106" s="68" t="s">
        <v>16</v>
      </c>
      <c r="G106" s="83"/>
      <c r="H106" s="69">
        <v>2374.02</v>
      </c>
      <c r="I106" s="46">
        <f t="shared" si="1"/>
        <v>18072044.322500031</v>
      </c>
    </row>
    <row r="107" spans="3:9" s="27" customFormat="1" ht="30" thickTop="1" thickBot="1" x14ac:dyDescent="0.25">
      <c r="C107" s="117"/>
      <c r="D107" s="66">
        <v>44903</v>
      </c>
      <c r="E107" s="70" t="s">
        <v>161</v>
      </c>
      <c r="F107" s="68" t="s">
        <v>63</v>
      </c>
      <c r="G107" s="83"/>
      <c r="H107" s="69">
        <v>2563.9409999999998</v>
      </c>
      <c r="I107" s="46">
        <f t="shared" si="1"/>
        <v>18069480.381500032</v>
      </c>
    </row>
    <row r="108" spans="3:9" s="27" customFormat="1" ht="18" thickTop="1" thickBot="1" x14ac:dyDescent="0.25">
      <c r="C108" s="117"/>
      <c r="D108" s="66">
        <v>44903</v>
      </c>
      <c r="E108" s="70" t="s">
        <v>161</v>
      </c>
      <c r="F108" s="68" t="s">
        <v>162</v>
      </c>
      <c r="G108" s="83"/>
      <c r="H108" s="69">
        <v>51088.91</v>
      </c>
      <c r="I108" s="46">
        <f t="shared" si="1"/>
        <v>18018391.471500032</v>
      </c>
    </row>
    <row r="109" spans="3:9" s="27" customFormat="1" ht="30" thickTop="1" thickBot="1" x14ac:dyDescent="0.25">
      <c r="C109" s="117"/>
      <c r="D109" s="66">
        <v>44903</v>
      </c>
      <c r="E109" s="70" t="s">
        <v>163</v>
      </c>
      <c r="F109" s="68" t="s">
        <v>16</v>
      </c>
      <c r="G109" s="83"/>
      <c r="H109" s="69">
        <v>1160</v>
      </c>
      <c r="I109" s="46">
        <f t="shared" si="1"/>
        <v>18017231.471500032</v>
      </c>
    </row>
    <row r="110" spans="3:9" s="27" customFormat="1" ht="30" thickTop="1" thickBot="1" x14ac:dyDescent="0.25">
      <c r="C110" s="117"/>
      <c r="D110" s="66">
        <v>44903</v>
      </c>
      <c r="E110" s="70" t="s">
        <v>163</v>
      </c>
      <c r="F110" s="68" t="s">
        <v>63</v>
      </c>
      <c r="G110" s="83"/>
      <c r="H110" s="69">
        <v>1252.8</v>
      </c>
      <c r="I110" s="46">
        <f t="shared" si="1"/>
        <v>18015978.671500031</v>
      </c>
    </row>
    <row r="111" spans="3:9" s="27" customFormat="1" ht="18" thickTop="1" thickBot="1" x14ac:dyDescent="0.25">
      <c r="C111" s="117"/>
      <c r="D111" s="66">
        <v>44903</v>
      </c>
      <c r="E111" s="70" t="s">
        <v>163</v>
      </c>
      <c r="F111" s="68" t="s">
        <v>164</v>
      </c>
      <c r="G111" s="83"/>
      <c r="H111" s="69">
        <v>24963.200000000001</v>
      </c>
      <c r="I111" s="46">
        <f t="shared" si="1"/>
        <v>17991015.471500032</v>
      </c>
    </row>
    <row r="112" spans="3:9" s="27" customFormat="1" ht="30" thickTop="1" thickBot="1" x14ac:dyDescent="0.25">
      <c r="C112" s="117"/>
      <c r="D112" s="66">
        <v>44903</v>
      </c>
      <c r="E112" s="70" t="s">
        <v>165</v>
      </c>
      <c r="F112" s="68" t="s">
        <v>16</v>
      </c>
      <c r="G112" s="83"/>
      <c r="H112" s="69">
        <v>8550</v>
      </c>
      <c r="I112" s="46">
        <f t="shared" si="1"/>
        <v>17982465.471500032</v>
      </c>
    </row>
    <row r="113" spans="3:10" s="27" customFormat="1" ht="18" thickTop="1" thickBot="1" x14ac:dyDescent="0.25">
      <c r="C113" s="117"/>
      <c r="D113" s="66">
        <v>44903</v>
      </c>
      <c r="E113" s="70" t="s">
        <v>165</v>
      </c>
      <c r="F113" s="68" t="s">
        <v>160</v>
      </c>
      <c r="G113" s="83"/>
      <c r="H113" s="69">
        <v>162450</v>
      </c>
      <c r="I113" s="46">
        <f t="shared" si="1"/>
        <v>17820015.471500032</v>
      </c>
    </row>
    <row r="114" spans="3:10" s="27" customFormat="1" ht="30" thickTop="1" thickBot="1" x14ac:dyDescent="0.25">
      <c r="C114" s="117"/>
      <c r="D114" s="66">
        <v>44903</v>
      </c>
      <c r="E114" s="70" t="s">
        <v>166</v>
      </c>
      <c r="F114" s="68" t="s">
        <v>16</v>
      </c>
      <c r="G114" s="83"/>
      <c r="H114" s="69">
        <v>2280</v>
      </c>
      <c r="I114" s="46">
        <f t="shared" si="1"/>
        <v>17817735.471500032</v>
      </c>
    </row>
    <row r="115" spans="3:10" s="27" customFormat="1" ht="18" thickTop="1" thickBot="1" x14ac:dyDescent="0.25">
      <c r="C115" s="117"/>
      <c r="D115" s="66">
        <v>44903</v>
      </c>
      <c r="E115" s="70" t="s">
        <v>166</v>
      </c>
      <c r="F115" s="68" t="s">
        <v>167</v>
      </c>
      <c r="G115" s="83"/>
      <c r="H115" s="69">
        <v>43320</v>
      </c>
      <c r="I115" s="46">
        <f t="shared" si="1"/>
        <v>17774415.471500032</v>
      </c>
    </row>
    <row r="116" spans="3:10" s="27" customFormat="1" ht="44.25" thickTop="1" thickBot="1" x14ac:dyDescent="0.25">
      <c r="C116" s="117"/>
      <c r="D116" s="66">
        <v>44903</v>
      </c>
      <c r="E116" s="70" t="s">
        <v>168</v>
      </c>
      <c r="F116" s="68" t="s">
        <v>169</v>
      </c>
      <c r="G116" s="83"/>
      <c r="H116" s="69">
        <v>405074.65</v>
      </c>
      <c r="I116" s="46">
        <f t="shared" si="1"/>
        <v>17369340.821500033</v>
      </c>
    </row>
    <row r="117" spans="3:10" s="27" customFormat="1" ht="30" thickTop="1" thickBot="1" x14ac:dyDescent="0.25">
      <c r="C117" s="117"/>
      <c r="D117" s="66">
        <v>44904</v>
      </c>
      <c r="E117" s="70"/>
      <c r="F117" s="68" t="s">
        <v>23</v>
      </c>
      <c r="G117" s="83">
        <v>1690086.77</v>
      </c>
      <c r="H117" s="69"/>
      <c r="I117" s="46">
        <f t="shared" si="1"/>
        <v>19059427.591500033</v>
      </c>
    </row>
    <row r="118" spans="3:10" s="27" customFormat="1" ht="30" thickTop="1" thickBot="1" x14ac:dyDescent="0.25">
      <c r="C118" s="117"/>
      <c r="D118" s="66">
        <v>44904</v>
      </c>
      <c r="E118" s="70" t="s">
        <v>170</v>
      </c>
      <c r="F118" s="68" t="s">
        <v>16</v>
      </c>
      <c r="G118" s="83"/>
      <c r="H118" s="69">
        <v>359059.8</v>
      </c>
      <c r="I118" s="46">
        <f t="shared" si="1"/>
        <v>18700367.791500032</v>
      </c>
    </row>
    <row r="119" spans="3:10" s="27" customFormat="1" ht="18" thickTop="1" thickBot="1" x14ac:dyDescent="0.25">
      <c r="C119" s="117"/>
      <c r="D119" s="66">
        <v>44904</v>
      </c>
      <c r="E119" s="70" t="s">
        <v>170</v>
      </c>
      <c r="F119" s="68" t="s">
        <v>78</v>
      </c>
      <c r="G119" s="83"/>
      <c r="H119" s="69">
        <v>6822136.2000000002</v>
      </c>
      <c r="I119" s="46">
        <f t="shared" si="1"/>
        <v>11878231.591500033</v>
      </c>
    </row>
    <row r="120" spans="3:10" s="27" customFormat="1" ht="30" thickTop="1" thickBot="1" x14ac:dyDescent="0.25">
      <c r="C120" s="117"/>
      <c r="D120" s="66">
        <v>44904</v>
      </c>
      <c r="E120" s="70" t="s">
        <v>171</v>
      </c>
      <c r="F120" s="68" t="s">
        <v>16</v>
      </c>
      <c r="G120" s="83"/>
      <c r="H120" s="69">
        <v>237823.1</v>
      </c>
      <c r="I120" s="46">
        <f t="shared" si="1"/>
        <v>11640408.491500033</v>
      </c>
    </row>
    <row r="121" spans="3:10" s="27" customFormat="1" ht="18" thickTop="1" thickBot="1" x14ac:dyDescent="0.25">
      <c r="C121" s="117"/>
      <c r="D121" s="66">
        <v>44904</v>
      </c>
      <c r="E121" s="70" t="s">
        <v>171</v>
      </c>
      <c r="F121" s="68" t="s">
        <v>172</v>
      </c>
      <c r="G121" s="83"/>
      <c r="H121" s="69">
        <v>4518638.9000000004</v>
      </c>
      <c r="I121" s="46">
        <f t="shared" si="1"/>
        <v>7121769.5915000327</v>
      </c>
    </row>
    <row r="122" spans="3:10" s="27" customFormat="1" ht="30" thickTop="1" thickBot="1" x14ac:dyDescent="0.25">
      <c r="C122" s="117"/>
      <c r="D122" s="66">
        <v>44904</v>
      </c>
      <c r="E122" s="70" t="s">
        <v>173</v>
      </c>
      <c r="F122" s="68" t="s">
        <v>16</v>
      </c>
      <c r="G122" s="83"/>
      <c r="H122" s="69">
        <v>7800</v>
      </c>
      <c r="I122" s="46">
        <f t="shared" si="1"/>
        <v>7113969.5915000327</v>
      </c>
    </row>
    <row r="123" spans="3:10" s="27" customFormat="1" ht="18" thickTop="1" thickBot="1" x14ac:dyDescent="0.25">
      <c r="C123" s="117"/>
      <c r="D123" s="66">
        <v>44904</v>
      </c>
      <c r="E123" s="70" t="s">
        <v>173</v>
      </c>
      <c r="F123" s="68" t="s">
        <v>174</v>
      </c>
      <c r="G123" s="83"/>
      <c r="H123" s="69">
        <v>176280</v>
      </c>
      <c r="I123" s="46">
        <f t="shared" si="1"/>
        <v>6937689.5915000327</v>
      </c>
    </row>
    <row r="124" spans="3:10" s="27" customFormat="1" ht="30" thickTop="1" thickBot="1" x14ac:dyDescent="0.25">
      <c r="C124" s="117"/>
      <c r="D124" s="66">
        <v>44904</v>
      </c>
      <c r="E124" s="70" t="s">
        <v>175</v>
      </c>
      <c r="F124" s="68" t="s">
        <v>16</v>
      </c>
      <c r="G124" s="83"/>
      <c r="H124" s="69">
        <v>54355</v>
      </c>
      <c r="I124" s="46">
        <f t="shared" si="1"/>
        <v>6883334.5915000327</v>
      </c>
    </row>
    <row r="125" spans="3:10" s="27" customFormat="1" ht="18" thickTop="1" thickBot="1" x14ac:dyDescent="0.25">
      <c r="C125" s="117"/>
      <c r="D125" s="66">
        <v>44904</v>
      </c>
      <c r="E125" s="70" t="s">
        <v>175</v>
      </c>
      <c r="F125" s="68" t="s">
        <v>176</v>
      </c>
      <c r="G125" s="83"/>
      <c r="H125" s="69">
        <v>1032745</v>
      </c>
      <c r="I125" s="46">
        <f t="shared" si="1"/>
        <v>5850589.5915000327</v>
      </c>
    </row>
    <row r="126" spans="3:10" s="27" customFormat="1" ht="30" thickTop="1" thickBot="1" x14ac:dyDescent="0.25">
      <c r="C126" s="117"/>
      <c r="D126" s="66">
        <v>44904</v>
      </c>
      <c r="E126" s="70" t="s">
        <v>177</v>
      </c>
      <c r="F126" s="68" t="s">
        <v>16</v>
      </c>
      <c r="G126" s="83"/>
      <c r="H126" s="69">
        <v>1725</v>
      </c>
      <c r="I126" s="46">
        <f t="shared" si="1"/>
        <v>5848864.5915000327</v>
      </c>
      <c r="J126" s="150">
        <f>+I126-'[3]CTA. RECOLECTORA AUXILIAR 3001'!$J$7795</f>
        <v>-9434700.6799999624</v>
      </c>
    </row>
    <row r="127" spans="3:10" s="27" customFormat="1" ht="30" thickTop="1" thickBot="1" x14ac:dyDescent="0.25">
      <c r="C127" s="117"/>
      <c r="D127" s="66">
        <v>44904</v>
      </c>
      <c r="E127" s="70" t="s">
        <v>177</v>
      </c>
      <c r="F127" s="68" t="s">
        <v>178</v>
      </c>
      <c r="G127" s="83"/>
      <c r="H127" s="69">
        <v>32775</v>
      </c>
      <c r="I127" s="46">
        <f t="shared" si="1"/>
        <v>5816089.5915000327</v>
      </c>
    </row>
    <row r="128" spans="3:10" s="27" customFormat="1" ht="30" thickTop="1" thickBot="1" x14ac:dyDescent="0.25">
      <c r="C128" s="117"/>
      <c r="D128" s="66">
        <v>44904</v>
      </c>
      <c r="E128" s="70" t="s">
        <v>179</v>
      </c>
      <c r="F128" s="68" t="s">
        <v>16</v>
      </c>
      <c r="G128" s="83"/>
      <c r="H128" s="69">
        <v>5850</v>
      </c>
      <c r="I128" s="46">
        <f t="shared" si="1"/>
        <v>5810239.5915000327</v>
      </c>
    </row>
    <row r="129" spans="3:9" s="27" customFormat="1" ht="30" thickTop="1" thickBot="1" x14ac:dyDescent="0.25">
      <c r="C129" s="117"/>
      <c r="D129" s="66">
        <v>44904</v>
      </c>
      <c r="E129" s="70" t="s">
        <v>179</v>
      </c>
      <c r="F129" s="68" t="s">
        <v>178</v>
      </c>
      <c r="G129" s="83"/>
      <c r="H129" s="69">
        <v>132210</v>
      </c>
      <c r="I129" s="46">
        <f t="shared" si="1"/>
        <v>5678029.5915000327</v>
      </c>
    </row>
    <row r="130" spans="3:9" s="27" customFormat="1" ht="30" thickTop="1" thickBot="1" x14ac:dyDescent="0.25">
      <c r="C130" s="117"/>
      <c r="D130" s="66">
        <v>44904</v>
      </c>
      <c r="E130" s="70" t="s">
        <v>180</v>
      </c>
      <c r="F130" s="68" t="s">
        <v>16</v>
      </c>
      <c r="G130" s="83"/>
      <c r="H130" s="69">
        <v>9360.75</v>
      </c>
      <c r="I130" s="46">
        <f t="shared" si="1"/>
        <v>5668668.8415000327</v>
      </c>
    </row>
    <row r="131" spans="3:9" s="27" customFormat="1" ht="18" thickTop="1" thickBot="1" x14ac:dyDescent="0.25">
      <c r="C131" s="117"/>
      <c r="D131" s="66">
        <v>44904</v>
      </c>
      <c r="E131" s="70" t="s">
        <v>180</v>
      </c>
      <c r="F131" s="68" t="s">
        <v>174</v>
      </c>
      <c r="G131" s="83"/>
      <c r="H131" s="69">
        <v>211552.95</v>
      </c>
      <c r="I131" s="46">
        <f t="shared" si="1"/>
        <v>5457115.8915000325</v>
      </c>
    </row>
    <row r="132" spans="3:9" s="27" customFormat="1" ht="30" thickTop="1" thickBot="1" x14ac:dyDescent="0.25">
      <c r="C132" s="117"/>
      <c r="D132" s="66">
        <v>44904</v>
      </c>
      <c r="E132" s="70" t="s">
        <v>181</v>
      </c>
      <c r="F132" s="68" t="s">
        <v>16</v>
      </c>
      <c r="G132" s="83"/>
      <c r="H132" s="69">
        <v>99094.71</v>
      </c>
      <c r="I132" s="46">
        <f t="shared" si="1"/>
        <v>5358021.1815000325</v>
      </c>
    </row>
    <row r="133" spans="3:9" s="27" customFormat="1" ht="18" thickTop="1" thickBot="1" x14ac:dyDescent="0.25">
      <c r="C133" s="117"/>
      <c r="D133" s="66">
        <v>44904</v>
      </c>
      <c r="E133" s="70" t="s">
        <v>181</v>
      </c>
      <c r="F133" s="68" t="s">
        <v>176</v>
      </c>
      <c r="G133" s="83"/>
      <c r="H133" s="69">
        <v>1882799.49</v>
      </c>
      <c r="I133" s="46">
        <f t="shared" si="1"/>
        <v>3475221.6915000323</v>
      </c>
    </row>
    <row r="134" spans="3:9" s="27" customFormat="1" ht="30" thickTop="1" thickBot="1" x14ac:dyDescent="0.25">
      <c r="C134" s="117"/>
      <c r="D134" s="66">
        <v>44904</v>
      </c>
      <c r="E134" s="70" t="s">
        <v>182</v>
      </c>
      <c r="F134" s="68" t="s">
        <v>16</v>
      </c>
      <c r="G134" s="83"/>
      <c r="H134" s="69">
        <v>26847.75</v>
      </c>
      <c r="I134" s="46">
        <f t="shared" si="1"/>
        <v>3448373.9415000323</v>
      </c>
    </row>
    <row r="135" spans="3:9" s="27" customFormat="1" ht="18" thickTop="1" thickBot="1" x14ac:dyDescent="0.25">
      <c r="C135" s="117"/>
      <c r="D135" s="66">
        <v>44904</v>
      </c>
      <c r="E135" s="70" t="s">
        <v>182</v>
      </c>
      <c r="F135" s="68" t="s">
        <v>183</v>
      </c>
      <c r="G135" s="83"/>
      <c r="H135" s="69">
        <v>510107.25</v>
      </c>
      <c r="I135" s="46">
        <f t="shared" si="1"/>
        <v>2938266.6915000323</v>
      </c>
    </row>
    <row r="136" spans="3:9" s="27" customFormat="1" ht="30" thickTop="1" thickBot="1" x14ac:dyDescent="0.25">
      <c r="C136" s="117"/>
      <c r="D136" s="66">
        <v>44904</v>
      </c>
      <c r="E136" s="70" t="s">
        <v>184</v>
      </c>
      <c r="F136" s="68" t="s">
        <v>16</v>
      </c>
      <c r="G136" s="83"/>
      <c r="H136" s="69">
        <v>9162.42</v>
      </c>
      <c r="I136" s="46">
        <f t="shared" si="1"/>
        <v>2929104.2715000324</v>
      </c>
    </row>
    <row r="137" spans="3:9" s="27" customFormat="1" ht="18" thickTop="1" thickBot="1" x14ac:dyDescent="0.25">
      <c r="C137" s="117"/>
      <c r="D137" s="66">
        <v>44904</v>
      </c>
      <c r="E137" s="70" t="s">
        <v>184</v>
      </c>
      <c r="F137" s="68" t="s">
        <v>185</v>
      </c>
      <c r="G137" s="83"/>
      <c r="H137" s="69">
        <v>195738.41</v>
      </c>
      <c r="I137" s="46">
        <f t="shared" si="1"/>
        <v>2733365.8615000322</v>
      </c>
    </row>
    <row r="138" spans="3:9" s="27" customFormat="1" ht="30" thickTop="1" thickBot="1" x14ac:dyDescent="0.25">
      <c r="C138" s="117"/>
      <c r="D138" s="66">
        <v>44904</v>
      </c>
      <c r="E138" s="70" t="s">
        <v>186</v>
      </c>
      <c r="F138" s="68" t="s">
        <v>16</v>
      </c>
      <c r="G138" s="83"/>
      <c r="H138" s="69">
        <v>2450</v>
      </c>
      <c r="I138" s="46">
        <f t="shared" si="1"/>
        <v>2730915.8615000322</v>
      </c>
    </row>
    <row r="139" spans="3:9" s="27" customFormat="1" ht="18" thickTop="1" thickBot="1" x14ac:dyDescent="0.25">
      <c r="C139" s="117"/>
      <c r="D139" s="66">
        <v>44904</v>
      </c>
      <c r="E139" s="70" t="s">
        <v>186</v>
      </c>
      <c r="F139" s="68" t="s">
        <v>187</v>
      </c>
      <c r="G139" s="83"/>
      <c r="H139" s="69">
        <v>46550</v>
      </c>
      <c r="I139" s="46">
        <f t="shared" si="1"/>
        <v>2684365.8615000322</v>
      </c>
    </row>
    <row r="140" spans="3:9" s="27" customFormat="1" ht="30" thickTop="1" thickBot="1" x14ac:dyDescent="0.25">
      <c r="C140" s="117"/>
      <c r="D140" s="66">
        <v>44904</v>
      </c>
      <c r="E140" s="70" t="s">
        <v>188</v>
      </c>
      <c r="F140" s="68" t="s">
        <v>16</v>
      </c>
      <c r="G140" s="83"/>
      <c r="H140" s="69">
        <v>18900</v>
      </c>
      <c r="I140" s="46">
        <f t="shared" si="1"/>
        <v>2665465.8615000322</v>
      </c>
    </row>
    <row r="141" spans="3:9" s="27" customFormat="1" ht="18" thickTop="1" thickBot="1" x14ac:dyDescent="0.25">
      <c r="C141" s="117"/>
      <c r="D141" s="66">
        <v>44904</v>
      </c>
      <c r="E141" s="70" t="s">
        <v>188</v>
      </c>
      <c r="F141" s="68" t="s">
        <v>74</v>
      </c>
      <c r="G141" s="83"/>
      <c r="H141" s="69">
        <v>427140</v>
      </c>
      <c r="I141" s="46">
        <f t="shared" si="1"/>
        <v>2238325.8615000322</v>
      </c>
    </row>
    <row r="142" spans="3:9" s="27" customFormat="1" ht="30" thickTop="1" thickBot="1" x14ac:dyDescent="0.25">
      <c r="C142" s="117"/>
      <c r="D142" s="66">
        <v>44904</v>
      </c>
      <c r="E142" s="70" t="s">
        <v>189</v>
      </c>
      <c r="F142" s="68" t="s">
        <v>16</v>
      </c>
      <c r="G142" s="83"/>
      <c r="H142" s="69">
        <v>1963.25</v>
      </c>
      <c r="I142" s="46">
        <f t="shared" si="1"/>
        <v>2236362.6115000322</v>
      </c>
    </row>
    <row r="143" spans="3:9" s="27" customFormat="1" ht="18" thickTop="1" thickBot="1" x14ac:dyDescent="0.25">
      <c r="C143" s="117"/>
      <c r="D143" s="66">
        <v>44904</v>
      </c>
      <c r="E143" s="70" t="s">
        <v>189</v>
      </c>
      <c r="F143" s="68" t="s">
        <v>190</v>
      </c>
      <c r="G143" s="83"/>
      <c r="H143" s="69">
        <v>44369.45</v>
      </c>
      <c r="I143" s="46">
        <f t="shared" si="1"/>
        <v>2191993.1615000321</v>
      </c>
    </row>
    <row r="144" spans="3:9" s="27" customFormat="1" ht="30" thickTop="1" thickBot="1" x14ac:dyDescent="0.25">
      <c r="C144" s="117"/>
      <c r="D144" s="66">
        <v>44904</v>
      </c>
      <c r="E144" s="70" t="s">
        <v>191</v>
      </c>
      <c r="F144" s="68" t="s">
        <v>16</v>
      </c>
      <c r="G144" s="83"/>
      <c r="H144" s="69">
        <v>33000</v>
      </c>
      <c r="I144" s="46">
        <f t="shared" si="1"/>
        <v>2158993.1615000321</v>
      </c>
    </row>
    <row r="145" spans="3:9" s="27" customFormat="1" ht="18" thickTop="1" thickBot="1" x14ac:dyDescent="0.25">
      <c r="C145" s="117"/>
      <c r="D145" s="66">
        <v>44904</v>
      </c>
      <c r="E145" s="70" t="s">
        <v>191</v>
      </c>
      <c r="F145" s="68" t="s">
        <v>192</v>
      </c>
      <c r="G145" s="83"/>
      <c r="H145" s="69">
        <v>745800</v>
      </c>
      <c r="I145" s="46">
        <f t="shared" si="1"/>
        <v>1413193.1615000321</v>
      </c>
    </row>
    <row r="146" spans="3:9" s="27" customFormat="1" ht="30" thickTop="1" thickBot="1" x14ac:dyDescent="0.25">
      <c r="C146" s="117"/>
      <c r="D146" s="66">
        <v>44907</v>
      </c>
      <c r="E146" s="70"/>
      <c r="F146" s="68" t="s">
        <v>23</v>
      </c>
      <c r="G146" s="83">
        <v>1112726.2</v>
      </c>
      <c r="H146" s="69"/>
      <c r="I146" s="46">
        <f t="shared" ref="I146:I209" si="2">I145+G146-H146</f>
        <v>2525919.3615000322</v>
      </c>
    </row>
    <row r="147" spans="3:9" s="27" customFormat="1" ht="30" thickTop="1" thickBot="1" x14ac:dyDescent="0.25">
      <c r="C147" s="117"/>
      <c r="D147" s="66">
        <v>44908</v>
      </c>
      <c r="E147" s="70"/>
      <c r="F147" s="68" t="s">
        <v>23</v>
      </c>
      <c r="G147" s="83">
        <v>121342.89</v>
      </c>
      <c r="H147" s="69"/>
      <c r="I147" s="46">
        <f t="shared" si="2"/>
        <v>2647262.2515000324</v>
      </c>
    </row>
    <row r="148" spans="3:9" s="27" customFormat="1" ht="30" thickTop="1" thickBot="1" x14ac:dyDescent="0.25">
      <c r="C148" s="117"/>
      <c r="D148" s="66">
        <v>44908</v>
      </c>
      <c r="E148" s="70" t="s">
        <v>193</v>
      </c>
      <c r="F148" s="68" t="s">
        <v>16</v>
      </c>
      <c r="G148" s="83"/>
      <c r="H148" s="69">
        <v>19979.29</v>
      </c>
      <c r="I148" s="46">
        <f t="shared" si="2"/>
        <v>2627282.9615000323</v>
      </c>
    </row>
    <row r="149" spans="3:9" s="27" customFormat="1" ht="30" thickTop="1" thickBot="1" x14ac:dyDescent="0.25">
      <c r="C149" s="117"/>
      <c r="D149" s="66">
        <v>44908</v>
      </c>
      <c r="E149" s="70" t="s">
        <v>193</v>
      </c>
      <c r="F149" s="68" t="s">
        <v>194</v>
      </c>
      <c r="G149" s="83"/>
      <c r="H149" s="69">
        <v>419477.72</v>
      </c>
      <c r="I149" s="46">
        <f t="shared" si="2"/>
        <v>2207805.2415000321</v>
      </c>
    </row>
    <row r="150" spans="3:9" s="27" customFormat="1" ht="30" thickTop="1" thickBot="1" x14ac:dyDescent="0.25">
      <c r="C150" s="117"/>
      <c r="D150" s="66">
        <v>44908</v>
      </c>
      <c r="E150" s="70" t="s">
        <v>195</v>
      </c>
      <c r="F150" s="68" t="s">
        <v>16</v>
      </c>
      <c r="G150" s="83"/>
      <c r="H150" s="69">
        <v>4096.1499999999996</v>
      </c>
      <c r="I150" s="46">
        <f t="shared" si="2"/>
        <v>2203709.0915000322</v>
      </c>
    </row>
    <row r="151" spans="3:9" s="27" customFormat="1" ht="30" thickTop="1" thickBot="1" x14ac:dyDescent="0.25">
      <c r="C151" s="117"/>
      <c r="D151" s="66">
        <v>44908</v>
      </c>
      <c r="E151" s="70" t="s">
        <v>195</v>
      </c>
      <c r="F151" s="68" t="s">
        <v>194</v>
      </c>
      <c r="G151" s="83"/>
      <c r="H151" s="69">
        <v>88140.66</v>
      </c>
      <c r="I151" s="46">
        <f t="shared" si="2"/>
        <v>2115568.4315000321</v>
      </c>
    </row>
    <row r="152" spans="3:9" s="27" customFormat="1" ht="30" thickTop="1" thickBot="1" x14ac:dyDescent="0.25">
      <c r="C152" s="117"/>
      <c r="D152" s="66">
        <v>44908</v>
      </c>
      <c r="E152" s="70" t="s">
        <v>196</v>
      </c>
      <c r="F152" s="68" t="s">
        <v>16</v>
      </c>
      <c r="G152" s="83"/>
      <c r="H152" s="69">
        <v>4795</v>
      </c>
      <c r="I152" s="46">
        <f t="shared" si="2"/>
        <v>2110773.4315000321</v>
      </c>
    </row>
    <row r="153" spans="3:9" s="27" customFormat="1" ht="30" thickTop="1" thickBot="1" x14ac:dyDescent="0.25">
      <c r="C153" s="117"/>
      <c r="D153" s="66">
        <v>44908</v>
      </c>
      <c r="E153" s="70" t="s">
        <v>196</v>
      </c>
      <c r="F153" s="68" t="s">
        <v>194</v>
      </c>
      <c r="G153" s="83"/>
      <c r="H153" s="69">
        <v>108367</v>
      </c>
      <c r="I153" s="46">
        <f t="shared" si="2"/>
        <v>2002406.4315000321</v>
      </c>
    </row>
    <row r="154" spans="3:9" s="27" customFormat="1" ht="30" thickTop="1" thickBot="1" x14ac:dyDescent="0.25">
      <c r="C154" s="117"/>
      <c r="D154" s="66">
        <v>44908</v>
      </c>
      <c r="E154" s="70" t="s">
        <v>197</v>
      </c>
      <c r="F154" s="68" t="s">
        <v>16</v>
      </c>
      <c r="G154" s="83"/>
      <c r="H154" s="69">
        <v>630</v>
      </c>
      <c r="I154" s="46">
        <f t="shared" si="2"/>
        <v>2001776.4315000321</v>
      </c>
    </row>
    <row r="155" spans="3:9" s="27" customFormat="1" ht="30" thickTop="1" thickBot="1" x14ac:dyDescent="0.25">
      <c r="C155" s="117"/>
      <c r="D155" s="66">
        <v>44908</v>
      </c>
      <c r="E155" s="70" t="s">
        <v>197</v>
      </c>
      <c r="F155" s="68" t="s">
        <v>194</v>
      </c>
      <c r="G155" s="83"/>
      <c r="H155" s="69">
        <v>11970</v>
      </c>
      <c r="I155" s="46">
        <f t="shared" si="2"/>
        <v>1989806.4315000321</v>
      </c>
    </row>
    <row r="156" spans="3:9" s="27" customFormat="1" ht="30" thickTop="1" thickBot="1" x14ac:dyDescent="0.25">
      <c r="C156" s="117"/>
      <c r="D156" s="66">
        <v>44908</v>
      </c>
      <c r="E156" s="70" t="s">
        <v>198</v>
      </c>
      <c r="F156" s="68" t="s">
        <v>16</v>
      </c>
      <c r="G156" s="83"/>
      <c r="H156" s="69">
        <v>780</v>
      </c>
      <c r="I156" s="46">
        <f t="shared" si="2"/>
        <v>1989026.4315000321</v>
      </c>
    </row>
    <row r="157" spans="3:9" s="27" customFormat="1" ht="30" thickTop="1" thickBot="1" x14ac:dyDescent="0.25">
      <c r="C157" s="117"/>
      <c r="D157" s="66">
        <v>44908</v>
      </c>
      <c r="E157" s="70" t="s">
        <v>198</v>
      </c>
      <c r="F157" s="68" t="s">
        <v>194</v>
      </c>
      <c r="G157" s="83"/>
      <c r="H157" s="69">
        <v>14820</v>
      </c>
      <c r="I157" s="46">
        <f t="shared" si="2"/>
        <v>1974206.4315000321</v>
      </c>
    </row>
    <row r="158" spans="3:9" s="27" customFormat="1" ht="30" thickTop="1" thickBot="1" x14ac:dyDescent="0.25">
      <c r="C158" s="117"/>
      <c r="D158" s="66">
        <v>44909</v>
      </c>
      <c r="E158" s="70"/>
      <c r="F158" s="68" t="s">
        <v>23</v>
      </c>
      <c r="G158" s="83">
        <v>166760.78</v>
      </c>
      <c r="H158" s="69"/>
      <c r="I158" s="46">
        <f t="shared" si="2"/>
        <v>2140967.2115000319</v>
      </c>
    </row>
    <row r="159" spans="3:9" s="27" customFormat="1" ht="30" thickTop="1" thickBot="1" x14ac:dyDescent="0.25">
      <c r="C159" s="117"/>
      <c r="D159" s="66">
        <v>44909</v>
      </c>
      <c r="E159" s="70" t="s">
        <v>199</v>
      </c>
      <c r="F159" s="68" t="s">
        <v>16</v>
      </c>
      <c r="G159" s="83"/>
      <c r="H159" s="69">
        <v>3425</v>
      </c>
      <c r="I159" s="46">
        <f t="shared" si="2"/>
        <v>2137542.2115000319</v>
      </c>
    </row>
    <row r="160" spans="3:9" s="27" customFormat="1" ht="18" thickTop="1" thickBot="1" x14ac:dyDescent="0.25">
      <c r="C160" s="117"/>
      <c r="D160" s="66">
        <v>44909</v>
      </c>
      <c r="E160" s="70" t="s">
        <v>199</v>
      </c>
      <c r="F160" s="68" t="s">
        <v>200</v>
      </c>
      <c r="G160" s="83"/>
      <c r="H160" s="69">
        <v>77405</v>
      </c>
      <c r="I160" s="46">
        <f t="shared" si="2"/>
        <v>2060137.2115000319</v>
      </c>
    </row>
    <row r="161" spans="3:10" s="27" customFormat="1" ht="30" thickTop="1" thickBot="1" x14ac:dyDescent="0.25">
      <c r="C161" s="117"/>
      <c r="D161" s="66">
        <v>44909</v>
      </c>
      <c r="E161" s="70" t="s">
        <v>201</v>
      </c>
      <c r="F161" s="68" t="s">
        <v>16</v>
      </c>
      <c r="G161" s="83"/>
      <c r="H161" s="69">
        <v>37750</v>
      </c>
      <c r="I161" s="46">
        <f t="shared" si="2"/>
        <v>2022387.2115000319</v>
      </c>
    </row>
    <row r="162" spans="3:10" s="27" customFormat="1" ht="18" thickTop="1" thickBot="1" x14ac:dyDescent="0.25">
      <c r="C162" s="117"/>
      <c r="D162" s="66">
        <v>44909</v>
      </c>
      <c r="E162" s="70" t="s">
        <v>201</v>
      </c>
      <c r="F162" s="68" t="s">
        <v>200</v>
      </c>
      <c r="G162" s="83"/>
      <c r="H162" s="69">
        <v>747565.72</v>
      </c>
      <c r="I162" s="46">
        <f t="shared" si="2"/>
        <v>1274821.4915000319</v>
      </c>
    </row>
    <row r="163" spans="3:10" s="27" customFormat="1" ht="30" thickTop="1" thickBot="1" x14ac:dyDescent="0.25">
      <c r="C163" s="117"/>
      <c r="D163" s="66">
        <v>44909</v>
      </c>
      <c r="E163" s="70" t="s">
        <v>202</v>
      </c>
      <c r="F163" s="68" t="s">
        <v>16</v>
      </c>
      <c r="G163" s="83"/>
      <c r="H163" s="69">
        <v>23679.040000000001</v>
      </c>
      <c r="I163" s="46">
        <f t="shared" si="2"/>
        <v>1251142.4515000319</v>
      </c>
    </row>
    <row r="164" spans="3:10" s="27" customFormat="1" ht="18" thickTop="1" thickBot="1" x14ac:dyDescent="0.25">
      <c r="C164" s="117"/>
      <c r="D164" s="66">
        <v>44909</v>
      </c>
      <c r="E164" s="70" t="s">
        <v>202</v>
      </c>
      <c r="F164" s="68" t="s">
        <v>203</v>
      </c>
      <c r="G164" s="83"/>
      <c r="H164" s="69">
        <v>449901.87</v>
      </c>
      <c r="I164" s="46">
        <f t="shared" si="2"/>
        <v>801240.58150003187</v>
      </c>
    </row>
    <row r="165" spans="3:10" s="27" customFormat="1" ht="30" thickTop="1" thickBot="1" x14ac:dyDescent="0.25">
      <c r="C165" s="117"/>
      <c r="D165" s="66">
        <v>44909</v>
      </c>
      <c r="E165" s="70" t="s">
        <v>204</v>
      </c>
      <c r="F165" s="68" t="s">
        <v>16</v>
      </c>
      <c r="G165" s="83"/>
      <c r="H165" s="69">
        <v>1996.46</v>
      </c>
      <c r="I165" s="46">
        <f t="shared" si="2"/>
        <v>799244.12150003191</v>
      </c>
    </row>
    <row r="166" spans="3:10" s="27" customFormat="1" ht="30" thickTop="1" thickBot="1" x14ac:dyDescent="0.25">
      <c r="C166" s="117"/>
      <c r="D166" s="66">
        <v>44909</v>
      </c>
      <c r="E166" s="70" t="s">
        <v>204</v>
      </c>
      <c r="F166" s="68" t="s">
        <v>194</v>
      </c>
      <c r="G166" s="83"/>
      <c r="H166" s="69">
        <v>41332.93</v>
      </c>
      <c r="I166" s="46">
        <f t="shared" si="2"/>
        <v>757911.19150003185</v>
      </c>
      <c r="J166" s="184">
        <v>757911.19150003185</v>
      </c>
    </row>
    <row r="167" spans="3:10" s="27" customFormat="1" ht="30" thickTop="1" thickBot="1" x14ac:dyDescent="0.25">
      <c r="C167" s="117"/>
      <c r="D167" s="66">
        <v>44910</v>
      </c>
      <c r="E167" s="70"/>
      <c r="F167" s="68" t="s">
        <v>23</v>
      </c>
      <c r="G167" s="83">
        <v>9510801.9000000004</v>
      </c>
      <c r="H167" s="69"/>
      <c r="I167" s="46">
        <f t="shared" si="2"/>
        <v>10268713.091500033</v>
      </c>
      <c r="J167" s="150">
        <f>+I166-J166</f>
        <v>0</v>
      </c>
    </row>
    <row r="168" spans="3:10" s="27" customFormat="1" ht="30" thickTop="1" thickBot="1" x14ac:dyDescent="0.25">
      <c r="C168" s="117"/>
      <c r="D168" s="66">
        <v>44910</v>
      </c>
      <c r="E168" s="70" t="s">
        <v>205</v>
      </c>
      <c r="F168" s="68" t="s">
        <v>16</v>
      </c>
      <c r="G168" s="83"/>
      <c r="H168" s="69">
        <v>5230.3</v>
      </c>
      <c r="I168" s="46">
        <f t="shared" si="2"/>
        <v>10263482.791500032</v>
      </c>
    </row>
    <row r="169" spans="3:10" s="27" customFormat="1" ht="18" thickTop="1" thickBot="1" x14ac:dyDescent="0.25">
      <c r="C169" s="117"/>
      <c r="D169" s="66">
        <v>44910</v>
      </c>
      <c r="E169" s="70" t="s">
        <v>205</v>
      </c>
      <c r="F169" s="68" t="s">
        <v>58</v>
      </c>
      <c r="G169" s="83"/>
      <c r="H169" s="69">
        <v>116112.59</v>
      </c>
      <c r="I169" s="46">
        <f t="shared" si="2"/>
        <v>10147370.201500032</v>
      </c>
    </row>
    <row r="170" spans="3:10" s="27" customFormat="1" ht="30" thickTop="1" thickBot="1" x14ac:dyDescent="0.25">
      <c r="C170" s="117"/>
      <c r="D170" s="66">
        <v>44911</v>
      </c>
      <c r="E170" s="70"/>
      <c r="F170" s="68" t="s">
        <v>23</v>
      </c>
      <c r="G170" s="83">
        <v>297111.52</v>
      </c>
      <c r="H170" s="69"/>
      <c r="I170" s="46">
        <f t="shared" si="2"/>
        <v>10444481.721500032</v>
      </c>
    </row>
    <row r="171" spans="3:10" s="27" customFormat="1" ht="30" thickTop="1" thickBot="1" x14ac:dyDescent="0.25">
      <c r="C171" s="117"/>
      <c r="D171" s="66">
        <v>44911</v>
      </c>
      <c r="E171" s="70" t="s">
        <v>206</v>
      </c>
      <c r="F171" s="68" t="s">
        <v>16</v>
      </c>
      <c r="G171" s="83"/>
      <c r="H171" s="69">
        <v>10448.32</v>
      </c>
      <c r="I171" s="46">
        <f t="shared" si="2"/>
        <v>10434033.401500031</v>
      </c>
    </row>
    <row r="172" spans="3:10" s="27" customFormat="1" ht="18" thickTop="1" thickBot="1" x14ac:dyDescent="0.25">
      <c r="C172" s="117"/>
      <c r="D172" s="66">
        <v>44911</v>
      </c>
      <c r="E172" s="70" t="s">
        <v>206</v>
      </c>
      <c r="F172" s="68" t="s">
        <v>200</v>
      </c>
      <c r="G172" s="83"/>
      <c r="H172" s="69">
        <v>236132.16</v>
      </c>
      <c r="I172" s="46">
        <f t="shared" si="2"/>
        <v>10197901.241500031</v>
      </c>
    </row>
    <row r="173" spans="3:10" s="27" customFormat="1" ht="30" thickTop="1" thickBot="1" x14ac:dyDescent="0.25">
      <c r="C173" s="117"/>
      <c r="D173" s="66">
        <v>44911</v>
      </c>
      <c r="E173" s="70" t="s">
        <v>207</v>
      </c>
      <c r="F173" s="68" t="s">
        <v>16</v>
      </c>
      <c r="G173" s="83"/>
      <c r="H173" s="69">
        <v>8338.0400000000009</v>
      </c>
      <c r="I173" s="46">
        <f t="shared" si="2"/>
        <v>10189563.201500032</v>
      </c>
    </row>
    <row r="174" spans="3:10" s="27" customFormat="1" ht="18" thickTop="1" thickBot="1" x14ac:dyDescent="0.25">
      <c r="C174" s="117"/>
      <c r="D174" s="66">
        <v>44911</v>
      </c>
      <c r="E174" s="70" t="s">
        <v>207</v>
      </c>
      <c r="F174" s="68" t="s">
        <v>72</v>
      </c>
      <c r="G174" s="83"/>
      <c r="H174" s="69">
        <v>158422.74</v>
      </c>
      <c r="I174" s="46">
        <f t="shared" si="2"/>
        <v>10031140.461500032</v>
      </c>
    </row>
    <row r="175" spans="3:10" s="27" customFormat="1" ht="30" thickTop="1" thickBot="1" x14ac:dyDescent="0.25">
      <c r="C175" s="117"/>
      <c r="D175" s="66">
        <v>44911</v>
      </c>
      <c r="E175" s="70"/>
      <c r="F175" s="68" t="s">
        <v>23</v>
      </c>
      <c r="G175" s="83">
        <v>12585293.380000001</v>
      </c>
      <c r="H175" s="69"/>
      <c r="I175" s="46">
        <f t="shared" si="2"/>
        <v>22616433.841500033</v>
      </c>
    </row>
    <row r="176" spans="3:10" s="27" customFormat="1" ht="30" thickTop="1" thickBot="1" x14ac:dyDescent="0.25">
      <c r="C176" s="117"/>
      <c r="D176" s="66">
        <v>44914</v>
      </c>
      <c r="E176" s="70"/>
      <c r="F176" s="68" t="s">
        <v>23</v>
      </c>
      <c r="G176" s="83">
        <v>332627.12</v>
      </c>
      <c r="H176" s="69"/>
      <c r="I176" s="46">
        <f t="shared" si="2"/>
        <v>22949060.961500034</v>
      </c>
    </row>
    <row r="177" spans="3:9" s="27" customFormat="1" ht="30" thickTop="1" thickBot="1" x14ac:dyDescent="0.25">
      <c r="C177" s="117"/>
      <c r="D177" s="66">
        <v>44914</v>
      </c>
      <c r="E177" s="70" t="s">
        <v>208</v>
      </c>
      <c r="F177" s="68" t="s">
        <v>59</v>
      </c>
      <c r="G177" s="83"/>
      <c r="H177" s="69">
        <v>572753.46</v>
      </c>
      <c r="I177" s="46">
        <f t="shared" si="2"/>
        <v>22376307.501500033</v>
      </c>
    </row>
    <row r="178" spans="3:9" s="27" customFormat="1" ht="30" thickTop="1" thickBot="1" x14ac:dyDescent="0.25">
      <c r="C178" s="117"/>
      <c r="D178" s="66">
        <v>44914</v>
      </c>
      <c r="E178" s="70" t="s">
        <v>208</v>
      </c>
      <c r="F178" s="68" t="s">
        <v>209</v>
      </c>
      <c r="G178" s="83"/>
      <c r="H178" s="69">
        <v>5154782.05</v>
      </c>
      <c r="I178" s="46">
        <f t="shared" si="2"/>
        <v>17221525.451500032</v>
      </c>
    </row>
    <row r="179" spans="3:9" s="27" customFormat="1" ht="30" thickTop="1" thickBot="1" x14ac:dyDescent="0.25">
      <c r="C179" s="117"/>
      <c r="D179" s="66">
        <v>44914</v>
      </c>
      <c r="E179" s="70" t="s">
        <v>210</v>
      </c>
      <c r="F179" s="68" t="s">
        <v>59</v>
      </c>
      <c r="G179" s="83"/>
      <c r="H179" s="69">
        <v>466543.61</v>
      </c>
      <c r="I179" s="46">
        <f t="shared" si="2"/>
        <v>16754981.841500033</v>
      </c>
    </row>
    <row r="180" spans="3:9" s="27" customFormat="1" ht="30" thickTop="1" thickBot="1" x14ac:dyDescent="0.25">
      <c r="C180" s="117"/>
      <c r="D180" s="66">
        <v>44914</v>
      </c>
      <c r="E180" s="70" t="s">
        <v>210</v>
      </c>
      <c r="F180" s="68" t="s">
        <v>211</v>
      </c>
      <c r="G180" s="83"/>
      <c r="H180" s="69">
        <v>15652486.41</v>
      </c>
      <c r="I180" s="46">
        <f t="shared" si="2"/>
        <v>1102495.4315000325</v>
      </c>
    </row>
    <row r="181" spans="3:9" s="27" customFormat="1" ht="30" thickTop="1" thickBot="1" x14ac:dyDescent="0.25">
      <c r="C181" s="117"/>
      <c r="D181" s="66">
        <v>44914</v>
      </c>
      <c r="E181" s="70" t="s">
        <v>212</v>
      </c>
      <c r="F181" s="68" t="s">
        <v>59</v>
      </c>
      <c r="G181" s="83"/>
      <c r="H181" s="69">
        <v>76986.81</v>
      </c>
      <c r="I181" s="46">
        <f t="shared" si="2"/>
        <v>1025508.6215000325</v>
      </c>
    </row>
    <row r="182" spans="3:9" s="27" customFormat="1" ht="30" thickTop="1" thickBot="1" x14ac:dyDescent="0.25">
      <c r="C182" s="117"/>
      <c r="D182" s="66">
        <v>44914</v>
      </c>
      <c r="E182" s="70" t="s">
        <v>212</v>
      </c>
      <c r="F182" s="68" t="s">
        <v>213</v>
      </c>
      <c r="G182" s="83"/>
      <c r="H182" s="69">
        <v>692881.5</v>
      </c>
      <c r="I182" s="46">
        <f t="shared" si="2"/>
        <v>332627.12150003249</v>
      </c>
    </row>
    <row r="183" spans="3:9" s="27" customFormat="1" ht="30" thickTop="1" thickBot="1" x14ac:dyDescent="0.25">
      <c r="C183" s="117"/>
      <c r="D183" s="66">
        <v>44915</v>
      </c>
      <c r="E183" s="70"/>
      <c r="F183" s="68" t="s">
        <v>23</v>
      </c>
      <c r="G183" s="83">
        <v>237012.92</v>
      </c>
      <c r="H183" s="69"/>
      <c r="I183" s="46">
        <f t="shared" si="2"/>
        <v>569640.04150003253</v>
      </c>
    </row>
    <row r="184" spans="3:9" s="27" customFormat="1" ht="30" thickTop="1" thickBot="1" x14ac:dyDescent="0.25">
      <c r="C184" s="117"/>
      <c r="D184" s="66">
        <v>44915</v>
      </c>
      <c r="E184" s="70"/>
      <c r="F184" s="68" t="s">
        <v>23</v>
      </c>
      <c r="G184" s="83">
        <v>1974028.94</v>
      </c>
      <c r="H184" s="69"/>
      <c r="I184" s="46">
        <f t="shared" si="2"/>
        <v>2543668.9815000324</v>
      </c>
    </row>
    <row r="185" spans="3:9" s="27" customFormat="1" ht="30" thickTop="1" thickBot="1" x14ac:dyDescent="0.25">
      <c r="C185" s="117"/>
      <c r="D185" s="66">
        <v>44916</v>
      </c>
      <c r="E185" s="70"/>
      <c r="F185" s="68" t="s">
        <v>23</v>
      </c>
      <c r="G185" s="83">
        <v>12880664.02</v>
      </c>
      <c r="H185" s="69"/>
      <c r="I185" s="46">
        <f t="shared" si="2"/>
        <v>15424333.001500033</v>
      </c>
    </row>
    <row r="186" spans="3:9" s="27" customFormat="1" ht="30" thickTop="1" thickBot="1" x14ac:dyDescent="0.25">
      <c r="C186" s="117"/>
      <c r="D186" s="66">
        <v>44916</v>
      </c>
      <c r="E186" s="70" t="s">
        <v>214</v>
      </c>
      <c r="F186" s="68" t="s">
        <v>215</v>
      </c>
      <c r="G186" s="83"/>
      <c r="H186" s="69">
        <v>237012.92</v>
      </c>
      <c r="I186" s="46">
        <f t="shared" si="2"/>
        <v>15187320.081500033</v>
      </c>
    </row>
    <row r="187" spans="3:9" s="27" customFormat="1" ht="30" thickTop="1" thickBot="1" x14ac:dyDescent="0.25">
      <c r="C187" s="117"/>
      <c r="D187" s="66">
        <v>44916</v>
      </c>
      <c r="E187" s="70" t="s">
        <v>216</v>
      </c>
      <c r="F187" s="68" t="s">
        <v>16</v>
      </c>
      <c r="G187" s="83"/>
      <c r="H187" s="69">
        <v>2135.59</v>
      </c>
      <c r="I187" s="46">
        <f t="shared" si="2"/>
        <v>15185184.491500033</v>
      </c>
    </row>
    <row r="188" spans="3:9" s="27" customFormat="1" ht="18" thickTop="1" thickBot="1" x14ac:dyDescent="0.25">
      <c r="C188" s="117"/>
      <c r="D188" s="66">
        <v>44916</v>
      </c>
      <c r="E188" s="70" t="s">
        <v>216</v>
      </c>
      <c r="F188" s="68" t="s">
        <v>200</v>
      </c>
      <c r="G188" s="83"/>
      <c r="H188" s="69">
        <v>48264.49</v>
      </c>
      <c r="I188" s="46">
        <f t="shared" si="2"/>
        <v>15136920.001500033</v>
      </c>
    </row>
    <row r="189" spans="3:9" s="27" customFormat="1" ht="30" thickTop="1" thickBot="1" x14ac:dyDescent="0.25">
      <c r="C189" s="117"/>
      <c r="D189" s="66">
        <v>44916</v>
      </c>
      <c r="E189" s="70" t="s">
        <v>217</v>
      </c>
      <c r="F189" s="68" t="s">
        <v>16</v>
      </c>
      <c r="G189" s="83"/>
      <c r="H189" s="69">
        <v>2500</v>
      </c>
      <c r="I189" s="46">
        <f t="shared" si="2"/>
        <v>15134420.001500033</v>
      </c>
    </row>
    <row r="190" spans="3:9" s="27" customFormat="1" ht="18" thickTop="1" thickBot="1" x14ac:dyDescent="0.25">
      <c r="C190" s="117"/>
      <c r="D190" s="66">
        <v>44916</v>
      </c>
      <c r="E190" s="70" t="s">
        <v>217</v>
      </c>
      <c r="F190" s="68" t="s">
        <v>200</v>
      </c>
      <c r="G190" s="83"/>
      <c r="H190" s="69">
        <v>56500</v>
      </c>
      <c r="I190" s="46">
        <f t="shared" si="2"/>
        <v>15077920.001500033</v>
      </c>
    </row>
    <row r="191" spans="3:9" s="27" customFormat="1" ht="30" thickTop="1" thickBot="1" x14ac:dyDescent="0.25">
      <c r="C191" s="117"/>
      <c r="D191" s="66">
        <v>44917</v>
      </c>
      <c r="E191" s="70"/>
      <c r="F191" s="68" t="s">
        <v>23</v>
      </c>
      <c r="G191" s="83">
        <v>1719413.52</v>
      </c>
      <c r="H191" s="69"/>
      <c r="I191" s="46">
        <f t="shared" si="2"/>
        <v>16797333.521500032</v>
      </c>
    </row>
    <row r="192" spans="3:9" s="27" customFormat="1" ht="30" thickTop="1" thickBot="1" x14ac:dyDescent="0.25">
      <c r="C192" s="117"/>
      <c r="D192" s="66">
        <v>44917</v>
      </c>
      <c r="E192" s="70" t="s">
        <v>218</v>
      </c>
      <c r="F192" s="68" t="s">
        <v>16</v>
      </c>
      <c r="G192" s="83"/>
      <c r="H192" s="69">
        <v>3295.4</v>
      </c>
      <c r="I192" s="46">
        <f t="shared" si="2"/>
        <v>16794038.121500034</v>
      </c>
    </row>
    <row r="193" spans="3:9" s="27" customFormat="1" ht="18" thickTop="1" thickBot="1" x14ac:dyDescent="0.25">
      <c r="C193" s="117"/>
      <c r="D193" s="66">
        <v>44917</v>
      </c>
      <c r="E193" s="70" t="s">
        <v>218</v>
      </c>
      <c r="F193" s="68" t="s">
        <v>219</v>
      </c>
      <c r="G193" s="83"/>
      <c r="H193" s="69">
        <v>62612.6</v>
      </c>
      <c r="I193" s="46">
        <f t="shared" si="2"/>
        <v>16731425.521500034</v>
      </c>
    </row>
    <row r="194" spans="3:9" s="27" customFormat="1" ht="30" thickTop="1" thickBot="1" x14ac:dyDescent="0.25">
      <c r="C194" s="117"/>
      <c r="D194" s="66">
        <v>44917</v>
      </c>
      <c r="E194" s="70" t="s">
        <v>220</v>
      </c>
      <c r="F194" s="68" t="s">
        <v>16</v>
      </c>
      <c r="G194" s="83"/>
      <c r="H194" s="69">
        <v>4492.6000000000004</v>
      </c>
      <c r="I194" s="46">
        <f t="shared" si="2"/>
        <v>16726932.921500035</v>
      </c>
    </row>
    <row r="195" spans="3:9" s="27" customFormat="1" ht="18" thickTop="1" thickBot="1" x14ac:dyDescent="0.25">
      <c r="C195" s="117"/>
      <c r="D195" s="66">
        <v>44917</v>
      </c>
      <c r="E195" s="70" t="s">
        <v>220</v>
      </c>
      <c r="F195" s="68" t="s">
        <v>219</v>
      </c>
      <c r="G195" s="83"/>
      <c r="H195" s="69">
        <v>91108</v>
      </c>
      <c r="I195" s="46">
        <f t="shared" si="2"/>
        <v>16635824.921500035</v>
      </c>
    </row>
    <row r="196" spans="3:9" s="27" customFormat="1" ht="30" thickTop="1" thickBot="1" x14ac:dyDescent="0.25">
      <c r="C196" s="117"/>
      <c r="D196" s="66">
        <v>44917</v>
      </c>
      <c r="E196" s="70" t="s">
        <v>221</v>
      </c>
      <c r="F196" s="68" t="s">
        <v>16</v>
      </c>
      <c r="G196" s="83"/>
      <c r="H196" s="69">
        <v>7587.8</v>
      </c>
      <c r="I196" s="46">
        <f t="shared" si="2"/>
        <v>16628237.121500034</v>
      </c>
    </row>
    <row r="197" spans="3:9" s="27" customFormat="1" ht="18" thickTop="1" thickBot="1" x14ac:dyDescent="0.25">
      <c r="C197" s="117"/>
      <c r="D197" s="66">
        <v>44917</v>
      </c>
      <c r="E197" s="70" t="s">
        <v>221</v>
      </c>
      <c r="F197" s="68" t="s">
        <v>219</v>
      </c>
      <c r="G197" s="83"/>
      <c r="H197" s="69">
        <v>144168.20000000001</v>
      </c>
      <c r="I197" s="46">
        <f t="shared" si="2"/>
        <v>16484068.921500035</v>
      </c>
    </row>
    <row r="198" spans="3:9" s="27" customFormat="1" ht="30" thickTop="1" thickBot="1" x14ac:dyDescent="0.25">
      <c r="C198" s="117"/>
      <c r="D198" s="66">
        <v>44917</v>
      </c>
      <c r="E198" s="70" t="s">
        <v>222</v>
      </c>
      <c r="F198" s="68" t="s">
        <v>16</v>
      </c>
      <c r="G198" s="83"/>
      <c r="H198" s="69">
        <v>12402.5</v>
      </c>
      <c r="I198" s="46">
        <f t="shared" si="2"/>
        <v>16471666.421500035</v>
      </c>
    </row>
    <row r="199" spans="3:9" s="27" customFormat="1" ht="18" thickTop="1" thickBot="1" x14ac:dyDescent="0.25">
      <c r="C199" s="117"/>
      <c r="D199" s="66">
        <v>44917</v>
      </c>
      <c r="E199" s="70" t="s">
        <v>222</v>
      </c>
      <c r="F199" s="68" t="s">
        <v>200</v>
      </c>
      <c r="G199" s="83"/>
      <c r="H199" s="69">
        <v>280296.5</v>
      </c>
      <c r="I199" s="46">
        <f t="shared" si="2"/>
        <v>16191369.921500035</v>
      </c>
    </row>
    <row r="200" spans="3:9" s="27" customFormat="1" ht="30" thickTop="1" thickBot="1" x14ac:dyDescent="0.25">
      <c r="C200" s="117"/>
      <c r="D200" s="66">
        <v>44917</v>
      </c>
      <c r="E200" s="70" t="s">
        <v>223</v>
      </c>
      <c r="F200" s="68" t="s">
        <v>16</v>
      </c>
      <c r="G200" s="83"/>
      <c r="H200" s="69">
        <v>37250</v>
      </c>
      <c r="I200" s="46">
        <f t="shared" si="2"/>
        <v>16154119.921500035</v>
      </c>
    </row>
    <row r="201" spans="3:9" s="27" customFormat="1" ht="18" thickTop="1" thickBot="1" x14ac:dyDescent="0.25">
      <c r="C201" s="117"/>
      <c r="D201" s="66">
        <v>44917</v>
      </c>
      <c r="E201" s="70" t="s">
        <v>223</v>
      </c>
      <c r="F201" s="68" t="s">
        <v>200</v>
      </c>
      <c r="G201" s="83"/>
      <c r="H201" s="69">
        <v>707750</v>
      </c>
      <c r="I201" s="46">
        <f t="shared" si="2"/>
        <v>15446369.921500035</v>
      </c>
    </row>
    <row r="202" spans="3:9" s="27" customFormat="1" ht="30" thickTop="1" thickBot="1" x14ac:dyDescent="0.25">
      <c r="C202" s="117"/>
      <c r="D202" s="66">
        <v>44917</v>
      </c>
      <c r="E202" s="70" t="s">
        <v>224</v>
      </c>
      <c r="F202" s="68" t="s">
        <v>16</v>
      </c>
      <c r="G202" s="83"/>
      <c r="H202" s="69">
        <v>26435.9</v>
      </c>
      <c r="I202" s="46">
        <f t="shared" si="2"/>
        <v>15419934.021500034</v>
      </c>
    </row>
    <row r="203" spans="3:9" s="27" customFormat="1" ht="18" thickTop="1" thickBot="1" x14ac:dyDescent="0.25">
      <c r="C203" s="117"/>
      <c r="D203" s="66">
        <v>44917</v>
      </c>
      <c r="E203" s="70" t="s">
        <v>224</v>
      </c>
      <c r="F203" s="68" t="s">
        <v>200</v>
      </c>
      <c r="G203" s="83"/>
      <c r="H203" s="69">
        <v>527955.43999999994</v>
      </c>
      <c r="I203" s="46">
        <f t="shared" si="2"/>
        <v>14891978.581500035</v>
      </c>
    </row>
    <row r="204" spans="3:9" s="27" customFormat="1" ht="30" thickTop="1" thickBot="1" x14ac:dyDescent="0.25">
      <c r="C204" s="117"/>
      <c r="D204" s="66">
        <v>44917</v>
      </c>
      <c r="E204" s="70" t="s">
        <v>225</v>
      </c>
      <c r="F204" s="68" t="s">
        <v>16</v>
      </c>
      <c r="G204" s="83"/>
      <c r="H204" s="69">
        <v>3433.7</v>
      </c>
      <c r="I204" s="46">
        <f t="shared" si="2"/>
        <v>14888544.881500036</v>
      </c>
    </row>
    <row r="205" spans="3:9" s="27" customFormat="1" ht="18" thickTop="1" thickBot="1" x14ac:dyDescent="0.25">
      <c r="C205" s="117"/>
      <c r="D205" s="66">
        <v>44917</v>
      </c>
      <c r="E205" s="70" t="s">
        <v>225</v>
      </c>
      <c r="F205" s="68" t="s">
        <v>219</v>
      </c>
      <c r="G205" s="83"/>
      <c r="H205" s="69">
        <v>65240.3</v>
      </c>
      <c r="I205" s="46">
        <f t="shared" si="2"/>
        <v>14823304.581500035</v>
      </c>
    </row>
    <row r="206" spans="3:9" s="27" customFormat="1" ht="30" thickTop="1" thickBot="1" x14ac:dyDescent="0.25">
      <c r="C206" s="117"/>
      <c r="D206" s="66">
        <v>44918</v>
      </c>
      <c r="E206" s="70"/>
      <c r="F206" s="68" t="s">
        <v>23</v>
      </c>
      <c r="G206" s="83">
        <v>326327.94</v>
      </c>
      <c r="H206" s="69"/>
      <c r="I206" s="46">
        <f t="shared" si="2"/>
        <v>15149632.521500034</v>
      </c>
    </row>
    <row r="207" spans="3:9" s="27" customFormat="1" ht="30" thickTop="1" thickBot="1" x14ac:dyDescent="0.25">
      <c r="C207" s="117"/>
      <c r="D207" s="66">
        <v>44918</v>
      </c>
      <c r="E207" s="70" t="s">
        <v>226</v>
      </c>
      <c r="F207" s="68" t="s">
        <v>16</v>
      </c>
      <c r="G207" s="83"/>
      <c r="H207" s="69">
        <v>195068.02</v>
      </c>
      <c r="I207" s="46">
        <f t="shared" si="2"/>
        <v>14954564.501500035</v>
      </c>
    </row>
    <row r="208" spans="3:9" s="27" customFormat="1" ht="18" thickTop="1" thickBot="1" x14ac:dyDescent="0.25">
      <c r="C208" s="117"/>
      <c r="D208" s="66">
        <v>44918</v>
      </c>
      <c r="E208" s="70" t="s">
        <v>226</v>
      </c>
      <c r="F208" s="68" t="s">
        <v>48</v>
      </c>
      <c r="G208" s="83"/>
      <c r="H208" s="69">
        <v>3706645.88</v>
      </c>
      <c r="I208" s="46">
        <f t="shared" si="2"/>
        <v>11247918.621500034</v>
      </c>
    </row>
    <row r="209" spans="3:9" s="27" customFormat="1" ht="30" thickTop="1" thickBot="1" x14ac:dyDescent="0.25">
      <c r="C209" s="117"/>
      <c r="D209" s="66">
        <v>44918</v>
      </c>
      <c r="E209" s="70" t="s">
        <v>227</v>
      </c>
      <c r="F209" s="68" t="s">
        <v>16</v>
      </c>
      <c r="G209" s="83"/>
      <c r="H209" s="69">
        <v>5671.72</v>
      </c>
      <c r="I209" s="46">
        <f t="shared" si="2"/>
        <v>11242246.901500033</v>
      </c>
    </row>
    <row r="210" spans="3:9" s="27" customFormat="1" ht="18" thickTop="1" thickBot="1" x14ac:dyDescent="0.25">
      <c r="C210" s="117"/>
      <c r="D210" s="66">
        <v>44918</v>
      </c>
      <c r="E210" s="70" t="s">
        <v>227</v>
      </c>
      <c r="F210" s="68" t="s">
        <v>48</v>
      </c>
      <c r="G210" s="83"/>
      <c r="H210" s="69">
        <v>128180.76</v>
      </c>
      <c r="I210" s="46">
        <f t="shared" ref="I210:I273" si="3">I209+G210-H210</f>
        <v>11114066.141500033</v>
      </c>
    </row>
    <row r="211" spans="3:9" s="27" customFormat="1" ht="30" thickTop="1" thickBot="1" x14ac:dyDescent="0.25">
      <c r="C211" s="117"/>
      <c r="D211" s="66">
        <v>44918</v>
      </c>
      <c r="E211" s="70" t="s">
        <v>228</v>
      </c>
      <c r="F211" s="68" t="s">
        <v>16</v>
      </c>
      <c r="G211" s="83"/>
      <c r="H211" s="69">
        <v>42900</v>
      </c>
      <c r="I211" s="46">
        <f t="shared" si="3"/>
        <v>11071166.141500033</v>
      </c>
    </row>
    <row r="212" spans="3:9" s="27" customFormat="1" ht="18" thickTop="1" thickBot="1" x14ac:dyDescent="0.25">
      <c r="C212" s="117"/>
      <c r="D212" s="66">
        <v>44918</v>
      </c>
      <c r="E212" s="70" t="s">
        <v>228</v>
      </c>
      <c r="F212" s="68" t="s">
        <v>229</v>
      </c>
      <c r="G212" s="83"/>
      <c r="H212" s="69">
        <v>815100</v>
      </c>
      <c r="I212" s="46">
        <f t="shared" si="3"/>
        <v>10256066.141500033</v>
      </c>
    </row>
    <row r="213" spans="3:9" s="27" customFormat="1" ht="30" thickTop="1" thickBot="1" x14ac:dyDescent="0.25">
      <c r="C213" s="117"/>
      <c r="D213" s="66">
        <v>44918</v>
      </c>
      <c r="E213" s="70" t="s">
        <v>230</v>
      </c>
      <c r="F213" s="68" t="s">
        <v>16</v>
      </c>
      <c r="G213" s="83"/>
      <c r="H213" s="69">
        <v>3509</v>
      </c>
      <c r="I213" s="46">
        <f t="shared" si="3"/>
        <v>10252557.141500033</v>
      </c>
    </row>
    <row r="214" spans="3:9" s="27" customFormat="1" ht="18" thickTop="1" thickBot="1" x14ac:dyDescent="0.25">
      <c r="C214" s="117"/>
      <c r="D214" s="66">
        <v>44918</v>
      </c>
      <c r="E214" s="70" t="s">
        <v>230</v>
      </c>
      <c r="F214" s="68" t="s">
        <v>231</v>
      </c>
      <c r="G214" s="83"/>
      <c r="H214" s="69">
        <v>79303.399999999994</v>
      </c>
      <c r="I214" s="46">
        <f t="shared" si="3"/>
        <v>10173253.741500033</v>
      </c>
    </row>
    <row r="215" spans="3:9" s="27" customFormat="1" ht="30" thickTop="1" thickBot="1" x14ac:dyDescent="0.25">
      <c r="C215" s="117"/>
      <c r="D215" s="66">
        <v>44918</v>
      </c>
      <c r="E215" s="70" t="s">
        <v>232</v>
      </c>
      <c r="F215" s="68" t="s">
        <v>16</v>
      </c>
      <c r="G215" s="83"/>
      <c r="H215" s="69">
        <v>618.75</v>
      </c>
      <c r="I215" s="46">
        <f t="shared" si="3"/>
        <v>10172634.991500033</v>
      </c>
    </row>
    <row r="216" spans="3:9" s="27" customFormat="1" ht="18" thickTop="1" thickBot="1" x14ac:dyDescent="0.25">
      <c r="C216" s="117"/>
      <c r="D216" s="66">
        <v>44918</v>
      </c>
      <c r="E216" s="70" t="s">
        <v>232</v>
      </c>
      <c r="F216" s="68" t="s">
        <v>231</v>
      </c>
      <c r="G216" s="83"/>
      <c r="H216" s="69">
        <v>13983.75</v>
      </c>
      <c r="I216" s="46">
        <f t="shared" si="3"/>
        <v>10158651.241500033</v>
      </c>
    </row>
    <row r="217" spans="3:9" s="27" customFormat="1" ht="30" thickTop="1" thickBot="1" x14ac:dyDescent="0.25">
      <c r="C217" s="117"/>
      <c r="D217" s="66">
        <v>44918</v>
      </c>
      <c r="E217" s="70" t="s">
        <v>233</v>
      </c>
      <c r="F217" s="68" t="s">
        <v>16</v>
      </c>
      <c r="G217" s="83"/>
      <c r="H217" s="69">
        <v>14637.68</v>
      </c>
      <c r="I217" s="46">
        <f t="shared" si="3"/>
        <v>10144013.561500033</v>
      </c>
    </row>
    <row r="218" spans="3:9" s="27" customFormat="1" ht="18" thickTop="1" thickBot="1" x14ac:dyDescent="0.25">
      <c r="C218" s="117"/>
      <c r="D218" s="66">
        <v>44918</v>
      </c>
      <c r="E218" s="70" t="s">
        <v>233</v>
      </c>
      <c r="F218" s="68" t="s">
        <v>231</v>
      </c>
      <c r="G218" s="83"/>
      <c r="H218" s="69">
        <v>330811.45</v>
      </c>
      <c r="I218" s="46">
        <f t="shared" si="3"/>
        <v>9813202.1115000341</v>
      </c>
    </row>
    <row r="219" spans="3:9" s="27" customFormat="1" ht="30" thickTop="1" thickBot="1" x14ac:dyDescent="0.25">
      <c r="C219" s="117"/>
      <c r="D219" s="66">
        <v>44918</v>
      </c>
      <c r="E219" s="70" t="s">
        <v>234</v>
      </c>
      <c r="F219" s="68" t="s">
        <v>16</v>
      </c>
      <c r="G219" s="83"/>
      <c r="H219" s="69">
        <v>14329</v>
      </c>
      <c r="I219" s="46">
        <f t="shared" si="3"/>
        <v>9798873.1115000341</v>
      </c>
    </row>
    <row r="220" spans="3:9" s="27" customFormat="1" ht="18" thickTop="1" thickBot="1" x14ac:dyDescent="0.25">
      <c r="C220" s="117"/>
      <c r="D220" s="66">
        <v>44918</v>
      </c>
      <c r="E220" s="70" t="s">
        <v>234</v>
      </c>
      <c r="F220" s="68" t="s">
        <v>231</v>
      </c>
      <c r="G220" s="83"/>
      <c r="H220" s="69">
        <v>323835.40000000002</v>
      </c>
      <c r="I220" s="46">
        <f t="shared" si="3"/>
        <v>9475037.7115000337</v>
      </c>
    </row>
    <row r="221" spans="3:9" s="27" customFormat="1" ht="30" thickTop="1" thickBot="1" x14ac:dyDescent="0.25">
      <c r="C221" s="117"/>
      <c r="D221" s="66">
        <v>44918</v>
      </c>
      <c r="E221" s="70" t="s">
        <v>235</v>
      </c>
      <c r="F221" s="68" t="s">
        <v>16</v>
      </c>
      <c r="G221" s="83"/>
      <c r="H221" s="69">
        <v>31171.58</v>
      </c>
      <c r="I221" s="46">
        <f t="shared" si="3"/>
        <v>9443866.1315000337</v>
      </c>
    </row>
    <row r="222" spans="3:9" s="27" customFormat="1" ht="18" thickTop="1" thickBot="1" x14ac:dyDescent="0.25">
      <c r="C222" s="117"/>
      <c r="D222" s="66">
        <v>44918</v>
      </c>
      <c r="E222" s="70" t="s">
        <v>235</v>
      </c>
      <c r="F222" s="68" t="s">
        <v>231</v>
      </c>
      <c r="G222" s="83"/>
      <c r="H222" s="69">
        <v>704477.59</v>
      </c>
      <c r="I222" s="46">
        <f t="shared" si="3"/>
        <v>8739388.5415000338</v>
      </c>
    </row>
    <row r="223" spans="3:9" s="27" customFormat="1" ht="30" thickTop="1" thickBot="1" x14ac:dyDescent="0.25">
      <c r="C223" s="117"/>
      <c r="D223" s="66">
        <v>44918</v>
      </c>
      <c r="E223" s="70" t="s">
        <v>236</v>
      </c>
      <c r="F223" s="68" t="s">
        <v>16</v>
      </c>
      <c r="G223" s="83"/>
      <c r="H223" s="69">
        <v>36450</v>
      </c>
      <c r="I223" s="46">
        <f t="shared" si="3"/>
        <v>8702938.5415000338</v>
      </c>
    </row>
    <row r="224" spans="3:9" s="27" customFormat="1" ht="18" thickTop="1" thickBot="1" x14ac:dyDescent="0.25">
      <c r="C224" s="117"/>
      <c r="D224" s="66">
        <v>44918</v>
      </c>
      <c r="E224" s="70" t="s">
        <v>236</v>
      </c>
      <c r="F224" s="68" t="s">
        <v>48</v>
      </c>
      <c r="G224" s="83"/>
      <c r="H224" s="69">
        <v>823770</v>
      </c>
      <c r="I224" s="46">
        <f t="shared" si="3"/>
        <v>7879168.5415000338</v>
      </c>
    </row>
    <row r="225" spans="3:9" s="27" customFormat="1" ht="30" thickTop="1" thickBot="1" x14ac:dyDescent="0.25">
      <c r="C225" s="117"/>
      <c r="D225" s="66">
        <v>44918</v>
      </c>
      <c r="E225" s="70" t="s">
        <v>237</v>
      </c>
      <c r="F225" s="68" t="s">
        <v>16</v>
      </c>
      <c r="G225" s="83"/>
      <c r="H225" s="69">
        <v>10660.5</v>
      </c>
      <c r="I225" s="46">
        <f t="shared" si="3"/>
        <v>7868508.0415000338</v>
      </c>
    </row>
    <row r="226" spans="3:9" s="27" customFormat="1" ht="18" thickTop="1" thickBot="1" x14ac:dyDescent="0.25">
      <c r="C226" s="117"/>
      <c r="D226" s="66">
        <v>44918</v>
      </c>
      <c r="E226" s="70" t="s">
        <v>237</v>
      </c>
      <c r="F226" s="68" t="s">
        <v>48</v>
      </c>
      <c r="G226" s="83"/>
      <c r="H226" s="69">
        <v>240927.3</v>
      </c>
      <c r="I226" s="46">
        <f t="shared" si="3"/>
        <v>7627580.741500034</v>
      </c>
    </row>
    <row r="227" spans="3:9" s="27" customFormat="1" ht="30" thickTop="1" thickBot="1" x14ac:dyDescent="0.25">
      <c r="C227" s="117"/>
      <c r="D227" s="66">
        <v>44918</v>
      </c>
      <c r="E227" s="70" t="s">
        <v>238</v>
      </c>
      <c r="F227" s="68" t="s">
        <v>16</v>
      </c>
      <c r="G227" s="83"/>
      <c r="H227" s="69">
        <v>39657.980000000003</v>
      </c>
      <c r="I227" s="46">
        <f t="shared" si="3"/>
        <v>7587922.7615000335</v>
      </c>
    </row>
    <row r="228" spans="3:9" s="27" customFormat="1" ht="18" thickTop="1" thickBot="1" x14ac:dyDescent="0.25">
      <c r="C228" s="117"/>
      <c r="D228" s="66">
        <v>44918</v>
      </c>
      <c r="E228" s="70" t="s">
        <v>238</v>
      </c>
      <c r="F228" s="68" t="s">
        <v>48</v>
      </c>
      <c r="G228" s="83"/>
      <c r="H228" s="69">
        <v>753501.42</v>
      </c>
      <c r="I228" s="46">
        <f t="shared" si="3"/>
        <v>6834421.3415000336</v>
      </c>
    </row>
    <row r="229" spans="3:9" s="27" customFormat="1" ht="30" thickTop="1" thickBot="1" x14ac:dyDescent="0.25">
      <c r="C229" s="117"/>
      <c r="D229" s="66">
        <v>44918</v>
      </c>
      <c r="E229" s="70" t="s">
        <v>239</v>
      </c>
      <c r="F229" s="68" t="s">
        <v>16</v>
      </c>
      <c r="G229" s="83"/>
      <c r="H229" s="69">
        <v>2030.93</v>
      </c>
      <c r="I229" s="46">
        <f t="shared" si="3"/>
        <v>6832390.4115000339</v>
      </c>
    </row>
    <row r="230" spans="3:9" s="27" customFormat="1" ht="18" thickTop="1" thickBot="1" x14ac:dyDescent="0.25">
      <c r="C230" s="117"/>
      <c r="D230" s="66">
        <v>44918</v>
      </c>
      <c r="E230" s="70" t="s">
        <v>239</v>
      </c>
      <c r="F230" s="68" t="s">
        <v>48</v>
      </c>
      <c r="G230" s="83"/>
      <c r="H230" s="69">
        <v>39404.620000000003</v>
      </c>
      <c r="I230" s="46">
        <f t="shared" si="3"/>
        <v>6792985.7915000338</v>
      </c>
    </row>
    <row r="231" spans="3:9" s="27" customFormat="1" ht="30" thickTop="1" thickBot="1" x14ac:dyDescent="0.25">
      <c r="C231" s="117"/>
      <c r="D231" s="66">
        <v>44918</v>
      </c>
      <c r="E231" s="70" t="s">
        <v>240</v>
      </c>
      <c r="F231" s="68" t="s">
        <v>16</v>
      </c>
      <c r="G231" s="83"/>
      <c r="H231" s="69">
        <v>7015.05</v>
      </c>
      <c r="I231" s="46">
        <f t="shared" si="3"/>
        <v>6785970.741500034</v>
      </c>
    </row>
    <row r="232" spans="3:9" s="27" customFormat="1" ht="18" thickTop="1" thickBot="1" x14ac:dyDescent="0.25">
      <c r="C232" s="117"/>
      <c r="D232" s="66">
        <v>44918</v>
      </c>
      <c r="E232" s="70" t="s">
        <v>240</v>
      </c>
      <c r="F232" s="68" t="s">
        <v>48</v>
      </c>
      <c r="G232" s="83"/>
      <c r="H232" s="69">
        <v>133285.95000000001</v>
      </c>
      <c r="I232" s="46">
        <f t="shared" si="3"/>
        <v>6652684.7915000338</v>
      </c>
    </row>
    <row r="233" spans="3:9" s="27" customFormat="1" ht="30" thickTop="1" thickBot="1" x14ac:dyDescent="0.25">
      <c r="C233" s="117"/>
      <c r="D233" s="66">
        <v>44918</v>
      </c>
      <c r="E233" s="70" t="s">
        <v>241</v>
      </c>
      <c r="F233" s="68" t="s">
        <v>16</v>
      </c>
      <c r="G233" s="83"/>
      <c r="H233" s="69">
        <v>4781.92</v>
      </c>
      <c r="I233" s="46">
        <f t="shared" si="3"/>
        <v>6647902.8715000339</v>
      </c>
    </row>
    <row r="234" spans="3:9" s="27" customFormat="1" ht="18" thickTop="1" thickBot="1" x14ac:dyDescent="0.25">
      <c r="C234" s="117"/>
      <c r="D234" s="66">
        <v>44918</v>
      </c>
      <c r="E234" s="70" t="s">
        <v>241</v>
      </c>
      <c r="F234" s="68" t="s">
        <v>48</v>
      </c>
      <c r="G234" s="83"/>
      <c r="H234" s="69">
        <v>103374.49</v>
      </c>
      <c r="I234" s="46">
        <f t="shared" si="3"/>
        <v>6544528.3815000337</v>
      </c>
    </row>
    <row r="235" spans="3:9" s="27" customFormat="1" ht="30" thickTop="1" thickBot="1" x14ac:dyDescent="0.25">
      <c r="C235" s="117"/>
      <c r="D235" s="66">
        <v>44918</v>
      </c>
      <c r="E235" s="70" t="s">
        <v>242</v>
      </c>
      <c r="F235" s="68" t="s">
        <v>16</v>
      </c>
      <c r="G235" s="83"/>
      <c r="H235" s="69">
        <v>674.19</v>
      </c>
      <c r="I235" s="46">
        <f t="shared" si="3"/>
        <v>6543854.1915000333</v>
      </c>
    </row>
    <row r="236" spans="3:9" s="27" customFormat="1" ht="18" thickTop="1" thickBot="1" x14ac:dyDescent="0.25">
      <c r="C236" s="117"/>
      <c r="D236" s="66">
        <v>44918</v>
      </c>
      <c r="E236" s="70" t="s">
        <v>242</v>
      </c>
      <c r="F236" s="68" t="s">
        <v>48</v>
      </c>
      <c r="G236" s="83"/>
      <c r="H236" s="69">
        <v>15236.69</v>
      </c>
      <c r="I236" s="46">
        <f t="shared" si="3"/>
        <v>6528617.5015000328</v>
      </c>
    </row>
    <row r="237" spans="3:9" s="27" customFormat="1" ht="30" thickTop="1" thickBot="1" x14ac:dyDescent="0.25">
      <c r="C237" s="117"/>
      <c r="D237" s="66">
        <v>44918</v>
      </c>
      <c r="E237" s="70" t="s">
        <v>243</v>
      </c>
      <c r="F237" s="68" t="s">
        <v>16</v>
      </c>
      <c r="G237" s="83"/>
      <c r="H237" s="69">
        <v>13725</v>
      </c>
      <c r="I237" s="46">
        <f t="shared" si="3"/>
        <v>6514892.5015000328</v>
      </c>
    </row>
    <row r="238" spans="3:9" s="27" customFormat="1" ht="18" thickTop="1" thickBot="1" x14ac:dyDescent="0.25">
      <c r="C238" s="117"/>
      <c r="D238" s="66">
        <v>44918</v>
      </c>
      <c r="E238" s="70" t="s">
        <v>243</v>
      </c>
      <c r="F238" s="68" t="s">
        <v>244</v>
      </c>
      <c r="G238" s="83"/>
      <c r="H238" s="69">
        <v>260775</v>
      </c>
      <c r="I238" s="46">
        <f t="shared" si="3"/>
        <v>6254117.5015000328</v>
      </c>
    </row>
    <row r="239" spans="3:9" s="27" customFormat="1" ht="30" thickTop="1" thickBot="1" x14ac:dyDescent="0.25">
      <c r="C239" s="117"/>
      <c r="D239" s="66">
        <v>44918</v>
      </c>
      <c r="E239" s="70" t="s">
        <v>245</v>
      </c>
      <c r="F239" s="68" t="s">
        <v>16</v>
      </c>
      <c r="G239" s="83"/>
      <c r="H239" s="69">
        <v>141694.54</v>
      </c>
      <c r="I239" s="46">
        <f t="shared" si="3"/>
        <v>6112422.9615000328</v>
      </c>
    </row>
    <row r="240" spans="3:9" s="27" customFormat="1" ht="18" thickTop="1" thickBot="1" x14ac:dyDescent="0.25">
      <c r="C240" s="117"/>
      <c r="D240" s="66">
        <v>44918</v>
      </c>
      <c r="E240" s="70" t="s">
        <v>245</v>
      </c>
      <c r="F240" s="68" t="s">
        <v>48</v>
      </c>
      <c r="G240" s="83"/>
      <c r="H240" s="69">
        <v>2692196.06</v>
      </c>
      <c r="I240" s="46">
        <f t="shared" si="3"/>
        <v>3420226.9015000327</v>
      </c>
    </row>
    <row r="241" spans="3:9" s="27" customFormat="1" ht="30" thickTop="1" thickBot="1" x14ac:dyDescent="0.25">
      <c r="C241" s="117"/>
      <c r="D241" s="66">
        <v>44918</v>
      </c>
      <c r="E241" s="70" t="s">
        <v>246</v>
      </c>
      <c r="F241" s="68" t="s">
        <v>16</v>
      </c>
      <c r="G241" s="83"/>
      <c r="H241" s="69">
        <v>55800</v>
      </c>
      <c r="I241" s="46">
        <f t="shared" si="3"/>
        <v>3364426.9015000327</v>
      </c>
    </row>
    <row r="242" spans="3:9" s="27" customFormat="1" ht="18" thickTop="1" thickBot="1" x14ac:dyDescent="0.25">
      <c r="C242" s="117"/>
      <c r="D242" s="66">
        <v>44918</v>
      </c>
      <c r="E242" s="70" t="s">
        <v>246</v>
      </c>
      <c r="F242" s="68" t="s">
        <v>48</v>
      </c>
      <c r="G242" s="83"/>
      <c r="H242" s="69">
        <v>1060200</v>
      </c>
      <c r="I242" s="46">
        <f t="shared" si="3"/>
        <v>2304226.9015000327</v>
      </c>
    </row>
    <row r="243" spans="3:9" s="27" customFormat="1" ht="30" thickTop="1" thickBot="1" x14ac:dyDescent="0.25">
      <c r="C243" s="117"/>
      <c r="D243" s="66">
        <v>44918</v>
      </c>
      <c r="E243" s="70" t="s">
        <v>247</v>
      </c>
      <c r="F243" s="68" t="s">
        <v>16</v>
      </c>
      <c r="G243" s="83"/>
      <c r="H243" s="69">
        <v>143.69999999999999</v>
      </c>
      <c r="I243" s="46">
        <f t="shared" si="3"/>
        <v>2304083.2015000326</v>
      </c>
    </row>
    <row r="244" spans="3:9" s="27" customFormat="1" ht="18" thickTop="1" thickBot="1" x14ac:dyDescent="0.25">
      <c r="C244" s="117"/>
      <c r="D244" s="66">
        <v>44918</v>
      </c>
      <c r="E244" s="70" t="s">
        <v>247</v>
      </c>
      <c r="F244" s="68" t="s">
        <v>48</v>
      </c>
      <c r="G244" s="83"/>
      <c r="H244" s="69">
        <v>3247.62</v>
      </c>
      <c r="I244" s="46">
        <f t="shared" si="3"/>
        <v>2300835.5815000325</v>
      </c>
    </row>
    <row r="245" spans="3:9" s="27" customFormat="1" ht="30" thickTop="1" thickBot="1" x14ac:dyDescent="0.25">
      <c r="C245" s="117"/>
      <c r="D245" s="66">
        <v>44918</v>
      </c>
      <c r="E245" s="70" t="s">
        <v>248</v>
      </c>
      <c r="F245" s="68" t="s">
        <v>16</v>
      </c>
      <c r="G245" s="83"/>
      <c r="H245" s="69">
        <v>14300</v>
      </c>
      <c r="I245" s="46">
        <f t="shared" si="3"/>
        <v>2286535.5815000325</v>
      </c>
    </row>
    <row r="246" spans="3:9" s="27" customFormat="1" ht="18" thickTop="1" thickBot="1" x14ac:dyDescent="0.25">
      <c r="C246" s="117"/>
      <c r="D246" s="66">
        <v>44918</v>
      </c>
      <c r="E246" s="70" t="s">
        <v>248</v>
      </c>
      <c r="F246" s="68" t="s">
        <v>229</v>
      </c>
      <c r="G246" s="83"/>
      <c r="H246" s="69">
        <v>271700</v>
      </c>
      <c r="I246" s="46">
        <f t="shared" si="3"/>
        <v>2014835.5815000325</v>
      </c>
    </row>
    <row r="247" spans="3:9" s="27" customFormat="1" ht="30" thickTop="1" thickBot="1" x14ac:dyDescent="0.25">
      <c r="C247" s="117"/>
      <c r="D247" s="66">
        <v>44918</v>
      </c>
      <c r="E247" s="70" t="s">
        <v>249</v>
      </c>
      <c r="F247" s="68" t="s">
        <v>16</v>
      </c>
      <c r="G247" s="83"/>
      <c r="H247" s="69">
        <v>585.72</v>
      </c>
      <c r="I247" s="46">
        <f t="shared" si="3"/>
        <v>2014249.8615000325</v>
      </c>
    </row>
    <row r="248" spans="3:9" s="27" customFormat="1" ht="18" thickTop="1" thickBot="1" x14ac:dyDescent="0.25">
      <c r="C248" s="117"/>
      <c r="D248" s="66">
        <v>44918</v>
      </c>
      <c r="E248" s="70" t="s">
        <v>249</v>
      </c>
      <c r="F248" s="68" t="s">
        <v>48</v>
      </c>
      <c r="G248" s="83"/>
      <c r="H248" s="69">
        <v>11128.68</v>
      </c>
      <c r="I248" s="46">
        <f t="shared" si="3"/>
        <v>2003121.1815000325</v>
      </c>
    </row>
    <row r="249" spans="3:9" s="27" customFormat="1" ht="30" thickTop="1" thickBot="1" x14ac:dyDescent="0.25">
      <c r="C249" s="117"/>
      <c r="D249" s="66">
        <v>44918</v>
      </c>
      <c r="E249" s="70" t="s">
        <v>250</v>
      </c>
      <c r="F249" s="68" t="s">
        <v>16</v>
      </c>
      <c r="G249" s="83"/>
      <c r="H249" s="69">
        <v>8466.7999999999993</v>
      </c>
      <c r="I249" s="46">
        <f t="shared" si="3"/>
        <v>1994654.3815000325</v>
      </c>
    </row>
    <row r="250" spans="3:9" s="27" customFormat="1" ht="18" thickTop="1" thickBot="1" x14ac:dyDescent="0.25">
      <c r="C250" s="117"/>
      <c r="D250" s="66">
        <v>44918</v>
      </c>
      <c r="E250" s="70" t="s">
        <v>250</v>
      </c>
      <c r="F250" s="68" t="s">
        <v>251</v>
      </c>
      <c r="G250" s="83"/>
      <c r="H250" s="69">
        <v>27527.66</v>
      </c>
      <c r="I250" s="46">
        <f t="shared" si="3"/>
        <v>1967126.7215000326</v>
      </c>
    </row>
    <row r="251" spans="3:9" s="27" customFormat="1" ht="30" thickTop="1" thickBot="1" x14ac:dyDescent="0.25">
      <c r="C251" s="117"/>
      <c r="D251" s="66">
        <v>44918</v>
      </c>
      <c r="E251" s="70" t="s">
        <v>252</v>
      </c>
      <c r="F251" s="68" t="s">
        <v>16</v>
      </c>
      <c r="G251" s="83"/>
      <c r="H251" s="69">
        <v>2480.5500000000002</v>
      </c>
      <c r="I251" s="46">
        <f t="shared" si="3"/>
        <v>1964646.1715000325</v>
      </c>
    </row>
    <row r="252" spans="3:9" s="27" customFormat="1" ht="30" thickTop="1" thickBot="1" x14ac:dyDescent="0.25">
      <c r="C252" s="117"/>
      <c r="D252" s="66">
        <v>44918</v>
      </c>
      <c r="E252" s="70" t="s">
        <v>252</v>
      </c>
      <c r="F252" s="68" t="s">
        <v>253</v>
      </c>
      <c r="G252" s="83"/>
      <c r="H252" s="69">
        <v>60041.37</v>
      </c>
      <c r="I252" s="46">
        <f t="shared" si="3"/>
        <v>1904604.8015000324</v>
      </c>
    </row>
    <row r="253" spans="3:9" s="27" customFormat="1" ht="30" thickTop="1" thickBot="1" x14ac:dyDescent="0.25">
      <c r="C253" s="117"/>
      <c r="D253" s="66">
        <v>44918</v>
      </c>
      <c r="E253" s="70" t="s">
        <v>254</v>
      </c>
      <c r="F253" s="68" t="s">
        <v>16</v>
      </c>
      <c r="G253" s="83"/>
      <c r="H253" s="69">
        <v>5220.0600000000004</v>
      </c>
      <c r="I253" s="46">
        <f t="shared" si="3"/>
        <v>1899384.7415000324</v>
      </c>
    </row>
    <row r="254" spans="3:9" s="27" customFormat="1" ht="30" thickTop="1" thickBot="1" x14ac:dyDescent="0.25">
      <c r="C254" s="117"/>
      <c r="D254" s="66">
        <v>44918</v>
      </c>
      <c r="E254" s="70" t="s">
        <v>254</v>
      </c>
      <c r="F254" s="68" t="s">
        <v>255</v>
      </c>
      <c r="G254" s="83"/>
      <c r="H254" s="69">
        <v>73232.28</v>
      </c>
      <c r="I254" s="46">
        <f t="shared" si="3"/>
        <v>1826152.4615000323</v>
      </c>
    </row>
    <row r="255" spans="3:9" s="27" customFormat="1" ht="30" thickTop="1" thickBot="1" x14ac:dyDescent="0.25">
      <c r="C255" s="117"/>
      <c r="D255" s="66">
        <v>44918</v>
      </c>
      <c r="E255" s="70" t="s">
        <v>256</v>
      </c>
      <c r="F255" s="68" t="s">
        <v>16</v>
      </c>
      <c r="G255" s="83"/>
      <c r="H255" s="69">
        <v>2608</v>
      </c>
      <c r="I255" s="46">
        <f t="shared" si="3"/>
        <v>1823544.4615000323</v>
      </c>
    </row>
    <row r="256" spans="3:9" s="27" customFormat="1" ht="30" thickTop="1" thickBot="1" x14ac:dyDescent="0.25">
      <c r="C256" s="117"/>
      <c r="D256" s="66">
        <v>44918</v>
      </c>
      <c r="E256" s="70" t="s">
        <v>256</v>
      </c>
      <c r="F256" s="68" t="s">
        <v>257</v>
      </c>
      <c r="G256" s="83"/>
      <c r="H256" s="69">
        <v>69639.259999999995</v>
      </c>
      <c r="I256" s="46">
        <f t="shared" si="3"/>
        <v>1753905.2015000323</v>
      </c>
    </row>
    <row r="257" spans="3:9" s="27" customFormat="1" ht="30" thickTop="1" thickBot="1" x14ac:dyDescent="0.25">
      <c r="C257" s="117"/>
      <c r="D257" s="66">
        <v>44918</v>
      </c>
      <c r="E257" s="70" t="s">
        <v>258</v>
      </c>
      <c r="F257" s="68" t="s">
        <v>16</v>
      </c>
      <c r="G257" s="83"/>
      <c r="H257" s="69">
        <v>4752.3</v>
      </c>
      <c r="I257" s="46">
        <f t="shared" si="3"/>
        <v>1749152.9015000323</v>
      </c>
    </row>
    <row r="258" spans="3:9" s="27" customFormat="1" ht="18" thickTop="1" thickBot="1" x14ac:dyDescent="0.25">
      <c r="C258" s="117"/>
      <c r="D258" s="66">
        <v>44918</v>
      </c>
      <c r="E258" s="70" t="s">
        <v>258</v>
      </c>
      <c r="F258" s="68" t="s">
        <v>259</v>
      </c>
      <c r="G258" s="83"/>
      <c r="H258" s="69">
        <v>90293.7</v>
      </c>
      <c r="I258" s="46">
        <f t="shared" si="3"/>
        <v>1658859.2015000323</v>
      </c>
    </row>
    <row r="259" spans="3:9" s="27" customFormat="1" ht="30" thickTop="1" thickBot="1" x14ac:dyDescent="0.25">
      <c r="C259" s="117"/>
      <c r="D259" s="66">
        <v>44918</v>
      </c>
      <c r="E259" s="70" t="s">
        <v>260</v>
      </c>
      <c r="F259" s="68" t="s">
        <v>16</v>
      </c>
      <c r="G259" s="83"/>
      <c r="H259" s="69">
        <v>1494</v>
      </c>
      <c r="I259" s="46">
        <f t="shared" si="3"/>
        <v>1657365.2015000323</v>
      </c>
    </row>
    <row r="260" spans="3:9" s="27" customFormat="1" ht="18" thickTop="1" thickBot="1" x14ac:dyDescent="0.25">
      <c r="C260" s="117"/>
      <c r="D260" s="66">
        <v>44918</v>
      </c>
      <c r="E260" s="70" t="s">
        <v>260</v>
      </c>
      <c r="F260" s="68" t="s">
        <v>48</v>
      </c>
      <c r="G260" s="83"/>
      <c r="H260" s="69">
        <v>33764.400000000001</v>
      </c>
      <c r="I260" s="46">
        <f t="shared" si="3"/>
        <v>1623600.8015000324</v>
      </c>
    </row>
    <row r="261" spans="3:9" s="27" customFormat="1" ht="30" thickTop="1" thickBot="1" x14ac:dyDescent="0.25">
      <c r="C261" s="117"/>
      <c r="D261" s="66">
        <v>44918</v>
      </c>
      <c r="E261" s="70" t="s">
        <v>261</v>
      </c>
      <c r="F261" s="68" t="s">
        <v>16</v>
      </c>
      <c r="G261" s="83"/>
      <c r="H261" s="69">
        <v>56915.39</v>
      </c>
      <c r="I261" s="46">
        <f t="shared" si="3"/>
        <v>1566685.4115000325</v>
      </c>
    </row>
    <row r="262" spans="3:9" s="27" customFormat="1" ht="18" thickTop="1" thickBot="1" x14ac:dyDescent="0.25">
      <c r="C262" s="117"/>
      <c r="D262" s="66">
        <v>44918</v>
      </c>
      <c r="E262" s="70" t="s">
        <v>261</v>
      </c>
      <c r="F262" s="68" t="s">
        <v>48</v>
      </c>
      <c r="G262" s="83"/>
      <c r="H262" s="69">
        <v>1081392.4099999999</v>
      </c>
      <c r="I262" s="46">
        <f t="shared" si="3"/>
        <v>485293.00150003261</v>
      </c>
    </row>
    <row r="263" spans="3:9" s="27" customFormat="1" ht="30" thickTop="1" thickBot="1" x14ac:dyDescent="0.25">
      <c r="C263" s="117"/>
      <c r="D263" s="66">
        <v>44921</v>
      </c>
      <c r="E263" s="70"/>
      <c r="F263" s="68" t="s">
        <v>23</v>
      </c>
      <c r="G263" s="83">
        <v>249215.98</v>
      </c>
      <c r="H263" s="69"/>
      <c r="I263" s="46">
        <f t="shared" si="3"/>
        <v>734508.98150003259</v>
      </c>
    </row>
    <row r="264" spans="3:9" s="27" customFormat="1" ht="30" thickTop="1" thickBot="1" x14ac:dyDescent="0.25">
      <c r="C264" s="117"/>
      <c r="D264" s="66">
        <v>44922</v>
      </c>
      <c r="E264" s="70" t="s">
        <v>262</v>
      </c>
      <c r="F264" s="68" t="s">
        <v>16</v>
      </c>
      <c r="G264" s="83"/>
      <c r="H264" s="69">
        <v>14000</v>
      </c>
      <c r="I264" s="46">
        <f t="shared" si="3"/>
        <v>720508.98150003259</v>
      </c>
    </row>
    <row r="265" spans="3:9" s="27" customFormat="1" ht="30" thickTop="1" thickBot="1" x14ac:dyDescent="0.25">
      <c r="C265" s="117"/>
      <c r="D265" s="66">
        <v>44922</v>
      </c>
      <c r="E265" s="70" t="s">
        <v>262</v>
      </c>
      <c r="F265" s="68" t="s">
        <v>263</v>
      </c>
      <c r="G265" s="83"/>
      <c r="H265" s="69">
        <v>266000</v>
      </c>
      <c r="I265" s="46">
        <f t="shared" si="3"/>
        <v>454508.98150003259</v>
      </c>
    </row>
    <row r="266" spans="3:9" s="27" customFormat="1" ht="30" thickTop="1" thickBot="1" x14ac:dyDescent="0.25">
      <c r="C266" s="117"/>
      <c r="D266" s="66">
        <v>44922</v>
      </c>
      <c r="E266" s="70" t="s">
        <v>264</v>
      </c>
      <c r="F266" s="68" t="s">
        <v>16</v>
      </c>
      <c r="G266" s="83"/>
      <c r="H266" s="69">
        <v>3193.65</v>
      </c>
      <c r="I266" s="46">
        <f t="shared" si="3"/>
        <v>451315.33150003257</v>
      </c>
    </row>
    <row r="267" spans="3:9" s="27" customFormat="1" ht="18" thickTop="1" thickBot="1" x14ac:dyDescent="0.25">
      <c r="C267" s="117"/>
      <c r="D267" s="66">
        <v>44922</v>
      </c>
      <c r="E267" s="70" t="s">
        <v>264</v>
      </c>
      <c r="F267" s="68" t="s">
        <v>48</v>
      </c>
      <c r="G267" s="83"/>
      <c r="H267" s="69">
        <v>72176.490000000005</v>
      </c>
      <c r="I267" s="46">
        <f t="shared" si="3"/>
        <v>379138.84150003258</v>
      </c>
    </row>
    <row r="268" spans="3:9" s="27" customFormat="1" ht="30" thickTop="1" thickBot="1" x14ac:dyDescent="0.25">
      <c r="C268" s="117"/>
      <c r="D268" s="66">
        <v>44922</v>
      </c>
      <c r="E268" s="70" t="s">
        <v>265</v>
      </c>
      <c r="F268" s="68" t="s">
        <v>16</v>
      </c>
      <c r="G268" s="83"/>
      <c r="H268" s="69">
        <v>1950</v>
      </c>
      <c r="I268" s="46">
        <f t="shared" si="3"/>
        <v>377188.84150003258</v>
      </c>
    </row>
    <row r="269" spans="3:9" s="27" customFormat="1" ht="18" thickTop="1" thickBot="1" x14ac:dyDescent="0.25">
      <c r="C269" s="117"/>
      <c r="D269" s="66">
        <v>44922</v>
      </c>
      <c r="E269" s="70" t="s">
        <v>265</v>
      </c>
      <c r="F269" s="68" t="s">
        <v>126</v>
      </c>
      <c r="G269" s="83"/>
      <c r="H269" s="69">
        <v>44070</v>
      </c>
      <c r="I269" s="46">
        <f t="shared" si="3"/>
        <v>333118.84150003258</v>
      </c>
    </row>
    <row r="270" spans="3:9" s="27" customFormat="1" ht="30" thickTop="1" thickBot="1" x14ac:dyDescent="0.25">
      <c r="C270" s="117"/>
      <c r="D270" s="66">
        <v>44922</v>
      </c>
      <c r="E270" s="70" t="s">
        <v>266</v>
      </c>
      <c r="F270" s="68" t="s">
        <v>16</v>
      </c>
      <c r="G270" s="83"/>
      <c r="H270" s="69">
        <v>4510.5</v>
      </c>
      <c r="I270" s="46">
        <f t="shared" si="3"/>
        <v>328608.34150003258</v>
      </c>
    </row>
    <row r="271" spans="3:9" s="27" customFormat="1" ht="30" thickTop="1" thickBot="1" x14ac:dyDescent="0.25">
      <c r="C271" s="117"/>
      <c r="D271" s="66">
        <v>44922</v>
      </c>
      <c r="E271" s="70" t="s">
        <v>266</v>
      </c>
      <c r="F271" s="68" t="s">
        <v>267</v>
      </c>
      <c r="G271" s="83"/>
      <c r="H271" s="69">
        <v>101937.3</v>
      </c>
      <c r="I271" s="46">
        <f t="shared" si="3"/>
        <v>226671.04150003259</v>
      </c>
    </row>
    <row r="272" spans="3:9" s="27" customFormat="1" ht="30" thickTop="1" thickBot="1" x14ac:dyDescent="0.25">
      <c r="C272" s="117"/>
      <c r="D272" s="66">
        <v>44922</v>
      </c>
      <c r="E272" s="70" t="s">
        <v>268</v>
      </c>
      <c r="F272" s="68" t="s">
        <v>16</v>
      </c>
      <c r="G272" s="83"/>
      <c r="H272" s="69">
        <v>2940</v>
      </c>
      <c r="I272" s="46">
        <f t="shared" si="3"/>
        <v>223731.04150003259</v>
      </c>
    </row>
    <row r="273" spans="3:9" s="27" customFormat="1" ht="30" thickTop="1" thickBot="1" x14ac:dyDescent="0.25">
      <c r="C273" s="117"/>
      <c r="D273" s="66">
        <v>44922</v>
      </c>
      <c r="E273" s="70" t="s">
        <v>268</v>
      </c>
      <c r="F273" s="68" t="s">
        <v>267</v>
      </c>
      <c r="G273" s="83"/>
      <c r="H273" s="69">
        <v>66444</v>
      </c>
      <c r="I273" s="46">
        <f t="shared" si="3"/>
        <v>157287.04150003259</v>
      </c>
    </row>
    <row r="274" spans="3:9" s="27" customFormat="1" ht="30" thickTop="1" thickBot="1" x14ac:dyDescent="0.25">
      <c r="C274" s="117"/>
      <c r="D274" s="66">
        <v>44922</v>
      </c>
      <c r="E274" s="70" t="s">
        <v>269</v>
      </c>
      <c r="F274" s="68" t="s">
        <v>16</v>
      </c>
      <c r="G274" s="83"/>
      <c r="H274" s="69">
        <v>1455.3</v>
      </c>
      <c r="I274" s="46">
        <f t="shared" ref="I274:I290" si="4">I273+G274-H274</f>
        <v>155831.7415000326</v>
      </c>
    </row>
    <row r="275" spans="3:9" s="27" customFormat="1" ht="18" thickTop="1" thickBot="1" x14ac:dyDescent="0.25">
      <c r="C275" s="117"/>
      <c r="D275" s="66">
        <v>44922</v>
      </c>
      <c r="E275" s="70" t="s">
        <v>269</v>
      </c>
      <c r="F275" s="68" t="s">
        <v>73</v>
      </c>
      <c r="G275" s="83"/>
      <c r="H275" s="69">
        <v>27650.7</v>
      </c>
      <c r="I275" s="46">
        <f t="shared" si="4"/>
        <v>128181.0415000326</v>
      </c>
    </row>
    <row r="276" spans="3:9" s="27" customFormat="1" ht="30" thickTop="1" thickBot="1" x14ac:dyDescent="0.25">
      <c r="C276" s="117"/>
      <c r="D276" s="66">
        <v>44924</v>
      </c>
      <c r="E276" s="70"/>
      <c r="F276" s="68" t="s">
        <v>23</v>
      </c>
      <c r="G276" s="83">
        <v>2204931.58</v>
      </c>
      <c r="H276" s="69"/>
      <c r="I276" s="46">
        <f t="shared" si="4"/>
        <v>2333112.6215000325</v>
      </c>
    </row>
    <row r="277" spans="3:9" s="27" customFormat="1" ht="30" thickTop="1" thickBot="1" x14ac:dyDescent="0.25">
      <c r="C277" s="117"/>
      <c r="D277" s="66">
        <v>44924</v>
      </c>
      <c r="E277" s="70"/>
      <c r="F277" s="68" t="s">
        <v>23</v>
      </c>
      <c r="G277" s="83">
        <v>11541047.33</v>
      </c>
      <c r="H277" s="69"/>
      <c r="I277" s="46">
        <f t="shared" si="4"/>
        <v>13874159.951500032</v>
      </c>
    </row>
    <row r="278" spans="3:9" s="27" customFormat="1" ht="30" thickTop="1" thickBot="1" x14ac:dyDescent="0.25">
      <c r="C278" s="117"/>
      <c r="D278" s="66">
        <v>44925</v>
      </c>
      <c r="E278" s="70">
        <v>8103</v>
      </c>
      <c r="F278" s="68" t="s">
        <v>16</v>
      </c>
      <c r="G278" s="83"/>
      <c r="H278" s="69">
        <v>1383.53</v>
      </c>
      <c r="I278" s="46">
        <f t="shared" si="4"/>
        <v>13872776.421500033</v>
      </c>
    </row>
    <row r="279" spans="3:9" s="27" customFormat="1" ht="30" thickTop="1" thickBot="1" x14ac:dyDescent="0.25">
      <c r="C279" s="117"/>
      <c r="D279" s="66">
        <v>44925</v>
      </c>
      <c r="E279" s="70">
        <v>8103</v>
      </c>
      <c r="F279" s="68" t="s">
        <v>71</v>
      </c>
      <c r="G279" s="83"/>
      <c r="H279" s="69">
        <v>31267.77</v>
      </c>
      <c r="I279" s="46">
        <f t="shared" si="4"/>
        <v>13841508.651500033</v>
      </c>
    </row>
    <row r="280" spans="3:9" s="27" customFormat="1" ht="30" thickTop="1" thickBot="1" x14ac:dyDescent="0.25">
      <c r="C280" s="117"/>
      <c r="D280" s="66">
        <v>44925</v>
      </c>
      <c r="E280" s="70">
        <v>8104</v>
      </c>
      <c r="F280" s="68" t="s">
        <v>16</v>
      </c>
      <c r="G280" s="83"/>
      <c r="H280" s="69">
        <v>5217.79</v>
      </c>
      <c r="I280" s="46">
        <f t="shared" si="4"/>
        <v>13836290.861500034</v>
      </c>
    </row>
    <row r="281" spans="3:9" s="27" customFormat="1" ht="18" thickTop="1" thickBot="1" x14ac:dyDescent="0.25">
      <c r="C281" s="117"/>
      <c r="D281" s="66">
        <v>44925</v>
      </c>
      <c r="E281" s="70">
        <v>8104</v>
      </c>
      <c r="F281" s="68" t="s">
        <v>58</v>
      </c>
      <c r="G281" s="83"/>
      <c r="H281" s="69">
        <v>115834.82</v>
      </c>
      <c r="I281" s="46">
        <f t="shared" si="4"/>
        <v>13720456.041500034</v>
      </c>
    </row>
    <row r="282" spans="3:9" s="27" customFormat="1" ht="30" thickTop="1" thickBot="1" x14ac:dyDescent="0.25">
      <c r="C282" s="117"/>
      <c r="D282" s="66">
        <v>44925</v>
      </c>
      <c r="E282" s="70">
        <v>8105</v>
      </c>
      <c r="F282" s="68" t="s">
        <v>16</v>
      </c>
      <c r="G282" s="83"/>
      <c r="H282" s="69">
        <v>39157.75</v>
      </c>
      <c r="I282" s="46">
        <f t="shared" si="4"/>
        <v>13681298.291500034</v>
      </c>
    </row>
    <row r="283" spans="3:9" s="27" customFormat="1" ht="18" thickTop="1" thickBot="1" x14ac:dyDescent="0.25">
      <c r="C283" s="117"/>
      <c r="D283" s="66">
        <v>44925</v>
      </c>
      <c r="E283" s="70">
        <v>8105</v>
      </c>
      <c r="F283" s="68" t="s">
        <v>270</v>
      </c>
      <c r="G283" s="83"/>
      <c r="H283" s="69">
        <v>884965.15</v>
      </c>
      <c r="I283" s="46">
        <f t="shared" si="4"/>
        <v>12796333.141500033</v>
      </c>
    </row>
    <row r="284" spans="3:9" s="27" customFormat="1" ht="30" thickTop="1" thickBot="1" x14ac:dyDescent="0.25">
      <c r="C284" s="117"/>
      <c r="D284" s="66">
        <v>44925</v>
      </c>
      <c r="E284" s="70">
        <v>8106</v>
      </c>
      <c r="F284" s="68" t="s">
        <v>16</v>
      </c>
      <c r="G284" s="83"/>
      <c r="H284" s="69">
        <v>4080</v>
      </c>
      <c r="I284" s="46">
        <f t="shared" si="4"/>
        <v>12792253.141500033</v>
      </c>
    </row>
    <row r="285" spans="3:9" s="27" customFormat="1" ht="18" thickTop="1" thickBot="1" x14ac:dyDescent="0.25">
      <c r="C285" s="117"/>
      <c r="D285" s="66">
        <v>44925</v>
      </c>
      <c r="E285" s="70">
        <v>8106</v>
      </c>
      <c r="F285" s="68" t="s">
        <v>77</v>
      </c>
      <c r="G285" s="83"/>
      <c r="H285" s="69">
        <v>77520</v>
      </c>
      <c r="I285" s="46">
        <f t="shared" si="4"/>
        <v>12714733.141500033</v>
      </c>
    </row>
    <row r="286" spans="3:9" s="27" customFormat="1" ht="30" thickTop="1" thickBot="1" x14ac:dyDescent="0.25">
      <c r="C286" s="117"/>
      <c r="D286" s="66">
        <v>44925</v>
      </c>
      <c r="E286" s="70">
        <v>8107</v>
      </c>
      <c r="F286" s="68" t="s">
        <v>16</v>
      </c>
      <c r="G286" s="83"/>
      <c r="H286" s="69">
        <v>86732.800000000003</v>
      </c>
      <c r="I286" s="46">
        <f t="shared" si="4"/>
        <v>12628000.341500033</v>
      </c>
    </row>
    <row r="287" spans="3:9" s="27" customFormat="1" ht="30" thickTop="1" thickBot="1" x14ac:dyDescent="0.25">
      <c r="C287" s="117"/>
      <c r="D287" s="66">
        <v>44925</v>
      </c>
      <c r="E287" s="70">
        <v>8107</v>
      </c>
      <c r="F287" s="68" t="s">
        <v>71</v>
      </c>
      <c r="G287" s="83"/>
      <c r="H287" s="69">
        <v>1960161.28</v>
      </c>
      <c r="I287" s="46">
        <f t="shared" si="4"/>
        <v>10667839.061500033</v>
      </c>
    </row>
    <row r="288" spans="3:9" s="27" customFormat="1" ht="30" thickTop="1" thickBot="1" x14ac:dyDescent="0.25">
      <c r="C288" s="117"/>
      <c r="D288" s="66">
        <v>44925</v>
      </c>
      <c r="E288" s="70">
        <v>8108</v>
      </c>
      <c r="F288" s="68" t="s">
        <v>16</v>
      </c>
      <c r="G288" s="83"/>
      <c r="H288" s="69">
        <v>901</v>
      </c>
      <c r="I288" s="46">
        <f t="shared" si="4"/>
        <v>10666938.061500033</v>
      </c>
    </row>
    <row r="289" spans="3:9" s="27" customFormat="1" ht="18" thickTop="1" thickBot="1" x14ac:dyDescent="0.25">
      <c r="C289" s="117"/>
      <c r="D289" s="66">
        <v>44925</v>
      </c>
      <c r="E289" s="70">
        <v>8108</v>
      </c>
      <c r="F289" s="68" t="s">
        <v>271</v>
      </c>
      <c r="G289" s="83"/>
      <c r="H289" s="69">
        <v>240199</v>
      </c>
      <c r="I289" s="46">
        <f t="shared" si="4"/>
        <v>10426739.061500033</v>
      </c>
    </row>
    <row r="290" spans="3:9" s="27" customFormat="1" ht="30" thickTop="1" thickBot="1" x14ac:dyDescent="0.25">
      <c r="C290" s="117"/>
      <c r="D290" s="66">
        <v>44925</v>
      </c>
      <c r="E290" s="70">
        <v>8109</v>
      </c>
      <c r="F290" s="68" t="s">
        <v>16</v>
      </c>
      <c r="G290" s="83"/>
      <c r="H290" s="69">
        <v>11718</v>
      </c>
      <c r="I290" s="46">
        <f t="shared" si="4"/>
        <v>10415021.061500033</v>
      </c>
    </row>
    <row r="291" spans="3:9" s="27" customFormat="1" ht="18" thickTop="1" thickBot="1" x14ac:dyDescent="0.25">
      <c r="C291" s="117"/>
      <c r="D291" s="66">
        <v>44925</v>
      </c>
      <c r="E291" s="70">
        <v>8109</v>
      </c>
      <c r="F291" s="68" t="s">
        <v>272</v>
      </c>
      <c r="G291" s="83"/>
      <c r="H291" s="69">
        <v>264826.8</v>
      </c>
      <c r="I291" s="46">
        <f>I290+G291-H291</f>
        <v>10150194.261500033</v>
      </c>
    </row>
    <row r="292" spans="3:9" s="27" customFormat="1" ht="30" thickTop="1" thickBot="1" x14ac:dyDescent="0.25">
      <c r="C292" s="117"/>
      <c r="D292" s="66">
        <v>44925</v>
      </c>
      <c r="E292" s="67" t="s">
        <v>380</v>
      </c>
      <c r="F292" s="68" t="s">
        <v>16</v>
      </c>
      <c r="G292" s="220"/>
      <c r="H292" s="69">
        <v>10400</v>
      </c>
      <c r="I292" s="46">
        <f>I291+G292-H292</f>
        <v>10139794.261500033</v>
      </c>
    </row>
    <row r="293" spans="3:9" s="27" customFormat="1" ht="18" thickTop="1" thickBot="1" x14ac:dyDescent="0.25">
      <c r="C293" s="117"/>
      <c r="D293" s="178">
        <v>44925</v>
      </c>
      <c r="E293" s="67" t="s">
        <v>380</v>
      </c>
      <c r="F293" s="83" t="s">
        <v>381</v>
      </c>
      <c r="G293" s="69"/>
      <c r="H293" s="69">
        <v>235040</v>
      </c>
      <c r="I293" s="46">
        <f t="shared" ref="I293:I388" si="5">I292+G293-H293</f>
        <v>9904754.2615000326</v>
      </c>
    </row>
    <row r="294" spans="3:9" s="27" customFormat="1" ht="30" thickTop="1" thickBot="1" x14ac:dyDescent="0.25">
      <c r="C294" s="117"/>
      <c r="D294" s="66">
        <v>44925</v>
      </c>
      <c r="E294" s="67" t="s">
        <v>382</v>
      </c>
      <c r="F294" s="68" t="s">
        <v>16</v>
      </c>
      <c r="G294" s="69"/>
      <c r="H294" s="69">
        <v>3058.7999999999997</v>
      </c>
      <c r="I294" s="46">
        <f t="shared" si="5"/>
        <v>9901695.4615000319</v>
      </c>
    </row>
    <row r="295" spans="3:9" s="27" customFormat="1" ht="18" thickTop="1" thickBot="1" x14ac:dyDescent="0.25">
      <c r="C295" s="117"/>
      <c r="D295" s="66">
        <v>44925</v>
      </c>
      <c r="E295" s="67" t="s">
        <v>382</v>
      </c>
      <c r="F295" s="83" t="s">
        <v>383</v>
      </c>
      <c r="G295" s="69"/>
      <c r="H295" s="69">
        <v>69128.87999999999</v>
      </c>
      <c r="I295" s="46">
        <f t="shared" si="5"/>
        <v>9832566.5815000311</v>
      </c>
    </row>
    <row r="296" spans="3:9" s="27" customFormat="1" ht="30" thickTop="1" thickBot="1" x14ac:dyDescent="0.25">
      <c r="C296" s="117"/>
      <c r="D296" s="66">
        <v>44925</v>
      </c>
      <c r="E296" s="67" t="s">
        <v>384</v>
      </c>
      <c r="F296" s="68" t="s">
        <v>16</v>
      </c>
      <c r="G296" s="69"/>
      <c r="H296" s="69">
        <v>12365.775</v>
      </c>
      <c r="I296" s="46">
        <f t="shared" si="5"/>
        <v>9820200.8065000307</v>
      </c>
    </row>
    <row r="297" spans="3:9" s="27" customFormat="1" ht="18" thickTop="1" thickBot="1" x14ac:dyDescent="0.25">
      <c r="C297" s="117"/>
      <c r="D297" s="66">
        <v>44925</v>
      </c>
      <c r="E297" s="67" t="s">
        <v>384</v>
      </c>
      <c r="F297" s="83" t="s">
        <v>385</v>
      </c>
      <c r="G297" s="69"/>
      <c r="H297" s="69">
        <v>279466.51499999996</v>
      </c>
      <c r="I297" s="46">
        <f t="shared" si="5"/>
        <v>9540734.2915000301</v>
      </c>
    </row>
    <row r="298" spans="3:9" s="27" customFormat="1" ht="30" thickTop="1" thickBot="1" x14ac:dyDescent="0.25">
      <c r="C298" s="117"/>
      <c r="D298" s="66">
        <v>44925</v>
      </c>
      <c r="E298" s="67" t="s">
        <v>386</v>
      </c>
      <c r="F298" s="68" t="s">
        <v>16</v>
      </c>
      <c r="G298" s="69"/>
      <c r="H298" s="69">
        <v>18904.150000000001</v>
      </c>
      <c r="I298" s="46">
        <f t="shared" si="5"/>
        <v>9521830.1415000297</v>
      </c>
    </row>
    <row r="299" spans="3:9" s="27" customFormat="1" ht="30" thickTop="1" thickBot="1" x14ac:dyDescent="0.25">
      <c r="C299" s="117"/>
      <c r="D299" s="66">
        <v>44925</v>
      </c>
      <c r="E299" s="67" t="s">
        <v>386</v>
      </c>
      <c r="F299" s="68" t="s">
        <v>63</v>
      </c>
      <c r="G299" s="69"/>
      <c r="H299" s="69">
        <v>20416.482</v>
      </c>
      <c r="I299" s="46">
        <f t="shared" si="5"/>
        <v>9501413.6595000289</v>
      </c>
    </row>
    <row r="300" spans="3:9" s="27" customFormat="1" ht="18" thickTop="1" thickBot="1" x14ac:dyDescent="0.25">
      <c r="C300" s="117"/>
      <c r="D300" s="66">
        <v>44925</v>
      </c>
      <c r="E300" s="67" t="s">
        <v>386</v>
      </c>
      <c r="F300" s="83" t="s">
        <v>387</v>
      </c>
      <c r="G300" s="69"/>
      <c r="H300" s="69">
        <v>406817.32799999998</v>
      </c>
      <c r="I300" s="46">
        <f t="shared" si="5"/>
        <v>9094596.3315000292</v>
      </c>
    </row>
    <row r="301" spans="3:9" s="27" customFormat="1" ht="30" thickTop="1" thickBot="1" x14ac:dyDescent="0.25">
      <c r="C301" s="117"/>
      <c r="D301" s="66">
        <v>44925</v>
      </c>
      <c r="E301" s="67" t="s">
        <v>388</v>
      </c>
      <c r="F301" s="68" t="s">
        <v>16</v>
      </c>
      <c r="G301" s="69"/>
      <c r="H301" s="69">
        <v>1500</v>
      </c>
      <c r="I301" s="46">
        <f t="shared" si="5"/>
        <v>9093096.3315000292</v>
      </c>
    </row>
    <row r="302" spans="3:9" s="27" customFormat="1" ht="18" thickTop="1" thickBot="1" x14ac:dyDescent="0.25">
      <c r="C302" s="117"/>
      <c r="D302" s="66">
        <v>44925</v>
      </c>
      <c r="E302" s="67" t="s">
        <v>388</v>
      </c>
      <c r="F302" s="83" t="s">
        <v>389</v>
      </c>
      <c r="G302" s="69"/>
      <c r="H302" s="69">
        <v>33900</v>
      </c>
      <c r="I302" s="46">
        <f t="shared" si="5"/>
        <v>9059196.3315000292</v>
      </c>
    </row>
    <row r="303" spans="3:9" s="27" customFormat="1" ht="30" thickTop="1" thickBot="1" x14ac:dyDescent="0.25">
      <c r="C303" s="117"/>
      <c r="D303" s="66">
        <v>44925</v>
      </c>
      <c r="E303" s="67" t="s">
        <v>390</v>
      </c>
      <c r="F303" s="68" t="s">
        <v>16</v>
      </c>
      <c r="G303" s="69"/>
      <c r="H303" s="69">
        <v>8669.9</v>
      </c>
      <c r="I303" s="46">
        <f t="shared" si="5"/>
        <v>9050526.4315000288</v>
      </c>
    </row>
    <row r="304" spans="3:9" s="27" customFormat="1" ht="18" thickTop="1" thickBot="1" x14ac:dyDescent="0.25">
      <c r="C304" s="117"/>
      <c r="D304" s="66">
        <v>44925</v>
      </c>
      <c r="E304" s="67" t="s">
        <v>390</v>
      </c>
      <c r="F304" s="83" t="s">
        <v>391</v>
      </c>
      <c r="G304" s="69"/>
      <c r="H304" s="69">
        <v>195939.74000000002</v>
      </c>
      <c r="I304" s="46">
        <f t="shared" si="5"/>
        <v>8854586.6915000286</v>
      </c>
    </row>
    <row r="305" spans="3:9" s="27" customFormat="1" ht="30" thickTop="1" thickBot="1" x14ac:dyDescent="0.25">
      <c r="C305" s="117"/>
      <c r="D305" s="66">
        <v>44925</v>
      </c>
      <c r="E305" s="67" t="s">
        <v>392</v>
      </c>
      <c r="F305" s="68" t="s">
        <v>16</v>
      </c>
      <c r="G305" s="69"/>
      <c r="H305" s="69">
        <v>4120.3</v>
      </c>
      <c r="I305" s="46">
        <f t="shared" si="5"/>
        <v>8850466.3915000279</v>
      </c>
    </row>
    <row r="306" spans="3:9" s="27" customFormat="1" ht="18" thickTop="1" thickBot="1" x14ac:dyDescent="0.25">
      <c r="C306" s="117"/>
      <c r="D306" s="66">
        <v>44925</v>
      </c>
      <c r="E306" s="67" t="s">
        <v>392</v>
      </c>
      <c r="F306" s="83" t="s">
        <v>391</v>
      </c>
      <c r="G306" s="69"/>
      <c r="H306" s="69">
        <v>93118.78</v>
      </c>
      <c r="I306" s="46">
        <f t="shared" si="5"/>
        <v>8757347.6115000285</v>
      </c>
    </row>
    <row r="307" spans="3:9" s="27" customFormat="1" ht="30" thickTop="1" thickBot="1" x14ac:dyDescent="0.25">
      <c r="C307" s="117"/>
      <c r="D307" s="66">
        <v>44925</v>
      </c>
      <c r="E307" s="67" t="s">
        <v>393</v>
      </c>
      <c r="F307" s="68" t="s">
        <v>16</v>
      </c>
      <c r="G307" s="69"/>
      <c r="H307" s="69">
        <v>9678.75</v>
      </c>
      <c r="I307" s="46">
        <f t="shared" si="5"/>
        <v>8747668.8615000285</v>
      </c>
    </row>
    <row r="308" spans="3:9" s="27" customFormat="1" ht="18" thickTop="1" thickBot="1" x14ac:dyDescent="0.25">
      <c r="C308" s="117"/>
      <c r="D308" s="66">
        <v>44925</v>
      </c>
      <c r="E308" s="67" t="s">
        <v>393</v>
      </c>
      <c r="F308" s="83" t="s">
        <v>394</v>
      </c>
      <c r="G308" s="69"/>
      <c r="H308" s="69">
        <v>116663.52</v>
      </c>
      <c r="I308" s="46">
        <f t="shared" si="5"/>
        <v>8631005.341500029</v>
      </c>
    </row>
    <row r="309" spans="3:9" s="27" customFormat="1" ht="30" thickTop="1" thickBot="1" x14ac:dyDescent="0.25">
      <c r="C309" s="117"/>
      <c r="D309" s="66">
        <v>44925</v>
      </c>
      <c r="E309" s="67" t="s">
        <v>395</v>
      </c>
      <c r="F309" s="68" t="s">
        <v>16</v>
      </c>
      <c r="G309" s="69"/>
      <c r="H309" s="69">
        <v>5794.5750000000007</v>
      </c>
      <c r="I309" s="46">
        <f t="shared" si="5"/>
        <v>8625210.7665000297</v>
      </c>
    </row>
    <row r="310" spans="3:9" s="27" customFormat="1" ht="18" thickTop="1" thickBot="1" x14ac:dyDescent="0.25">
      <c r="C310" s="117"/>
      <c r="D310" s="66">
        <v>44925</v>
      </c>
      <c r="E310" s="67" t="s">
        <v>395</v>
      </c>
      <c r="F310" s="83" t="s">
        <v>394</v>
      </c>
      <c r="G310" s="69"/>
      <c r="H310" s="69">
        <v>110096.925</v>
      </c>
      <c r="I310" s="46">
        <f t="shared" si="5"/>
        <v>8515113.841500029</v>
      </c>
    </row>
    <row r="311" spans="3:9" s="27" customFormat="1" ht="30" thickTop="1" thickBot="1" x14ac:dyDescent="0.25">
      <c r="C311" s="117"/>
      <c r="D311" s="66">
        <v>44925</v>
      </c>
      <c r="E311" s="67" t="s">
        <v>396</v>
      </c>
      <c r="F311" s="68" t="s">
        <v>16</v>
      </c>
      <c r="G311" s="69"/>
      <c r="H311" s="69">
        <v>1441.1255000000001</v>
      </c>
      <c r="I311" s="46">
        <f t="shared" si="5"/>
        <v>8513672.7160000298</v>
      </c>
    </row>
    <row r="312" spans="3:9" s="27" customFormat="1" ht="18" thickTop="1" thickBot="1" x14ac:dyDescent="0.25">
      <c r="C312" s="117"/>
      <c r="D312" s="66">
        <v>44925</v>
      </c>
      <c r="E312" s="67" t="s">
        <v>396</v>
      </c>
      <c r="F312" s="83" t="s">
        <v>397</v>
      </c>
      <c r="G312" s="69"/>
      <c r="H312" s="69">
        <v>27381.3845</v>
      </c>
      <c r="I312" s="46">
        <f t="shared" si="5"/>
        <v>8486291.3315000292</v>
      </c>
    </row>
    <row r="313" spans="3:9" s="27" customFormat="1" ht="30" thickTop="1" thickBot="1" x14ac:dyDescent="0.25">
      <c r="C313" s="117"/>
      <c r="D313" s="66">
        <v>44925</v>
      </c>
      <c r="E313" s="67" t="s">
        <v>398</v>
      </c>
      <c r="F313" s="68" t="s">
        <v>16</v>
      </c>
      <c r="G313" s="69"/>
      <c r="H313" s="69">
        <v>159646.98000000001</v>
      </c>
      <c r="I313" s="46">
        <f t="shared" si="5"/>
        <v>8326644.3515000287</v>
      </c>
    </row>
    <row r="314" spans="3:9" s="27" customFormat="1" ht="18" thickTop="1" thickBot="1" x14ac:dyDescent="0.25">
      <c r="C314" s="117"/>
      <c r="D314" s="66">
        <v>44925</v>
      </c>
      <c r="E314" s="67" t="s">
        <v>398</v>
      </c>
      <c r="F314" s="83" t="s">
        <v>176</v>
      </c>
      <c r="G314" s="69"/>
      <c r="H314" s="69">
        <v>3033292.62</v>
      </c>
      <c r="I314" s="46">
        <f t="shared" si="5"/>
        <v>5293351.7315000286</v>
      </c>
    </row>
    <row r="315" spans="3:9" s="27" customFormat="1" ht="30" thickTop="1" thickBot="1" x14ac:dyDescent="0.25">
      <c r="C315" s="117"/>
      <c r="D315" s="66">
        <v>44925</v>
      </c>
      <c r="E315" s="67" t="s">
        <v>399</v>
      </c>
      <c r="F315" s="68" t="s">
        <v>16</v>
      </c>
      <c r="G315" s="69"/>
      <c r="H315" s="69">
        <v>20481.600000000002</v>
      </c>
      <c r="I315" s="46">
        <f t="shared" si="5"/>
        <v>5272870.131500029</v>
      </c>
    </row>
    <row r="316" spans="3:9" s="27" customFormat="1" ht="18" thickTop="1" thickBot="1" x14ac:dyDescent="0.25">
      <c r="C316" s="117"/>
      <c r="D316" s="66">
        <v>44925</v>
      </c>
      <c r="E316" s="67" t="s">
        <v>399</v>
      </c>
      <c r="F316" s="83" t="s">
        <v>400</v>
      </c>
      <c r="G316" s="69"/>
      <c r="H316" s="69">
        <v>462884.16000000003</v>
      </c>
      <c r="I316" s="46">
        <f t="shared" si="5"/>
        <v>4809985.9715000289</v>
      </c>
    </row>
    <row r="317" spans="3:9" s="27" customFormat="1" ht="30" thickTop="1" thickBot="1" x14ac:dyDescent="0.25">
      <c r="C317" s="117"/>
      <c r="D317" s="66">
        <v>44925</v>
      </c>
      <c r="E317" s="67" t="s">
        <v>401</v>
      </c>
      <c r="F317" s="68" t="s">
        <v>16</v>
      </c>
      <c r="G317" s="69"/>
      <c r="H317" s="69">
        <v>545726.10000000009</v>
      </c>
      <c r="I317" s="46">
        <f t="shared" si="5"/>
        <v>4264259.8715000283</v>
      </c>
    </row>
    <row r="318" spans="3:9" s="27" customFormat="1" ht="18" thickTop="1" thickBot="1" x14ac:dyDescent="0.25">
      <c r="C318" s="117"/>
      <c r="D318" s="66">
        <v>44925</v>
      </c>
      <c r="E318" s="67" t="s">
        <v>401</v>
      </c>
      <c r="F318" s="83" t="s">
        <v>54</v>
      </c>
      <c r="G318" s="69"/>
      <c r="H318" s="69">
        <v>10368795.9</v>
      </c>
      <c r="I318" s="46">
        <f t="shared" si="5"/>
        <v>-6104536.0284999721</v>
      </c>
    </row>
    <row r="319" spans="3:9" s="27" customFormat="1" ht="30" thickTop="1" thickBot="1" x14ac:dyDescent="0.25">
      <c r="C319" s="117"/>
      <c r="D319" s="66">
        <v>44925</v>
      </c>
      <c r="E319" s="67" t="s">
        <v>402</v>
      </c>
      <c r="F319" s="68" t="s">
        <v>16</v>
      </c>
      <c r="G319" s="69"/>
      <c r="H319" s="69">
        <v>2186.19</v>
      </c>
      <c r="I319" s="46">
        <f t="shared" si="5"/>
        <v>-6106722.2184999725</v>
      </c>
    </row>
    <row r="320" spans="3:9" s="27" customFormat="1" ht="18" thickTop="1" thickBot="1" x14ac:dyDescent="0.25">
      <c r="C320" s="117"/>
      <c r="D320" s="66">
        <v>44925</v>
      </c>
      <c r="E320" s="67" t="s">
        <v>402</v>
      </c>
      <c r="F320" s="83" t="s">
        <v>403</v>
      </c>
      <c r="G320" s="69"/>
      <c r="H320" s="69">
        <v>41537.61</v>
      </c>
      <c r="I320" s="46">
        <f t="shared" si="5"/>
        <v>-6148259.8284999728</v>
      </c>
    </row>
    <row r="321" spans="3:9" s="27" customFormat="1" ht="30" thickTop="1" thickBot="1" x14ac:dyDescent="0.25">
      <c r="C321" s="117"/>
      <c r="D321" s="66">
        <v>44925</v>
      </c>
      <c r="E321" s="67" t="s">
        <v>404</v>
      </c>
      <c r="F321" s="68" t="s">
        <v>16</v>
      </c>
      <c r="G321" s="69"/>
      <c r="H321" s="69">
        <v>38850</v>
      </c>
      <c r="I321" s="46">
        <f t="shared" si="5"/>
        <v>-6187109.8284999728</v>
      </c>
    </row>
    <row r="322" spans="3:9" s="27" customFormat="1" ht="18" thickTop="1" thickBot="1" x14ac:dyDescent="0.25">
      <c r="C322" s="117"/>
      <c r="D322" s="66">
        <v>44925</v>
      </c>
      <c r="E322" s="67" t="s">
        <v>404</v>
      </c>
      <c r="F322" s="83" t="s">
        <v>403</v>
      </c>
      <c r="G322" s="69"/>
      <c r="H322" s="69">
        <v>738150</v>
      </c>
      <c r="I322" s="46">
        <f t="shared" si="5"/>
        <v>-6925259.8284999728</v>
      </c>
    </row>
    <row r="323" spans="3:9" s="27" customFormat="1" ht="30" thickTop="1" thickBot="1" x14ac:dyDescent="0.25">
      <c r="C323" s="117"/>
      <c r="D323" s="66">
        <v>44925</v>
      </c>
      <c r="E323" s="67" t="s">
        <v>405</v>
      </c>
      <c r="F323" s="68" t="s">
        <v>16</v>
      </c>
      <c r="G323" s="69"/>
      <c r="H323" s="69">
        <v>4500</v>
      </c>
      <c r="I323" s="46">
        <f t="shared" si="5"/>
        <v>-6929759.8284999728</v>
      </c>
    </row>
    <row r="324" spans="3:9" s="27" customFormat="1" ht="18" thickTop="1" thickBot="1" x14ac:dyDescent="0.25">
      <c r="C324" s="117"/>
      <c r="D324" s="66">
        <v>44925</v>
      </c>
      <c r="E324" s="67" t="s">
        <v>405</v>
      </c>
      <c r="F324" s="83" t="s">
        <v>406</v>
      </c>
      <c r="G324" s="69"/>
      <c r="H324" s="69">
        <v>101700</v>
      </c>
      <c r="I324" s="46">
        <f t="shared" si="5"/>
        <v>-7031459.8284999728</v>
      </c>
    </row>
    <row r="325" spans="3:9" s="27" customFormat="1" ht="30" thickTop="1" thickBot="1" x14ac:dyDescent="0.25">
      <c r="C325" s="117"/>
      <c r="D325" s="66">
        <v>44925</v>
      </c>
      <c r="E325" s="67" t="s">
        <v>407</v>
      </c>
      <c r="F325" s="68" t="s">
        <v>16</v>
      </c>
      <c r="G325" s="69"/>
      <c r="H325" s="69">
        <v>1938.4680000000001</v>
      </c>
      <c r="I325" s="46">
        <f t="shared" si="5"/>
        <v>-7033398.2964999732</v>
      </c>
    </row>
    <row r="326" spans="3:9" s="27" customFormat="1" ht="18" thickTop="1" thickBot="1" x14ac:dyDescent="0.25">
      <c r="C326" s="117"/>
      <c r="D326" s="66">
        <v>44925</v>
      </c>
      <c r="E326" s="67" t="s">
        <v>407</v>
      </c>
      <c r="F326" s="83" t="s">
        <v>408</v>
      </c>
      <c r="G326" s="69"/>
      <c r="H326" s="69">
        <v>488711.53200000001</v>
      </c>
      <c r="I326" s="46">
        <f t="shared" si="5"/>
        <v>-7522109.8284999728</v>
      </c>
    </row>
    <row r="327" spans="3:9" s="27" customFormat="1" ht="30" thickTop="1" thickBot="1" x14ac:dyDescent="0.25">
      <c r="C327" s="117"/>
      <c r="D327" s="66">
        <v>44925</v>
      </c>
      <c r="E327" s="67" t="s">
        <v>409</v>
      </c>
      <c r="F327" s="68" t="s">
        <v>16</v>
      </c>
      <c r="G327" s="69"/>
      <c r="H327" s="69">
        <v>1754.9385000000002</v>
      </c>
      <c r="I327" s="46">
        <f t="shared" si="5"/>
        <v>-7523864.766999973</v>
      </c>
    </row>
    <row r="328" spans="3:9" s="27" customFormat="1" ht="18" thickTop="1" thickBot="1" x14ac:dyDescent="0.25">
      <c r="C328" s="117"/>
      <c r="D328" s="66">
        <v>44925</v>
      </c>
      <c r="E328" s="67" t="s">
        <v>409</v>
      </c>
      <c r="F328" s="83" t="s">
        <v>410</v>
      </c>
      <c r="G328" s="69"/>
      <c r="H328" s="69">
        <v>371828.0515</v>
      </c>
      <c r="I328" s="46">
        <f t="shared" si="5"/>
        <v>-7895692.818499973</v>
      </c>
    </row>
    <row r="329" spans="3:9" s="27" customFormat="1" ht="30" thickTop="1" thickBot="1" x14ac:dyDescent="0.25">
      <c r="C329" s="117"/>
      <c r="D329" s="66">
        <v>44925</v>
      </c>
      <c r="E329" s="67" t="s">
        <v>411</v>
      </c>
      <c r="F329" s="68" t="s">
        <v>16</v>
      </c>
      <c r="G329" s="69"/>
      <c r="H329" s="69">
        <v>10800</v>
      </c>
      <c r="I329" s="46">
        <f t="shared" si="5"/>
        <v>-7906492.818499973</v>
      </c>
    </row>
    <row r="330" spans="3:9" s="27" customFormat="1" ht="30" thickTop="1" thickBot="1" x14ac:dyDescent="0.25">
      <c r="C330" s="117"/>
      <c r="D330" s="66">
        <v>44925</v>
      </c>
      <c r="E330" s="67" t="s">
        <v>411</v>
      </c>
      <c r="F330" s="68" t="s">
        <v>63</v>
      </c>
      <c r="G330" s="69"/>
      <c r="H330" s="69">
        <v>11664</v>
      </c>
      <c r="I330" s="46">
        <f t="shared" si="5"/>
        <v>-7918156.818499973</v>
      </c>
    </row>
    <row r="331" spans="3:9" s="27" customFormat="1" ht="18" thickTop="1" thickBot="1" x14ac:dyDescent="0.25">
      <c r="C331" s="117"/>
      <c r="D331" s="66">
        <v>44925</v>
      </c>
      <c r="E331" s="67" t="s">
        <v>411</v>
      </c>
      <c r="F331" s="83" t="s">
        <v>412</v>
      </c>
      <c r="G331" s="69"/>
      <c r="H331" s="69">
        <v>232416</v>
      </c>
      <c r="I331" s="46">
        <f t="shared" si="5"/>
        <v>-8150572.818499973</v>
      </c>
    </row>
    <row r="332" spans="3:9" s="27" customFormat="1" ht="30" thickTop="1" thickBot="1" x14ac:dyDescent="0.25">
      <c r="C332" s="117"/>
      <c r="D332" s="66">
        <v>44925</v>
      </c>
      <c r="E332" s="67" t="s">
        <v>413</v>
      </c>
      <c r="F332" s="68" t="s">
        <v>16</v>
      </c>
      <c r="G332" s="69"/>
      <c r="H332" s="69">
        <v>64.712000000000003</v>
      </c>
      <c r="I332" s="46">
        <f t="shared" si="5"/>
        <v>-8150637.5304999733</v>
      </c>
    </row>
    <row r="333" spans="3:9" s="27" customFormat="1" ht="18" thickTop="1" thickBot="1" x14ac:dyDescent="0.25">
      <c r="C333" s="117"/>
      <c r="D333" s="66">
        <v>44925</v>
      </c>
      <c r="E333" s="67" t="s">
        <v>413</v>
      </c>
      <c r="F333" s="83" t="s">
        <v>414</v>
      </c>
      <c r="G333" s="69"/>
      <c r="H333" s="69">
        <v>1462.4880000000001</v>
      </c>
      <c r="I333" s="46">
        <f t="shared" si="5"/>
        <v>-8152100.0184999732</v>
      </c>
    </row>
    <row r="334" spans="3:9" s="27" customFormat="1" ht="30" thickTop="1" thickBot="1" x14ac:dyDescent="0.25">
      <c r="C334" s="117"/>
      <c r="D334" s="66">
        <v>44925</v>
      </c>
      <c r="E334" s="67" t="s">
        <v>415</v>
      </c>
      <c r="F334" s="68" t="s">
        <v>16</v>
      </c>
      <c r="G334" s="69"/>
      <c r="H334" s="69">
        <v>10906.25</v>
      </c>
      <c r="I334" s="46">
        <f t="shared" si="5"/>
        <v>-8163006.2684999732</v>
      </c>
    </row>
    <row r="335" spans="3:9" s="27" customFormat="1" ht="18" thickTop="1" thickBot="1" x14ac:dyDescent="0.25">
      <c r="C335" s="117"/>
      <c r="D335" s="66">
        <v>44925</v>
      </c>
      <c r="E335" s="67" t="s">
        <v>415</v>
      </c>
      <c r="F335" s="83" t="s">
        <v>416</v>
      </c>
      <c r="G335" s="69"/>
      <c r="H335" s="69">
        <v>246481.25</v>
      </c>
      <c r="I335" s="46">
        <f t="shared" si="5"/>
        <v>-8409487.5184999742</v>
      </c>
    </row>
    <row r="336" spans="3:9" s="27" customFormat="1" ht="30" thickTop="1" thickBot="1" x14ac:dyDescent="0.25">
      <c r="C336" s="117"/>
      <c r="D336" s="66">
        <v>44925</v>
      </c>
      <c r="E336" s="67" t="s">
        <v>417</v>
      </c>
      <c r="F336" s="68" t="s">
        <v>16</v>
      </c>
      <c r="G336" s="69"/>
      <c r="H336" s="69">
        <v>12668.068000000001</v>
      </c>
      <c r="I336" s="46">
        <f t="shared" si="5"/>
        <v>-8422155.5864999741</v>
      </c>
    </row>
    <row r="337" spans="3:9" s="27" customFormat="1" ht="30" thickTop="1" thickBot="1" x14ac:dyDescent="0.25">
      <c r="C337" s="117"/>
      <c r="D337" s="66">
        <v>44925</v>
      </c>
      <c r="E337" s="67" t="s">
        <v>417</v>
      </c>
      <c r="F337" s="68" t="s">
        <v>63</v>
      </c>
      <c r="G337" s="69"/>
      <c r="H337" s="69">
        <v>13681.512000000001</v>
      </c>
      <c r="I337" s="46">
        <f t="shared" si="5"/>
        <v>-8435837.0984999742</v>
      </c>
    </row>
    <row r="338" spans="3:9" s="27" customFormat="1" ht="18" thickTop="1" thickBot="1" x14ac:dyDescent="0.25">
      <c r="C338" s="117"/>
      <c r="D338" s="66">
        <v>44925</v>
      </c>
      <c r="E338" s="67" t="s">
        <v>417</v>
      </c>
      <c r="F338" s="83" t="s">
        <v>418</v>
      </c>
      <c r="G338" s="69"/>
      <c r="H338" s="69">
        <v>272616.82</v>
      </c>
      <c r="I338" s="46">
        <f t="shared" si="5"/>
        <v>-8708453.9184999745</v>
      </c>
    </row>
    <row r="339" spans="3:9" s="27" customFormat="1" ht="30" thickTop="1" thickBot="1" x14ac:dyDescent="0.25">
      <c r="C339" s="117"/>
      <c r="D339" s="66">
        <v>44925</v>
      </c>
      <c r="E339" s="67" t="s">
        <v>419</v>
      </c>
      <c r="F339" s="68" t="s">
        <v>16</v>
      </c>
      <c r="G339" s="69"/>
      <c r="H339" s="69">
        <v>1400</v>
      </c>
      <c r="I339" s="46">
        <f t="shared" si="5"/>
        <v>-8709853.9184999745</v>
      </c>
    </row>
    <row r="340" spans="3:9" s="27" customFormat="1" ht="18" thickTop="1" thickBot="1" x14ac:dyDescent="0.25">
      <c r="C340" s="117"/>
      <c r="D340" s="66">
        <v>44925</v>
      </c>
      <c r="E340" s="67" t="s">
        <v>419</v>
      </c>
      <c r="F340" s="83" t="s">
        <v>420</v>
      </c>
      <c r="G340" s="69"/>
      <c r="H340" s="69">
        <v>26600</v>
      </c>
      <c r="I340" s="46">
        <f t="shared" si="5"/>
        <v>-8736453.9184999745</v>
      </c>
    </row>
    <row r="341" spans="3:9" s="27" customFormat="1" ht="30" thickTop="1" thickBot="1" x14ac:dyDescent="0.25">
      <c r="C341" s="117"/>
      <c r="D341" s="66">
        <v>44925</v>
      </c>
      <c r="E341" s="67" t="s">
        <v>421</v>
      </c>
      <c r="F341" s="68" t="s">
        <v>16</v>
      </c>
      <c r="G341" s="69"/>
      <c r="H341" s="69">
        <v>1616.4</v>
      </c>
      <c r="I341" s="46">
        <f t="shared" si="5"/>
        <v>-8738070.3184999749</v>
      </c>
    </row>
    <row r="342" spans="3:9" s="27" customFormat="1" ht="18" thickTop="1" thickBot="1" x14ac:dyDescent="0.25">
      <c r="C342" s="117"/>
      <c r="D342" s="66">
        <v>44925</v>
      </c>
      <c r="E342" s="67" t="s">
        <v>421</v>
      </c>
      <c r="F342" s="83" t="s">
        <v>54</v>
      </c>
      <c r="G342" s="69"/>
      <c r="H342" s="69">
        <v>30711.599999999999</v>
      </c>
      <c r="I342" s="46">
        <f t="shared" si="5"/>
        <v>-8768781.9184999745</v>
      </c>
    </row>
    <row r="343" spans="3:9" s="27" customFormat="1" ht="30" thickTop="1" thickBot="1" x14ac:dyDescent="0.25">
      <c r="C343" s="117"/>
      <c r="D343" s="66">
        <v>44925</v>
      </c>
      <c r="E343" s="67" t="s">
        <v>422</v>
      </c>
      <c r="F343" s="68" t="s">
        <v>16</v>
      </c>
      <c r="G343" s="69"/>
      <c r="H343" s="69">
        <v>42698</v>
      </c>
      <c r="I343" s="46">
        <f t="shared" si="5"/>
        <v>-8811479.9184999745</v>
      </c>
    </row>
    <row r="344" spans="3:9" s="27" customFormat="1" ht="18" thickTop="1" thickBot="1" x14ac:dyDescent="0.25">
      <c r="C344" s="117"/>
      <c r="D344" s="66">
        <v>44925</v>
      </c>
      <c r="E344" s="67" t="s">
        <v>422</v>
      </c>
      <c r="F344" s="83" t="s">
        <v>423</v>
      </c>
      <c r="G344" s="69"/>
      <c r="H344" s="69">
        <v>964974.8</v>
      </c>
      <c r="I344" s="46">
        <f t="shared" si="5"/>
        <v>-9776454.7184999753</v>
      </c>
    </row>
    <row r="345" spans="3:9" s="27" customFormat="1" ht="30" thickTop="1" thickBot="1" x14ac:dyDescent="0.25">
      <c r="C345" s="117"/>
      <c r="D345" s="66">
        <v>44925</v>
      </c>
      <c r="E345" s="67" t="s">
        <v>424</v>
      </c>
      <c r="F345" s="68" t="s">
        <v>16</v>
      </c>
      <c r="G345" s="69"/>
      <c r="H345" s="69">
        <v>5055.9025000000001</v>
      </c>
      <c r="I345" s="46">
        <f t="shared" si="5"/>
        <v>-9781510.6209999751</v>
      </c>
    </row>
    <row r="346" spans="3:9" s="27" customFormat="1" ht="18" thickTop="1" thickBot="1" x14ac:dyDescent="0.25">
      <c r="C346" s="117"/>
      <c r="D346" s="66">
        <v>44925</v>
      </c>
      <c r="E346" s="67" t="s">
        <v>424</v>
      </c>
      <c r="F346" s="83" t="s">
        <v>423</v>
      </c>
      <c r="G346" s="69"/>
      <c r="H346" s="69">
        <v>114263.39750000001</v>
      </c>
      <c r="I346" s="46">
        <f t="shared" si="5"/>
        <v>-9895774.018499976</v>
      </c>
    </row>
    <row r="347" spans="3:9" s="27" customFormat="1" ht="30" thickTop="1" thickBot="1" x14ac:dyDescent="0.25">
      <c r="C347" s="117"/>
      <c r="D347" s="66">
        <v>44925</v>
      </c>
      <c r="E347" s="67" t="s">
        <v>425</v>
      </c>
      <c r="F347" s="68" t="s">
        <v>16</v>
      </c>
      <c r="G347" s="69"/>
      <c r="H347" s="69">
        <v>10738.5</v>
      </c>
      <c r="I347" s="46">
        <f t="shared" si="5"/>
        <v>-9906512.518499976</v>
      </c>
    </row>
    <row r="348" spans="3:9" s="27" customFormat="1" ht="30" thickTop="1" thickBot="1" x14ac:dyDescent="0.25">
      <c r="C348" s="117"/>
      <c r="D348" s="66">
        <v>44925</v>
      </c>
      <c r="E348" s="67" t="s">
        <v>425</v>
      </c>
      <c r="F348" s="68" t="s">
        <v>63</v>
      </c>
      <c r="G348" s="69"/>
      <c r="H348" s="221">
        <v>11597.58</v>
      </c>
      <c r="I348" s="46">
        <f t="shared" si="5"/>
        <v>-9918110.0984999761</v>
      </c>
    </row>
    <row r="349" spans="3:9" s="27" customFormat="1" ht="18" thickTop="1" thickBot="1" x14ac:dyDescent="0.25">
      <c r="C349" s="117"/>
      <c r="D349" s="66">
        <v>44925</v>
      </c>
      <c r="E349" s="67" t="s">
        <v>425</v>
      </c>
      <c r="F349" s="83" t="s">
        <v>426</v>
      </c>
      <c r="G349" s="69"/>
      <c r="H349" s="69">
        <v>231092.52000000002</v>
      </c>
      <c r="I349" s="46">
        <f t="shared" si="5"/>
        <v>-10149202.618499976</v>
      </c>
    </row>
    <row r="350" spans="3:9" s="27" customFormat="1" ht="30" thickTop="1" thickBot="1" x14ac:dyDescent="0.25">
      <c r="C350" s="117"/>
      <c r="D350" s="66">
        <v>44925</v>
      </c>
      <c r="E350" s="67" t="s">
        <v>427</v>
      </c>
      <c r="F350" s="68" t="s">
        <v>16</v>
      </c>
      <c r="G350" s="69"/>
      <c r="H350" s="69">
        <v>11750</v>
      </c>
      <c r="I350" s="46">
        <f t="shared" si="5"/>
        <v>-10160952.618499976</v>
      </c>
    </row>
    <row r="351" spans="3:9" s="27" customFormat="1" ht="30" thickTop="1" thickBot="1" x14ac:dyDescent="0.25">
      <c r="C351" s="117"/>
      <c r="D351" s="66">
        <v>44925</v>
      </c>
      <c r="E351" s="67" t="s">
        <v>427</v>
      </c>
      <c r="F351" s="68" t="s">
        <v>63</v>
      </c>
      <c r="G351" s="69"/>
      <c r="H351" s="69">
        <v>12690</v>
      </c>
      <c r="I351" s="46">
        <f t="shared" si="5"/>
        <v>-10173642.618499976</v>
      </c>
    </row>
    <row r="352" spans="3:9" s="27" customFormat="1" ht="18" thickTop="1" thickBot="1" x14ac:dyDescent="0.25">
      <c r="C352" s="117"/>
      <c r="D352" s="66">
        <v>44925</v>
      </c>
      <c r="E352" s="67" t="s">
        <v>427</v>
      </c>
      <c r="F352" s="83" t="s">
        <v>428</v>
      </c>
      <c r="G352" s="69"/>
      <c r="H352" s="69">
        <v>252860</v>
      </c>
      <c r="I352" s="46">
        <f t="shared" si="5"/>
        <v>-10426502.618499976</v>
      </c>
    </row>
    <row r="353" spans="3:9" s="27" customFormat="1" ht="30" thickTop="1" thickBot="1" x14ac:dyDescent="0.25">
      <c r="C353" s="117"/>
      <c r="D353" s="66">
        <v>44925</v>
      </c>
      <c r="E353" s="67" t="s">
        <v>429</v>
      </c>
      <c r="F353" s="68" t="s">
        <v>16</v>
      </c>
      <c r="G353" s="69"/>
      <c r="H353" s="69">
        <v>16737.5</v>
      </c>
      <c r="I353" s="46">
        <f t="shared" si="5"/>
        <v>-10443240.118499976</v>
      </c>
    </row>
    <row r="354" spans="3:9" s="27" customFormat="1" ht="30" thickTop="1" thickBot="1" x14ac:dyDescent="0.25">
      <c r="C354" s="117"/>
      <c r="D354" s="66">
        <v>44925</v>
      </c>
      <c r="E354" s="67" t="s">
        <v>429</v>
      </c>
      <c r="F354" s="68" t="s">
        <v>63</v>
      </c>
      <c r="G354" s="69"/>
      <c r="H354" s="69">
        <v>18076.5</v>
      </c>
      <c r="I354" s="46">
        <f t="shared" si="5"/>
        <v>-10461316.618499976</v>
      </c>
    </row>
    <row r="355" spans="3:9" s="27" customFormat="1" ht="18" thickTop="1" thickBot="1" x14ac:dyDescent="0.25">
      <c r="C355" s="117"/>
      <c r="D355" s="66">
        <v>44925</v>
      </c>
      <c r="E355" s="67" t="s">
        <v>429</v>
      </c>
      <c r="F355" s="83" t="s">
        <v>430</v>
      </c>
      <c r="G355" s="69"/>
      <c r="H355" s="69">
        <v>360191</v>
      </c>
      <c r="I355" s="46">
        <f t="shared" si="5"/>
        <v>-10821507.618499976</v>
      </c>
    </row>
    <row r="356" spans="3:9" s="27" customFormat="1" ht="30" thickTop="1" thickBot="1" x14ac:dyDescent="0.25">
      <c r="C356" s="117"/>
      <c r="D356" s="66">
        <v>44925</v>
      </c>
      <c r="E356" s="67" t="s">
        <v>431</v>
      </c>
      <c r="F356" s="68" t="s">
        <v>16</v>
      </c>
      <c r="G356" s="69"/>
      <c r="H356" s="69">
        <v>10169.491500000002</v>
      </c>
      <c r="I356" s="46">
        <f t="shared" si="5"/>
        <v>-10831677.109999975</v>
      </c>
    </row>
    <row r="357" spans="3:9" s="27" customFormat="1" ht="30" thickTop="1" thickBot="1" x14ac:dyDescent="0.25">
      <c r="C357" s="117"/>
      <c r="D357" s="66">
        <v>44925</v>
      </c>
      <c r="E357" s="67" t="s">
        <v>431</v>
      </c>
      <c r="F357" s="68" t="s">
        <v>63</v>
      </c>
      <c r="G357" s="69"/>
      <c r="H357" s="69">
        <v>10983.050999999999</v>
      </c>
      <c r="I357" s="46">
        <f t="shared" ref="I357" si="6">I356+G357-H357</f>
        <v>-10842660.160999976</v>
      </c>
    </row>
    <row r="358" spans="3:9" s="27" customFormat="1" ht="18" thickTop="1" thickBot="1" x14ac:dyDescent="0.25">
      <c r="C358" s="117"/>
      <c r="D358" s="66">
        <v>44925</v>
      </c>
      <c r="E358" s="67" t="s">
        <v>431</v>
      </c>
      <c r="F358" s="83" t="s">
        <v>432</v>
      </c>
      <c r="G358" s="69"/>
      <c r="H358" s="69">
        <v>218847.45749999999</v>
      </c>
      <c r="I358" s="46">
        <f t="shared" si="5"/>
        <v>-11061507.618499976</v>
      </c>
    </row>
    <row r="359" spans="3:9" s="27" customFormat="1" ht="30" thickTop="1" thickBot="1" x14ac:dyDescent="0.25">
      <c r="C359" s="117"/>
      <c r="D359" s="66">
        <v>44925</v>
      </c>
      <c r="E359" s="67" t="s">
        <v>433</v>
      </c>
      <c r="F359" s="68" t="s">
        <v>16</v>
      </c>
      <c r="G359" s="69"/>
      <c r="H359" s="69">
        <v>2500</v>
      </c>
      <c r="I359" s="46">
        <f t="shared" si="5"/>
        <v>-11064007.618499976</v>
      </c>
    </row>
    <row r="360" spans="3:9" s="27" customFormat="1" ht="30" thickTop="1" thickBot="1" x14ac:dyDescent="0.25">
      <c r="C360" s="117"/>
      <c r="D360" s="66">
        <v>44925</v>
      </c>
      <c r="E360" s="67" t="s">
        <v>433</v>
      </c>
      <c r="F360" s="68" t="s">
        <v>63</v>
      </c>
      <c r="G360" s="69"/>
      <c r="H360" s="69">
        <v>2700</v>
      </c>
      <c r="I360" s="46">
        <f t="shared" ref="I360" si="7">I359+G360-H360</f>
        <v>-11066707.618499976</v>
      </c>
    </row>
    <row r="361" spans="3:9" s="27" customFormat="1" ht="30" thickTop="1" thickBot="1" x14ac:dyDescent="0.25">
      <c r="C361" s="117"/>
      <c r="D361" s="66">
        <v>44925</v>
      </c>
      <c r="E361" s="67" t="s">
        <v>433</v>
      </c>
      <c r="F361" s="222" t="s">
        <v>434</v>
      </c>
      <c r="G361" s="69"/>
      <c r="H361" s="69">
        <v>53800</v>
      </c>
      <c r="I361" s="46">
        <f t="shared" si="5"/>
        <v>-11120507.618499976</v>
      </c>
    </row>
    <row r="362" spans="3:9" s="27" customFormat="1" ht="30" thickTop="1" thickBot="1" x14ac:dyDescent="0.25">
      <c r="C362" s="117"/>
      <c r="D362" s="66">
        <v>44925</v>
      </c>
      <c r="E362" s="67" t="s">
        <v>435</v>
      </c>
      <c r="F362" s="68" t="s">
        <v>16</v>
      </c>
      <c r="G362" s="69"/>
      <c r="H362" s="69">
        <v>2250</v>
      </c>
      <c r="I362" s="46">
        <f t="shared" si="5"/>
        <v>-11122757.618499976</v>
      </c>
    </row>
    <row r="363" spans="3:9" s="27" customFormat="1" ht="27" thickTop="1" thickBot="1" x14ac:dyDescent="0.25">
      <c r="C363" s="117"/>
      <c r="D363" s="66">
        <v>44925</v>
      </c>
      <c r="E363" s="67" t="s">
        <v>435</v>
      </c>
      <c r="F363" s="223" t="s">
        <v>499</v>
      </c>
      <c r="G363" s="69"/>
      <c r="H363" s="69">
        <v>42750</v>
      </c>
      <c r="I363" s="46">
        <f t="shared" si="5"/>
        <v>-11165507.618499976</v>
      </c>
    </row>
    <row r="364" spans="3:9" s="27" customFormat="1" ht="30" thickTop="1" thickBot="1" x14ac:dyDescent="0.25">
      <c r="C364" s="117"/>
      <c r="D364" s="66">
        <v>44925</v>
      </c>
      <c r="E364" s="67" t="s">
        <v>437</v>
      </c>
      <c r="F364" s="68" t="s">
        <v>16</v>
      </c>
      <c r="G364" s="69"/>
      <c r="H364" s="69">
        <v>6500</v>
      </c>
      <c r="I364" s="46">
        <f t="shared" si="5"/>
        <v>-11172007.618499976</v>
      </c>
    </row>
    <row r="365" spans="3:9" s="27" customFormat="1" ht="27" thickTop="1" thickBot="1" x14ac:dyDescent="0.25">
      <c r="C365" s="117"/>
      <c r="D365" s="66">
        <v>44925</v>
      </c>
      <c r="E365" s="67" t="s">
        <v>437</v>
      </c>
      <c r="F365" s="223" t="s">
        <v>499</v>
      </c>
      <c r="G365" s="69"/>
      <c r="H365" s="69">
        <v>123500</v>
      </c>
      <c r="I365" s="46">
        <f t="shared" si="5"/>
        <v>-11295507.618499976</v>
      </c>
    </row>
    <row r="366" spans="3:9" s="27" customFormat="1" ht="30" thickTop="1" thickBot="1" x14ac:dyDescent="0.25">
      <c r="C366" s="117"/>
      <c r="D366" s="66">
        <v>44925</v>
      </c>
      <c r="E366" s="67" t="s">
        <v>438</v>
      </c>
      <c r="F366" s="68" t="s">
        <v>16</v>
      </c>
      <c r="G366" s="69"/>
      <c r="H366" s="69">
        <v>23813.75</v>
      </c>
      <c r="I366" s="46">
        <f t="shared" si="5"/>
        <v>-11319321.368499976</v>
      </c>
    </row>
    <row r="367" spans="3:9" s="27" customFormat="1" ht="18" thickTop="1" thickBot="1" x14ac:dyDescent="0.25">
      <c r="C367" s="117"/>
      <c r="D367" s="66">
        <v>44925</v>
      </c>
      <c r="E367" s="67" t="s">
        <v>438</v>
      </c>
      <c r="F367" s="83" t="s">
        <v>389</v>
      </c>
      <c r="G367" s="69"/>
      <c r="H367" s="69">
        <v>452461.25</v>
      </c>
      <c r="I367" s="46">
        <f t="shared" si="5"/>
        <v>-11771782.618499976</v>
      </c>
    </row>
    <row r="368" spans="3:9" s="27" customFormat="1" ht="30" thickTop="1" thickBot="1" x14ac:dyDescent="0.25">
      <c r="C368" s="117"/>
      <c r="D368" s="66">
        <v>44925</v>
      </c>
      <c r="E368" s="67" t="s">
        <v>439</v>
      </c>
      <c r="F368" s="68" t="s">
        <v>16</v>
      </c>
      <c r="G368" s="69"/>
      <c r="H368" s="69">
        <v>573.4799999999999</v>
      </c>
      <c r="I368" s="46">
        <f t="shared" si="5"/>
        <v>-11772356.098499976</v>
      </c>
    </row>
    <row r="369" spans="3:9" s="27" customFormat="1" ht="18" thickTop="1" thickBot="1" x14ac:dyDescent="0.25">
      <c r="C369" s="117"/>
      <c r="D369" s="66">
        <v>44925</v>
      </c>
      <c r="E369" s="67" t="s">
        <v>439</v>
      </c>
      <c r="F369" s="83" t="s">
        <v>434</v>
      </c>
      <c r="G369" s="69"/>
      <c r="H369" s="69">
        <v>12960.65</v>
      </c>
      <c r="I369" s="46">
        <f t="shared" si="5"/>
        <v>-11785316.748499976</v>
      </c>
    </row>
    <row r="370" spans="3:9" s="27" customFormat="1" ht="30" thickTop="1" thickBot="1" x14ac:dyDescent="0.25">
      <c r="C370" s="117"/>
      <c r="D370" s="66">
        <v>44925</v>
      </c>
      <c r="E370" s="67" t="s">
        <v>440</v>
      </c>
      <c r="F370" s="68" t="s">
        <v>16</v>
      </c>
      <c r="G370" s="69"/>
      <c r="H370" s="69">
        <v>14675</v>
      </c>
      <c r="I370" s="46">
        <f t="shared" si="5"/>
        <v>-11799991.748499976</v>
      </c>
    </row>
    <row r="371" spans="3:9" s="27" customFormat="1" ht="18" thickTop="1" thickBot="1" x14ac:dyDescent="0.25">
      <c r="C371" s="117"/>
      <c r="D371" s="66">
        <v>44925</v>
      </c>
      <c r="E371" s="67" t="s">
        <v>440</v>
      </c>
      <c r="F371" s="83" t="s">
        <v>441</v>
      </c>
      <c r="G371" s="69"/>
      <c r="H371" s="69">
        <v>331655</v>
      </c>
      <c r="I371" s="46">
        <f t="shared" si="5"/>
        <v>-12131646.748499976</v>
      </c>
    </row>
    <row r="372" spans="3:9" s="27" customFormat="1" ht="30" thickTop="1" thickBot="1" x14ac:dyDescent="0.25">
      <c r="C372" s="117"/>
      <c r="D372" s="66">
        <v>44925</v>
      </c>
      <c r="E372" s="67" t="s">
        <v>442</v>
      </c>
      <c r="F372" s="68" t="s">
        <v>16</v>
      </c>
      <c r="G372" s="69"/>
      <c r="H372" s="69">
        <v>4500</v>
      </c>
      <c r="I372" s="46">
        <f t="shared" si="5"/>
        <v>-12136146.748499976</v>
      </c>
    </row>
    <row r="373" spans="3:9" s="27" customFormat="1" ht="18" thickTop="1" thickBot="1" x14ac:dyDescent="0.25">
      <c r="C373" s="117"/>
      <c r="D373" s="66">
        <v>44925</v>
      </c>
      <c r="E373" s="67" t="s">
        <v>442</v>
      </c>
      <c r="F373" s="83" t="s">
        <v>441</v>
      </c>
      <c r="G373" s="69"/>
      <c r="H373" s="69">
        <v>101700</v>
      </c>
      <c r="I373" s="46">
        <f t="shared" si="5"/>
        <v>-12237846.748499976</v>
      </c>
    </row>
    <row r="374" spans="3:9" s="27" customFormat="1" ht="30" thickTop="1" thickBot="1" x14ac:dyDescent="0.25">
      <c r="C374" s="117"/>
      <c r="D374" s="66">
        <v>44925</v>
      </c>
      <c r="E374" s="67" t="s">
        <v>443</v>
      </c>
      <c r="F374" s="68" t="s">
        <v>16</v>
      </c>
      <c r="G374" s="69"/>
      <c r="H374" s="69">
        <v>24228.000000000004</v>
      </c>
      <c r="I374" s="46">
        <f t="shared" si="5"/>
        <v>-12262074.748499976</v>
      </c>
    </row>
    <row r="375" spans="3:9" s="27" customFormat="1" ht="18" thickTop="1" thickBot="1" x14ac:dyDescent="0.25">
      <c r="C375" s="117"/>
      <c r="D375" s="66">
        <v>44925</v>
      </c>
      <c r="E375" s="67" t="s">
        <v>443</v>
      </c>
      <c r="F375" s="83" t="s">
        <v>444</v>
      </c>
      <c r="G375" s="69"/>
      <c r="H375" s="69">
        <v>547552.80000000005</v>
      </c>
      <c r="I375" s="46">
        <f t="shared" si="5"/>
        <v>-12809627.548499977</v>
      </c>
    </row>
    <row r="376" spans="3:9" s="27" customFormat="1" ht="30" thickTop="1" thickBot="1" x14ac:dyDescent="0.25">
      <c r="C376" s="117"/>
      <c r="D376" s="66">
        <v>44925</v>
      </c>
      <c r="E376" s="67" t="s">
        <v>445</v>
      </c>
      <c r="F376" s="68" t="s">
        <v>16</v>
      </c>
      <c r="G376" s="69"/>
      <c r="H376" s="69">
        <v>10088.233</v>
      </c>
      <c r="I376" s="46">
        <f t="shared" si="5"/>
        <v>-12819715.781499976</v>
      </c>
    </row>
    <row r="377" spans="3:9" s="27" customFormat="1" ht="18" thickTop="1" thickBot="1" x14ac:dyDescent="0.25">
      <c r="C377" s="117"/>
      <c r="D377" s="66">
        <v>44925</v>
      </c>
      <c r="E377" s="67" t="s">
        <v>445</v>
      </c>
      <c r="F377" s="83" t="s">
        <v>446</v>
      </c>
      <c r="G377" s="69"/>
      <c r="H377" s="69">
        <v>227994.057</v>
      </c>
      <c r="I377" s="46">
        <f t="shared" si="5"/>
        <v>-13047709.838499976</v>
      </c>
    </row>
    <row r="378" spans="3:9" s="27" customFormat="1" ht="30" thickTop="1" thickBot="1" x14ac:dyDescent="0.25">
      <c r="C378" s="117"/>
      <c r="D378" s="66">
        <v>44925</v>
      </c>
      <c r="E378" s="67" t="s">
        <v>447</v>
      </c>
      <c r="F378" s="68" t="s">
        <v>16</v>
      </c>
      <c r="G378" s="69"/>
      <c r="H378" s="69">
        <v>255</v>
      </c>
      <c r="I378" s="46">
        <f t="shared" si="5"/>
        <v>-13047964.838499976</v>
      </c>
    </row>
    <row r="379" spans="3:9" s="27" customFormat="1" ht="18" thickTop="1" thickBot="1" x14ac:dyDescent="0.25">
      <c r="C379" s="117"/>
      <c r="D379" s="66">
        <v>44925</v>
      </c>
      <c r="E379" s="67" t="s">
        <v>447</v>
      </c>
      <c r="F379" s="83" t="s">
        <v>448</v>
      </c>
      <c r="G379" s="69"/>
      <c r="H379" s="69">
        <v>5763</v>
      </c>
      <c r="I379" s="46">
        <f t="shared" si="5"/>
        <v>-13053727.838499976</v>
      </c>
    </row>
    <row r="380" spans="3:9" s="27" customFormat="1" ht="30" thickTop="1" thickBot="1" x14ac:dyDescent="0.25">
      <c r="C380" s="117"/>
      <c r="D380" s="66">
        <v>44925</v>
      </c>
      <c r="E380" s="67" t="s">
        <v>449</v>
      </c>
      <c r="F380" s="68" t="s">
        <v>16</v>
      </c>
      <c r="G380" s="69"/>
      <c r="H380" s="69">
        <v>4191.7860000000001</v>
      </c>
      <c r="I380" s="46">
        <f t="shared" si="5"/>
        <v>-13057919.624499977</v>
      </c>
    </row>
    <row r="381" spans="3:9" s="27" customFormat="1" ht="18" thickTop="1" thickBot="1" x14ac:dyDescent="0.25">
      <c r="C381" s="117"/>
      <c r="D381" s="66">
        <v>44925</v>
      </c>
      <c r="E381" s="67" t="s">
        <v>449</v>
      </c>
      <c r="F381" s="83" t="s">
        <v>436</v>
      </c>
      <c r="G381" s="69"/>
      <c r="H381" s="69">
        <v>79643.934000000008</v>
      </c>
      <c r="I381" s="46">
        <f t="shared" si="5"/>
        <v>-13137563.558499977</v>
      </c>
    </row>
    <row r="382" spans="3:9" s="27" customFormat="1" ht="30" thickTop="1" thickBot="1" x14ac:dyDescent="0.25">
      <c r="C382" s="117"/>
      <c r="D382" s="66">
        <v>44925</v>
      </c>
      <c r="E382" s="67" t="s">
        <v>450</v>
      </c>
      <c r="F382" s="68" t="s">
        <v>16</v>
      </c>
      <c r="G382" s="69"/>
      <c r="H382" s="69">
        <v>10335.183499999999</v>
      </c>
      <c r="I382" s="46">
        <f t="shared" si="5"/>
        <v>-13147898.741999976</v>
      </c>
    </row>
    <row r="383" spans="3:9" s="27" customFormat="1" ht="18" thickTop="1" thickBot="1" x14ac:dyDescent="0.25">
      <c r="C383" s="117"/>
      <c r="D383" s="66">
        <v>44925</v>
      </c>
      <c r="E383" s="67" t="s">
        <v>450</v>
      </c>
      <c r="F383" s="83" t="s">
        <v>451</v>
      </c>
      <c r="G383" s="69"/>
      <c r="H383" s="69">
        <v>225415.74650000001</v>
      </c>
      <c r="I383" s="46">
        <f t="shared" si="5"/>
        <v>-13373314.488499977</v>
      </c>
    </row>
    <row r="384" spans="3:9" s="27" customFormat="1" ht="30" thickTop="1" thickBot="1" x14ac:dyDescent="0.25">
      <c r="C384" s="117"/>
      <c r="D384" s="66">
        <v>44925</v>
      </c>
      <c r="E384" s="67" t="s">
        <v>452</v>
      </c>
      <c r="F384" s="68" t="s">
        <v>16</v>
      </c>
      <c r="G384" s="69"/>
      <c r="H384" s="69">
        <v>243</v>
      </c>
      <c r="I384" s="46">
        <f t="shared" si="5"/>
        <v>-13373557.488499977</v>
      </c>
    </row>
    <row r="385" spans="3:9" s="27" customFormat="1" ht="18" thickTop="1" thickBot="1" x14ac:dyDescent="0.25">
      <c r="C385" s="117"/>
      <c r="D385" s="66">
        <v>44925</v>
      </c>
      <c r="E385" s="67" t="s">
        <v>452</v>
      </c>
      <c r="F385" s="83" t="s">
        <v>453</v>
      </c>
      <c r="G385" s="69"/>
      <c r="H385" s="69">
        <v>5491.8</v>
      </c>
      <c r="I385" s="46">
        <f t="shared" si="5"/>
        <v>-13379049.288499977</v>
      </c>
    </row>
    <row r="386" spans="3:9" s="27" customFormat="1" ht="30" thickTop="1" thickBot="1" x14ac:dyDescent="0.25">
      <c r="C386" s="117"/>
      <c r="D386" s="66">
        <v>44925</v>
      </c>
      <c r="E386" s="67" t="s">
        <v>454</v>
      </c>
      <c r="F386" s="68" t="s">
        <v>16</v>
      </c>
      <c r="G386" s="69"/>
      <c r="H386" s="69">
        <v>21074.25</v>
      </c>
      <c r="I386" s="46">
        <f t="shared" si="5"/>
        <v>-13400123.538499977</v>
      </c>
    </row>
    <row r="387" spans="3:9" s="27" customFormat="1" ht="18" thickTop="1" thickBot="1" x14ac:dyDescent="0.25">
      <c r="C387" s="117"/>
      <c r="D387" s="66">
        <v>44925</v>
      </c>
      <c r="E387" s="67" t="s">
        <v>454</v>
      </c>
      <c r="F387" s="83" t="s">
        <v>455</v>
      </c>
      <c r="G387" s="69"/>
      <c r="H387" s="69">
        <v>476278.05</v>
      </c>
      <c r="I387" s="46">
        <f t="shared" si="5"/>
        <v>-13876401.588499978</v>
      </c>
    </row>
    <row r="388" spans="3:9" s="27" customFormat="1" ht="30" thickTop="1" thickBot="1" x14ac:dyDescent="0.25">
      <c r="C388" s="117"/>
      <c r="D388" s="66">
        <v>44925</v>
      </c>
      <c r="E388" s="67" t="s">
        <v>456</v>
      </c>
      <c r="F388" s="68" t="s">
        <v>16</v>
      </c>
      <c r="G388" s="69"/>
      <c r="H388" s="69">
        <v>6833.5405000000001</v>
      </c>
      <c r="I388" s="46">
        <f t="shared" si="5"/>
        <v>-13883235.128999978</v>
      </c>
    </row>
    <row r="389" spans="3:9" s="27" customFormat="1" ht="18" thickTop="1" thickBot="1" x14ac:dyDescent="0.25">
      <c r="C389" s="117"/>
      <c r="D389" s="66">
        <v>44925</v>
      </c>
      <c r="E389" s="67" t="s">
        <v>456</v>
      </c>
      <c r="F389" s="83" t="s">
        <v>457</v>
      </c>
      <c r="G389" s="69"/>
      <c r="H389" s="69">
        <v>154438.01949999999</v>
      </c>
      <c r="I389" s="46">
        <f t="shared" ref="I389:I442" si="8">I388+G389-H389</f>
        <v>-14037673.148499979</v>
      </c>
    </row>
    <row r="390" spans="3:9" s="27" customFormat="1" ht="30" thickTop="1" thickBot="1" x14ac:dyDescent="0.25">
      <c r="C390" s="117"/>
      <c r="D390" s="66">
        <v>44925</v>
      </c>
      <c r="E390" s="67" t="s">
        <v>458</v>
      </c>
      <c r="F390" s="68" t="s">
        <v>16</v>
      </c>
      <c r="G390" s="69"/>
      <c r="H390" s="69">
        <v>1434.6890000000001</v>
      </c>
      <c r="I390" s="46">
        <f t="shared" si="8"/>
        <v>-14039107.837499978</v>
      </c>
    </row>
    <row r="391" spans="3:9" s="27" customFormat="1" ht="18" thickTop="1" thickBot="1" x14ac:dyDescent="0.25">
      <c r="C391" s="117"/>
      <c r="D391" s="66">
        <v>44925</v>
      </c>
      <c r="E391" s="67" t="s">
        <v>458</v>
      </c>
      <c r="F391" s="83" t="s">
        <v>459</v>
      </c>
      <c r="G391" s="69"/>
      <c r="H391" s="69">
        <v>35542.771000000001</v>
      </c>
      <c r="I391" s="46">
        <f t="shared" si="8"/>
        <v>-14074650.608499978</v>
      </c>
    </row>
    <row r="392" spans="3:9" s="27" customFormat="1" ht="18" thickTop="1" thickBot="1" x14ac:dyDescent="0.25">
      <c r="C392" s="117"/>
      <c r="D392" s="66">
        <v>44925</v>
      </c>
      <c r="E392" s="67" t="s">
        <v>460</v>
      </c>
      <c r="F392" s="83" t="s">
        <v>461</v>
      </c>
      <c r="G392" s="69"/>
      <c r="H392" s="69">
        <v>33240</v>
      </c>
      <c r="I392" s="46">
        <f t="shared" si="8"/>
        <v>-14107890.608499978</v>
      </c>
    </row>
    <row r="393" spans="3:9" s="27" customFormat="1" ht="18" thickTop="1" thickBot="1" x14ac:dyDescent="0.25">
      <c r="C393" s="117"/>
      <c r="D393" s="66">
        <v>44925</v>
      </c>
      <c r="E393" s="67" t="s">
        <v>462</v>
      </c>
      <c r="F393" s="83" t="s">
        <v>463</v>
      </c>
      <c r="G393" s="69"/>
      <c r="H393" s="69">
        <v>252720</v>
      </c>
      <c r="I393" s="46">
        <f t="shared" si="8"/>
        <v>-14360610.608499978</v>
      </c>
    </row>
    <row r="394" spans="3:9" s="27" customFormat="1" ht="30" thickTop="1" thickBot="1" x14ac:dyDescent="0.25">
      <c r="C394" s="117"/>
      <c r="D394" s="66">
        <v>44925</v>
      </c>
      <c r="E394" s="67" t="s">
        <v>464</v>
      </c>
      <c r="F394" s="68" t="s">
        <v>16</v>
      </c>
      <c r="G394" s="69"/>
      <c r="H394" s="69">
        <v>7914.2290000000012</v>
      </c>
      <c r="I394" s="46">
        <f t="shared" si="8"/>
        <v>-14368524.837499978</v>
      </c>
    </row>
    <row r="395" spans="3:9" s="27" customFormat="1" ht="18" thickTop="1" thickBot="1" x14ac:dyDescent="0.25">
      <c r="C395" s="117"/>
      <c r="D395" s="66">
        <v>44925</v>
      </c>
      <c r="E395" s="67" t="s">
        <v>464</v>
      </c>
      <c r="F395" s="83" t="s">
        <v>465</v>
      </c>
      <c r="G395" s="69"/>
      <c r="H395" s="69">
        <v>195699.49100000004</v>
      </c>
      <c r="I395" s="46">
        <f t="shared" si="8"/>
        <v>-14564224.328499978</v>
      </c>
    </row>
    <row r="396" spans="3:9" s="27" customFormat="1" ht="30" thickTop="1" thickBot="1" x14ac:dyDescent="0.25">
      <c r="C396" s="117"/>
      <c r="D396" s="66">
        <v>44925</v>
      </c>
      <c r="E396" s="67" t="s">
        <v>466</v>
      </c>
      <c r="F396" s="68" t="s">
        <v>16</v>
      </c>
      <c r="G396" s="69"/>
      <c r="H396" s="69">
        <v>365830.65</v>
      </c>
      <c r="I396" s="46">
        <f t="shared" si="8"/>
        <v>-14930054.978499979</v>
      </c>
    </row>
    <row r="397" spans="3:9" s="27" customFormat="1" ht="18" thickTop="1" thickBot="1" x14ac:dyDescent="0.25">
      <c r="C397" s="117"/>
      <c r="D397" s="66">
        <v>44925</v>
      </c>
      <c r="E397" s="67" t="s">
        <v>466</v>
      </c>
      <c r="F397" s="83" t="s">
        <v>54</v>
      </c>
      <c r="G397" s="69"/>
      <c r="H397" s="69">
        <v>6950782.3499999996</v>
      </c>
      <c r="I397" s="46">
        <f t="shared" si="8"/>
        <v>-21880837.32849998</v>
      </c>
    </row>
    <row r="398" spans="3:9" s="27" customFormat="1" ht="30" thickTop="1" thickBot="1" x14ac:dyDescent="0.25">
      <c r="C398" s="117"/>
      <c r="D398" s="66">
        <v>44925</v>
      </c>
      <c r="E398" s="67" t="s">
        <v>467</v>
      </c>
      <c r="F398" s="68" t="s">
        <v>16</v>
      </c>
      <c r="G398" s="69"/>
      <c r="H398" s="69">
        <v>12632.27</v>
      </c>
      <c r="I398" s="46">
        <f t="shared" si="8"/>
        <v>-21893469.59849998</v>
      </c>
    </row>
    <row r="399" spans="3:9" s="27" customFormat="1" ht="18" thickTop="1" thickBot="1" x14ac:dyDescent="0.25">
      <c r="C399" s="117"/>
      <c r="D399" s="66">
        <v>44925</v>
      </c>
      <c r="E399" s="67" t="s">
        <v>467</v>
      </c>
      <c r="F399" s="83" t="s">
        <v>468</v>
      </c>
      <c r="G399" s="69"/>
      <c r="H399" s="69">
        <v>240013.13</v>
      </c>
      <c r="I399" s="46">
        <f t="shared" si="8"/>
        <v>-22133482.728499979</v>
      </c>
    </row>
    <row r="400" spans="3:9" s="27" customFormat="1" ht="30" thickTop="1" thickBot="1" x14ac:dyDescent="0.25">
      <c r="C400" s="117"/>
      <c r="D400" s="66">
        <v>44925</v>
      </c>
      <c r="E400" s="67" t="s">
        <v>469</v>
      </c>
      <c r="F400" s="68" t="s">
        <v>16</v>
      </c>
      <c r="G400" s="69"/>
      <c r="H400" s="69">
        <v>2308.2139999999999</v>
      </c>
      <c r="I400" s="46">
        <f t="shared" si="8"/>
        <v>-22135790.94249998</v>
      </c>
    </row>
    <row r="401" spans="3:9" s="27" customFormat="1" ht="30" thickTop="1" thickBot="1" x14ac:dyDescent="0.25">
      <c r="C401" s="117"/>
      <c r="D401" s="66">
        <v>44925</v>
      </c>
      <c r="E401" s="67" t="s">
        <v>469</v>
      </c>
      <c r="F401" s="222" t="s">
        <v>499</v>
      </c>
      <c r="G401" s="69"/>
      <c r="H401" s="69">
        <v>43856.065999999999</v>
      </c>
      <c r="I401" s="46">
        <f t="shared" si="8"/>
        <v>-22179647.00849998</v>
      </c>
    </row>
    <row r="402" spans="3:9" s="27" customFormat="1" ht="30" thickTop="1" thickBot="1" x14ac:dyDescent="0.25">
      <c r="C402" s="117"/>
      <c r="D402" s="66">
        <v>44925</v>
      </c>
      <c r="E402" s="67" t="s">
        <v>470</v>
      </c>
      <c r="F402" s="68" t="s">
        <v>16</v>
      </c>
      <c r="G402" s="69"/>
      <c r="H402" s="69">
        <v>1475</v>
      </c>
      <c r="I402" s="46">
        <f t="shared" si="8"/>
        <v>-22181122.00849998</v>
      </c>
    </row>
    <row r="403" spans="3:9" s="27" customFormat="1" ht="18" thickTop="1" thickBot="1" x14ac:dyDescent="0.25">
      <c r="C403" s="117"/>
      <c r="D403" s="66">
        <v>44925</v>
      </c>
      <c r="E403" s="67" t="s">
        <v>470</v>
      </c>
      <c r="F403" s="83" t="s">
        <v>471</v>
      </c>
      <c r="G403" s="69"/>
      <c r="H403" s="69">
        <v>33335</v>
      </c>
      <c r="I403" s="46">
        <f t="shared" si="8"/>
        <v>-22214457.00849998</v>
      </c>
    </row>
    <row r="404" spans="3:9" s="27" customFormat="1" ht="30" thickTop="1" thickBot="1" x14ac:dyDescent="0.25">
      <c r="C404" s="117"/>
      <c r="D404" s="66">
        <v>44925</v>
      </c>
      <c r="E404" s="67" t="s">
        <v>472</v>
      </c>
      <c r="F404" s="68" t="s">
        <v>16</v>
      </c>
      <c r="G404" s="69"/>
      <c r="H404" s="69">
        <v>7680</v>
      </c>
      <c r="I404" s="46">
        <f t="shared" si="8"/>
        <v>-22222137.00849998</v>
      </c>
    </row>
    <row r="405" spans="3:9" s="27" customFormat="1" ht="18" thickTop="1" thickBot="1" x14ac:dyDescent="0.25">
      <c r="C405" s="117"/>
      <c r="D405" s="66">
        <v>44925</v>
      </c>
      <c r="E405" s="67" t="s">
        <v>472</v>
      </c>
      <c r="F405" s="83" t="s">
        <v>471</v>
      </c>
      <c r="G405" s="69"/>
      <c r="H405" s="69">
        <v>173568</v>
      </c>
      <c r="I405" s="46">
        <f t="shared" si="8"/>
        <v>-22395705.00849998</v>
      </c>
    </row>
    <row r="406" spans="3:9" s="27" customFormat="1" ht="30" thickTop="1" thickBot="1" x14ac:dyDescent="0.25">
      <c r="C406" s="117"/>
      <c r="D406" s="66">
        <v>44925</v>
      </c>
      <c r="E406" s="67" t="s">
        <v>473</v>
      </c>
      <c r="F406" s="68" t="s">
        <v>16</v>
      </c>
      <c r="G406" s="69"/>
      <c r="H406" s="69">
        <v>5900</v>
      </c>
      <c r="I406" s="46">
        <f t="shared" si="8"/>
        <v>-22401605.00849998</v>
      </c>
    </row>
    <row r="407" spans="3:9" s="27" customFormat="1" ht="18" thickTop="1" thickBot="1" x14ac:dyDescent="0.25">
      <c r="C407" s="117"/>
      <c r="D407" s="66">
        <v>44925</v>
      </c>
      <c r="E407" s="67" t="s">
        <v>473</v>
      </c>
      <c r="F407" s="83" t="s">
        <v>471</v>
      </c>
      <c r="G407" s="69"/>
      <c r="H407" s="69">
        <v>133340</v>
      </c>
      <c r="I407" s="46">
        <f t="shared" si="8"/>
        <v>-22534945.00849998</v>
      </c>
    </row>
    <row r="408" spans="3:9" s="27" customFormat="1" ht="30" thickTop="1" thickBot="1" x14ac:dyDescent="0.25">
      <c r="C408" s="117"/>
      <c r="D408" s="66">
        <v>44925</v>
      </c>
      <c r="E408" s="67" t="s">
        <v>474</v>
      </c>
      <c r="F408" s="68" t="s">
        <v>16</v>
      </c>
      <c r="G408" s="69"/>
      <c r="H408" s="69">
        <v>9876.9595000000008</v>
      </c>
      <c r="I408" s="46">
        <f t="shared" si="8"/>
        <v>-22544821.96799998</v>
      </c>
    </row>
    <row r="409" spans="3:9" s="27" customFormat="1" ht="18" thickTop="1" thickBot="1" x14ac:dyDescent="0.25">
      <c r="C409" s="117"/>
      <c r="D409" s="66">
        <v>44925</v>
      </c>
      <c r="E409" s="67" t="s">
        <v>474</v>
      </c>
      <c r="F409" s="83" t="s">
        <v>465</v>
      </c>
      <c r="G409" s="69"/>
      <c r="H409" s="69">
        <v>240249.36050000001</v>
      </c>
      <c r="I409" s="46">
        <f t="shared" si="8"/>
        <v>-22785071.32849998</v>
      </c>
    </row>
    <row r="410" spans="3:9" s="27" customFormat="1" ht="30" thickTop="1" thickBot="1" x14ac:dyDescent="0.25">
      <c r="C410" s="117"/>
      <c r="D410" s="66">
        <v>44925</v>
      </c>
      <c r="E410" s="67" t="s">
        <v>475</v>
      </c>
      <c r="F410" s="68" t="s">
        <v>16</v>
      </c>
      <c r="G410" s="69"/>
      <c r="H410" s="69">
        <v>19151.919999999998</v>
      </c>
      <c r="I410" s="46">
        <f t="shared" si="8"/>
        <v>-22804223.248499982</v>
      </c>
    </row>
    <row r="411" spans="3:9" s="27" customFormat="1" ht="18" thickTop="1" thickBot="1" x14ac:dyDescent="0.25">
      <c r="C411" s="117"/>
      <c r="D411" s="66">
        <v>44925</v>
      </c>
      <c r="E411" s="67" t="s">
        <v>475</v>
      </c>
      <c r="F411" s="83" t="s">
        <v>394</v>
      </c>
      <c r="G411" s="69"/>
      <c r="H411" s="69">
        <v>423655.67999999999</v>
      </c>
      <c r="I411" s="46">
        <f t="shared" si="8"/>
        <v>-23227878.928499982</v>
      </c>
    </row>
    <row r="412" spans="3:9" s="27" customFormat="1" ht="30" thickTop="1" thickBot="1" x14ac:dyDescent="0.25">
      <c r="C412" s="117"/>
      <c r="D412" s="66">
        <v>44925</v>
      </c>
      <c r="E412" s="67" t="s">
        <v>476</v>
      </c>
      <c r="F412" s="68" t="s">
        <v>16</v>
      </c>
      <c r="G412" s="69"/>
      <c r="H412" s="69">
        <v>9678.75</v>
      </c>
      <c r="I412" s="46">
        <f t="shared" si="8"/>
        <v>-23237557.678499982</v>
      </c>
    </row>
    <row r="413" spans="3:9" s="27" customFormat="1" ht="18" thickTop="1" thickBot="1" x14ac:dyDescent="0.25">
      <c r="C413" s="117"/>
      <c r="D413" s="66">
        <v>44925</v>
      </c>
      <c r="E413" s="67" t="s">
        <v>476</v>
      </c>
      <c r="F413" s="83" t="s">
        <v>394</v>
      </c>
      <c r="G413" s="69"/>
      <c r="H413" s="69">
        <v>188285.56</v>
      </c>
      <c r="I413" s="46">
        <f t="shared" si="8"/>
        <v>-23425843.23849998</v>
      </c>
    </row>
    <row r="414" spans="3:9" s="27" customFormat="1" ht="30" thickTop="1" thickBot="1" x14ac:dyDescent="0.25">
      <c r="C414" s="117"/>
      <c r="D414" s="66">
        <v>44925</v>
      </c>
      <c r="E414" s="67" t="s">
        <v>477</v>
      </c>
      <c r="F414" s="68" t="s">
        <v>16</v>
      </c>
      <c r="G414" s="69"/>
      <c r="H414" s="69">
        <v>35981.112000000001</v>
      </c>
      <c r="I414" s="46">
        <f t="shared" si="8"/>
        <v>-23461824.35049998</v>
      </c>
    </row>
    <row r="415" spans="3:9" s="27" customFormat="1" ht="18" thickTop="1" thickBot="1" x14ac:dyDescent="0.25">
      <c r="C415" s="117"/>
      <c r="D415" s="66">
        <v>44925</v>
      </c>
      <c r="E415" s="67" t="s">
        <v>477</v>
      </c>
      <c r="F415" s="83" t="s">
        <v>478</v>
      </c>
      <c r="G415" s="69"/>
      <c r="H415" s="69">
        <v>683641.12800000003</v>
      </c>
      <c r="I415" s="46">
        <f t="shared" si="8"/>
        <v>-24145465.478499979</v>
      </c>
    </row>
    <row r="416" spans="3:9" s="27" customFormat="1" ht="30" thickTop="1" thickBot="1" x14ac:dyDescent="0.25">
      <c r="C416" s="117"/>
      <c r="D416" s="66">
        <v>44925</v>
      </c>
      <c r="E416" s="67" t="s">
        <v>479</v>
      </c>
      <c r="F416" s="68" t="s">
        <v>16</v>
      </c>
      <c r="G416" s="69"/>
      <c r="H416" s="69">
        <v>6938.9000000000005</v>
      </c>
      <c r="I416" s="46">
        <f t="shared" si="8"/>
        <v>-24152404.378499977</v>
      </c>
    </row>
    <row r="417" spans="3:9" s="27" customFormat="1" ht="18" thickTop="1" thickBot="1" x14ac:dyDescent="0.25">
      <c r="C417" s="117"/>
      <c r="D417" s="66">
        <v>44925</v>
      </c>
      <c r="E417" s="67" t="s">
        <v>479</v>
      </c>
      <c r="F417" s="83" t="s">
        <v>480</v>
      </c>
      <c r="G417" s="69"/>
      <c r="H417" s="69">
        <v>156819.14000000001</v>
      </c>
      <c r="I417" s="46">
        <f t="shared" si="8"/>
        <v>-24309223.518499978</v>
      </c>
    </row>
    <row r="418" spans="3:9" s="27" customFormat="1" ht="30" thickTop="1" thickBot="1" x14ac:dyDescent="0.25">
      <c r="C418" s="117"/>
      <c r="D418" s="66">
        <v>44925</v>
      </c>
      <c r="E418" s="67" t="s">
        <v>481</v>
      </c>
      <c r="F418" s="68" t="s">
        <v>16</v>
      </c>
      <c r="G418" s="69"/>
      <c r="H418" s="69">
        <v>16240</v>
      </c>
      <c r="I418" s="46">
        <f t="shared" si="8"/>
        <v>-24325463.518499978</v>
      </c>
    </row>
    <row r="419" spans="3:9" s="27" customFormat="1" ht="18" thickTop="1" thickBot="1" x14ac:dyDescent="0.25">
      <c r="C419" s="117"/>
      <c r="D419" s="66">
        <v>44925</v>
      </c>
      <c r="E419" s="67" t="s">
        <v>481</v>
      </c>
      <c r="F419" s="83" t="s">
        <v>482</v>
      </c>
      <c r="G419" s="69"/>
      <c r="H419" s="69">
        <v>367024</v>
      </c>
      <c r="I419" s="46">
        <f t="shared" si="8"/>
        <v>-24692487.518499978</v>
      </c>
    </row>
    <row r="420" spans="3:9" s="27" customFormat="1" ht="30" thickTop="1" thickBot="1" x14ac:dyDescent="0.25">
      <c r="C420" s="117"/>
      <c r="D420" s="66">
        <v>44925</v>
      </c>
      <c r="E420" s="67" t="s">
        <v>483</v>
      </c>
      <c r="F420" s="68" t="s">
        <v>16</v>
      </c>
      <c r="G420" s="69"/>
      <c r="H420" s="69">
        <v>3571.9800000000005</v>
      </c>
      <c r="I420" s="46">
        <f t="shared" si="8"/>
        <v>-24696059.498499978</v>
      </c>
    </row>
    <row r="421" spans="3:9" s="27" customFormat="1" ht="18" thickTop="1" thickBot="1" x14ac:dyDescent="0.25">
      <c r="C421" s="117"/>
      <c r="D421" s="66">
        <v>44925</v>
      </c>
      <c r="E421" s="67" t="s">
        <v>483</v>
      </c>
      <c r="F421" s="83" t="s">
        <v>478</v>
      </c>
      <c r="G421" s="69"/>
      <c r="H421" s="69">
        <v>67867.62000000001</v>
      </c>
      <c r="I421" s="46">
        <f t="shared" si="8"/>
        <v>-24763927.118499979</v>
      </c>
    </row>
    <row r="422" spans="3:9" s="27" customFormat="1" ht="30" thickTop="1" thickBot="1" x14ac:dyDescent="0.25">
      <c r="C422" s="117"/>
      <c r="D422" s="66">
        <v>44925</v>
      </c>
      <c r="E422" s="67" t="s">
        <v>484</v>
      </c>
      <c r="F422" s="68" t="s">
        <v>16</v>
      </c>
      <c r="G422" s="69"/>
      <c r="H422" s="69">
        <v>756</v>
      </c>
      <c r="I422" s="46">
        <f t="shared" si="8"/>
        <v>-24764683.118499979</v>
      </c>
    </row>
    <row r="423" spans="3:9" s="27" customFormat="1" ht="18" thickTop="1" thickBot="1" x14ac:dyDescent="0.25">
      <c r="C423" s="117"/>
      <c r="D423" s="66">
        <v>44925</v>
      </c>
      <c r="E423" s="67" t="s">
        <v>484</v>
      </c>
      <c r="F423" s="83" t="s">
        <v>478</v>
      </c>
      <c r="G423" s="69"/>
      <c r="H423" s="69">
        <v>14364</v>
      </c>
      <c r="I423" s="46">
        <f t="shared" si="8"/>
        <v>-24779047.118499979</v>
      </c>
    </row>
    <row r="424" spans="3:9" s="27" customFormat="1" ht="30" thickTop="1" thickBot="1" x14ac:dyDescent="0.25">
      <c r="C424" s="117"/>
      <c r="D424" s="66">
        <v>44925</v>
      </c>
      <c r="E424" s="67" t="s">
        <v>485</v>
      </c>
      <c r="F424" s="68" t="s">
        <v>16</v>
      </c>
      <c r="G424" s="69"/>
      <c r="H424" s="69">
        <v>1695</v>
      </c>
      <c r="I424" s="46">
        <f t="shared" si="8"/>
        <v>-24780742.118499979</v>
      </c>
    </row>
    <row r="425" spans="3:9" s="27" customFormat="1" ht="18" thickTop="1" thickBot="1" x14ac:dyDescent="0.25">
      <c r="C425" s="117"/>
      <c r="D425" s="66">
        <v>44925</v>
      </c>
      <c r="E425" s="67" t="s">
        <v>485</v>
      </c>
      <c r="F425" s="83" t="s">
        <v>486</v>
      </c>
      <c r="G425" s="69"/>
      <c r="H425" s="69">
        <v>38307</v>
      </c>
      <c r="I425" s="46">
        <f t="shared" si="8"/>
        <v>-24819049.118499979</v>
      </c>
    </row>
    <row r="426" spans="3:9" s="27" customFormat="1" ht="30" thickTop="1" thickBot="1" x14ac:dyDescent="0.25">
      <c r="C426" s="117"/>
      <c r="D426" s="66">
        <v>44925</v>
      </c>
      <c r="E426" s="67" t="s">
        <v>487</v>
      </c>
      <c r="F426" s="68" t="s">
        <v>16</v>
      </c>
      <c r="G426" s="69"/>
      <c r="H426" s="69">
        <v>45674.5</v>
      </c>
      <c r="I426" s="46">
        <f t="shared" si="8"/>
        <v>-24864723.618499979</v>
      </c>
    </row>
    <row r="427" spans="3:9" s="27" customFormat="1" ht="18" thickTop="1" thickBot="1" x14ac:dyDescent="0.25">
      <c r="C427" s="117"/>
      <c r="D427" s="66">
        <v>44925</v>
      </c>
      <c r="E427" s="67" t="s">
        <v>487</v>
      </c>
      <c r="F427" s="83" t="s">
        <v>488</v>
      </c>
      <c r="G427" s="69"/>
      <c r="H427" s="69">
        <v>867815.5</v>
      </c>
      <c r="I427" s="46">
        <f t="shared" si="8"/>
        <v>-25732539.118499979</v>
      </c>
    </row>
    <row r="428" spans="3:9" s="27" customFormat="1" ht="30" thickTop="1" thickBot="1" x14ac:dyDescent="0.25">
      <c r="C428" s="117"/>
      <c r="D428" s="66">
        <v>44925</v>
      </c>
      <c r="E428" s="67" t="s">
        <v>489</v>
      </c>
      <c r="F428" s="68" t="s">
        <v>16</v>
      </c>
      <c r="G428" s="69"/>
      <c r="H428" s="69">
        <v>5772.8960000000006</v>
      </c>
      <c r="I428" s="46">
        <f t="shared" si="8"/>
        <v>-25738312.014499981</v>
      </c>
    </row>
    <row r="429" spans="3:9" s="27" customFormat="1" ht="18" thickTop="1" thickBot="1" x14ac:dyDescent="0.25">
      <c r="C429" s="117"/>
      <c r="D429" s="66">
        <v>44925</v>
      </c>
      <c r="E429" s="67" t="s">
        <v>489</v>
      </c>
      <c r="F429" s="83" t="s">
        <v>444</v>
      </c>
      <c r="G429" s="69"/>
      <c r="H429" s="69">
        <v>130467.454</v>
      </c>
      <c r="I429" s="46">
        <f t="shared" si="8"/>
        <v>-25868779.468499981</v>
      </c>
    </row>
    <row r="430" spans="3:9" s="27" customFormat="1" ht="30" thickTop="1" thickBot="1" x14ac:dyDescent="0.25">
      <c r="C430" s="117"/>
      <c r="D430" s="66">
        <v>44925</v>
      </c>
      <c r="E430" s="67" t="s">
        <v>490</v>
      </c>
      <c r="F430" s="68" t="s">
        <v>16</v>
      </c>
      <c r="G430" s="69"/>
      <c r="H430" s="69">
        <v>8690.5</v>
      </c>
      <c r="I430" s="46">
        <f t="shared" si="8"/>
        <v>-25877469.968499981</v>
      </c>
    </row>
    <row r="431" spans="3:9" s="27" customFormat="1" ht="18" thickTop="1" thickBot="1" x14ac:dyDescent="0.25">
      <c r="C431" s="117"/>
      <c r="D431" s="66">
        <v>44925</v>
      </c>
      <c r="E431" s="67" t="s">
        <v>490</v>
      </c>
      <c r="F431" s="83" t="s">
        <v>272</v>
      </c>
      <c r="G431" s="69"/>
      <c r="H431" s="69">
        <v>165119.5</v>
      </c>
      <c r="I431" s="46">
        <f t="shared" si="8"/>
        <v>-26042589.468499981</v>
      </c>
    </row>
    <row r="432" spans="3:9" s="27" customFormat="1" ht="30" thickTop="1" thickBot="1" x14ac:dyDescent="0.25">
      <c r="C432" s="117"/>
      <c r="D432" s="66">
        <v>44925</v>
      </c>
      <c r="E432" s="67" t="s">
        <v>491</v>
      </c>
      <c r="F432" s="68" t="s">
        <v>16</v>
      </c>
      <c r="G432" s="69"/>
      <c r="H432" s="69">
        <v>2343.6</v>
      </c>
      <c r="I432" s="46">
        <f t="shared" si="8"/>
        <v>-26044933.068499982</v>
      </c>
    </row>
    <row r="433" spans="3:95" s="27" customFormat="1" ht="18" thickTop="1" thickBot="1" x14ac:dyDescent="0.25">
      <c r="C433" s="117"/>
      <c r="D433" s="66">
        <v>44925</v>
      </c>
      <c r="E433" s="67" t="s">
        <v>491</v>
      </c>
      <c r="F433" s="83" t="s">
        <v>381</v>
      </c>
      <c r="G433" s="69"/>
      <c r="H433" s="69">
        <v>52965.36</v>
      </c>
      <c r="I433" s="46">
        <f t="shared" si="8"/>
        <v>-26097898.428499982</v>
      </c>
    </row>
    <row r="434" spans="3:95" s="27" customFormat="1" ht="30" thickTop="1" thickBot="1" x14ac:dyDescent="0.25">
      <c r="C434" s="117"/>
      <c r="D434" s="66">
        <v>44925</v>
      </c>
      <c r="E434" s="67" t="s">
        <v>492</v>
      </c>
      <c r="F434" s="68" t="s">
        <v>16</v>
      </c>
      <c r="G434" s="69"/>
      <c r="H434" s="69">
        <v>2080</v>
      </c>
      <c r="I434" s="46">
        <f t="shared" si="8"/>
        <v>-26099978.428499982</v>
      </c>
    </row>
    <row r="435" spans="3:95" s="27" customFormat="1" ht="18" thickTop="1" thickBot="1" x14ac:dyDescent="0.25">
      <c r="C435" s="117"/>
      <c r="D435" s="66">
        <v>44925</v>
      </c>
      <c r="E435" s="67" t="s">
        <v>492</v>
      </c>
      <c r="F435" s="83" t="s">
        <v>493</v>
      </c>
      <c r="G435" s="69"/>
      <c r="H435" s="69">
        <v>47008</v>
      </c>
      <c r="I435" s="46">
        <f t="shared" si="8"/>
        <v>-26146986.428499982</v>
      </c>
    </row>
    <row r="436" spans="3:95" s="27" customFormat="1" ht="30" thickTop="1" thickBot="1" x14ac:dyDescent="0.25">
      <c r="C436" s="117"/>
      <c r="D436" s="66">
        <v>44925</v>
      </c>
      <c r="E436" s="67" t="s">
        <v>494</v>
      </c>
      <c r="F436" s="68" t="s">
        <v>16</v>
      </c>
      <c r="G436" s="69"/>
      <c r="H436" s="69">
        <v>7872.4614999999994</v>
      </c>
      <c r="I436" s="46">
        <f t="shared" si="8"/>
        <v>-26154858.889999982</v>
      </c>
    </row>
    <row r="437" spans="3:95" s="27" customFormat="1" ht="18" thickTop="1" thickBot="1" x14ac:dyDescent="0.25">
      <c r="C437" s="117"/>
      <c r="D437" s="66">
        <v>44925</v>
      </c>
      <c r="E437" s="67" t="s">
        <v>494</v>
      </c>
      <c r="F437" s="83" t="s">
        <v>495</v>
      </c>
      <c r="G437" s="69"/>
      <c r="H437" s="69">
        <v>151815.05849999998</v>
      </c>
      <c r="I437" s="46">
        <f t="shared" si="8"/>
        <v>-26306673.948499981</v>
      </c>
    </row>
    <row r="438" spans="3:95" s="27" customFormat="1" ht="30" thickTop="1" thickBot="1" x14ac:dyDescent="0.25">
      <c r="C438" s="117"/>
      <c r="D438" s="66">
        <v>44925</v>
      </c>
      <c r="E438" s="67" t="s">
        <v>496</v>
      </c>
      <c r="F438" s="68" t="s">
        <v>16</v>
      </c>
      <c r="G438" s="69"/>
      <c r="H438" s="69">
        <v>33495.72</v>
      </c>
      <c r="I438" s="46">
        <f t="shared" si="8"/>
        <v>-26340169.66849998</v>
      </c>
    </row>
    <row r="439" spans="3:95" s="27" customFormat="1" ht="18" thickTop="1" thickBot="1" x14ac:dyDescent="0.25">
      <c r="C439" s="117"/>
      <c r="D439" s="66">
        <v>44925</v>
      </c>
      <c r="E439" s="67" t="s">
        <v>496</v>
      </c>
      <c r="F439" s="83" t="s">
        <v>497</v>
      </c>
      <c r="G439" s="69"/>
      <c r="H439" s="69">
        <v>757003.27</v>
      </c>
      <c r="I439" s="46">
        <f t="shared" si="8"/>
        <v>-27097172.93849998</v>
      </c>
    </row>
    <row r="440" spans="3:95" s="27" customFormat="1" ht="30" thickTop="1" thickBot="1" x14ac:dyDescent="0.25">
      <c r="C440" s="117"/>
      <c r="D440" s="66">
        <v>44925</v>
      </c>
      <c r="E440" s="67" t="s">
        <v>498</v>
      </c>
      <c r="F440" s="68" t="s">
        <v>16</v>
      </c>
      <c r="G440" s="69"/>
      <c r="H440" s="69">
        <v>1374.75</v>
      </c>
      <c r="I440" s="46">
        <f t="shared" si="8"/>
        <v>-27098547.68849998</v>
      </c>
    </row>
    <row r="441" spans="3:95" s="27" customFormat="1" ht="18" thickTop="1" thickBot="1" x14ac:dyDescent="0.25">
      <c r="C441" s="117"/>
      <c r="D441" s="66">
        <v>44925</v>
      </c>
      <c r="E441" s="67" t="s">
        <v>498</v>
      </c>
      <c r="F441" s="83" t="s">
        <v>482</v>
      </c>
      <c r="G441" s="69"/>
      <c r="H441" s="69">
        <v>31069.35</v>
      </c>
      <c r="I441" s="46">
        <f t="shared" si="8"/>
        <v>-27129617.038499981</v>
      </c>
    </row>
    <row r="442" spans="3:95" s="27" customFormat="1" ht="18" thickTop="1" thickBot="1" x14ac:dyDescent="0.25">
      <c r="C442" s="117"/>
      <c r="D442" s="66"/>
      <c r="E442" s="70"/>
      <c r="F442" s="68"/>
      <c r="G442" s="83"/>
      <c r="H442" s="69"/>
      <c r="I442" s="46">
        <f t="shared" si="8"/>
        <v>-27129617.038499981</v>
      </c>
    </row>
    <row r="443" spans="3:95" s="11" customFormat="1" ht="18" thickTop="1" thickBot="1" x14ac:dyDescent="0.25">
      <c r="C443" s="203" t="s">
        <v>8</v>
      </c>
      <c r="D443" s="204"/>
      <c r="E443" s="204"/>
      <c r="F443" s="204"/>
      <c r="G443" s="92">
        <f>SUM(G17:G442)</f>
        <v>97760570.170000002</v>
      </c>
      <c r="H443" s="92">
        <f>SUM(H17:H442)</f>
        <v>135688133.06200001</v>
      </c>
      <c r="I443" s="93">
        <f>+I16+G443-H443</f>
        <v>-27129617.038499966</v>
      </c>
      <c r="J443" s="28">
        <f>+I443-'[3]CTA. RECOLECTORA AUXILIAR 3001'!$J$8812</f>
        <v>0</v>
      </c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</row>
    <row r="444" spans="3:95" s="11" customFormat="1" ht="21" thickTop="1" x14ac:dyDescent="0.2">
      <c r="C444" s="202"/>
      <c r="D444" s="202"/>
      <c r="E444" s="202"/>
      <c r="F444" s="202"/>
      <c r="G444" s="202"/>
      <c r="H444" s="202"/>
      <c r="I444" s="202"/>
      <c r="J444" s="28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</row>
    <row r="445" spans="3:95" s="11" customFormat="1" ht="16.5" x14ac:dyDescent="0.2">
      <c r="C445" s="146"/>
      <c r="D445" s="146"/>
      <c r="E445" s="146"/>
      <c r="F445" s="146"/>
      <c r="G445" s="147"/>
      <c r="H445" s="147"/>
      <c r="I445" s="91"/>
      <c r="J445" s="28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</row>
    <row r="446" spans="3:95" s="11" customFormat="1" ht="16.5" x14ac:dyDescent="0.2">
      <c r="C446" s="5"/>
      <c r="D446" s="5"/>
      <c r="E446" s="84" t="s">
        <v>39</v>
      </c>
      <c r="F446" s="85"/>
      <c r="G446" s="8"/>
      <c r="H446" s="84" t="s">
        <v>40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</row>
    <row r="447" spans="3:95" s="11" customFormat="1" ht="16.5" x14ac:dyDescent="0.2">
      <c r="C447" s="5"/>
      <c r="D447" s="5"/>
      <c r="E447" s="84" t="s">
        <v>32</v>
      </c>
      <c r="F447" s="85"/>
      <c r="G447" s="8"/>
      <c r="H447" s="84" t="s">
        <v>33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</row>
    <row r="448" spans="3:95" s="11" customFormat="1" ht="16.5" x14ac:dyDescent="0.2">
      <c r="C448" s="5"/>
      <c r="D448" s="5"/>
      <c r="E448" s="84" t="s">
        <v>34</v>
      </c>
      <c r="F448" s="85"/>
      <c r="G448" s="8"/>
      <c r="H448" s="97" t="s">
        <v>49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</row>
    <row r="449" spans="3:95" s="11" customFormat="1" ht="16.5" x14ac:dyDescent="0.2">
      <c r="C449" s="5"/>
      <c r="D449" s="5"/>
      <c r="E449" s="84" t="s">
        <v>35</v>
      </c>
      <c r="F449" s="85"/>
      <c r="G449" s="8"/>
      <c r="H449" s="84" t="s">
        <v>36</v>
      </c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</row>
    <row r="450" spans="3:95" s="11" customFormat="1" ht="16.5" x14ac:dyDescent="0.2">
      <c r="C450" s="5"/>
      <c r="D450" s="5"/>
      <c r="E450" s="84"/>
      <c r="F450" s="85"/>
      <c r="G450" s="84"/>
      <c r="H450" s="8"/>
      <c r="I450" s="8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</row>
    <row r="451" spans="3:95" s="11" customFormat="1" ht="16.5" x14ac:dyDescent="0.2">
      <c r="C451" s="5"/>
      <c r="D451" s="5"/>
      <c r="E451" s="86"/>
      <c r="F451" s="113"/>
      <c r="G451" s="85"/>
      <c r="H451" s="8"/>
      <c r="I451" s="8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</row>
    <row r="452" spans="3:95" s="11" customFormat="1" ht="16.5" x14ac:dyDescent="0.2">
      <c r="C452" s="5"/>
      <c r="D452" s="5"/>
      <c r="E452" s="86"/>
      <c r="F452" s="84" t="s">
        <v>37</v>
      </c>
      <c r="G452" s="85"/>
      <c r="H452" s="8"/>
      <c r="I452" s="8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</row>
    <row r="453" spans="3:95" s="11" customFormat="1" ht="18" x14ac:dyDescent="0.25">
      <c r="C453" s="21"/>
      <c r="D453" s="5"/>
      <c r="E453" s="86"/>
      <c r="F453" s="84" t="s">
        <v>45</v>
      </c>
      <c r="G453" s="85"/>
      <c r="H453" s="8"/>
      <c r="I453" s="19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</row>
    <row r="454" spans="3:95" s="11" customFormat="1" ht="18" x14ac:dyDescent="0.2">
      <c r="C454" s="22"/>
      <c r="D454" s="5"/>
      <c r="E454" s="86"/>
      <c r="F454" s="84" t="s">
        <v>38</v>
      </c>
      <c r="G454" s="85"/>
      <c r="H454" s="8"/>
      <c r="I454" s="23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</row>
    <row r="455" spans="3:95" s="11" customFormat="1" ht="18" x14ac:dyDescent="0.2">
      <c r="C455" s="22"/>
      <c r="D455" s="5"/>
      <c r="E455" s="86"/>
      <c r="G455" s="85"/>
      <c r="H455" s="8"/>
      <c r="I455" s="23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</row>
    <row r="456" spans="3:95" s="11" customFormat="1" ht="16.5" x14ac:dyDescent="0.2">
      <c r="C456" s="5"/>
      <c r="D456" s="5"/>
      <c r="E456" s="86"/>
      <c r="F456" s="85"/>
      <c r="G456" s="85"/>
      <c r="H456" s="8"/>
      <c r="I456" s="4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</row>
    <row r="457" spans="3:95" s="11" customFormat="1" ht="20.25" x14ac:dyDescent="0.2">
      <c r="C457" s="202"/>
      <c r="D457" s="202"/>
      <c r="E457" s="202"/>
      <c r="F457" s="202"/>
      <c r="G457" s="202"/>
      <c r="H457" s="202"/>
      <c r="I457" s="202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</row>
    <row r="458" spans="3:95" s="11" customFormat="1" ht="20.25" x14ac:dyDescent="0.2">
      <c r="C458" s="202"/>
      <c r="D458" s="202"/>
      <c r="E458" s="202"/>
      <c r="F458" s="202"/>
      <c r="G458" s="202"/>
      <c r="H458" s="202"/>
      <c r="I458" s="202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</row>
    <row r="459" spans="3:95" s="11" customFormat="1" ht="20.25" x14ac:dyDescent="0.2">
      <c r="C459" s="202"/>
      <c r="D459" s="202"/>
      <c r="E459" s="202"/>
      <c r="F459" s="202"/>
      <c r="G459" s="202"/>
      <c r="H459" s="202"/>
      <c r="I459" s="202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</row>
    <row r="460" spans="3:95" s="11" customFormat="1" ht="20.25" x14ac:dyDescent="0.2">
      <c r="C460" s="202"/>
      <c r="D460" s="202"/>
      <c r="E460" s="202"/>
      <c r="F460" s="202"/>
      <c r="G460" s="202"/>
      <c r="H460" s="202"/>
      <c r="I460" s="202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</row>
    <row r="461" spans="3:95" s="11" customFormat="1" x14ac:dyDescent="0.2">
      <c r="C461" s="9"/>
      <c r="D461" s="9"/>
      <c r="E461" s="218"/>
      <c r="F461" s="9"/>
      <c r="G461" s="9"/>
      <c r="H461" s="9"/>
      <c r="I461" s="9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</row>
    <row r="462" spans="3:95" s="11" customFormat="1" x14ac:dyDescent="0.2">
      <c r="C462" s="9"/>
      <c r="D462" s="9"/>
      <c r="E462" s="218"/>
      <c r="F462" s="9"/>
      <c r="G462" s="9"/>
      <c r="H462" s="9"/>
      <c r="I462" s="9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</row>
    <row r="463" spans="3:95" s="11" customFormat="1" x14ac:dyDescent="0.2">
      <c r="C463" s="9"/>
      <c r="D463" s="9"/>
      <c r="E463" s="218"/>
      <c r="F463" s="9"/>
      <c r="G463" s="9"/>
      <c r="H463" s="9"/>
      <c r="I463" s="9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</row>
    <row r="464" spans="3:95" s="11" customFormat="1" x14ac:dyDescent="0.2">
      <c r="C464" s="9"/>
      <c r="D464" s="9"/>
      <c r="E464" s="218"/>
      <c r="F464" s="9"/>
      <c r="G464" s="9"/>
      <c r="H464" s="9"/>
      <c r="I464" s="9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</row>
    <row r="465" spans="3:95" s="11" customFormat="1" x14ac:dyDescent="0.2">
      <c r="C465" s="9"/>
      <c r="D465" s="9"/>
      <c r="E465" s="218"/>
      <c r="F465" s="9"/>
      <c r="G465" s="9"/>
      <c r="H465" s="9"/>
      <c r="I465" s="9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</row>
    <row r="466" spans="3:95" s="11" customFormat="1" x14ac:dyDescent="0.2">
      <c r="C466" s="9"/>
      <c r="D466" s="9"/>
      <c r="E466" s="218"/>
      <c r="F466" s="9"/>
      <c r="G466" s="9"/>
      <c r="H466" s="9"/>
      <c r="I466" s="9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</row>
    <row r="467" spans="3:95" s="11" customFormat="1" x14ac:dyDescent="0.2">
      <c r="C467" s="9"/>
      <c r="D467" s="9"/>
      <c r="E467" s="218"/>
      <c r="F467" s="9"/>
      <c r="G467" s="9"/>
      <c r="H467" s="9"/>
      <c r="I467" s="9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</row>
    <row r="468" spans="3:95" s="11" customFormat="1" x14ac:dyDescent="0.2">
      <c r="C468" s="9"/>
      <c r="D468" s="9"/>
      <c r="E468" s="218"/>
      <c r="F468" s="9"/>
      <c r="G468" s="9"/>
      <c r="H468" s="9"/>
      <c r="I468" s="9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</row>
    <row r="469" spans="3:95" s="11" customFormat="1" ht="3" customHeight="1" x14ac:dyDescent="0.2">
      <c r="C469" s="9"/>
      <c r="D469" s="9"/>
      <c r="E469" s="218"/>
      <c r="F469" s="9"/>
      <c r="G469" s="9"/>
      <c r="H469" s="9"/>
      <c r="I469" s="9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</row>
    <row r="470" spans="3:95" s="11" customFormat="1" x14ac:dyDescent="0.2">
      <c r="C470" s="9"/>
      <c r="D470" s="9"/>
      <c r="E470" s="218"/>
      <c r="F470" s="9"/>
      <c r="G470" s="9"/>
      <c r="H470" s="9"/>
      <c r="I470" s="9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</row>
    <row r="471" spans="3:95" s="11" customFormat="1" x14ac:dyDescent="0.2">
      <c r="C471" s="9"/>
      <c r="D471" s="9"/>
      <c r="E471" s="218"/>
      <c r="F471" s="9"/>
      <c r="G471" s="9"/>
      <c r="H471" s="9"/>
      <c r="I471" s="9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</row>
    <row r="472" spans="3:95" s="11" customFormat="1" x14ac:dyDescent="0.2">
      <c r="C472" s="9"/>
      <c r="D472" s="9"/>
      <c r="E472" s="218"/>
      <c r="F472" s="9"/>
      <c r="G472" s="9"/>
      <c r="H472" s="9"/>
      <c r="I472" s="9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</row>
    <row r="491" spans="3:3" ht="13.5" thickBot="1" x14ac:dyDescent="0.25"/>
    <row r="492" spans="3:3" ht="15" x14ac:dyDescent="0.2">
      <c r="C492" s="2"/>
    </row>
  </sheetData>
  <mergeCells count="13">
    <mergeCell ref="C458:I458"/>
    <mergeCell ref="C459:I459"/>
    <mergeCell ref="C460:I460"/>
    <mergeCell ref="D13:I13"/>
    <mergeCell ref="C13:C15"/>
    <mergeCell ref="D14:H14"/>
    <mergeCell ref="C443:F443"/>
    <mergeCell ref="C6:I6"/>
    <mergeCell ref="C7:I7"/>
    <mergeCell ref="C457:I457"/>
    <mergeCell ref="C8:I8"/>
    <mergeCell ref="C9:I9"/>
    <mergeCell ref="C444:I444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8" manualBreakCount="8">
    <brk id="49" min="1" max="8" man="1"/>
    <brk id="80" min="1" max="8" man="1"/>
    <brk id="115" min="1" max="8" man="1"/>
    <brk id="149" min="1" max="8" man="1"/>
    <brk id="181" min="1" max="8" man="1"/>
    <brk id="216" min="1" max="8" man="1"/>
    <brk id="250" min="1" max="8" man="1"/>
    <brk id="45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31"/>
  <sheetViews>
    <sheetView topLeftCell="B22" zoomScale="80" zoomScaleNormal="80" zoomScaleSheetLayoutView="55" workbookViewId="0">
      <selection activeCell="H67" sqref="H6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194" t="s">
        <v>10</v>
      </c>
      <c r="D6" s="194"/>
      <c r="E6" s="194"/>
      <c r="F6" s="194"/>
      <c r="G6" s="194"/>
      <c r="H6" s="194"/>
      <c r="I6" s="194"/>
      <c r="J6" s="40"/>
    </row>
    <row r="7" spans="1:12" s="14" customFormat="1" ht="18" customHeight="1" x14ac:dyDescent="0.2">
      <c r="B7" s="18"/>
      <c r="C7" s="200" t="s">
        <v>11</v>
      </c>
      <c r="D7" s="200"/>
      <c r="E7" s="200"/>
      <c r="F7" s="200"/>
      <c r="G7" s="200"/>
      <c r="H7" s="200"/>
      <c r="I7" s="200"/>
      <c r="J7" s="41"/>
    </row>
    <row r="8" spans="1:12" s="17" customFormat="1" ht="15.75" customHeight="1" x14ac:dyDescent="0.2">
      <c r="B8" s="18"/>
      <c r="C8" s="200" t="s">
        <v>21</v>
      </c>
      <c r="D8" s="200"/>
      <c r="E8" s="200"/>
      <c r="F8" s="200"/>
      <c r="G8" s="200"/>
      <c r="H8" s="200"/>
      <c r="I8" s="200"/>
      <c r="J8" s="42"/>
    </row>
    <row r="9" spans="1:12" s="14" customFormat="1" ht="18.75" x14ac:dyDescent="0.2">
      <c r="B9" s="15"/>
      <c r="C9" s="201" t="s">
        <v>82</v>
      </c>
      <c r="D9" s="201"/>
      <c r="E9" s="201"/>
      <c r="F9" s="201"/>
      <c r="G9" s="201"/>
      <c r="H9" s="201"/>
      <c r="I9" s="201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07"/>
      <c r="D12" s="196" t="s">
        <v>13</v>
      </c>
      <c r="E12" s="196"/>
      <c r="F12" s="196"/>
      <c r="G12" s="196"/>
      <c r="H12" s="196"/>
      <c r="I12" s="196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08"/>
      <c r="D13" s="195" t="s">
        <v>7</v>
      </c>
      <c r="E13" s="195"/>
      <c r="F13" s="195"/>
      <c r="G13" s="195"/>
      <c r="H13" s="195"/>
      <c r="I13" s="52">
        <f>+'[1]CTA. OPERATIVA.(160)'!$J$6235</f>
        <v>2778021.9663000116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08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52"/>
      <c r="D15" s="153"/>
      <c r="E15" s="154"/>
      <c r="F15" s="155">
        <v>44895</v>
      </c>
      <c r="G15" s="156"/>
      <c r="H15" s="157">
        <v>0</v>
      </c>
      <c r="I15" s="156">
        <f>+I13</f>
        <v>2778021.9663000116</v>
      </c>
    </row>
    <row r="16" spans="1:12" s="10" customFormat="1" ht="17.25" thickTop="1" x14ac:dyDescent="0.2">
      <c r="C16" s="53"/>
      <c r="D16" s="54">
        <v>44896</v>
      </c>
      <c r="E16" s="78"/>
      <c r="F16" s="45" t="s">
        <v>12</v>
      </c>
      <c r="G16" s="55"/>
      <c r="H16" s="55">
        <v>35.590000000000003</v>
      </c>
      <c r="I16" s="47">
        <f>I15+G16-H16</f>
        <v>2777986.3763000118</v>
      </c>
    </row>
    <row r="17" spans="3:9" s="10" customFormat="1" ht="16.5" x14ac:dyDescent="0.2">
      <c r="C17" s="56"/>
      <c r="D17" s="57">
        <v>44896</v>
      </c>
      <c r="E17" s="79" t="s">
        <v>273</v>
      </c>
      <c r="F17" s="48" t="s">
        <v>274</v>
      </c>
      <c r="G17" s="58"/>
      <c r="H17" s="49">
        <v>70832.465500000006</v>
      </c>
      <c r="I17" s="50">
        <f t="shared" ref="I17:I101" si="0">I16+G17-H17</f>
        <v>2707153.9108000118</v>
      </c>
    </row>
    <row r="18" spans="3:9" s="7" customFormat="1" ht="16.5" x14ac:dyDescent="0.2">
      <c r="C18" s="56"/>
      <c r="D18" s="57">
        <v>44896</v>
      </c>
      <c r="E18" s="170" t="s">
        <v>275</v>
      </c>
      <c r="F18" s="48" t="s">
        <v>167</v>
      </c>
      <c r="G18" s="58"/>
      <c r="H18" s="49">
        <v>44878.95</v>
      </c>
      <c r="I18" s="50">
        <f t="shared" si="0"/>
        <v>2662274.9608000116</v>
      </c>
    </row>
    <row r="19" spans="3:9" s="7" customFormat="1" ht="28.5" x14ac:dyDescent="0.2">
      <c r="C19" s="56"/>
      <c r="D19" s="57">
        <v>44896</v>
      </c>
      <c r="E19" s="79" t="s">
        <v>276</v>
      </c>
      <c r="F19" s="48" t="s">
        <v>277</v>
      </c>
      <c r="G19" s="58"/>
      <c r="H19" s="49">
        <v>44070</v>
      </c>
      <c r="I19" s="50">
        <f t="shared" si="0"/>
        <v>2618204.9608000116</v>
      </c>
    </row>
    <row r="20" spans="3:9" s="7" customFormat="1" ht="16.5" x14ac:dyDescent="0.2">
      <c r="C20" s="56"/>
      <c r="D20" s="57">
        <v>44896</v>
      </c>
      <c r="E20" s="79" t="s">
        <v>278</v>
      </c>
      <c r="F20" s="48" t="s">
        <v>65</v>
      </c>
      <c r="G20" s="58"/>
      <c r="H20" s="49">
        <v>0</v>
      </c>
      <c r="I20" s="50">
        <f t="shared" si="0"/>
        <v>2618204.9608000116</v>
      </c>
    </row>
    <row r="21" spans="3:9" s="7" customFormat="1" ht="16.5" x14ac:dyDescent="0.2">
      <c r="C21" s="56"/>
      <c r="D21" s="57">
        <v>44896</v>
      </c>
      <c r="E21" s="79" t="s">
        <v>279</v>
      </c>
      <c r="F21" s="48" t="s">
        <v>65</v>
      </c>
      <c r="G21" s="58"/>
      <c r="H21" s="49"/>
      <c r="I21" s="50">
        <f t="shared" si="0"/>
        <v>2618204.9608000116</v>
      </c>
    </row>
    <row r="22" spans="3:9" s="7" customFormat="1" ht="16.5" x14ac:dyDescent="0.2">
      <c r="C22" s="56"/>
      <c r="D22" s="57">
        <v>44896</v>
      </c>
      <c r="E22" s="79" t="s">
        <v>280</v>
      </c>
      <c r="F22" s="48" t="s">
        <v>281</v>
      </c>
      <c r="G22" s="58"/>
      <c r="H22" s="49">
        <v>79100</v>
      </c>
      <c r="I22" s="50">
        <f t="shared" si="0"/>
        <v>2539104.9608000116</v>
      </c>
    </row>
    <row r="23" spans="3:9" s="7" customFormat="1" ht="16.5" x14ac:dyDescent="0.2">
      <c r="C23" s="56"/>
      <c r="D23" s="57">
        <v>44896</v>
      </c>
      <c r="E23" s="79" t="s">
        <v>282</v>
      </c>
      <c r="F23" s="48" t="s">
        <v>65</v>
      </c>
      <c r="G23" s="58"/>
      <c r="H23" s="49">
        <v>0</v>
      </c>
      <c r="I23" s="50">
        <f t="shared" si="0"/>
        <v>2539104.9608000116</v>
      </c>
    </row>
    <row r="24" spans="3:9" s="7" customFormat="1" ht="28.5" x14ac:dyDescent="0.2">
      <c r="C24" s="56"/>
      <c r="D24" s="59">
        <v>44896</v>
      </c>
      <c r="E24" s="60" t="s">
        <v>283</v>
      </c>
      <c r="F24" s="48" t="s">
        <v>284</v>
      </c>
      <c r="G24" s="58"/>
      <c r="H24" s="61">
        <v>5593.5</v>
      </c>
      <c r="I24" s="50">
        <f t="shared" si="0"/>
        <v>2533511.4608000116</v>
      </c>
    </row>
    <row r="25" spans="3:9" s="7" customFormat="1" ht="16.5" x14ac:dyDescent="0.2">
      <c r="C25" s="56"/>
      <c r="D25" s="59">
        <v>44896</v>
      </c>
      <c r="E25" s="79" t="s">
        <v>285</v>
      </c>
      <c r="F25" s="48" t="s">
        <v>286</v>
      </c>
      <c r="G25" s="58"/>
      <c r="H25" s="49">
        <v>21594.3</v>
      </c>
      <c r="I25" s="50">
        <f t="shared" si="0"/>
        <v>2511917.1608000118</v>
      </c>
    </row>
    <row r="26" spans="3:9" s="7" customFormat="1" ht="16.5" x14ac:dyDescent="0.2">
      <c r="C26" s="56"/>
      <c r="D26" s="57">
        <v>44896</v>
      </c>
      <c r="E26" s="79" t="s">
        <v>287</v>
      </c>
      <c r="F26" s="48" t="s">
        <v>288</v>
      </c>
      <c r="G26" s="58"/>
      <c r="H26" s="49">
        <v>2260</v>
      </c>
      <c r="I26" s="50">
        <f t="shared" si="0"/>
        <v>2509657.1608000118</v>
      </c>
    </row>
    <row r="27" spans="3:9" s="7" customFormat="1" ht="16.5" x14ac:dyDescent="0.2">
      <c r="C27" s="56"/>
      <c r="D27" s="57">
        <v>44896</v>
      </c>
      <c r="E27" s="79" t="s">
        <v>289</v>
      </c>
      <c r="F27" s="48" t="s">
        <v>290</v>
      </c>
      <c r="G27" s="58"/>
      <c r="H27" s="49">
        <v>20170.5</v>
      </c>
      <c r="I27" s="50">
        <f t="shared" si="0"/>
        <v>2489486.6608000118</v>
      </c>
    </row>
    <row r="28" spans="3:9" s="7" customFormat="1" ht="28.5" x14ac:dyDescent="0.2">
      <c r="C28" s="56"/>
      <c r="D28" s="57">
        <v>44896</v>
      </c>
      <c r="E28" s="170" t="s">
        <v>291</v>
      </c>
      <c r="F28" s="48" t="s">
        <v>292</v>
      </c>
      <c r="G28" s="58"/>
      <c r="H28" s="49">
        <v>48731.25</v>
      </c>
      <c r="I28" s="50">
        <f t="shared" si="0"/>
        <v>2440755.4108000118</v>
      </c>
    </row>
    <row r="29" spans="3:9" s="7" customFormat="1" ht="16.5" x14ac:dyDescent="0.2">
      <c r="C29" s="56"/>
      <c r="D29" s="57">
        <v>44896</v>
      </c>
      <c r="E29" s="79" t="s">
        <v>79</v>
      </c>
      <c r="F29" s="48" t="s">
        <v>67</v>
      </c>
      <c r="G29" s="58"/>
      <c r="H29" s="49">
        <v>16965.2</v>
      </c>
      <c r="I29" s="50">
        <f t="shared" si="0"/>
        <v>2423790.2108000116</v>
      </c>
    </row>
    <row r="30" spans="3:9" s="7" customFormat="1" ht="28.5" x14ac:dyDescent="0.2">
      <c r="C30" s="56"/>
      <c r="D30" s="57">
        <v>44896</v>
      </c>
      <c r="E30" s="79"/>
      <c r="F30" s="48" t="s">
        <v>293</v>
      </c>
      <c r="G30" s="58"/>
      <c r="H30" s="49">
        <v>3366</v>
      </c>
      <c r="I30" s="50">
        <f t="shared" si="0"/>
        <v>2420424.2108000116</v>
      </c>
    </row>
    <row r="31" spans="3:9" s="7" customFormat="1" ht="16.5" x14ac:dyDescent="0.2">
      <c r="C31" s="100"/>
      <c r="D31" s="98">
        <v>44897</v>
      </c>
      <c r="E31" s="111"/>
      <c r="F31" s="101" t="s">
        <v>12</v>
      </c>
      <c r="G31" s="99"/>
      <c r="H31" s="94">
        <v>1045.8900000000001</v>
      </c>
      <c r="I31" s="50">
        <f t="shared" si="0"/>
        <v>2419378.3208000115</v>
      </c>
    </row>
    <row r="32" spans="3:9" s="7" customFormat="1" ht="42.75" x14ac:dyDescent="0.2">
      <c r="C32" s="100"/>
      <c r="D32" s="98">
        <v>44900</v>
      </c>
      <c r="E32" s="111" t="s">
        <v>294</v>
      </c>
      <c r="F32" s="101" t="s">
        <v>295</v>
      </c>
      <c r="G32" s="99">
        <v>7617.92</v>
      </c>
      <c r="H32" s="94"/>
      <c r="I32" s="50">
        <f t="shared" si="0"/>
        <v>2426996.2408000114</v>
      </c>
    </row>
    <row r="33" spans="3:9" s="7" customFormat="1" ht="42.75" x14ac:dyDescent="0.2">
      <c r="C33" s="100"/>
      <c r="D33" s="98">
        <v>44900</v>
      </c>
      <c r="E33" s="111" t="s">
        <v>296</v>
      </c>
      <c r="F33" s="101" t="s">
        <v>297</v>
      </c>
      <c r="G33" s="99">
        <v>6102</v>
      </c>
      <c r="H33" s="94"/>
      <c r="I33" s="50">
        <f t="shared" si="0"/>
        <v>2433098.2408000114</v>
      </c>
    </row>
    <row r="34" spans="3:9" s="7" customFormat="1" ht="16.5" x14ac:dyDescent="0.2">
      <c r="C34" s="100"/>
      <c r="D34" s="98">
        <v>44901</v>
      </c>
      <c r="E34" s="111"/>
      <c r="F34" s="101" t="s">
        <v>12</v>
      </c>
      <c r="G34" s="99"/>
      <c r="H34" s="94">
        <v>44.7</v>
      </c>
      <c r="I34" s="50">
        <f t="shared" si="0"/>
        <v>2433053.5408000113</v>
      </c>
    </row>
    <row r="35" spans="3:9" s="7" customFormat="1" ht="28.5" x14ac:dyDescent="0.2">
      <c r="C35" s="100"/>
      <c r="D35" s="98">
        <v>44902</v>
      </c>
      <c r="E35" s="111" t="s">
        <v>298</v>
      </c>
      <c r="F35" s="101" t="s">
        <v>299</v>
      </c>
      <c r="G35" s="99">
        <v>7200</v>
      </c>
      <c r="H35" s="94"/>
      <c r="I35" s="50">
        <f t="shared" si="0"/>
        <v>2440253.5408000113</v>
      </c>
    </row>
    <row r="36" spans="3:9" s="7" customFormat="1" ht="16.5" x14ac:dyDescent="0.2">
      <c r="C36" s="100"/>
      <c r="D36" s="98">
        <v>44903</v>
      </c>
      <c r="E36" s="111"/>
      <c r="F36" s="101" t="s">
        <v>12</v>
      </c>
      <c r="G36" s="99"/>
      <c r="H36" s="94">
        <v>11.25</v>
      </c>
      <c r="I36" s="50">
        <f t="shared" si="0"/>
        <v>2440242.2908000113</v>
      </c>
    </row>
    <row r="37" spans="3:9" s="7" customFormat="1" ht="16.5" x14ac:dyDescent="0.2">
      <c r="C37" s="100"/>
      <c r="D37" s="98">
        <v>44903</v>
      </c>
      <c r="E37" s="111">
        <v>2002</v>
      </c>
      <c r="F37" s="101" t="s">
        <v>300</v>
      </c>
      <c r="G37" s="99"/>
      <c r="H37" s="94">
        <v>20340</v>
      </c>
      <c r="I37" s="50">
        <f t="shared" si="0"/>
        <v>2419902.2908000113</v>
      </c>
    </row>
    <row r="38" spans="3:9" s="7" customFormat="1" ht="16.5" x14ac:dyDescent="0.2">
      <c r="C38" s="100"/>
      <c r="D38" s="98">
        <v>44903</v>
      </c>
      <c r="E38" s="111">
        <v>2003</v>
      </c>
      <c r="F38" s="101" t="s">
        <v>301</v>
      </c>
      <c r="G38" s="99"/>
      <c r="H38" s="94">
        <v>74446.75</v>
      </c>
      <c r="I38" s="50">
        <f t="shared" si="0"/>
        <v>2345455.5408000113</v>
      </c>
    </row>
    <row r="39" spans="3:9" s="7" customFormat="1" ht="16.5" x14ac:dyDescent="0.2">
      <c r="C39" s="100"/>
      <c r="D39" s="98">
        <v>44903</v>
      </c>
      <c r="E39" s="111">
        <v>2004</v>
      </c>
      <c r="F39" s="101" t="s">
        <v>302</v>
      </c>
      <c r="G39" s="99"/>
      <c r="H39" s="94">
        <v>38985</v>
      </c>
      <c r="I39" s="50">
        <f t="shared" si="0"/>
        <v>2306470.5408000113</v>
      </c>
    </row>
    <row r="40" spans="3:9" s="7" customFormat="1" ht="16.5" x14ac:dyDescent="0.2">
      <c r="C40" s="100"/>
      <c r="D40" s="98">
        <v>44903</v>
      </c>
      <c r="E40" s="111">
        <v>2005</v>
      </c>
      <c r="F40" s="101" t="s">
        <v>303</v>
      </c>
      <c r="G40" s="99"/>
      <c r="H40" s="94">
        <v>18898.68</v>
      </c>
      <c r="I40" s="50">
        <f t="shared" si="0"/>
        <v>2287571.8608000111</v>
      </c>
    </row>
    <row r="41" spans="3:9" s="7" customFormat="1" ht="16.5" x14ac:dyDescent="0.2">
      <c r="C41" s="100"/>
      <c r="D41" s="98">
        <v>44903</v>
      </c>
      <c r="E41" s="111">
        <v>2006</v>
      </c>
      <c r="F41" s="101" t="s">
        <v>304</v>
      </c>
      <c r="G41" s="99"/>
      <c r="H41" s="94">
        <v>43053</v>
      </c>
      <c r="I41" s="50">
        <f t="shared" si="0"/>
        <v>2244518.8608000111</v>
      </c>
    </row>
    <row r="42" spans="3:9" s="7" customFormat="1" ht="16.5" x14ac:dyDescent="0.2">
      <c r="C42" s="100"/>
      <c r="D42" s="98">
        <v>44903</v>
      </c>
      <c r="E42" s="111">
        <v>2007</v>
      </c>
      <c r="F42" s="101" t="s">
        <v>65</v>
      </c>
      <c r="G42" s="99"/>
      <c r="H42" s="94"/>
      <c r="I42" s="50">
        <f t="shared" si="0"/>
        <v>2244518.8608000111</v>
      </c>
    </row>
    <row r="43" spans="3:9" s="7" customFormat="1" ht="16.5" x14ac:dyDescent="0.2">
      <c r="C43" s="100"/>
      <c r="D43" s="98">
        <v>44903</v>
      </c>
      <c r="E43" s="111">
        <v>2008</v>
      </c>
      <c r="F43" s="101" t="s">
        <v>305</v>
      </c>
      <c r="G43" s="99"/>
      <c r="H43" s="94">
        <v>28511.46</v>
      </c>
      <c r="I43" s="50">
        <f t="shared" si="0"/>
        <v>2216007.4008000111</v>
      </c>
    </row>
    <row r="44" spans="3:9" s="7" customFormat="1" ht="28.5" x14ac:dyDescent="0.2">
      <c r="C44" s="100"/>
      <c r="D44" s="98">
        <v>44904</v>
      </c>
      <c r="E44" s="111" t="s">
        <v>306</v>
      </c>
      <c r="F44" s="101" t="s">
        <v>307</v>
      </c>
      <c r="G44" s="99">
        <v>6400</v>
      </c>
      <c r="H44" s="94"/>
      <c r="I44" s="50">
        <f t="shared" si="0"/>
        <v>2222407.4008000111</v>
      </c>
    </row>
    <row r="45" spans="3:9" s="7" customFormat="1" ht="16.5" x14ac:dyDescent="0.2">
      <c r="C45" s="100"/>
      <c r="D45" s="98">
        <v>44904</v>
      </c>
      <c r="E45" s="111"/>
      <c r="F45" s="101" t="s">
        <v>12</v>
      </c>
      <c r="G45" s="99"/>
      <c r="H45" s="94">
        <v>73.099999999999994</v>
      </c>
      <c r="I45" s="50">
        <f t="shared" si="0"/>
        <v>2222334.300800011</v>
      </c>
    </row>
    <row r="46" spans="3:9" s="7" customFormat="1" ht="16.5" x14ac:dyDescent="0.2">
      <c r="C46" s="100"/>
      <c r="D46" s="98">
        <v>44904</v>
      </c>
      <c r="E46" s="111" t="s">
        <v>308</v>
      </c>
      <c r="F46" s="101" t="s">
        <v>309</v>
      </c>
      <c r="G46" s="99"/>
      <c r="H46" s="94">
        <v>44748</v>
      </c>
      <c r="I46" s="50">
        <f t="shared" si="0"/>
        <v>2177586.300800011</v>
      </c>
    </row>
    <row r="47" spans="3:9" s="7" customFormat="1" ht="16.5" x14ac:dyDescent="0.2">
      <c r="C47" s="100"/>
      <c r="D47" s="98">
        <v>44904</v>
      </c>
      <c r="E47" s="111">
        <v>2010</v>
      </c>
      <c r="F47" s="101" t="s">
        <v>48</v>
      </c>
      <c r="G47" s="99"/>
      <c r="H47" s="94">
        <v>88625.54</v>
      </c>
      <c r="I47" s="50">
        <f t="shared" si="0"/>
        <v>2088960.760800011</v>
      </c>
    </row>
    <row r="48" spans="3:9" s="7" customFormat="1" ht="16.5" x14ac:dyDescent="0.2">
      <c r="C48" s="100"/>
      <c r="D48" s="98">
        <v>44904</v>
      </c>
      <c r="E48" s="111">
        <v>2011</v>
      </c>
      <c r="F48" s="101" t="s">
        <v>310</v>
      </c>
      <c r="G48" s="99"/>
      <c r="H48" s="94">
        <v>22600</v>
      </c>
      <c r="I48" s="50">
        <f t="shared" si="0"/>
        <v>2066360.760800011</v>
      </c>
    </row>
    <row r="49" spans="3:9" s="7" customFormat="1" ht="16.5" x14ac:dyDescent="0.2">
      <c r="C49" s="100"/>
      <c r="D49" s="98">
        <v>44904</v>
      </c>
      <c r="E49" s="111">
        <v>2012</v>
      </c>
      <c r="F49" s="101" t="s">
        <v>311</v>
      </c>
      <c r="G49" s="99"/>
      <c r="H49" s="94">
        <v>6242.12</v>
      </c>
      <c r="I49" s="50">
        <f t="shared" si="0"/>
        <v>2060118.6408000109</v>
      </c>
    </row>
    <row r="50" spans="3:9" s="7" customFormat="1" ht="16.5" x14ac:dyDescent="0.2">
      <c r="C50" s="100"/>
      <c r="D50" s="98">
        <v>44904</v>
      </c>
      <c r="E50" s="111">
        <v>2013</v>
      </c>
      <c r="F50" s="101" t="s">
        <v>312</v>
      </c>
      <c r="G50" s="99"/>
      <c r="H50" s="94">
        <v>13880.92</v>
      </c>
      <c r="I50" s="50">
        <f t="shared" si="0"/>
        <v>2046237.720800011</v>
      </c>
    </row>
    <row r="51" spans="3:9" s="7" customFormat="1" ht="16.5" x14ac:dyDescent="0.2">
      <c r="C51" s="100"/>
      <c r="D51" s="98">
        <v>44904</v>
      </c>
      <c r="E51" s="111">
        <v>2014</v>
      </c>
      <c r="F51" s="101" t="s">
        <v>313</v>
      </c>
      <c r="G51" s="99"/>
      <c r="H51" s="94">
        <v>70327.331999999995</v>
      </c>
      <c r="I51" s="50">
        <f t="shared" si="0"/>
        <v>1975910.388800011</v>
      </c>
    </row>
    <row r="52" spans="3:9" s="7" customFormat="1" ht="16.5" x14ac:dyDescent="0.2">
      <c r="C52" s="100"/>
      <c r="D52" s="98">
        <v>44904</v>
      </c>
      <c r="E52" s="111">
        <v>2015</v>
      </c>
      <c r="F52" s="101" t="s">
        <v>65</v>
      </c>
      <c r="G52" s="99"/>
      <c r="H52" s="94"/>
      <c r="I52" s="50">
        <f t="shared" si="0"/>
        <v>1975910.388800011</v>
      </c>
    </row>
    <row r="53" spans="3:9" s="7" customFormat="1" ht="16.5" x14ac:dyDescent="0.2">
      <c r="C53" s="100"/>
      <c r="D53" s="98">
        <v>44904</v>
      </c>
      <c r="E53" s="111">
        <v>2016</v>
      </c>
      <c r="F53" s="101" t="s">
        <v>314</v>
      </c>
      <c r="G53" s="99"/>
      <c r="H53" s="94">
        <v>8000</v>
      </c>
      <c r="I53" s="50">
        <f t="shared" si="0"/>
        <v>1967910.388800011</v>
      </c>
    </row>
    <row r="54" spans="3:9" s="7" customFormat="1" ht="16.5" x14ac:dyDescent="0.2">
      <c r="C54" s="100"/>
      <c r="D54" s="98">
        <v>44907</v>
      </c>
      <c r="E54" s="111"/>
      <c r="F54" s="101" t="s">
        <v>12</v>
      </c>
      <c r="G54" s="99"/>
      <c r="H54" s="94">
        <v>263.18</v>
      </c>
      <c r="I54" s="50">
        <f t="shared" si="0"/>
        <v>1967647.2088000111</v>
      </c>
    </row>
    <row r="55" spans="3:9" s="7" customFormat="1" ht="16.5" x14ac:dyDescent="0.2">
      <c r="C55" s="100"/>
      <c r="D55" s="98">
        <v>44908</v>
      </c>
      <c r="E55" s="111"/>
      <c r="F55" s="101" t="s">
        <v>12</v>
      </c>
      <c r="G55" s="99"/>
      <c r="H55" s="94">
        <v>97.58</v>
      </c>
      <c r="I55" s="50">
        <f t="shared" si="0"/>
        <v>1967549.628800011</v>
      </c>
    </row>
    <row r="56" spans="3:9" s="7" customFormat="1" ht="16.5" x14ac:dyDescent="0.2">
      <c r="C56" s="100"/>
      <c r="D56" s="98">
        <v>44908</v>
      </c>
      <c r="E56" s="111" t="s">
        <v>315</v>
      </c>
      <c r="F56" s="101" t="s">
        <v>67</v>
      </c>
      <c r="G56" s="99"/>
      <c r="H56" s="94">
        <v>826506</v>
      </c>
      <c r="I56" s="50">
        <f t="shared" si="0"/>
        <v>1141043.628800011</v>
      </c>
    </row>
    <row r="57" spans="3:9" s="7" customFormat="1" ht="28.5" x14ac:dyDescent="0.2">
      <c r="C57" s="100"/>
      <c r="D57" s="98">
        <v>44908</v>
      </c>
      <c r="E57" s="111" t="s">
        <v>316</v>
      </c>
      <c r="F57" s="101" t="s">
        <v>317</v>
      </c>
      <c r="G57" s="99"/>
      <c r="H57" s="94">
        <v>53600</v>
      </c>
      <c r="I57" s="50">
        <f t="shared" si="0"/>
        <v>1087443.628800011</v>
      </c>
    </row>
    <row r="58" spans="3:9" s="7" customFormat="1" ht="16.5" x14ac:dyDescent="0.2">
      <c r="C58" s="100"/>
      <c r="D58" s="98">
        <v>44908</v>
      </c>
      <c r="E58" s="111" t="s">
        <v>318</v>
      </c>
      <c r="F58" s="101" t="s">
        <v>66</v>
      </c>
      <c r="G58" s="99"/>
      <c r="H58" s="94">
        <v>58217.53</v>
      </c>
      <c r="I58" s="50">
        <f t="shared" si="0"/>
        <v>1029226.098800011</v>
      </c>
    </row>
    <row r="59" spans="3:9" s="7" customFormat="1" ht="16.5" x14ac:dyDescent="0.2">
      <c r="C59" s="100"/>
      <c r="D59" s="98">
        <v>44909</v>
      </c>
      <c r="E59" s="111"/>
      <c r="F59" s="101" t="s">
        <v>12</v>
      </c>
      <c r="G59" s="99"/>
      <c r="H59" s="94">
        <v>66.11</v>
      </c>
      <c r="I59" s="50">
        <f t="shared" si="0"/>
        <v>1029159.988800011</v>
      </c>
    </row>
    <row r="60" spans="3:9" s="7" customFormat="1" ht="16.5" x14ac:dyDescent="0.2">
      <c r="C60" s="100"/>
      <c r="D60" s="98">
        <v>44910</v>
      </c>
      <c r="E60" s="111"/>
      <c r="F60" s="101" t="s">
        <v>12</v>
      </c>
      <c r="G60" s="99"/>
      <c r="H60" s="94">
        <v>158.26</v>
      </c>
      <c r="I60" s="50">
        <f t="shared" si="0"/>
        <v>1029001.728800011</v>
      </c>
    </row>
    <row r="61" spans="3:9" s="7" customFormat="1" ht="16.5" x14ac:dyDescent="0.2">
      <c r="C61" s="100"/>
      <c r="D61" s="98">
        <v>44911</v>
      </c>
      <c r="E61" s="111"/>
      <c r="F61" s="101" t="s">
        <v>12</v>
      </c>
      <c r="G61" s="99"/>
      <c r="H61" s="94">
        <v>127.48</v>
      </c>
      <c r="I61" s="50">
        <f t="shared" si="0"/>
        <v>1028874.248800011</v>
      </c>
    </row>
    <row r="62" spans="3:9" s="7" customFormat="1" ht="16.5" x14ac:dyDescent="0.2">
      <c r="C62" s="100"/>
      <c r="D62" s="98">
        <v>44914</v>
      </c>
      <c r="E62" s="111"/>
      <c r="F62" s="101" t="s">
        <v>12</v>
      </c>
      <c r="G62" s="99"/>
      <c r="H62" s="94">
        <v>58.48</v>
      </c>
      <c r="I62" s="50">
        <f t="shared" si="0"/>
        <v>1028815.768800011</v>
      </c>
    </row>
    <row r="63" spans="3:9" s="7" customFormat="1" ht="28.5" x14ac:dyDescent="0.2">
      <c r="C63" s="100"/>
      <c r="D63" s="98">
        <v>44914</v>
      </c>
      <c r="E63" s="111"/>
      <c r="F63" s="101" t="s">
        <v>319</v>
      </c>
      <c r="G63" s="99"/>
      <c r="H63" s="94">
        <v>500</v>
      </c>
      <c r="I63" s="50">
        <f t="shared" si="0"/>
        <v>1028315.768800011</v>
      </c>
    </row>
    <row r="64" spans="3:9" s="7" customFormat="1" ht="16.5" x14ac:dyDescent="0.2">
      <c r="C64" s="100"/>
      <c r="D64" s="98">
        <v>44915</v>
      </c>
      <c r="E64" s="111"/>
      <c r="F64" s="101" t="s">
        <v>12</v>
      </c>
      <c r="G64" s="99"/>
      <c r="H64" s="94">
        <v>145.84</v>
      </c>
      <c r="I64" s="50">
        <f t="shared" si="0"/>
        <v>1028169.9288000111</v>
      </c>
    </row>
    <row r="65" spans="3:9" s="7" customFormat="1" ht="28.5" x14ac:dyDescent="0.2">
      <c r="C65" s="100"/>
      <c r="D65" s="98">
        <v>44915</v>
      </c>
      <c r="E65" s="111"/>
      <c r="F65" s="101" t="s">
        <v>319</v>
      </c>
      <c r="G65" s="99"/>
      <c r="H65" s="94">
        <v>500</v>
      </c>
      <c r="I65" s="50">
        <f t="shared" si="0"/>
        <v>1027669.9288000111</v>
      </c>
    </row>
    <row r="66" spans="3:9" s="7" customFormat="1" ht="42.75" x14ac:dyDescent="0.2">
      <c r="C66" s="100"/>
      <c r="D66" s="98">
        <v>44915</v>
      </c>
      <c r="E66" s="111" t="s">
        <v>320</v>
      </c>
      <c r="F66" s="101" t="s">
        <v>321</v>
      </c>
      <c r="G66" s="99">
        <v>28511.46</v>
      </c>
      <c r="H66" s="94"/>
      <c r="I66" s="50">
        <f t="shared" si="0"/>
        <v>1056181.388800011</v>
      </c>
    </row>
    <row r="67" spans="3:9" s="7" customFormat="1" ht="42.75" x14ac:dyDescent="0.2">
      <c r="C67" s="100"/>
      <c r="D67" s="98">
        <v>44915</v>
      </c>
      <c r="E67" s="111" t="s">
        <v>322</v>
      </c>
      <c r="F67" s="101" t="s">
        <v>323</v>
      </c>
      <c r="G67" s="99">
        <v>88625.54</v>
      </c>
      <c r="H67" s="94"/>
      <c r="I67" s="50">
        <f t="shared" si="0"/>
        <v>1144806.9288000111</v>
      </c>
    </row>
    <row r="68" spans="3:9" s="7" customFormat="1" ht="16.5" x14ac:dyDescent="0.2">
      <c r="C68" s="100"/>
      <c r="D68" s="98">
        <v>44915</v>
      </c>
      <c r="E68" s="111" t="s">
        <v>324</v>
      </c>
      <c r="F68" s="101" t="s">
        <v>325</v>
      </c>
      <c r="G68" s="99"/>
      <c r="H68" s="94">
        <v>43982.5</v>
      </c>
      <c r="I68" s="50">
        <f t="shared" si="0"/>
        <v>1100824.4288000111</v>
      </c>
    </row>
    <row r="69" spans="3:9" s="7" customFormat="1" ht="16.5" x14ac:dyDescent="0.2">
      <c r="C69" s="100"/>
      <c r="D69" s="98">
        <v>44915</v>
      </c>
      <c r="E69" s="111" t="s">
        <v>326</v>
      </c>
      <c r="F69" s="101" t="s">
        <v>73</v>
      </c>
      <c r="G69" s="99"/>
      <c r="H69" s="94">
        <v>76120.38</v>
      </c>
      <c r="I69" s="50">
        <f t="shared" si="0"/>
        <v>1024704.048800011</v>
      </c>
    </row>
    <row r="70" spans="3:9" s="7" customFormat="1" ht="16.5" x14ac:dyDescent="0.2">
      <c r="C70" s="100"/>
      <c r="D70" s="98">
        <v>44915</v>
      </c>
      <c r="E70" s="111" t="s">
        <v>327</v>
      </c>
      <c r="F70" s="101" t="s">
        <v>72</v>
      </c>
      <c r="G70" s="99"/>
      <c r="H70" s="94">
        <v>38965.199999999997</v>
      </c>
      <c r="I70" s="50">
        <f t="shared" si="0"/>
        <v>985738.8488000111</v>
      </c>
    </row>
    <row r="71" spans="3:9" s="7" customFormat="1" ht="16.5" x14ac:dyDescent="0.2">
      <c r="C71" s="100"/>
      <c r="D71" s="98">
        <v>44915</v>
      </c>
      <c r="E71" s="111" t="s">
        <v>328</v>
      </c>
      <c r="F71" s="101" t="s">
        <v>75</v>
      </c>
      <c r="G71" s="99"/>
      <c r="H71" s="94">
        <v>152550</v>
      </c>
      <c r="I71" s="50">
        <f t="shared" si="0"/>
        <v>833188.8488000111</v>
      </c>
    </row>
    <row r="72" spans="3:9" s="7" customFormat="1" ht="16.5" x14ac:dyDescent="0.2">
      <c r="C72" s="100"/>
      <c r="D72" s="98">
        <v>44915</v>
      </c>
      <c r="E72" s="111" t="s">
        <v>329</v>
      </c>
      <c r="F72" s="101" t="s">
        <v>330</v>
      </c>
      <c r="G72" s="99"/>
      <c r="H72" s="94">
        <v>50026.363499999999</v>
      </c>
      <c r="I72" s="50">
        <f t="shared" si="0"/>
        <v>783162.48530001112</v>
      </c>
    </row>
    <row r="73" spans="3:9" s="7" customFormat="1" ht="16.5" x14ac:dyDescent="0.2">
      <c r="C73" s="100"/>
      <c r="D73" s="98">
        <v>44915</v>
      </c>
      <c r="E73" s="111" t="s">
        <v>331</v>
      </c>
      <c r="F73" s="101" t="s">
        <v>332</v>
      </c>
      <c r="G73" s="99"/>
      <c r="H73" s="94">
        <v>91241.85</v>
      </c>
      <c r="I73" s="50">
        <f t="shared" si="0"/>
        <v>691920.63530001114</v>
      </c>
    </row>
    <row r="74" spans="3:9" s="7" customFormat="1" ht="28.5" x14ac:dyDescent="0.2">
      <c r="C74" s="100"/>
      <c r="D74" s="98">
        <v>44915</v>
      </c>
      <c r="E74" s="111" t="s">
        <v>333</v>
      </c>
      <c r="F74" s="101" t="s">
        <v>334</v>
      </c>
      <c r="G74" s="99"/>
      <c r="H74" s="94">
        <v>33606.199999999997</v>
      </c>
      <c r="I74" s="50">
        <f t="shared" si="0"/>
        <v>658314.43530001119</v>
      </c>
    </row>
    <row r="75" spans="3:9" s="7" customFormat="1" ht="16.5" x14ac:dyDescent="0.2">
      <c r="C75" s="100"/>
      <c r="D75" s="98">
        <v>44915</v>
      </c>
      <c r="E75" s="111" t="s">
        <v>335</v>
      </c>
      <c r="F75" s="101" t="s">
        <v>336</v>
      </c>
      <c r="G75" s="99"/>
      <c r="H75" s="94">
        <v>45965.957999999999</v>
      </c>
      <c r="I75" s="50">
        <f t="shared" si="0"/>
        <v>612348.4773000112</v>
      </c>
    </row>
    <row r="76" spans="3:9" s="7" customFormat="1" ht="16.5" x14ac:dyDescent="0.2">
      <c r="C76" s="100"/>
      <c r="D76" s="98">
        <v>44916</v>
      </c>
      <c r="E76" s="111" t="s">
        <v>337</v>
      </c>
      <c r="F76" s="101" t="s">
        <v>48</v>
      </c>
      <c r="G76" s="99"/>
      <c r="H76" s="94">
        <v>88625.54</v>
      </c>
      <c r="I76" s="50">
        <f t="shared" si="0"/>
        <v>523722.93730001122</v>
      </c>
    </row>
    <row r="77" spans="3:9" s="7" customFormat="1" ht="16.5" x14ac:dyDescent="0.2">
      <c r="C77" s="100"/>
      <c r="D77" s="98">
        <v>44916</v>
      </c>
      <c r="E77" s="111" t="s">
        <v>338</v>
      </c>
      <c r="F77" s="101" t="s">
        <v>339</v>
      </c>
      <c r="G77" s="99"/>
      <c r="H77" s="94">
        <v>7200</v>
      </c>
      <c r="I77" s="50">
        <f t="shared" si="0"/>
        <v>516522.93730001122</v>
      </c>
    </row>
    <row r="78" spans="3:9" s="7" customFormat="1" ht="16.5" x14ac:dyDescent="0.2">
      <c r="C78" s="100"/>
      <c r="D78" s="98">
        <v>44916</v>
      </c>
      <c r="E78" s="111" t="s">
        <v>340</v>
      </c>
      <c r="F78" s="101" t="s">
        <v>341</v>
      </c>
      <c r="G78" s="99"/>
      <c r="H78" s="94">
        <v>7200</v>
      </c>
      <c r="I78" s="50">
        <f t="shared" si="0"/>
        <v>509322.93730001122</v>
      </c>
    </row>
    <row r="79" spans="3:9" s="7" customFormat="1" ht="16.5" x14ac:dyDescent="0.2">
      <c r="C79" s="100"/>
      <c r="D79" s="98">
        <v>44916</v>
      </c>
      <c r="E79" s="111"/>
      <c r="F79" s="101" t="s">
        <v>12</v>
      </c>
      <c r="G79" s="99"/>
      <c r="H79" s="94">
        <v>244.20999999999998</v>
      </c>
      <c r="I79" s="50">
        <f t="shared" si="0"/>
        <v>509078.7273000112</v>
      </c>
    </row>
    <row r="80" spans="3:9" s="7" customFormat="1" ht="16.5" x14ac:dyDescent="0.2">
      <c r="C80" s="100"/>
      <c r="D80" s="98">
        <v>44917</v>
      </c>
      <c r="E80" s="111"/>
      <c r="F80" s="101" t="s">
        <v>12</v>
      </c>
      <c r="G80" s="99"/>
      <c r="H80" s="94">
        <v>54.72</v>
      </c>
      <c r="I80" s="50">
        <f t="shared" si="0"/>
        <v>509024.00730001123</v>
      </c>
    </row>
    <row r="81" spans="3:9" s="7" customFormat="1" ht="16.5" x14ac:dyDescent="0.2">
      <c r="C81" s="100"/>
      <c r="D81" s="98">
        <v>44917</v>
      </c>
      <c r="E81" s="111" t="s">
        <v>315</v>
      </c>
      <c r="F81" s="101" t="s">
        <v>67</v>
      </c>
      <c r="G81" s="99"/>
      <c r="H81" s="94">
        <v>19359.599999999999</v>
      </c>
      <c r="I81" s="50">
        <f t="shared" si="0"/>
        <v>489664.40730001125</v>
      </c>
    </row>
    <row r="82" spans="3:9" s="7" customFormat="1" ht="28.5" x14ac:dyDescent="0.2">
      <c r="C82" s="100"/>
      <c r="D82" s="98">
        <v>44917</v>
      </c>
      <c r="E82" s="111" t="s">
        <v>315</v>
      </c>
      <c r="F82" s="101" t="s">
        <v>342</v>
      </c>
      <c r="G82" s="99"/>
      <c r="H82" s="94">
        <v>3408</v>
      </c>
      <c r="I82" s="50">
        <f t="shared" si="0"/>
        <v>486256.40730001125</v>
      </c>
    </row>
    <row r="83" spans="3:9" s="7" customFormat="1" ht="16.5" x14ac:dyDescent="0.2">
      <c r="C83" s="100"/>
      <c r="D83" s="98">
        <v>44918</v>
      </c>
      <c r="E83" s="111"/>
      <c r="F83" s="101" t="s">
        <v>12</v>
      </c>
      <c r="G83" s="99"/>
      <c r="H83" s="94">
        <v>1268.8</v>
      </c>
      <c r="I83" s="50">
        <f t="shared" si="0"/>
        <v>484987.60730001127</v>
      </c>
    </row>
    <row r="84" spans="3:9" s="7" customFormat="1" ht="16.5" x14ac:dyDescent="0.2">
      <c r="C84" s="100"/>
      <c r="D84" s="98">
        <v>44921</v>
      </c>
      <c r="E84" s="111"/>
      <c r="F84" s="101" t="s">
        <v>12</v>
      </c>
      <c r="G84" s="99"/>
      <c r="H84" s="94">
        <v>30</v>
      </c>
      <c r="I84" s="50">
        <f t="shared" si="0"/>
        <v>484957.60730001127</v>
      </c>
    </row>
    <row r="85" spans="3:9" s="7" customFormat="1" ht="16.5" x14ac:dyDescent="0.2">
      <c r="C85" s="100"/>
      <c r="D85" s="98">
        <v>44922</v>
      </c>
      <c r="E85" s="111" t="s">
        <v>343</v>
      </c>
      <c r="F85" s="101" t="s">
        <v>344</v>
      </c>
      <c r="G85" s="99"/>
      <c r="H85" s="94">
        <v>46221.71</v>
      </c>
      <c r="I85" s="50">
        <f t="shared" si="0"/>
        <v>438735.89730001125</v>
      </c>
    </row>
    <row r="86" spans="3:9" s="7" customFormat="1" ht="16.5" x14ac:dyDescent="0.2">
      <c r="C86" s="100"/>
      <c r="D86" s="98">
        <v>44923</v>
      </c>
      <c r="E86" s="111"/>
      <c r="F86" s="101" t="s">
        <v>12</v>
      </c>
      <c r="G86" s="99"/>
      <c r="H86" s="94">
        <v>1030.9499999999998</v>
      </c>
      <c r="I86" s="50">
        <f t="shared" si="0"/>
        <v>437704.94730001123</v>
      </c>
    </row>
    <row r="87" spans="3:9" s="7" customFormat="1" ht="16.5" x14ac:dyDescent="0.2">
      <c r="C87" s="100"/>
      <c r="D87" s="98">
        <v>44923</v>
      </c>
      <c r="E87" s="111"/>
      <c r="F87" s="101" t="s">
        <v>345</v>
      </c>
      <c r="G87" s="99"/>
      <c r="H87" s="94">
        <v>100</v>
      </c>
      <c r="I87" s="50">
        <f t="shared" si="0"/>
        <v>437604.94730001123</v>
      </c>
    </row>
    <row r="88" spans="3:9" s="7" customFormat="1" ht="28.5" x14ac:dyDescent="0.2">
      <c r="C88" s="100"/>
      <c r="D88" s="98">
        <v>44925</v>
      </c>
      <c r="E88" s="111"/>
      <c r="F88" s="101" t="s">
        <v>30</v>
      </c>
      <c r="G88" s="99"/>
      <c r="H88" s="94">
        <v>175</v>
      </c>
      <c r="I88" s="50">
        <f t="shared" si="0"/>
        <v>437429.94730001123</v>
      </c>
    </row>
    <row r="89" spans="3:9" s="7" customFormat="1" ht="17.25" thickBot="1" x14ac:dyDescent="0.25">
      <c r="C89" s="100"/>
      <c r="D89" s="98"/>
      <c r="E89" s="111"/>
      <c r="F89" s="101"/>
      <c r="G89" s="99"/>
      <c r="H89" s="94"/>
      <c r="I89" s="50">
        <f t="shared" si="0"/>
        <v>437429.94730001123</v>
      </c>
    </row>
    <row r="90" spans="3:9" s="7" customFormat="1" ht="16.5" hidden="1" x14ac:dyDescent="0.2">
      <c r="C90" s="100"/>
      <c r="D90" s="179"/>
      <c r="E90" s="111"/>
      <c r="F90" s="101"/>
      <c r="G90" s="99"/>
      <c r="H90" s="94"/>
      <c r="I90" s="50">
        <f t="shared" si="0"/>
        <v>437429.94730001123</v>
      </c>
    </row>
    <row r="91" spans="3:9" s="7" customFormat="1" ht="16.5" hidden="1" x14ac:dyDescent="0.2">
      <c r="C91" s="100"/>
      <c r="D91" s="98"/>
      <c r="E91" s="111"/>
      <c r="F91" s="101"/>
      <c r="G91" s="99"/>
      <c r="H91" s="94"/>
      <c r="I91" s="50">
        <f t="shared" si="0"/>
        <v>437429.94730001123</v>
      </c>
    </row>
    <row r="92" spans="3:9" s="7" customFormat="1" ht="16.5" hidden="1" x14ac:dyDescent="0.2">
      <c r="C92" s="100"/>
      <c r="D92" s="98"/>
      <c r="E92" s="111"/>
      <c r="F92" s="101"/>
      <c r="G92" s="99"/>
      <c r="H92" s="94"/>
      <c r="I92" s="50">
        <f t="shared" si="0"/>
        <v>437429.94730001123</v>
      </c>
    </row>
    <row r="93" spans="3:9" s="7" customFormat="1" ht="16.5" hidden="1" x14ac:dyDescent="0.2">
      <c r="C93" s="100"/>
      <c r="D93" s="98"/>
      <c r="E93" s="111"/>
      <c r="F93" s="101"/>
      <c r="G93" s="99"/>
      <c r="H93" s="94"/>
      <c r="I93" s="50">
        <f t="shared" si="0"/>
        <v>437429.94730001123</v>
      </c>
    </row>
    <row r="94" spans="3:9" s="7" customFormat="1" ht="16.5" hidden="1" x14ac:dyDescent="0.2">
      <c r="C94" s="100"/>
      <c r="D94" s="98"/>
      <c r="E94" s="111"/>
      <c r="F94" s="101"/>
      <c r="G94" s="99"/>
      <c r="H94" s="94"/>
      <c r="I94" s="50">
        <f t="shared" si="0"/>
        <v>437429.94730001123</v>
      </c>
    </row>
    <row r="95" spans="3:9" s="7" customFormat="1" ht="16.5" hidden="1" x14ac:dyDescent="0.2">
      <c r="C95" s="100"/>
      <c r="D95" s="98"/>
      <c r="E95" s="111"/>
      <c r="F95" s="101"/>
      <c r="G95" s="99"/>
      <c r="H95" s="94"/>
      <c r="I95" s="50">
        <f t="shared" si="0"/>
        <v>437429.94730001123</v>
      </c>
    </row>
    <row r="96" spans="3:9" s="7" customFormat="1" ht="16.5" hidden="1" x14ac:dyDescent="0.2">
      <c r="C96" s="100"/>
      <c r="D96" s="98"/>
      <c r="E96" s="111"/>
      <c r="F96" s="101"/>
      <c r="G96" s="99"/>
      <c r="H96" s="94"/>
      <c r="I96" s="50">
        <f t="shared" si="0"/>
        <v>437429.94730001123</v>
      </c>
    </row>
    <row r="97" spans="3:94" s="7" customFormat="1" ht="16.5" hidden="1" x14ac:dyDescent="0.2">
      <c r="C97" s="100"/>
      <c r="D97" s="98"/>
      <c r="E97" s="111"/>
      <c r="F97" s="101"/>
      <c r="G97" s="99"/>
      <c r="H97" s="94"/>
      <c r="I97" s="50">
        <f t="shared" si="0"/>
        <v>437429.94730001123</v>
      </c>
    </row>
    <row r="98" spans="3:94" s="7" customFormat="1" ht="16.5" hidden="1" x14ac:dyDescent="0.2">
      <c r="C98" s="100"/>
      <c r="D98" s="98"/>
      <c r="E98" s="111"/>
      <c r="F98" s="101"/>
      <c r="G98" s="99"/>
      <c r="H98" s="94"/>
      <c r="I98" s="50">
        <f t="shared" si="0"/>
        <v>437429.94730001123</v>
      </c>
    </row>
    <row r="99" spans="3:94" s="7" customFormat="1" ht="16.5" hidden="1" x14ac:dyDescent="0.2">
      <c r="C99" s="100"/>
      <c r="D99" s="98"/>
      <c r="E99" s="111"/>
      <c r="F99" s="101"/>
      <c r="G99" s="99"/>
      <c r="H99" s="94"/>
      <c r="I99" s="50">
        <f t="shared" si="0"/>
        <v>437429.94730001123</v>
      </c>
    </row>
    <row r="100" spans="3:94" s="7" customFormat="1" ht="16.5" hidden="1" x14ac:dyDescent="0.2">
      <c r="C100" s="100"/>
      <c r="D100" s="98"/>
      <c r="E100" s="111"/>
      <c r="F100" s="101"/>
      <c r="G100" s="99"/>
      <c r="H100" s="94"/>
      <c r="I100" s="50">
        <f t="shared" si="0"/>
        <v>437429.94730001123</v>
      </c>
    </row>
    <row r="101" spans="3:94" s="7" customFormat="1" ht="17.25" hidden="1" thickBot="1" x14ac:dyDescent="0.25">
      <c r="C101" s="100"/>
      <c r="D101" s="98"/>
      <c r="E101" s="111"/>
      <c r="F101" s="171"/>
      <c r="G101" s="99"/>
      <c r="H101" s="94"/>
      <c r="I101" s="50">
        <f t="shared" si="0"/>
        <v>437429.94730001123</v>
      </c>
    </row>
    <row r="102" spans="3:94" s="11" customFormat="1" ht="17.25" thickBot="1" x14ac:dyDescent="0.25">
      <c r="C102" s="205" t="s">
        <v>8</v>
      </c>
      <c r="D102" s="206"/>
      <c r="E102" s="206"/>
      <c r="F102" s="206"/>
      <c r="G102" s="102">
        <f>SUM(G16:G101)</f>
        <v>144456.91999999998</v>
      </c>
      <c r="H102" s="102">
        <f>SUM(H16:H101)</f>
        <v>2485048.9390000012</v>
      </c>
      <c r="I102" s="103">
        <f>+I15+G102-H102</f>
        <v>437429.94730001036</v>
      </c>
      <c r="J102" s="25">
        <f>+I102-'[3]CTA. OPERATIVA.(160)'!$J$6310</f>
        <v>-8.7311491370201111E-10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</row>
    <row r="103" spans="3:94" s="11" customFormat="1" ht="16.5" x14ac:dyDescent="0.2">
      <c r="C103" s="5"/>
      <c r="D103" s="5"/>
      <c r="E103" s="5"/>
      <c r="F103" s="37"/>
      <c r="G103" s="8"/>
      <c r="H103" s="8"/>
      <c r="I103" s="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</row>
    <row r="104" spans="3:94" s="11" customFormat="1" ht="16.5" x14ac:dyDescent="0.2">
      <c r="C104" s="5"/>
      <c r="D104" s="5"/>
      <c r="E104" s="5"/>
      <c r="F104" s="38"/>
      <c r="G104" s="9"/>
      <c r="H104" s="85"/>
      <c r="I104" s="9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</row>
    <row r="105" spans="3:94" s="11" customFormat="1" ht="16.5" x14ac:dyDescent="0.2">
      <c r="C105" s="5"/>
      <c r="D105" s="84" t="s">
        <v>39</v>
      </c>
      <c r="E105" s="9"/>
      <c r="G105" s="9"/>
      <c r="I105" s="9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</row>
    <row r="106" spans="3:94" s="11" customFormat="1" ht="16.5" x14ac:dyDescent="0.2">
      <c r="C106" s="5"/>
      <c r="D106" s="84" t="s">
        <v>32</v>
      </c>
      <c r="E106" s="5"/>
      <c r="F106" s="84" t="s">
        <v>40</v>
      </c>
      <c r="G106" s="9"/>
      <c r="H106" s="1" t="s">
        <v>378</v>
      </c>
      <c r="I106" s="9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</row>
    <row r="107" spans="3:94" s="11" customFormat="1" ht="16.5" x14ac:dyDescent="0.2">
      <c r="C107" s="5"/>
      <c r="D107" s="84" t="s">
        <v>34</v>
      </c>
      <c r="E107" s="1"/>
      <c r="F107" s="84" t="s">
        <v>33</v>
      </c>
      <c r="G107" s="9"/>
      <c r="H107" s="84" t="s">
        <v>37</v>
      </c>
      <c r="I107" s="9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</row>
    <row r="108" spans="3:94" s="11" customFormat="1" ht="16.5" x14ac:dyDescent="0.2">
      <c r="C108" s="5"/>
      <c r="D108" s="84" t="s">
        <v>35</v>
      </c>
      <c r="E108" s="1"/>
      <c r="F108" s="84" t="s">
        <v>377</v>
      </c>
      <c r="G108" s="9"/>
      <c r="H108" s="84" t="s">
        <v>45</v>
      </c>
      <c r="I108" s="9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</row>
    <row r="109" spans="3:94" s="11" customFormat="1" ht="16.5" x14ac:dyDescent="0.2">
      <c r="C109" s="5"/>
      <c r="D109" s="9"/>
      <c r="E109" s="1"/>
      <c r="F109" s="84" t="s">
        <v>36</v>
      </c>
      <c r="G109" s="9"/>
      <c r="H109" s="84" t="s">
        <v>38</v>
      </c>
      <c r="I109" s="9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</row>
    <row r="110" spans="3:94" s="11" customFormat="1" ht="16.5" x14ac:dyDescent="0.2">
      <c r="C110" s="5"/>
      <c r="D110" s="9"/>
      <c r="E110" s="9"/>
      <c r="G110" s="9"/>
      <c r="H110" s="1"/>
      <c r="I110" s="9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</row>
    <row r="111" spans="3:94" s="11" customFormat="1" ht="18" x14ac:dyDescent="0.2">
      <c r="C111" s="22"/>
      <c r="D111" s="9"/>
      <c r="E111" s="9"/>
      <c r="G111" s="9"/>
      <c r="H111" s="9"/>
      <c r="I111" s="9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</row>
    <row r="112" spans="3:94" s="11" customFormat="1" ht="18" x14ac:dyDescent="0.2">
      <c r="C112" s="22"/>
      <c r="D112" s="9"/>
      <c r="E112" s="9"/>
      <c r="F112" s="85"/>
      <c r="G112" s="9"/>
      <c r="H112" s="9"/>
      <c r="I112" s="9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</row>
    <row r="113" spans="5:5" x14ac:dyDescent="0.2">
      <c r="E113" s="9"/>
    </row>
    <row r="131" spans="3:3" ht="15" x14ac:dyDescent="0.2">
      <c r="C131" s="87"/>
    </row>
  </sheetData>
  <mergeCells count="8">
    <mergeCell ref="C102:F102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58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27"/>
  <sheetViews>
    <sheetView view="pageBreakPreview" topLeftCell="C10" zoomScale="70" zoomScaleNormal="85" zoomScaleSheetLayoutView="70" workbookViewId="0">
      <selection activeCell="D73" sqref="D73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94" t="s">
        <v>10</v>
      </c>
      <c r="E8" s="194"/>
      <c r="F8" s="194"/>
      <c r="G8" s="194"/>
      <c r="H8" s="194"/>
      <c r="I8" s="194"/>
      <c r="J8" s="194"/>
      <c r="K8" s="16"/>
      <c r="L8" s="16"/>
    </row>
    <row r="9" spans="1:14" s="14" customFormat="1" ht="18.75" x14ac:dyDescent="0.2">
      <c r="C9" s="18"/>
      <c r="D9" s="200" t="s">
        <v>18</v>
      </c>
      <c r="E9" s="200"/>
      <c r="F9" s="200"/>
      <c r="G9" s="200"/>
      <c r="H9" s="200"/>
      <c r="I9" s="200"/>
      <c r="J9" s="200"/>
    </row>
    <row r="10" spans="1:14" s="17" customFormat="1" ht="18" customHeight="1" x14ac:dyDescent="0.2">
      <c r="B10" s="18"/>
      <c r="C10" s="18"/>
      <c r="D10" s="200" t="s">
        <v>20</v>
      </c>
      <c r="E10" s="200"/>
      <c r="F10" s="200"/>
      <c r="G10" s="200"/>
      <c r="H10" s="200"/>
      <c r="I10" s="200"/>
      <c r="J10" s="200"/>
    </row>
    <row r="11" spans="1:14" s="14" customFormat="1" ht="18.75" customHeight="1" x14ac:dyDescent="0.2">
      <c r="D11" s="201" t="s">
        <v>82</v>
      </c>
      <c r="E11" s="201"/>
      <c r="F11" s="201"/>
      <c r="G11" s="201"/>
      <c r="H11" s="201"/>
      <c r="I11" s="201"/>
      <c r="J11" s="201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99"/>
      <c r="E13" s="196" t="s">
        <v>18</v>
      </c>
      <c r="F13" s="196"/>
      <c r="G13" s="196"/>
      <c r="H13" s="196"/>
      <c r="I13" s="196"/>
      <c r="J13" s="19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99"/>
      <c r="E14" s="195" t="s">
        <v>7</v>
      </c>
      <c r="F14" s="195"/>
      <c r="G14" s="195"/>
      <c r="H14" s="195"/>
      <c r="I14" s="195"/>
      <c r="J14" s="52">
        <f>+'[1]CTA. NOMINA 2000'!$G$1848</f>
        <v>24133880.023999903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99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58"/>
      <c r="E16" s="155"/>
      <c r="F16" s="158"/>
      <c r="G16" s="155">
        <v>44895</v>
      </c>
      <c r="H16" s="159"/>
      <c r="I16" s="160">
        <v>0</v>
      </c>
      <c r="J16" s="159">
        <f>+J14</f>
        <v>24133880.023999903</v>
      </c>
    </row>
    <row r="17" spans="4:11" s="10" customFormat="1" ht="28.5" x14ac:dyDescent="0.2">
      <c r="D17" s="71"/>
      <c r="E17" s="72">
        <v>44896</v>
      </c>
      <c r="F17" s="73"/>
      <c r="G17" s="88" t="s">
        <v>24</v>
      </c>
      <c r="H17" s="75">
        <v>388134.76</v>
      </c>
      <c r="I17" s="75"/>
      <c r="J17" s="75">
        <f>J16+H17-I17</f>
        <v>24522014.783999905</v>
      </c>
    </row>
    <row r="18" spans="4:11" s="10" customFormat="1" ht="28.5" x14ac:dyDescent="0.2">
      <c r="D18" s="71"/>
      <c r="E18" s="72">
        <v>44896</v>
      </c>
      <c r="F18" s="73"/>
      <c r="G18" s="74" t="s">
        <v>24</v>
      </c>
      <c r="H18" s="75"/>
      <c r="I18" s="75">
        <v>388134.76</v>
      </c>
      <c r="J18" s="75">
        <f>J17+H18-I18</f>
        <v>24133880.023999903</v>
      </c>
    </row>
    <row r="19" spans="4:11" s="10" customFormat="1" ht="28.5" x14ac:dyDescent="0.2">
      <c r="D19" s="71"/>
      <c r="E19" s="72">
        <v>44897</v>
      </c>
      <c r="F19" s="73"/>
      <c r="G19" s="74" t="s">
        <v>24</v>
      </c>
      <c r="H19" s="75">
        <v>1371845.39</v>
      </c>
      <c r="I19" s="75"/>
      <c r="J19" s="75">
        <f>J18+H19-I19</f>
        <v>25505725.413999904</v>
      </c>
    </row>
    <row r="20" spans="4:11" s="10" customFormat="1" ht="28.5" x14ac:dyDescent="0.2">
      <c r="D20" s="71"/>
      <c r="E20" s="72">
        <v>44897</v>
      </c>
      <c r="F20" s="73"/>
      <c r="G20" s="74" t="s">
        <v>24</v>
      </c>
      <c r="H20" s="75"/>
      <c r="I20" s="75">
        <v>1371845.39</v>
      </c>
      <c r="J20" s="75">
        <f>J19+H20-I20</f>
        <v>24133880.023999903</v>
      </c>
    </row>
    <row r="21" spans="4:11" s="10" customFormat="1" ht="42.75" x14ac:dyDescent="0.2">
      <c r="D21" s="71"/>
      <c r="E21" s="72">
        <v>44897</v>
      </c>
      <c r="F21" s="73">
        <v>7975</v>
      </c>
      <c r="G21" s="74" t="s">
        <v>346</v>
      </c>
      <c r="H21" s="75"/>
      <c r="I21" s="75">
        <v>100000</v>
      </c>
      <c r="J21" s="75">
        <f>J20+H21-I21</f>
        <v>24033880.023999903</v>
      </c>
    </row>
    <row r="22" spans="4:11" s="10" customFormat="1" ht="42.75" x14ac:dyDescent="0.2">
      <c r="D22" s="71"/>
      <c r="E22" s="72">
        <v>44897</v>
      </c>
      <c r="F22" s="73">
        <v>7976</v>
      </c>
      <c r="G22" s="74" t="s">
        <v>347</v>
      </c>
      <c r="H22" s="75"/>
      <c r="I22" s="75">
        <v>405000</v>
      </c>
      <c r="J22" s="75">
        <f t="shared" ref="J22:J83" si="0">J21+H22-I22</f>
        <v>23628880.023999903</v>
      </c>
    </row>
    <row r="23" spans="4:11" s="10" customFormat="1" ht="28.5" x14ac:dyDescent="0.2">
      <c r="D23" s="71"/>
      <c r="E23" s="72">
        <v>44897</v>
      </c>
      <c r="F23" s="73">
        <v>7977</v>
      </c>
      <c r="G23" s="74" t="s">
        <v>348</v>
      </c>
      <c r="H23" s="75"/>
      <c r="I23" s="75">
        <v>3570788.62</v>
      </c>
      <c r="J23" s="75">
        <f t="shared" si="0"/>
        <v>20058091.403999902</v>
      </c>
    </row>
    <row r="24" spans="4:11" s="10" customFormat="1" ht="42.75" x14ac:dyDescent="0.2">
      <c r="D24" s="71"/>
      <c r="E24" s="72">
        <v>44897</v>
      </c>
      <c r="F24" s="73">
        <v>7978</v>
      </c>
      <c r="G24" s="74" t="s">
        <v>349</v>
      </c>
      <c r="H24" s="75"/>
      <c r="I24" s="75">
        <v>17601479.120000001</v>
      </c>
      <c r="J24" s="75">
        <f t="shared" si="0"/>
        <v>2456612.2839999013</v>
      </c>
    </row>
    <row r="25" spans="4:11" s="10" customFormat="1" ht="42.75" x14ac:dyDescent="0.2">
      <c r="D25" s="71"/>
      <c r="E25" s="72">
        <v>44900</v>
      </c>
      <c r="F25" s="73">
        <v>7979</v>
      </c>
      <c r="G25" s="74" t="s">
        <v>350</v>
      </c>
      <c r="H25" s="75"/>
      <c r="I25" s="75">
        <v>1371845.39</v>
      </c>
      <c r="J25" s="75">
        <f t="shared" si="0"/>
        <v>1084766.8939999014</v>
      </c>
    </row>
    <row r="26" spans="4:11" s="10" customFormat="1" ht="28.5" x14ac:dyDescent="0.2">
      <c r="D26" s="71"/>
      <c r="E26" s="72">
        <v>44902</v>
      </c>
      <c r="F26" s="73"/>
      <c r="G26" s="74" t="s">
        <v>24</v>
      </c>
      <c r="H26" s="75">
        <v>40110.699999999997</v>
      </c>
      <c r="I26" s="75"/>
      <c r="J26" s="75">
        <f t="shared" si="0"/>
        <v>1124877.5939999013</v>
      </c>
      <c r="K26" s="82"/>
    </row>
    <row r="27" spans="4:11" s="10" customFormat="1" ht="28.5" x14ac:dyDescent="0.2">
      <c r="D27" s="71"/>
      <c r="E27" s="72">
        <v>44902</v>
      </c>
      <c r="F27" s="73"/>
      <c r="G27" s="74" t="s">
        <v>24</v>
      </c>
      <c r="H27" s="75"/>
      <c r="I27" s="75">
        <v>40110.699999999997</v>
      </c>
      <c r="J27" s="75">
        <f t="shared" si="0"/>
        <v>1084766.8939999014</v>
      </c>
    </row>
    <row r="28" spans="4:11" s="10" customFormat="1" ht="31.5" customHeight="1" x14ac:dyDescent="0.2">
      <c r="D28" s="71"/>
      <c r="E28" s="72">
        <v>44902</v>
      </c>
      <c r="F28" s="73">
        <v>7996</v>
      </c>
      <c r="G28" s="74" t="s">
        <v>16</v>
      </c>
      <c r="H28" s="75"/>
      <c r="I28" s="75">
        <v>1123.3399999999999</v>
      </c>
      <c r="J28" s="75">
        <f t="shared" si="0"/>
        <v>1083643.5539999013</v>
      </c>
    </row>
    <row r="29" spans="4:11" s="10" customFormat="1" ht="16.5" x14ac:dyDescent="0.2">
      <c r="D29" s="71"/>
      <c r="E29" s="72">
        <v>44902</v>
      </c>
      <c r="F29" s="73">
        <v>7996</v>
      </c>
      <c r="G29" s="74" t="s">
        <v>72</v>
      </c>
      <c r="H29" s="75"/>
      <c r="I29" s="75">
        <v>25387.360000000001</v>
      </c>
      <c r="J29" s="75">
        <f t="shared" si="0"/>
        <v>1058256.1939999012</v>
      </c>
    </row>
    <row r="30" spans="4:11" s="10" customFormat="1" ht="42.75" x14ac:dyDescent="0.2">
      <c r="D30" s="71"/>
      <c r="E30" s="72">
        <v>44902</v>
      </c>
      <c r="F30" s="73">
        <v>7997</v>
      </c>
      <c r="G30" s="74" t="s">
        <v>351</v>
      </c>
      <c r="H30" s="75"/>
      <c r="I30" s="75">
        <v>65000</v>
      </c>
      <c r="J30" s="75">
        <f t="shared" si="0"/>
        <v>993256.19399990118</v>
      </c>
    </row>
    <row r="31" spans="4:11" s="10" customFormat="1" ht="28.5" x14ac:dyDescent="0.2">
      <c r="D31" s="71"/>
      <c r="E31" s="72">
        <v>44903</v>
      </c>
      <c r="F31" s="73"/>
      <c r="G31" s="74" t="s">
        <v>352</v>
      </c>
      <c r="H31" s="75">
        <v>210000</v>
      </c>
      <c r="I31" s="75"/>
      <c r="J31" s="75">
        <f t="shared" si="0"/>
        <v>1203256.1939999012</v>
      </c>
    </row>
    <row r="32" spans="4:11" s="10" customFormat="1" ht="28.5" x14ac:dyDescent="0.2">
      <c r="D32" s="71"/>
      <c r="E32" s="72">
        <v>44903</v>
      </c>
      <c r="F32" s="73"/>
      <c r="G32" s="74" t="s">
        <v>28</v>
      </c>
      <c r="H32" s="75">
        <v>1010358</v>
      </c>
      <c r="I32" s="75"/>
      <c r="J32" s="75">
        <f t="shared" si="0"/>
        <v>2213614.1939999014</v>
      </c>
    </row>
    <row r="33" spans="4:11" s="10" customFormat="1" ht="28.5" x14ac:dyDescent="0.2">
      <c r="D33" s="71"/>
      <c r="E33" s="72">
        <v>44903</v>
      </c>
      <c r="F33" s="73"/>
      <c r="G33" s="88" t="s">
        <v>28</v>
      </c>
      <c r="H33" s="75">
        <v>26825775</v>
      </c>
      <c r="I33" s="75"/>
      <c r="J33" s="75">
        <f t="shared" si="0"/>
        <v>29039389.193999901</v>
      </c>
    </row>
    <row r="34" spans="4:11" s="10" customFormat="1" ht="16.5" x14ac:dyDescent="0.2">
      <c r="D34" s="71"/>
      <c r="E34" s="72">
        <v>44904</v>
      </c>
      <c r="F34" s="73"/>
      <c r="G34" s="88" t="s">
        <v>47</v>
      </c>
      <c r="H34" s="75">
        <v>72681.13</v>
      </c>
      <c r="I34" s="75"/>
      <c r="J34" s="75">
        <f t="shared" si="0"/>
        <v>29112070.3239999</v>
      </c>
      <c r="K34" s="82"/>
    </row>
    <row r="35" spans="4:11" s="10" customFormat="1" ht="31.5" customHeight="1" x14ac:dyDescent="0.2">
      <c r="D35" s="71"/>
      <c r="E35" s="72">
        <v>44909</v>
      </c>
      <c r="F35" s="73"/>
      <c r="G35" s="74" t="s">
        <v>24</v>
      </c>
      <c r="H35" s="75">
        <v>485740.72</v>
      </c>
      <c r="I35" s="75"/>
      <c r="J35" s="75">
        <f t="shared" si="0"/>
        <v>29597811.043999899</v>
      </c>
      <c r="K35" s="82"/>
    </row>
    <row r="36" spans="4:11" s="10" customFormat="1" ht="26.25" customHeight="1" x14ac:dyDescent="0.2">
      <c r="D36" s="71"/>
      <c r="E36" s="72">
        <v>44909</v>
      </c>
      <c r="F36" s="73"/>
      <c r="G36" s="74" t="s">
        <v>24</v>
      </c>
      <c r="H36" s="75"/>
      <c r="I36" s="75">
        <v>485740.72</v>
      </c>
      <c r="J36" s="75">
        <f t="shared" si="0"/>
        <v>29112070.3239999</v>
      </c>
      <c r="K36" s="82"/>
    </row>
    <row r="37" spans="4:11" s="10" customFormat="1" ht="25.5" customHeight="1" x14ac:dyDescent="0.2">
      <c r="D37" s="71"/>
      <c r="E37" s="72">
        <v>44910</v>
      </c>
      <c r="F37" s="73"/>
      <c r="G37" s="74" t="s">
        <v>24</v>
      </c>
      <c r="H37" s="75">
        <v>26284993.5</v>
      </c>
      <c r="I37" s="75"/>
      <c r="J37" s="75">
        <f t="shared" si="0"/>
        <v>55397063.823999897</v>
      </c>
      <c r="K37" s="82"/>
    </row>
    <row r="38" spans="4:11" s="10" customFormat="1" ht="25.5" customHeight="1" x14ac:dyDescent="0.2">
      <c r="D38" s="71"/>
      <c r="E38" s="72">
        <v>44910</v>
      </c>
      <c r="F38" s="73"/>
      <c r="G38" s="74" t="s">
        <v>24</v>
      </c>
      <c r="H38" s="75"/>
      <c r="I38" s="75">
        <v>26284993.5</v>
      </c>
      <c r="J38" s="75">
        <f t="shared" si="0"/>
        <v>29112070.323999897</v>
      </c>
      <c r="K38" s="82"/>
    </row>
    <row r="39" spans="4:11" s="10" customFormat="1" ht="27.75" customHeight="1" x14ac:dyDescent="0.2">
      <c r="D39" s="71"/>
      <c r="E39" s="72">
        <v>44911</v>
      </c>
      <c r="F39" s="73" t="s">
        <v>353</v>
      </c>
      <c r="G39" s="74" t="s">
        <v>16</v>
      </c>
      <c r="H39" s="75"/>
      <c r="I39" s="75">
        <v>10841.25</v>
      </c>
      <c r="J39" s="75">
        <f t="shared" si="0"/>
        <v>29101229.073999897</v>
      </c>
      <c r="K39" s="82"/>
    </row>
    <row r="40" spans="4:11" s="10" customFormat="1" ht="27.75" customHeight="1" x14ac:dyDescent="0.2">
      <c r="D40" s="71"/>
      <c r="E40" s="72">
        <v>44911</v>
      </c>
      <c r="F40" s="73" t="s">
        <v>353</v>
      </c>
      <c r="G40" s="74" t="s">
        <v>71</v>
      </c>
      <c r="H40" s="75"/>
      <c r="I40" s="75">
        <v>245012.25</v>
      </c>
      <c r="J40" s="75">
        <f t="shared" si="0"/>
        <v>28856216.823999897</v>
      </c>
      <c r="K40" s="82"/>
    </row>
    <row r="41" spans="4:11" s="10" customFormat="1" ht="27.75" customHeight="1" x14ac:dyDescent="0.2">
      <c r="D41" s="71"/>
      <c r="E41" s="72">
        <v>44911</v>
      </c>
      <c r="F41" s="73" t="s">
        <v>354</v>
      </c>
      <c r="G41" s="74" t="s">
        <v>16</v>
      </c>
      <c r="H41" s="75"/>
      <c r="I41" s="75">
        <v>661.96</v>
      </c>
      <c r="J41" s="75">
        <f t="shared" si="0"/>
        <v>28855554.863999896</v>
      </c>
      <c r="K41" s="82"/>
    </row>
    <row r="42" spans="4:11" s="10" customFormat="1" ht="27.75" customHeight="1" x14ac:dyDescent="0.2">
      <c r="D42" s="71"/>
      <c r="E42" s="72">
        <v>44911</v>
      </c>
      <c r="F42" s="73" t="s">
        <v>354</v>
      </c>
      <c r="G42" s="74" t="s">
        <v>72</v>
      </c>
      <c r="H42" s="75"/>
      <c r="I42" s="75">
        <v>12577.26</v>
      </c>
      <c r="J42" s="75">
        <f t="shared" si="0"/>
        <v>28842977.603999894</v>
      </c>
      <c r="K42" s="82"/>
    </row>
    <row r="43" spans="4:11" s="10" customFormat="1" ht="27.75" customHeight="1" x14ac:dyDescent="0.2">
      <c r="D43" s="71"/>
      <c r="E43" s="72">
        <v>44911</v>
      </c>
      <c r="F43" s="73" t="s">
        <v>355</v>
      </c>
      <c r="G43" s="74" t="s">
        <v>16</v>
      </c>
      <c r="H43" s="75"/>
      <c r="I43" s="75">
        <v>1680</v>
      </c>
      <c r="J43" s="75">
        <f t="shared" si="0"/>
        <v>28841297.603999894</v>
      </c>
      <c r="K43" s="82"/>
    </row>
    <row r="44" spans="4:11" s="10" customFormat="1" ht="27.75" customHeight="1" x14ac:dyDescent="0.2">
      <c r="D44" s="71"/>
      <c r="E44" s="72">
        <v>44911</v>
      </c>
      <c r="F44" s="73" t="s">
        <v>355</v>
      </c>
      <c r="G44" s="74" t="s">
        <v>356</v>
      </c>
      <c r="H44" s="75"/>
      <c r="I44" s="75">
        <v>37968</v>
      </c>
      <c r="J44" s="75">
        <f t="shared" si="0"/>
        <v>28803329.603999894</v>
      </c>
      <c r="K44" s="82"/>
    </row>
    <row r="45" spans="4:11" s="10" customFormat="1" ht="27.75" customHeight="1" x14ac:dyDescent="0.2">
      <c r="D45" s="71"/>
      <c r="E45" s="72">
        <v>44911</v>
      </c>
      <c r="F45" s="73" t="s">
        <v>357</v>
      </c>
      <c r="G45" s="74" t="s">
        <v>16</v>
      </c>
      <c r="H45" s="75"/>
      <c r="I45" s="75">
        <v>7500</v>
      </c>
      <c r="J45" s="75">
        <f t="shared" si="0"/>
        <v>28795829.603999894</v>
      </c>
      <c r="K45" s="82"/>
    </row>
    <row r="46" spans="4:11" s="10" customFormat="1" ht="27.75" customHeight="1" x14ac:dyDescent="0.2">
      <c r="D46" s="71"/>
      <c r="E46" s="72">
        <v>44911</v>
      </c>
      <c r="F46" s="73" t="s">
        <v>357</v>
      </c>
      <c r="G46" s="74" t="s">
        <v>72</v>
      </c>
      <c r="H46" s="75"/>
      <c r="I46" s="75">
        <v>169500</v>
      </c>
      <c r="J46" s="75">
        <f t="shared" si="0"/>
        <v>28626329.603999894</v>
      </c>
      <c r="K46" s="82"/>
    </row>
    <row r="47" spans="4:11" s="10" customFormat="1" ht="27.75" customHeight="1" x14ac:dyDescent="0.2">
      <c r="D47" s="71"/>
      <c r="E47" s="72">
        <v>44911</v>
      </c>
      <c r="F47" s="73"/>
      <c r="G47" s="74" t="s">
        <v>24</v>
      </c>
      <c r="H47" s="75">
        <v>499340.72</v>
      </c>
      <c r="I47" s="75"/>
      <c r="J47" s="75">
        <f t="shared" si="0"/>
        <v>29125670.323999893</v>
      </c>
      <c r="K47" s="82"/>
    </row>
    <row r="48" spans="4:11" s="10" customFormat="1" ht="27.75" customHeight="1" x14ac:dyDescent="0.2">
      <c r="D48" s="71"/>
      <c r="E48" s="72">
        <v>44911</v>
      </c>
      <c r="F48" s="73"/>
      <c r="G48" s="74" t="s">
        <v>24</v>
      </c>
      <c r="H48" s="75"/>
      <c r="I48" s="75">
        <v>499340.72</v>
      </c>
      <c r="J48" s="75">
        <f t="shared" si="0"/>
        <v>28626329.603999894</v>
      </c>
      <c r="K48" s="82"/>
    </row>
    <row r="49" spans="4:11" s="10" customFormat="1" ht="27.75" customHeight="1" x14ac:dyDescent="0.2">
      <c r="D49" s="71"/>
      <c r="E49" s="72">
        <v>44914</v>
      </c>
      <c r="F49" s="73" t="s">
        <v>358</v>
      </c>
      <c r="G49" s="74" t="s">
        <v>359</v>
      </c>
      <c r="H49" s="75"/>
      <c r="I49" s="75">
        <v>100000</v>
      </c>
      <c r="J49" s="75">
        <f t="shared" si="0"/>
        <v>28526329.603999894</v>
      </c>
      <c r="K49" s="82"/>
    </row>
    <row r="50" spans="4:11" s="10" customFormat="1" ht="27.75" customHeight="1" x14ac:dyDescent="0.2">
      <c r="D50" s="71"/>
      <c r="E50" s="72">
        <v>44914</v>
      </c>
      <c r="F50" s="73" t="s">
        <v>360</v>
      </c>
      <c r="G50" s="74" t="s">
        <v>59</v>
      </c>
      <c r="H50" s="75"/>
      <c r="I50" s="75">
        <v>11646.4</v>
      </c>
      <c r="J50" s="75">
        <f t="shared" si="0"/>
        <v>28514683.203999896</v>
      </c>
      <c r="K50" s="82"/>
    </row>
    <row r="51" spans="4:11" s="10" customFormat="1" ht="27.75" customHeight="1" x14ac:dyDescent="0.2">
      <c r="D51" s="71"/>
      <c r="E51" s="72">
        <v>44914</v>
      </c>
      <c r="F51" s="73" t="s">
        <v>360</v>
      </c>
      <c r="G51" s="74" t="s">
        <v>361</v>
      </c>
      <c r="H51" s="75"/>
      <c r="I51" s="75">
        <v>104817.57</v>
      </c>
      <c r="J51" s="75">
        <f t="shared" si="0"/>
        <v>28409865.633999895</v>
      </c>
      <c r="K51" s="82"/>
    </row>
    <row r="52" spans="4:11" s="10" customFormat="1" ht="27.75" customHeight="1" x14ac:dyDescent="0.2">
      <c r="D52" s="71"/>
      <c r="E52" s="72">
        <v>44914</v>
      </c>
      <c r="F52" s="73" t="s">
        <v>362</v>
      </c>
      <c r="G52" s="74" t="s">
        <v>59</v>
      </c>
      <c r="H52" s="75"/>
      <c r="I52" s="75">
        <v>50500.72</v>
      </c>
      <c r="J52" s="75">
        <f t="shared" si="0"/>
        <v>28359364.913999896</v>
      </c>
      <c r="K52" s="82"/>
    </row>
    <row r="53" spans="4:11" s="10" customFormat="1" ht="27.75" customHeight="1" x14ac:dyDescent="0.2">
      <c r="D53" s="71"/>
      <c r="E53" s="72">
        <v>44914</v>
      </c>
      <c r="F53" s="73" t="s">
        <v>362</v>
      </c>
      <c r="G53" s="74" t="s">
        <v>363</v>
      </c>
      <c r="H53" s="75"/>
      <c r="I53" s="75">
        <v>412795.79</v>
      </c>
      <c r="J53" s="75">
        <f t="shared" si="0"/>
        <v>27946569.123999897</v>
      </c>
      <c r="K53" s="82"/>
    </row>
    <row r="54" spans="4:11" s="10" customFormat="1" ht="27.75" customHeight="1" x14ac:dyDescent="0.2">
      <c r="D54" s="71"/>
      <c r="E54" s="72">
        <v>44914</v>
      </c>
      <c r="F54" s="73" t="s">
        <v>364</v>
      </c>
      <c r="G54" s="74" t="s">
        <v>59</v>
      </c>
      <c r="H54" s="75"/>
      <c r="I54" s="75">
        <v>1060204.6299999999</v>
      </c>
      <c r="J54" s="75">
        <f t="shared" si="0"/>
        <v>26886364.493999898</v>
      </c>
      <c r="K54" s="82"/>
    </row>
    <row r="55" spans="4:11" s="10" customFormat="1" ht="27.75" customHeight="1" x14ac:dyDescent="0.2">
      <c r="D55" s="71"/>
      <c r="E55" s="72">
        <v>44914</v>
      </c>
      <c r="F55" s="73" t="s">
        <v>364</v>
      </c>
      <c r="G55" s="74" t="s">
        <v>365</v>
      </c>
      <c r="H55" s="75"/>
      <c r="I55" s="75">
        <v>19286943.050000001</v>
      </c>
      <c r="J55" s="75">
        <f t="shared" si="0"/>
        <v>7599421.4439998977</v>
      </c>
      <c r="K55" s="82"/>
    </row>
    <row r="56" spans="4:11" s="10" customFormat="1" ht="27.75" customHeight="1" x14ac:dyDescent="0.2">
      <c r="D56" s="71"/>
      <c r="E56" s="72">
        <v>44914</v>
      </c>
      <c r="F56" s="73" t="s">
        <v>366</v>
      </c>
      <c r="G56" s="74" t="s">
        <v>59</v>
      </c>
      <c r="H56" s="75"/>
      <c r="I56" s="75">
        <v>179904.28</v>
      </c>
      <c r="J56" s="75">
        <f t="shared" si="0"/>
        <v>7419517.1639998974</v>
      </c>
      <c r="K56" s="82"/>
    </row>
    <row r="57" spans="4:11" s="10" customFormat="1" ht="27.75" customHeight="1" x14ac:dyDescent="0.2">
      <c r="D57" s="71"/>
      <c r="E57" s="72">
        <v>44914</v>
      </c>
      <c r="F57" s="73" t="s">
        <v>366</v>
      </c>
      <c r="G57" s="74" t="s">
        <v>367</v>
      </c>
      <c r="H57" s="75"/>
      <c r="I57" s="75">
        <v>5502518.2800000003</v>
      </c>
      <c r="J57" s="75">
        <f t="shared" si="0"/>
        <v>1916998.8839998972</v>
      </c>
      <c r="K57" s="82"/>
    </row>
    <row r="58" spans="4:11" s="10" customFormat="1" ht="27.75" customHeight="1" x14ac:dyDescent="0.2">
      <c r="D58" s="71"/>
      <c r="E58" s="72">
        <v>44915</v>
      </c>
      <c r="F58" s="73" t="s">
        <v>368</v>
      </c>
      <c r="G58" s="74" t="s">
        <v>369</v>
      </c>
      <c r="H58" s="75"/>
      <c r="I58" s="75">
        <v>66709.45</v>
      </c>
      <c r="J58" s="75">
        <f t="shared" si="0"/>
        <v>1850289.4339998972</v>
      </c>
      <c r="K58" s="82"/>
    </row>
    <row r="59" spans="4:11" s="10" customFormat="1" ht="27.75" customHeight="1" x14ac:dyDescent="0.2">
      <c r="D59" s="71"/>
      <c r="E59" s="72">
        <v>44895</v>
      </c>
      <c r="F59" s="73">
        <v>0</v>
      </c>
      <c r="G59" s="74" t="s">
        <v>59</v>
      </c>
      <c r="H59" s="75"/>
      <c r="I59" s="75">
        <v>8294.0499999999993</v>
      </c>
      <c r="J59" s="75">
        <f t="shared" si="0"/>
        <v>1841995.3839998972</v>
      </c>
      <c r="K59" s="82"/>
    </row>
    <row r="60" spans="4:11" s="10" customFormat="1" ht="27.75" customHeight="1" x14ac:dyDescent="0.2">
      <c r="D60" s="71"/>
      <c r="E60" s="72">
        <v>44915</v>
      </c>
      <c r="F60" s="73"/>
      <c r="G60" s="74"/>
      <c r="H60" s="75"/>
      <c r="I60" s="75"/>
      <c r="J60" s="75">
        <f t="shared" si="0"/>
        <v>1841995.3839998972</v>
      </c>
      <c r="K60" s="82"/>
    </row>
    <row r="61" spans="4:11" s="10" customFormat="1" ht="27.75" customHeight="1" x14ac:dyDescent="0.2">
      <c r="D61" s="71"/>
      <c r="E61" s="72">
        <v>44915</v>
      </c>
      <c r="F61" s="73"/>
      <c r="G61" s="74" t="s">
        <v>24</v>
      </c>
      <c r="H61" s="75">
        <v>61583.44</v>
      </c>
      <c r="I61" s="75"/>
      <c r="J61" s="75">
        <f t="shared" si="0"/>
        <v>1903578.8239998971</v>
      </c>
      <c r="K61" s="82"/>
    </row>
    <row r="62" spans="4:11" s="10" customFormat="1" ht="27.75" customHeight="1" x14ac:dyDescent="0.2">
      <c r="D62" s="71"/>
      <c r="E62" s="72">
        <v>44915</v>
      </c>
      <c r="F62" s="73"/>
      <c r="G62" s="74" t="s">
        <v>24</v>
      </c>
      <c r="H62" s="75"/>
      <c r="I62" s="75">
        <v>61583.44</v>
      </c>
      <c r="J62" s="75">
        <f t="shared" si="0"/>
        <v>1841995.3839998972</v>
      </c>
      <c r="K62" s="82"/>
    </row>
    <row r="63" spans="4:11" s="10" customFormat="1" ht="27.75" customHeight="1" x14ac:dyDescent="0.2">
      <c r="D63" s="71"/>
      <c r="E63" s="72">
        <v>44916</v>
      </c>
      <c r="F63" s="73">
        <v>8056</v>
      </c>
      <c r="G63" s="74" t="s">
        <v>370</v>
      </c>
      <c r="H63" s="75"/>
      <c r="I63" s="75">
        <v>27020.06</v>
      </c>
      <c r="J63" s="75">
        <f t="shared" si="0"/>
        <v>1814975.3239998971</v>
      </c>
      <c r="K63" s="82"/>
    </row>
    <row r="64" spans="4:11" s="10" customFormat="1" ht="27.75" customHeight="1" x14ac:dyDescent="0.2">
      <c r="D64" s="71"/>
      <c r="E64" s="72">
        <v>44918</v>
      </c>
      <c r="F64" s="73"/>
      <c r="G64" s="74" t="s">
        <v>102</v>
      </c>
      <c r="H64" s="75"/>
      <c r="I64" s="75">
        <v>725369.25</v>
      </c>
      <c r="J64" s="75">
        <f t="shared" si="0"/>
        <v>1089606.0739998971</v>
      </c>
      <c r="K64" s="82"/>
    </row>
    <row r="65" spans="4:11" s="10" customFormat="1" ht="27.75" customHeight="1" x14ac:dyDescent="0.2">
      <c r="D65" s="71"/>
      <c r="E65" s="72">
        <v>44922</v>
      </c>
      <c r="F65" s="73"/>
      <c r="G65" s="74" t="s">
        <v>24</v>
      </c>
      <c r="H65" s="75">
        <v>946197.82</v>
      </c>
      <c r="I65" s="75"/>
      <c r="J65" s="75">
        <f t="shared" si="0"/>
        <v>2035803.8939998969</v>
      </c>
      <c r="K65" s="82"/>
    </row>
    <row r="66" spans="4:11" s="10" customFormat="1" ht="27.75" customHeight="1" x14ac:dyDescent="0.2">
      <c r="D66" s="71"/>
      <c r="E66" s="72">
        <v>44922</v>
      </c>
      <c r="F66" s="73"/>
      <c r="G66" s="74" t="s">
        <v>24</v>
      </c>
      <c r="H66" s="75"/>
      <c r="I66" s="75">
        <v>946197.82</v>
      </c>
      <c r="J66" s="75">
        <f t="shared" si="0"/>
        <v>1089606.0739998971</v>
      </c>
      <c r="K66" s="82"/>
    </row>
    <row r="67" spans="4:11" s="10" customFormat="1" ht="27.75" customHeight="1" x14ac:dyDescent="0.2">
      <c r="D67" s="71"/>
      <c r="E67" s="72">
        <v>44923</v>
      </c>
      <c r="F67" s="73"/>
      <c r="G67" s="74" t="s">
        <v>24</v>
      </c>
      <c r="H67" s="75">
        <v>41040.400000000001</v>
      </c>
      <c r="I67" s="75"/>
      <c r="J67" s="75">
        <f t="shared" si="0"/>
        <v>1130646.473999897</v>
      </c>
      <c r="K67" s="82"/>
    </row>
    <row r="68" spans="4:11" s="10" customFormat="1" ht="27.75" customHeight="1" x14ac:dyDescent="0.2">
      <c r="D68" s="71"/>
      <c r="E68" s="72">
        <v>44923</v>
      </c>
      <c r="F68" s="73"/>
      <c r="G68" s="74" t="s">
        <v>24</v>
      </c>
      <c r="H68" s="75"/>
      <c r="I68" s="75">
        <v>41040.400000000001</v>
      </c>
      <c r="J68" s="75">
        <f t="shared" si="0"/>
        <v>1089606.0739998971</v>
      </c>
      <c r="K68" s="82"/>
    </row>
    <row r="69" spans="4:11" s="10" customFormat="1" ht="27.75" customHeight="1" x14ac:dyDescent="0.2">
      <c r="D69" s="71"/>
      <c r="E69" s="72">
        <v>44924</v>
      </c>
      <c r="F69" s="73">
        <v>8098</v>
      </c>
      <c r="G69" s="74" t="s">
        <v>59</v>
      </c>
      <c r="H69" s="75"/>
      <c r="I69" s="75">
        <v>34000</v>
      </c>
      <c r="J69" s="75">
        <f t="shared" si="0"/>
        <v>1055606.0739998971</v>
      </c>
      <c r="K69" s="82"/>
    </row>
    <row r="70" spans="4:11" s="10" customFormat="1" ht="27.75" customHeight="1" x14ac:dyDescent="0.2">
      <c r="D70" s="71"/>
      <c r="E70" s="72">
        <v>44924</v>
      </c>
      <c r="F70" s="73">
        <v>8098</v>
      </c>
      <c r="G70" s="74" t="s">
        <v>371</v>
      </c>
      <c r="H70" s="75"/>
      <c r="I70" s="75">
        <v>646000</v>
      </c>
      <c r="J70" s="75">
        <f t="shared" si="0"/>
        <v>409606.07399989711</v>
      </c>
      <c r="K70" s="82"/>
    </row>
    <row r="71" spans="4:11" s="10" customFormat="1" ht="27.75" customHeight="1" x14ac:dyDescent="0.2">
      <c r="D71" s="71"/>
      <c r="E71" s="72">
        <v>44924</v>
      </c>
      <c r="F71" s="73">
        <v>8099</v>
      </c>
      <c r="G71" s="74" t="s">
        <v>59</v>
      </c>
      <c r="H71" s="75"/>
      <c r="I71" s="75">
        <v>6795</v>
      </c>
      <c r="J71" s="75">
        <f t="shared" si="0"/>
        <v>402811.07399989711</v>
      </c>
      <c r="K71" s="82"/>
    </row>
    <row r="72" spans="4:11" s="10" customFormat="1" ht="27.75" customHeight="1" x14ac:dyDescent="0.2">
      <c r="D72" s="71"/>
      <c r="E72" s="72">
        <v>44924</v>
      </c>
      <c r="F72" s="73">
        <v>8099</v>
      </c>
      <c r="G72" s="74" t="s">
        <v>80</v>
      </c>
      <c r="H72" s="75"/>
      <c r="I72" s="75">
        <v>129105</v>
      </c>
      <c r="J72" s="75">
        <f t="shared" si="0"/>
        <v>273706.07399989711</v>
      </c>
      <c r="K72" s="82"/>
    </row>
    <row r="73" spans="4:11" s="10" customFormat="1" ht="27.75" customHeight="1" x14ac:dyDescent="0.2">
      <c r="D73" s="71"/>
      <c r="E73" s="72">
        <v>44924</v>
      </c>
      <c r="F73" s="73">
        <v>8100</v>
      </c>
      <c r="G73" s="74" t="s">
        <v>59</v>
      </c>
      <c r="H73" s="75"/>
      <c r="I73" s="75">
        <v>3211.2</v>
      </c>
      <c r="J73" s="75">
        <f t="shared" si="0"/>
        <v>270494.8739998971</v>
      </c>
      <c r="K73" s="82"/>
    </row>
    <row r="74" spans="4:11" s="10" customFormat="1" ht="27.75" customHeight="1" x14ac:dyDescent="0.2">
      <c r="D74" s="71"/>
      <c r="E74" s="72">
        <v>44924</v>
      </c>
      <c r="F74" s="73">
        <v>8100</v>
      </c>
      <c r="G74" s="74" t="s">
        <v>372</v>
      </c>
      <c r="H74" s="75"/>
      <c r="I74" s="75">
        <v>61012.800000000003</v>
      </c>
      <c r="J74" s="75">
        <f t="shared" si="0"/>
        <v>209482.07399989711</v>
      </c>
      <c r="K74" s="82"/>
    </row>
    <row r="75" spans="4:11" s="10" customFormat="1" ht="27.75" customHeight="1" x14ac:dyDescent="0.2">
      <c r="D75" s="71"/>
      <c r="E75" s="72">
        <v>44924</v>
      </c>
      <c r="F75" s="73">
        <v>8101</v>
      </c>
      <c r="G75" s="74" t="s">
        <v>59</v>
      </c>
      <c r="H75" s="75"/>
      <c r="I75" s="75">
        <v>5702.86</v>
      </c>
      <c r="J75" s="75">
        <f t="shared" si="0"/>
        <v>203779.21399989713</v>
      </c>
      <c r="K75" s="82"/>
    </row>
    <row r="76" spans="4:11" s="10" customFormat="1" ht="27.75" customHeight="1" x14ac:dyDescent="0.2">
      <c r="D76" s="71"/>
      <c r="E76" s="72">
        <v>44924</v>
      </c>
      <c r="F76" s="73">
        <v>8101</v>
      </c>
      <c r="G76" s="74" t="s">
        <v>81</v>
      </c>
      <c r="H76" s="75"/>
      <c r="I76" s="75">
        <v>108354.4</v>
      </c>
      <c r="J76" s="75">
        <f t="shared" si="0"/>
        <v>95424.813999897131</v>
      </c>
      <c r="K76" s="82"/>
    </row>
    <row r="77" spans="4:11" s="10" customFormat="1" ht="27.75" customHeight="1" x14ac:dyDescent="0.2">
      <c r="D77" s="71"/>
      <c r="E77" s="72">
        <v>44924</v>
      </c>
      <c r="F77" s="73"/>
      <c r="G77" s="74" t="s">
        <v>24</v>
      </c>
      <c r="H77" s="75">
        <v>16177.49</v>
      </c>
      <c r="I77" s="75"/>
      <c r="J77" s="75">
        <f t="shared" si="0"/>
        <v>111602.30399989714</v>
      </c>
      <c r="K77" s="82"/>
    </row>
    <row r="78" spans="4:11" s="10" customFormat="1" ht="27.75" customHeight="1" x14ac:dyDescent="0.2">
      <c r="D78" s="71"/>
      <c r="E78" s="72">
        <v>44924</v>
      </c>
      <c r="F78" s="73"/>
      <c r="G78" s="74" t="s">
        <v>24</v>
      </c>
      <c r="H78" s="75"/>
      <c r="I78" s="75">
        <v>16177.49</v>
      </c>
      <c r="J78" s="75">
        <f t="shared" si="0"/>
        <v>95424.813999897131</v>
      </c>
      <c r="K78" s="82"/>
    </row>
    <row r="79" spans="4:11" s="10" customFormat="1" ht="27.75" customHeight="1" x14ac:dyDescent="0.2">
      <c r="D79" s="71"/>
      <c r="E79" s="72">
        <v>44924</v>
      </c>
      <c r="F79" s="73">
        <v>8102</v>
      </c>
      <c r="G79" s="74" t="s">
        <v>59</v>
      </c>
      <c r="H79" s="75"/>
      <c r="I79" s="75">
        <v>1739</v>
      </c>
      <c r="J79" s="75">
        <f t="shared" si="0"/>
        <v>93685.813999897131</v>
      </c>
      <c r="K79" s="82"/>
    </row>
    <row r="80" spans="4:11" s="10" customFormat="1" ht="27.75" customHeight="1" x14ac:dyDescent="0.2">
      <c r="D80" s="71"/>
      <c r="E80" s="72">
        <v>44924</v>
      </c>
      <c r="F80" s="73">
        <v>8102</v>
      </c>
      <c r="G80" s="74" t="s">
        <v>373</v>
      </c>
      <c r="H80" s="75"/>
      <c r="I80" s="75">
        <v>39301.4</v>
      </c>
      <c r="J80" s="75">
        <f t="shared" si="0"/>
        <v>54384.41399989713</v>
      </c>
      <c r="K80" s="82"/>
    </row>
    <row r="81" spans="4:96" s="10" customFormat="1" ht="27.75" customHeight="1" x14ac:dyDescent="0.2">
      <c r="D81" s="71"/>
      <c r="E81" s="72">
        <v>44925</v>
      </c>
      <c r="F81" s="73"/>
      <c r="G81" s="74" t="s">
        <v>55</v>
      </c>
      <c r="H81" s="75">
        <v>124095</v>
      </c>
      <c r="I81" s="75"/>
      <c r="J81" s="75">
        <f t="shared" si="0"/>
        <v>178479.41399989714</v>
      </c>
      <c r="K81" s="82"/>
    </row>
    <row r="82" spans="4:96" s="10" customFormat="1" ht="27.75" customHeight="1" x14ac:dyDescent="0.2">
      <c r="D82" s="71"/>
      <c r="E82" s="72">
        <v>44925</v>
      </c>
      <c r="F82" s="73"/>
      <c r="G82" s="74" t="s">
        <v>55</v>
      </c>
      <c r="H82" s="75">
        <v>605851</v>
      </c>
      <c r="I82" s="75"/>
      <c r="J82" s="75">
        <f t="shared" si="0"/>
        <v>784330.4139998972</v>
      </c>
      <c r="K82" s="82"/>
    </row>
    <row r="83" spans="4:96" s="10" customFormat="1" ht="27.75" customHeight="1" x14ac:dyDescent="0.2">
      <c r="D83" s="71"/>
      <c r="E83" s="72">
        <v>44925</v>
      </c>
      <c r="F83" s="73">
        <v>8110</v>
      </c>
      <c r="G83" s="74" t="s">
        <v>59</v>
      </c>
      <c r="H83" s="75"/>
      <c r="I83" s="75">
        <v>808.87</v>
      </c>
      <c r="J83" s="75">
        <f t="shared" si="0"/>
        <v>783521.5439998972</v>
      </c>
      <c r="K83" s="82"/>
    </row>
    <row r="84" spans="4:96" s="10" customFormat="1" ht="27.75" customHeight="1" thickBot="1" x14ac:dyDescent="0.25">
      <c r="D84" s="71"/>
      <c r="E84" s="72">
        <v>44925</v>
      </c>
      <c r="F84" s="73">
        <v>8110</v>
      </c>
      <c r="G84" s="74" t="s">
        <v>130</v>
      </c>
      <c r="H84" s="75"/>
      <c r="I84" s="75">
        <v>15368.62</v>
      </c>
      <c r="J84" s="75">
        <f>J83+H84-I84</f>
        <v>768152.9239998972</v>
      </c>
      <c r="K84" s="82"/>
    </row>
    <row r="85" spans="4:96" s="11" customFormat="1" ht="18.75" thickBot="1" x14ac:dyDescent="0.25">
      <c r="D85" s="209" t="s">
        <v>8</v>
      </c>
      <c r="E85" s="210"/>
      <c r="F85" s="210"/>
      <c r="G85" s="210"/>
      <c r="H85" s="95">
        <f>SUM(H17:H84)</f>
        <v>58983925.07</v>
      </c>
      <c r="I85" s="95">
        <f>SUM(I17:I84)</f>
        <v>82349652.170000017</v>
      </c>
      <c r="J85" s="96">
        <f>+J16+H85-I85</f>
        <v>768152.92399989069</v>
      </c>
      <c r="K85" s="29">
        <f>+J85-'[1]CTA. NOMINA 2000'!$G$1916</f>
        <v>-6.5192580223083496E-9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ht="18" x14ac:dyDescent="0.2">
      <c r="D86" s="89"/>
      <c r="E86" s="89"/>
      <c r="F86" s="89"/>
      <c r="G86" s="89"/>
      <c r="H86" s="90"/>
      <c r="I86" s="90"/>
      <c r="J86" s="91"/>
      <c r="K86" s="29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ht="14.25" x14ac:dyDescent="0.2">
      <c r="D87" s="89"/>
      <c r="E87" s="89"/>
      <c r="F87" s="89"/>
      <c r="G87" s="38"/>
      <c r="H87" s="9"/>
      <c r="I87" s="85"/>
      <c r="J87" s="9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ht="14.25" x14ac:dyDescent="0.2">
      <c r="D88" s="89"/>
      <c r="E88" s="89"/>
      <c r="F88" s="89"/>
      <c r="G88" s="38"/>
      <c r="H88" s="9"/>
      <c r="I88" s="85"/>
      <c r="J88" s="9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ht="14.25" x14ac:dyDescent="0.2">
      <c r="D89" s="9"/>
      <c r="E89" s="84" t="s">
        <v>39</v>
      </c>
      <c r="F89" s="9"/>
      <c r="G89" s="38" t="s">
        <v>44</v>
      </c>
      <c r="H89" s="9"/>
      <c r="I89" s="84" t="s">
        <v>40</v>
      </c>
      <c r="J89" s="9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ht="14.25" x14ac:dyDescent="0.2">
      <c r="D90" s="9"/>
      <c r="E90" s="84" t="s">
        <v>32</v>
      </c>
      <c r="F90" s="9"/>
      <c r="G90" s="84" t="s">
        <v>37</v>
      </c>
      <c r="H90" s="9"/>
      <c r="I90" s="84" t="s">
        <v>33</v>
      </c>
      <c r="J90" s="9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ht="14.25" x14ac:dyDescent="0.2">
      <c r="D91" s="9"/>
      <c r="E91" s="84" t="s">
        <v>34</v>
      </c>
      <c r="F91" s="9"/>
      <c r="G91" s="84" t="s">
        <v>45</v>
      </c>
      <c r="H91" s="9"/>
      <c r="I91" s="84" t="s">
        <v>377</v>
      </c>
      <c r="J91" s="9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ht="14.25" x14ac:dyDescent="0.2">
      <c r="D92" s="9"/>
      <c r="E92" s="84" t="s">
        <v>35</v>
      </c>
      <c r="F92" s="9"/>
      <c r="G92" s="84" t="s">
        <v>38</v>
      </c>
      <c r="H92" s="9"/>
      <c r="I92" s="84" t="s">
        <v>36</v>
      </c>
      <c r="J92" s="9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9"/>
      <c r="E93" s="9"/>
      <c r="F93" s="9"/>
      <c r="H93" s="9"/>
      <c r="I93" s="9"/>
      <c r="J93" s="9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ht="14.25" x14ac:dyDescent="0.2">
      <c r="D94" s="9"/>
      <c r="E94" s="9"/>
      <c r="F94" s="9"/>
      <c r="G94" s="85"/>
      <c r="H94" s="9"/>
      <c r="I94" s="9"/>
      <c r="J94" s="9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s="11" customFormat="1" x14ac:dyDescent="0.2">
      <c r="D95" s="9"/>
      <c r="E95" s="9"/>
      <c r="F95" s="9"/>
      <c r="G95" s="9"/>
      <c r="H95" s="9"/>
      <c r="I95" s="9"/>
      <c r="J95" s="9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x14ac:dyDescent="0.2">
      <c r="D96" s="9"/>
      <c r="E96" s="9"/>
      <c r="F96" s="9"/>
      <c r="G96" s="1"/>
      <c r="H96" s="9"/>
      <c r="I96" s="9"/>
      <c r="J96" s="9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x14ac:dyDescent="0.2">
      <c r="D97" s="9"/>
      <c r="E97" s="9"/>
      <c r="F97" s="9"/>
      <c r="G97" s="1"/>
      <c r="H97" s="1"/>
      <c r="I97" s="1"/>
      <c r="J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s="11" customFormat="1" x14ac:dyDescent="0.2">
      <c r="D98" s="1"/>
      <c r="E98" s="1"/>
      <c r="F98" s="1"/>
      <c r="G98" s="1"/>
      <c r="H98" s="1"/>
      <c r="I98" s="1"/>
      <c r="J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4:96" s="11" customFormat="1" x14ac:dyDescent="0.2">
      <c r="D99" s="1"/>
      <c r="E99" s="1"/>
      <c r="F99" s="1"/>
      <c r="G99" s="1"/>
      <c r="H99" s="1"/>
      <c r="I99" s="1"/>
      <c r="J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4:96" s="11" customFormat="1" x14ac:dyDescent="0.2">
      <c r="D100" s="1"/>
      <c r="E100" s="1"/>
      <c r="F100" s="1"/>
      <c r="G100" s="1"/>
      <c r="H100" s="1"/>
      <c r="I100" s="1"/>
      <c r="J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4:96" s="11" customFormat="1" x14ac:dyDescent="0.2">
      <c r="D101" s="1"/>
      <c r="E101" s="1"/>
      <c r="F101" s="1"/>
      <c r="G101" s="1"/>
      <c r="H101" s="1"/>
      <c r="I101" s="1"/>
      <c r="J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4:96" s="11" customFormat="1" x14ac:dyDescent="0.2">
      <c r="D102" s="1"/>
      <c r="E102" s="1"/>
      <c r="F102" s="1"/>
      <c r="G102" s="1"/>
      <c r="H102" s="1"/>
      <c r="I102" s="1"/>
      <c r="J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4:96" s="11" customFormat="1" x14ac:dyDescent="0.2">
      <c r="D103" s="1"/>
      <c r="E103" s="1"/>
      <c r="F103" s="1"/>
      <c r="G103" s="1"/>
      <c r="H103" s="1"/>
      <c r="I103" s="1"/>
      <c r="J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4:96" s="11" customFormat="1" x14ac:dyDescent="0.2">
      <c r="D104" s="1"/>
      <c r="E104" s="1"/>
      <c r="F104" s="1"/>
      <c r="G104" s="1"/>
      <c r="H104" s="1"/>
      <c r="I104" s="1"/>
      <c r="J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4:96" s="11" customFormat="1" x14ac:dyDescent="0.2">
      <c r="D105" s="1"/>
      <c r="E105" s="1"/>
      <c r="F105" s="1"/>
      <c r="G105" s="9"/>
      <c r="H105" s="1"/>
      <c r="I105" s="1"/>
      <c r="J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4:96" x14ac:dyDescent="0.2">
      <c r="H106" s="9"/>
      <c r="I106" s="9"/>
      <c r="J106" s="9"/>
    </row>
    <row r="107" spans="4:96" x14ac:dyDescent="0.2">
      <c r="D107" s="9"/>
      <c r="E107" s="9"/>
      <c r="F107" s="9"/>
    </row>
    <row r="127" spans="4:4" ht="15" x14ac:dyDescent="0.2">
      <c r="D127" s="87"/>
    </row>
  </sheetData>
  <mergeCells count="8">
    <mergeCell ref="D8:J8"/>
    <mergeCell ref="D9:J9"/>
    <mergeCell ref="D85:G8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2" manualBreakCount="2">
    <brk id="44" max="9" man="1"/>
    <brk id="7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3"/>
  <sheetViews>
    <sheetView topLeftCell="C7" zoomScale="85" zoomScaleNormal="85" zoomScaleSheetLayoutView="70" workbookViewId="0">
      <selection activeCell="I25" sqref="I25:I27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94" t="s">
        <v>10</v>
      </c>
      <c r="E8" s="194"/>
      <c r="F8" s="194"/>
      <c r="G8" s="194"/>
      <c r="H8" s="194"/>
      <c r="I8" s="194"/>
      <c r="J8" s="194"/>
      <c r="K8" s="16"/>
      <c r="L8" s="16"/>
    </row>
    <row r="9" spans="1:14" s="14" customFormat="1" ht="18.75" x14ac:dyDescent="0.2">
      <c r="C9" s="18"/>
      <c r="D9" s="200" t="s">
        <v>25</v>
      </c>
      <c r="E9" s="200"/>
      <c r="F9" s="200"/>
      <c r="G9" s="200"/>
      <c r="H9" s="200"/>
      <c r="I9" s="200"/>
      <c r="J9" s="200"/>
    </row>
    <row r="10" spans="1:14" s="17" customFormat="1" ht="18" customHeight="1" x14ac:dyDescent="0.2">
      <c r="B10" s="18"/>
      <c r="C10" s="18"/>
      <c r="D10" s="200" t="s">
        <v>20</v>
      </c>
      <c r="E10" s="200"/>
      <c r="F10" s="200"/>
      <c r="G10" s="200"/>
      <c r="H10" s="200"/>
      <c r="I10" s="200"/>
      <c r="J10" s="200"/>
    </row>
    <row r="11" spans="1:14" s="14" customFormat="1" ht="18.75" customHeight="1" x14ac:dyDescent="0.2">
      <c r="D11" s="201" t="s">
        <v>82</v>
      </c>
      <c r="E11" s="201"/>
      <c r="F11" s="201"/>
      <c r="G11" s="201"/>
      <c r="H11" s="201"/>
      <c r="I11" s="201"/>
      <c r="J11" s="201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199"/>
      <c r="E14" s="196" t="s">
        <v>25</v>
      </c>
      <c r="F14" s="196"/>
      <c r="G14" s="196"/>
      <c r="H14" s="196"/>
      <c r="I14" s="196"/>
      <c r="J14" s="19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199"/>
      <c r="E15" s="195" t="s">
        <v>26</v>
      </c>
      <c r="F15" s="195"/>
      <c r="G15" s="195"/>
      <c r="H15" s="195"/>
      <c r="I15" s="195"/>
      <c r="J15" s="52">
        <f>'[1]CTA. FONDOCYT 960'!$J$126</f>
        <v>390850.05999999976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199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8"/>
      <c r="E17" s="119"/>
      <c r="F17" s="118"/>
      <c r="G17" s="119">
        <v>44895</v>
      </c>
      <c r="H17" s="120"/>
      <c r="I17" s="121">
        <v>0</v>
      </c>
      <c r="J17" s="120">
        <f>+J15</f>
        <v>390850.05999999976</v>
      </c>
    </row>
    <row r="18" spans="4:96" s="10" customFormat="1" ht="30" customHeight="1" x14ac:dyDescent="0.2">
      <c r="D18" s="185"/>
      <c r="E18" s="186">
        <v>44904</v>
      </c>
      <c r="F18" s="187" t="s">
        <v>374</v>
      </c>
      <c r="G18" s="186" t="s">
        <v>375</v>
      </c>
      <c r="H18" s="188"/>
      <c r="I18" s="189">
        <v>53039.39</v>
      </c>
      <c r="J18" s="75">
        <f>J17+H18-I18</f>
        <v>337810.66999999975</v>
      </c>
    </row>
    <row r="19" spans="4:96" s="10" customFormat="1" ht="30" customHeight="1" x14ac:dyDescent="0.2">
      <c r="D19" s="185"/>
      <c r="E19" s="186">
        <v>44911</v>
      </c>
      <c r="F19" s="187"/>
      <c r="G19" s="186" t="s">
        <v>376</v>
      </c>
      <c r="H19" s="188"/>
      <c r="I19" s="189">
        <v>79.56</v>
      </c>
      <c r="J19" s="75">
        <f>J18+H19-I19</f>
        <v>337731.10999999975</v>
      </c>
    </row>
    <row r="20" spans="4:96" s="10" customFormat="1" ht="38.25" customHeight="1" thickBot="1" x14ac:dyDescent="0.25">
      <c r="D20" s="71"/>
      <c r="E20" s="190">
        <v>44926</v>
      </c>
      <c r="F20" s="73"/>
      <c r="G20" s="191" t="s">
        <v>30</v>
      </c>
      <c r="H20" s="75"/>
      <c r="I20" s="75">
        <v>175</v>
      </c>
      <c r="J20" s="75">
        <f>J19+H20-I20</f>
        <v>337556.10999999975</v>
      </c>
    </row>
    <row r="21" spans="4:96" s="11" customFormat="1" ht="19.5" thickTop="1" thickBot="1" x14ac:dyDescent="0.25">
      <c r="D21" s="211" t="s">
        <v>8</v>
      </c>
      <c r="E21" s="211"/>
      <c r="F21" s="211"/>
      <c r="G21" s="211"/>
      <c r="H21" s="76">
        <v>0</v>
      </c>
      <c r="I21" s="76">
        <f>SUM(I18:I20)</f>
        <v>53293.95</v>
      </c>
      <c r="J21" s="76">
        <f>+J15+H21-I21</f>
        <v>337556.10999999975</v>
      </c>
      <c r="K21" s="29">
        <f>+J21-'[1]CTA. FONDOCYT 960'!$J$129</f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7.25" thickTop="1" x14ac:dyDescent="0.2">
      <c r="D22" s="5"/>
      <c r="E22" s="5"/>
      <c r="F22" s="5"/>
      <c r="G22" s="5"/>
      <c r="H22" s="8"/>
      <c r="I22" s="8"/>
      <c r="J22" s="8"/>
      <c r="K22" s="11" t="s">
        <v>27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84" t="s">
        <v>39</v>
      </c>
      <c r="F24" s="9"/>
      <c r="G24" s="85" t="s">
        <v>41</v>
      </c>
      <c r="H24" s="9"/>
      <c r="I24" s="84" t="s">
        <v>40</v>
      </c>
      <c r="J24" s="9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32</v>
      </c>
      <c r="F25" s="9"/>
      <c r="G25" s="84" t="s">
        <v>37</v>
      </c>
      <c r="H25" s="9"/>
      <c r="I25" s="84" t="s">
        <v>33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34</v>
      </c>
      <c r="F26" s="9"/>
      <c r="G26" s="84" t="s">
        <v>45</v>
      </c>
      <c r="H26" s="9"/>
      <c r="I26" s="84" t="s">
        <v>377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4" t="s">
        <v>35</v>
      </c>
      <c r="F27" s="9"/>
      <c r="G27" s="84" t="s">
        <v>38</v>
      </c>
      <c r="H27" s="9"/>
      <c r="I27" s="84" t="s">
        <v>36</v>
      </c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G32" s="85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8" x14ac:dyDescent="0.2">
      <c r="D34" s="22"/>
      <c r="E34" s="21"/>
      <c r="F34" s="20"/>
      <c r="G34" s="20"/>
      <c r="H34" s="23"/>
      <c r="I34" s="23"/>
      <c r="J34" s="2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6"/>
      <c r="F35" s="3"/>
      <c r="G35" s="3"/>
      <c r="H35" s="4"/>
      <c r="I35" s="4"/>
      <c r="J35" s="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212"/>
      <c r="E36" s="212"/>
      <c r="F36" s="212"/>
      <c r="G36" s="212"/>
      <c r="H36" s="212"/>
      <c r="I36" s="212"/>
      <c r="J36" s="21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13"/>
      <c r="E37" s="213"/>
      <c r="F37" s="213"/>
      <c r="G37" s="213"/>
      <c r="H37" s="213"/>
      <c r="I37" s="213"/>
      <c r="J37" s="21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202"/>
      <c r="E38" s="202"/>
      <c r="F38" s="202"/>
      <c r="G38" s="202"/>
      <c r="H38" s="202"/>
      <c r="I38" s="202"/>
      <c r="J38" s="20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02"/>
      <c r="E39" s="202"/>
      <c r="F39" s="202"/>
      <c r="G39" s="202"/>
      <c r="H39" s="202"/>
      <c r="I39" s="202"/>
      <c r="J39" s="20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02"/>
      <c r="E40" s="202"/>
      <c r="F40" s="202"/>
      <c r="G40" s="202"/>
      <c r="H40" s="202"/>
      <c r="I40" s="202"/>
      <c r="J40" s="20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02"/>
      <c r="E41" s="202"/>
      <c r="F41" s="202"/>
      <c r="G41" s="202"/>
      <c r="H41" s="202"/>
      <c r="I41" s="202"/>
      <c r="J41" s="20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72" spans="4:4" ht="13.5" thickBot="1" x14ac:dyDescent="0.25"/>
    <row r="73" spans="4:4" ht="15" x14ac:dyDescent="0.2">
      <c r="D73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1:J41"/>
    <mergeCell ref="D21:G21"/>
    <mergeCell ref="D36:J36"/>
    <mergeCell ref="D37:J37"/>
    <mergeCell ref="D38:J38"/>
    <mergeCell ref="D39:J39"/>
    <mergeCell ref="D40:J40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2023-01-17T15:02:16Z</cp:lastPrinted>
  <dcterms:created xsi:type="dcterms:W3CDTF">2006-07-11T17:39:34Z</dcterms:created>
  <dcterms:modified xsi:type="dcterms:W3CDTF">2023-01-17T15:27:54Z</dcterms:modified>
</cp:coreProperties>
</file>