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3\ENERO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0" hidden="1">'INGRESOS CUENTA COLECT'!$B$1:$H$237</definedName>
    <definedName name="_xlnm.Print_Area" localSheetId="2">'EGRESOS CTA.  OPERT. 160'!$A$1:$I$69</definedName>
    <definedName name="_xlnm.Print_Area" localSheetId="1">'EGRESOS CTA. AUXILIAR 33001'!$B$1:$I$193</definedName>
    <definedName name="_xlnm.Print_Area" localSheetId="4">'EGRESOS CTA. FONDOCYT'!$A$1:$J$36</definedName>
    <definedName name="_xlnm.Print_Area" localSheetId="3">'EGRESOS CTA. NOMINA'!$A$1:$J$49</definedName>
    <definedName name="_xlnm.Print_Area" localSheetId="0">'INGRESOS CUENTA COLECT'!$A$1:$G$229</definedName>
    <definedName name="_xlnm.Print_Titles" localSheetId="2">'EGRESOS CTA.  OPERT. 160'!$1:$14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K20" i="7" l="1"/>
  <c r="J15" i="7"/>
  <c r="K41" i="6"/>
  <c r="J14" i="6"/>
  <c r="J56" i="5"/>
  <c r="I15" i="5"/>
  <c r="I12" i="4"/>
  <c r="H198" i="1"/>
  <c r="G14" i="1"/>
  <c r="F198" i="1" l="1"/>
  <c r="E198" i="1"/>
  <c r="H183" i="4"/>
  <c r="I20" i="7" l="1"/>
  <c r="J20" i="7" s="1"/>
  <c r="H56" i="5" l="1"/>
  <c r="G56" i="5"/>
  <c r="H41" i="6" l="1"/>
  <c r="G183" i="4" l="1"/>
  <c r="I41" i="6" l="1"/>
  <c r="J17" i="7" l="1"/>
  <c r="J16" i="6"/>
  <c r="J41" i="6" s="1"/>
  <c r="E17" i="1"/>
  <c r="J18" i="7" l="1"/>
  <c r="J19" i="7" s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I14" i="4" l="1"/>
  <c r="I183" i="4" l="1"/>
  <c r="J183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J124" i="4" l="1"/>
  <c r="G17" i="1" l="1"/>
  <c r="G198" i="1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I13" i="5" l="1"/>
  <c r="I56" i="5" l="1"/>
  <c r="I16" i="5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</calcChain>
</file>

<file path=xl/sharedStrings.xml><?xml version="1.0" encoding="utf-8"?>
<sst xmlns="http://schemas.openxmlformats.org/spreadsheetml/2006/main" count="561" uniqueCount="183">
  <si>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</si>
  <si>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</si>
  <si>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</si>
  <si>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</si>
  <si>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</si>
  <si>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</si>
  <si>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</si>
  <si>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</si>
  <si>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</si>
  <si>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</si>
  <si>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</si>
  <si>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</si>
  <si>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</si>
  <si>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</si>
  <si>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</si>
  <si>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</si>
  <si>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</si>
  <si>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</si>
  <si>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</si>
  <si>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</si>
  <si>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</si>
  <si>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</si>
  <si>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</si>
  <si>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</si>
  <si>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</si>
  <si>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</si>
  <si>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</si>
  <si>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</si>
  <si>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</si>
  <si>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</si>
  <si>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</si>
  <si>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</si>
  <si>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</si>
  <si>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</si>
  <si>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</si>
  <si>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</si>
  <si>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</si>
  <si>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</si>
  <si>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</si>
  <si>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</si>
  <si>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</si>
  <si>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</si>
  <si>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</si>
  <si>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</si>
  <si>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</si>
  <si>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DEPOSITO VIA TRANSF. ARS RENACER</t>
  </si>
  <si>
    <t>DEPOSITO PENDIENTE POR IDENTIFICAR</t>
  </si>
  <si>
    <t>BIO NUCLEAR, S. A.</t>
  </si>
  <si>
    <t>Lcda. Yokasta Burgos</t>
  </si>
  <si>
    <t xml:space="preserve">      Aprobabdo Por:</t>
  </si>
  <si>
    <t xml:space="preserve">     Lcda. Sandra Ciprian </t>
  </si>
  <si>
    <t xml:space="preserve">     Directora Financiera</t>
  </si>
  <si>
    <t xml:space="preserve">DEPOSITO VIA TRANSF. ARS UNIVERSAL </t>
  </si>
  <si>
    <t>DOCTORES MALLEN GUERRA, S. A.</t>
  </si>
  <si>
    <t>DEPOSITO VIA TRANSF. ARS APS</t>
  </si>
  <si>
    <t>RETENCION ISR SALARIAL POR TRASF. VIA LIBRAMIENTOS NOMINA</t>
  </si>
  <si>
    <t>PROPANO Y DERIVADOS, S. A.</t>
  </si>
  <si>
    <t>DEPOSITO VIA TRANSF. ARS CMD</t>
  </si>
  <si>
    <t>RETENCION 0.30% POR TRASF. VIA LIBRAMIENTOS A PROVEERDORES</t>
  </si>
  <si>
    <t>COMPAÑÍA DOMINICANA DE TELEFONOS, S. A.</t>
  </si>
  <si>
    <t>NULO</t>
  </si>
  <si>
    <t>DEPOSITO VIA TRANSF. ARS SEMMA</t>
  </si>
  <si>
    <t>DEPOSITO VIA TRANSF. ARS MONUMENTAL</t>
  </si>
  <si>
    <t>FARMACO QUIMICA NACIONAL, S.A.</t>
  </si>
  <si>
    <t>HOSPIFAR, S. R. L.</t>
  </si>
  <si>
    <t>LUIS E BETANCES R &amp; CO, S.A.S</t>
  </si>
  <si>
    <t>DEPOSITO VIA TRANSF. ARS RESERVAS</t>
  </si>
  <si>
    <t xml:space="preserve">DEPOSITO VIA TRANSF. ARS PRIMERA  HUMANO </t>
  </si>
  <si>
    <t>GRUPO FARMACEUTICO CAR-M, S.R.L.</t>
  </si>
  <si>
    <t>CRISTALIA DOMINICANA, S.R.L.</t>
  </si>
  <si>
    <t>KYODOM, S.R.L.</t>
  </si>
  <si>
    <t>SUNIX PETROLEUM, S. R. L.</t>
  </si>
  <si>
    <t>AMIPHARMA DOMINICANA, S. R. L.</t>
  </si>
  <si>
    <t>GTG INDUSTRIAL, S.R.L</t>
  </si>
  <si>
    <t>EDITORA LISTIN DIARIO, S.A.</t>
  </si>
  <si>
    <t>MACROTECH FARMACEUTICA, SRL</t>
  </si>
  <si>
    <t>Lcda.Yokasta Burgos</t>
  </si>
  <si>
    <t>______________________________</t>
  </si>
  <si>
    <t xml:space="preserve"> ______________________</t>
  </si>
  <si>
    <t>SIMPAPEL, S.R.L.</t>
  </si>
  <si>
    <t>008112</t>
  </si>
  <si>
    <t>MUEBLES OMAR, S.A.</t>
  </si>
  <si>
    <t>COMERCIALIZADORA JOMECA, S.R.L.</t>
  </si>
  <si>
    <t>JOCACE, S.A.</t>
  </si>
  <si>
    <t>QUIES COMPANY, S.R.L.</t>
  </si>
  <si>
    <t>DRL &amp; ASOCIADOS, S.R.L.</t>
  </si>
  <si>
    <t>CROMEDIX, S.R.L.</t>
  </si>
  <si>
    <t>GARMELI GROUP, S.R.L.</t>
  </si>
  <si>
    <t>ST TROPEZ SEAFOOD AND GRILL, SRL</t>
  </si>
  <si>
    <t>CEM CARIBBEAN EQUIPMENT MEDICAL, S.R.L.</t>
  </si>
  <si>
    <t>OFFITEK, S.R.L.</t>
  </si>
  <si>
    <t>MULTISERVICE24 SRL</t>
  </si>
  <si>
    <t>EL CATADOR S.A.</t>
  </si>
  <si>
    <t>ALTICE DOMINICANA, S.A.</t>
  </si>
  <si>
    <t>AYUNTAMIENTO DEL DISTRITO NACIONAL</t>
  </si>
  <si>
    <t>WRC BIOMEDICA, S.R.L.</t>
  </si>
  <si>
    <t>YOU COLOR, SRL</t>
  </si>
  <si>
    <t>AGUA CRYSTAL, S. A.</t>
  </si>
  <si>
    <t>ALIANZA INNOVADORA DE SERVICIOS AMBIENTALES , S.R.L.</t>
  </si>
  <si>
    <t>Del 01 Al 31 De Enero 2023</t>
  </si>
  <si>
    <t>NOTA DEBITO POR COBRO TARJETA CREDITO DICIEMBRE 2022</t>
  </si>
  <si>
    <t>DEPOSITO VIA TRANSF. ARS SENASA ODONTOLOGIA</t>
  </si>
  <si>
    <t>DEPOSITO VIA TRANSF. ARS SIMAG</t>
  </si>
  <si>
    <t>DEPOSITO VIA TRANSF. ARS META SALUD</t>
  </si>
  <si>
    <t>FUNDACION AMIGOS CONTRA EL CANCER Pago facts B0100003735 y 3909 FACCI</t>
  </si>
  <si>
    <t>DEPOSITO VIA Cheque #000601 Gabinete De Policica Soacial  Donacion a la Sra. Alexandra Peguero Nova, para estudio de PT-CT factura #3086</t>
  </si>
  <si>
    <t>TRANSFERENCIA RICIBIDA EN LA CUENTA  3000 PENDIENTE POR IDENTIFICAR (AVISO DE CREDITO)</t>
  </si>
  <si>
    <t xml:space="preserve"> Deposito Cheque #001864, Asoc. Mujeres Solidarias (AMSI) Donacion a la Sra,. Sra.Nurgis Alexandra espinal Veloz, para estudio de PT-CT factura #6077 por el monto de RD$12,000.00</t>
  </si>
  <si>
    <t>DEPOSITO VIA TRANSF. ARS  HUMANO SEGUROS</t>
  </si>
  <si>
    <t>DEPOSITO VIA TRANSF. ARS YUNEN</t>
  </si>
  <si>
    <t>Deposito Via Transferencia Fundacion Saint Jude, Saldo factura de los menores Noah Alexander Gonzalez Paez y Renata Matos Quesada</t>
  </si>
  <si>
    <t>DEPOSITO CK.  SOLEO FOOD SERVICES SRL PAGO  RENTA CAFETERIA DICIEMBRE  2022</t>
  </si>
  <si>
    <t>DEPOSITO VIA TRANSF., RED ONCOLOGICA DOMINICANA INTEGRAL ,(RODI) CICLOTRÓN  (TIERGAU)</t>
  </si>
  <si>
    <t xml:space="preserve">DEPOSITO EN CUENTA DE LA Sra. Ana German, para un procedimiento de estudios </t>
  </si>
  <si>
    <t>TRANSF. DESDE CUENTA 3000 A LA CTA. 160 OPERATIVA POR REPOSICION GASTOS MENORES.</t>
  </si>
  <si>
    <t>DEPOSITO Pago reclamaciones medicas  Rec. #12271/2254 ARS  ASEMAP</t>
  </si>
  <si>
    <t>DEPOSITO Pago reclamaciones medicas  Rec. #150252/2255  ARS  GMA</t>
  </si>
  <si>
    <t xml:space="preserve">DEPOSITO VIA TRANSF. ASOC. DE LA IGLESIA DE JESUSCRISTO, DONACION A LA SRA. ALTAGRACIA MARISOL MARTINES, PARA CIRUGIA </t>
  </si>
  <si>
    <t>DEPOSITO VIA TRANSF. ARS UNIVERSIDAD AUTONOMA DE SANTO DOMINGO</t>
  </si>
  <si>
    <t>FUNDAC. AMIGOS CONTRA EL CANCER INFANTIL, Pago Factura B010003912 EN ESPERA DE INFORMACION DE PACIENTE</t>
  </si>
  <si>
    <t>EDITORA DEL CARIBE, C. POR A.</t>
  </si>
  <si>
    <t>SUED &amp; FARGESA, S. R. L.</t>
  </si>
  <si>
    <t>WEST, S.A.</t>
  </si>
  <si>
    <t>ACTUALIDADES VD, S.R.L.</t>
  </si>
  <si>
    <t>GRUPO FRIHERNAN, S.R.L.</t>
  </si>
  <si>
    <t>DISS DOMINICANA,SRL</t>
  </si>
  <si>
    <t>SERVICIOS E INSTALACIONES TECNICAS, S.R.L</t>
  </si>
  <si>
    <t>BROCOLIK, S.R.L.</t>
  </si>
  <si>
    <t>FR MULTISERVICIOS, S.R.L.</t>
  </si>
  <si>
    <t>INVERSIONES ND &amp; ASOCIADOS, S.R.L</t>
  </si>
  <si>
    <t>DOS-GARCIA, SRL</t>
  </si>
  <si>
    <t>ECO DOMINICANA ROGER, S.R.L.</t>
  </si>
  <si>
    <t>TCO NETWORKING, S.R.L.</t>
  </si>
  <si>
    <t>INVERSIONES Y NEGOCIOS, S.A.</t>
  </si>
  <si>
    <t>LEROMED PHARMA, S. R. L.</t>
  </si>
  <si>
    <t>AIR LIQUIDE DOMINICANA, S.A.S.</t>
  </si>
  <si>
    <t>CORPORACION DEL ACUEDUCTO Y ALCANTARILLADO DE SANTO DOMINGO (CAASD)</t>
  </si>
  <si>
    <t xml:space="preserve">TRANSF. DE CUENTA 3001 A 3000PARA PAGOS </t>
  </si>
  <si>
    <t>NOMINA PERSONAL TEMPORAL ENERO 2023 FONDO PROPIO</t>
  </si>
  <si>
    <t>NOMINA PERSONAL SUPLENCIA ENERO 2023 FONDO PROPIO</t>
  </si>
  <si>
    <t>2018</t>
  </si>
  <si>
    <t>2019</t>
  </si>
  <si>
    <t>MESON DE LA CAVA, EIRL</t>
  </si>
  <si>
    <t>0001-2023</t>
  </si>
  <si>
    <t>BIO-NOVA, S.R.L.</t>
  </si>
  <si>
    <t>0002-2023</t>
  </si>
  <si>
    <t>0003-2023</t>
  </si>
  <si>
    <t>COLECTOR DE IMPUESTOS INTERNOS</t>
  </si>
  <si>
    <t>0004-2023</t>
  </si>
  <si>
    <t>ADME INDUSTRIAL, SRL</t>
  </si>
  <si>
    <t>0005-2023</t>
  </si>
  <si>
    <t>0006-2023</t>
  </si>
  <si>
    <t>0007-2023</t>
  </si>
  <si>
    <t>0008-2023</t>
  </si>
  <si>
    <t>CLINIMED, SRL</t>
  </si>
  <si>
    <t>0009-2023</t>
  </si>
  <si>
    <t>0010-2023</t>
  </si>
  <si>
    <t>COPEM HOSPICLINIC, S.R.L.</t>
  </si>
  <si>
    <t>0011-2023</t>
  </si>
  <si>
    <t>0012-2023</t>
  </si>
  <si>
    <t>DISTRIBUIDORA NACIONAL DE MEDICAMENTOS, S.R.L.</t>
  </si>
  <si>
    <t>0013-2023</t>
  </si>
  <si>
    <t>DISTRIBUIDORA Y SERVICIOS DIVERSOS DISOPE, S.R.L.</t>
  </si>
  <si>
    <t>0014-2023</t>
  </si>
  <si>
    <t>EPX DOMINICANA, S.R.L.</t>
  </si>
  <si>
    <t>0015-2023</t>
  </si>
  <si>
    <t>ELPIROS, S.R.L.</t>
  </si>
  <si>
    <t>0016-2023</t>
  </si>
  <si>
    <t>0017-2023</t>
  </si>
  <si>
    <t>0018-2023</t>
  </si>
  <si>
    <t>KHALICCO INVESTMENTS S.R.L</t>
  </si>
  <si>
    <t>0019-2023</t>
  </si>
  <si>
    <t>PARALLAX FACTORING, S.A.</t>
  </si>
  <si>
    <t>0020-2023</t>
  </si>
  <si>
    <t>0021-2023</t>
  </si>
  <si>
    <t>MINISTERIO DE SALUD PUBLICA</t>
  </si>
  <si>
    <t>ASIGANCION CUOTA DE PAGO DESDE CTA 2001 A 2000</t>
  </si>
  <si>
    <t>NOMINA COMPENSACION MILITAR ENERO 2030 FONDO GENERAL</t>
  </si>
  <si>
    <t>NOMINA PERSONAL TEMPORAL ENERO 2030 FONDO GENERAL</t>
  </si>
  <si>
    <t>NOMINA COMPENSACION ESPECIAL ENERO 2030 FONDO GENERAL</t>
  </si>
  <si>
    <t>NOMINA PERSONAL TEMPORAL (CICLOTRON) ENERO 2030 FONDO GENERAL</t>
  </si>
  <si>
    <t>NOMINA PERSONAL FIJO  ENERO 2030 FONDO GENERAL</t>
  </si>
  <si>
    <t>NOMINA PERSONAL CARÁCTER TEMPORAL ENERO 2030 FONDO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</si>
</sst>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vertical="center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5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4" fillId="0" borderId="15" xfId="0" applyNumberFormat="1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center"/>
    </xf>
    <xf numFmtId="0" fontId="24" fillId="0" borderId="2" xfId="0" applyFont="1" applyFill="1" applyBorder="1" applyAlignment="1">
      <alignment vertical="center" wrapText="1"/>
    </xf>
    <xf numFmtId="43" fontId="24" fillId="0" borderId="30" xfId="4" applyFont="1" applyFill="1" applyBorder="1" applyAlignment="1">
      <alignment vertical="center"/>
    </xf>
    <xf numFmtId="43" fontId="24" fillId="0" borderId="13" xfId="1" applyFont="1" applyFill="1" applyBorder="1" applyAlignment="1">
      <alignment vertical="center"/>
    </xf>
    <xf numFmtId="165" fontId="24" fillId="0" borderId="16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center"/>
    </xf>
    <xf numFmtId="0" fontId="24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4" fillId="0" borderId="11" xfId="0" applyNumberFormat="1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6" fillId="0" borderId="0" xfId="0" applyFont="1" applyAlignment="1">
      <alignment horizontal="center"/>
    </xf>
    <xf numFmtId="0" fontId="24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4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43" fontId="6" fillId="0" borderId="0" xfId="0" applyNumberFormat="1" applyFont="1" applyFill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4" fillId="0" borderId="33" xfId="1" applyFont="1" applyFill="1" applyBorder="1"/>
    <xf numFmtId="43" fontId="6" fillId="0" borderId="0" xfId="1" applyFont="1" applyFill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4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5" fillId="4" borderId="22" xfId="0" applyNumberFormat="1" applyFont="1" applyFill="1" applyBorder="1" applyAlignment="1">
      <alignment vertical="center"/>
    </xf>
    <xf numFmtId="4" fontId="25" fillId="4" borderId="36" xfId="0" applyNumberFormat="1" applyFont="1" applyFill="1" applyBorder="1" applyAlignment="1">
      <alignment vertical="center"/>
    </xf>
    <xf numFmtId="4" fontId="25" fillId="4" borderId="37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4" fillId="0" borderId="30" xfId="1" applyFont="1" applyFill="1" applyBorder="1" applyAlignment="1">
      <alignment vertical="center"/>
    </xf>
    <xf numFmtId="43" fontId="24" fillId="0" borderId="28" xfId="1" applyFont="1" applyFill="1" applyBorder="1"/>
    <xf numFmtId="43" fontId="24" fillId="0" borderId="28" xfId="1" applyFont="1" applyFill="1" applyBorder="1" applyAlignment="1">
      <alignment vertical="center"/>
    </xf>
    <xf numFmtId="43" fontId="24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4" fillId="0" borderId="28" xfId="1" applyFont="1" applyFill="1" applyBorder="1" applyAlignment="1">
      <alignment vertical="center" wrapText="1"/>
    </xf>
    <xf numFmtId="43" fontId="25" fillId="4" borderId="23" xfId="1" applyFont="1" applyFill="1" applyBorder="1" applyAlignment="1">
      <alignment vertical="center"/>
    </xf>
    <xf numFmtId="43" fontId="25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245</xdr:row>
      <xdr:rowOff>28575</xdr:rowOff>
    </xdr:from>
    <xdr:to>
      <xdr:col>7</xdr:col>
      <xdr:colOff>895350</xdr:colOff>
      <xdr:row>255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99</xdr:row>
      <xdr:rowOff>47625</xdr:rowOff>
    </xdr:from>
    <xdr:to>
      <xdr:col>8</xdr:col>
      <xdr:colOff>833799</xdr:colOff>
      <xdr:row>110</xdr:row>
      <xdr:rowOff>47625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100</xdr:row>
      <xdr:rowOff>38100</xdr:rowOff>
    </xdr:from>
    <xdr:to>
      <xdr:col>8</xdr:col>
      <xdr:colOff>948099</xdr:colOff>
      <xdr:row>111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101</xdr:row>
      <xdr:rowOff>38100</xdr:rowOff>
    </xdr:from>
    <xdr:to>
      <xdr:col>8</xdr:col>
      <xdr:colOff>948099</xdr:colOff>
      <xdr:row>112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102</xdr:row>
      <xdr:rowOff>28575</xdr:rowOff>
    </xdr:from>
    <xdr:to>
      <xdr:col>8</xdr:col>
      <xdr:colOff>948099</xdr:colOff>
      <xdr:row>113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3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TRANSITO OPE"/>
      <sheetName val="CTA. NOMINA 2000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6830">
          <cell r="G16830">
            <v>1159627.6003998891</v>
          </cell>
        </row>
        <row r="17038">
          <cell r="G17038">
            <v>2275921.8803998893</v>
          </cell>
        </row>
      </sheetData>
      <sheetData sheetId="1"/>
      <sheetData sheetId="2">
        <row r="8809">
          <cell r="J8809">
            <v>10150194.261500033</v>
          </cell>
        </row>
        <row r="8977">
          <cell r="J8977">
            <v>2991853.9315000274</v>
          </cell>
        </row>
      </sheetData>
      <sheetData sheetId="3">
        <row r="6310">
          <cell r="J6310">
            <v>437429.94730001123</v>
          </cell>
        </row>
        <row r="6338">
          <cell r="J6338">
            <v>1647400.8473000103</v>
          </cell>
        </row>
      </sheetData>
      <sheetData sheetId="4"/>
      <sheetData sheetId="5"/>
      <sheetData sheetId="6">
        <row r="1916">
          <cell r="G1916">
            <v>768152.9239998972</v>
          </cell>
        </row>
        <row r="1940">
          <cell r="G1940">
            <v>1970500.4539998993</v>
          </cell>
        </row>
      </sheetData>
      <sheetData sheetId="7">
        <row r="129">
          <cell r="J129">
            <v>337556.10999999975</v>
          </cell>
        </row>
        <row r="131">
          <cell r="J131">
            <v>335034.22999999975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TRANSITO OPE"/>
      <sheetName val="CTA. NOMINA 2000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6831">
          <cell r="G16831">
            <v>40860750.13039989</v>
          </cell>
        </row>
      </sheetData>
      <sheetData sheetId="1"/>
      <sheetData sheetId="2">
        <row r="7795">
          <cell r="J7795">
            <v>15283565.271499995</v>
          </cell>
        </row>
      </sheetData>
      <sheetData sheetId="3">
        <row r="6310">
          <cell r="J6310">
            <v>437429.94730001123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TRANSITO OPE"/>
      <sheetName val="CTA. NOMINA 2000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6611">
          <cell r="G16611">
            <v>47042766.980399892</v>
          </cell>
        </row>
      </sheetData>
      <sheetData sheetId="1"/>
      <sheetData sheetId="2">
        <row r="8534">
          <cell r="J8534">
            <v>10797945.853500035</v>
          </cell>
        </row>
      </sheetData>
      <sheetData sheetId="3">
        <row r="6235">
          <cell r="J6235">
            <v>2778021.9663000116</v>
          </cell>
        </row>
      </sheetData>
      <sheetData sheetId="4"/>
      <sheetData sheetId="5"/>
      <sheetData sheetId="6">
        <row r="1848">
          <cell r="G1848">
            <v>24133880.023999903</v>
          </cell>
        </row>
      </sheetData>
      <sheetData sheetId="7">
        <row r="126">
          <cell r="J126">
            <v>390850.05999999976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37"/>
  <sheetViews>
    <sheetView tabSelected="1" view="pageBreakPreview" topLeftCell="B1" zoomScale="50" zoomScaleNormal="80" zoomScaleSheetLayoutView="50" workbookViewId="0">
      <selection activeCell="D18" sqref="D18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207" customWidth="1"/>
    <col min="7" max="7" width="27.5703125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>
      <c r="F1" s="194"/>
    </row>
    <row r="2" spans="1:14" s="11" customFormat="1" x14ac:dyDescent="0.2">
      <c r="F2" s="194"/>
    </row>
    <row r="3" spans="1:14" s="14" customFormat="1" ht="12" customHeight="1" x14ac:dyDescent="0.2">
      <c r="F3" s="195"/>
    </row>
    <row r="4" spans="1:14" s="15" customFormat="1" ht="18" customHeight="1" x14ac:dyDescent="0.3">
      <c r="A4" s="16"/>
      <c r="B4" s="12"/>
      <c r="C4" s="16"/>
      <c r="D4" s="16"/>
      <c r="E4" s="16"/>
      <c r="F4" s="196"/>
      <c r="G4" s="16"/>
      <c r="H4" s="16"/>
      <c r="I4" s="16"/>
    </row>
    <row r="5" spans="1:14" s="13" customFormat="1" ht="18.75" x14ac:dyDescent="0.2">
      <c r="A5" s="211"/>
      <c r="B5" s="211"/>
      <c r="C5" s="211"/>
      <c r="D5" s="211"/>
      <c r="E5" s="211"/>
      <c r="F5" s="211"/>
      <c r="G5" s="211"/>
    </row>
    <row r="6" spans="1:14" s="15" customFormat="1" ht="18.75" x14ac:dyDescent="0.3">
      <c r="A6" s="211" t="s">
        <v>10</v>
      </c>
      <c r="B6" s="211"/>
      <c r="C6" s="211"/>
      <c r="D6" s="211"/>
      <c r="E6" s="211"/>
      <c r="F6" s="211"/>
      <c r="G6" s="211"/>
      <c r="H6" s="16"/>
      <c r="I6" s="16"/>
    </row>
    <row r="7" spans="1:14" s="14" customFormat="1" ht="18.75" x14ac:dyDescent="0.2">
      <c r="A7" s="211" t="s">
        <v>15</v>
      </c>
      <c r="B7" s="211"/>
      <c r="C7" s="211"/>
      <c r="D7" s="211"/>
      <c r="E7" s="211"/>
      <c r="F7" s="211"/>
      <c r="G7" s="211"/>
    </row>
    <row r="8" spans="1:14" s="17" customFormat="1" ht="21" customHeight="1" x14ac:dyDescent="0.2">
      <c r="A8" s="217" t="s">
        <v>3</v>
      </c>
      <c r="B8" s="217"/>
      <c r="C8" s="217"/>
      <c r="D8" s="217"/>
      <c r="E8" s="217"/>
      <c r="F8" s="217"/>
      <c r="G8" s="217"/>
    </row>
    <row r="9" spans="1:14" s="14" customFormat="1" ht="18.75" x14ac:dyDescent="0.2">
      <c r="A9" s="218" t="s">
        <v>99</v>
      </c>
      <c r="B9" s="218"/>
      <c r="C9" s="218"/>
      <c r="D9" s="218"/>
      <c r="E9" s="218"/>
      <c r="F9" s="218"/>
      <c r="G9" s="218"/>
    </row>
    <row r="10" spans="1:14" s="14" customFormat="1" ht="18.75" x14ac:dyDescent="0.2">
      <c r="A10" s="15"/>
      <c r="B10" s="31"/>
      <c r="C10" s="31"/>
      <c r="D10" s="31"/>
      <c r="E10" s="31"/>
      <c r="F10" s="197"/>
      <c r="G10" s="15"/>
    </row>
    <row r="11" spans="1:14" s="14" customFormat="1" ht="18.75" x14ac:dyDescent="0.2">
      <c r="A11" s="15"/>
      <c r="B11" s="31"/>
      <c r="C11" s="31"/>
      <c r="D11" s="31"/>
      <c r="E11" s="31"/>
      <c r="F11" s="197"/>
      <c r="G11" s="15"/>
    </row>
    <row r="12" spans="1:14" s="11" customFormat="1" ht="19.5" customHeight="1" thickBot="1" x14ac:dyDescent="0.25">
      <c r="F12" s="194"/>
      <c r="N12" s="30"/>
    </row>
    <row r="13" spans="1:14" s="3" customFormat="1" ht="27.75" customHeight="1" thickTop="1" thickBot="1" x14ac:dyDescent="0.25">
      <c r="A13" s="214"/>
      <c r="B13" s="213" t="s">
        <v>14</v>
      </c>
      <c r="C13" s="213"/>
      <c r="D13" s="213"/>
      <c r="E13" s="213"/>
      <c r="F13" s="213"/>
      <c r="G13" s="213"/>
      <c r="H13" s="7"/>
      <c r="I13" s="7"/>
      <c r="J13" s="7"/>
      <c r="K13" s="7"/>
    </row>
    <row r="14" spans="1:14" s="3" customFormat="1" ht="27.75" customHeight="1" thickTop="1" thickBot="1" x14ac:dyDescent="0.25">
      <c r="A14" s="214"/>
      <c r="B14" s="212" t="s">
        <v>15</v>
      </c>
      <c r="C14" s="212"/>
      <c r="D14" s="212"/>
      <c r="E14" s="212"/>
      <c r="F14" s="212"/>
      <c r="G14" s="77">
        <f>+'[1]CTA. RECOLECTORA (010) y 3000'!$G$16830</f>
        <v>1159627.6003998891</v>
      </c>
      <c r="H14" s="7"/>
      <c r="I14" s="7"/>
      <c r="J14" s="7"/>
      <c r="K14" s="7"/>
    </row>
    <row r="15" spans="1:14" s="3" customFormat="1" ht="26.25" customHeight="1" thickTop="1" thickBot="1" x14ac:dyDescent="0.25">
      <c r="A15" s="214"/>
      <c r="B15" s="216"/>
      <c r="C15" s="216"/>
      <c r="D15" s="216"/>
      <c r="E15" s="216"/>
      <c r="F15" s="216"/>
      <c r="G15" s="77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15"/>
      <c r="B16" s="63" t="s">
        <v>4</v>
      </c>
      <c r="C16" s="63" t="s">
        <v>5</v>
      </c>
      <c r="D16" s="63" t="s">
        <v>6</v>
      </c>
      <c r="E16" s="63" t="s">
        <v>0</v>
      </c>
      <c r="F16" s="77" t="s">
        <v>1</v>
      </c>
      <c r="G16" s="63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3"/>
      <c r="B17" s="159"/>
      <c r="C17" s="160"/>
      <c r="D17" s="159">
        <v>44926</v>
      </c>
      <c r="E17" s="161">
        <f>'[2]CTA. RECOLECTORA (010)'!E6</f>
        <v>0</v>
      </c>
      <c r="F17" s="162">
        <v>0</v>
      </c>
      <c r="G17" s="163">
        <f>+G14</f>
        <v>1159627.6003998891</v>
      </c>
      <c r="H17" s="82"/>
    </row>
    <row r="18" spans="1:8" s="10" customFormat="1" ht="27" customHeight="1" thickTop="1" thickBot="1" x14ac:dyDescent="0.25">
      <c r="A18" s="44"/>
      <c r="B18" s="122">
        <v>44927</v>
      </c>
      <c r="C18" s="123"/>
      <c r="D18" s="124" t="s">
        <v>100</v>
      </c>
      <c r="E18" s="125"/>
      <c r="F18" s="198">
        <v>83.85</v>
      </c>
      <c r="G18" s="126">
        <f>G17+E18-F18</f>
        <v>1159543.750399889</v>
      </c>
    </row>
    <row r="19" spans="1:8" s="10" customFormat="1" ht="18" thickTop="1" thickBot="1" x14ac:dyDescent="0.25">
      <c r="A19" s="24"/>
      <c r="B19" s="127">
        <v>44927</v>
      </c>
      <c r="C19" s="128"/>
      <c r="D19" s="124" t="s">
        <v>41</v>
      </c>
      <c r="E19" s="125">
        <v>2000</v>
      </c>
      <c r="F19" s="199"/>
      <c r="G19" s="126">
        <f t="shared" ref="G19:G82" si="0">G18+E19-F19</f>
        <v>1161543.750399889</v>
      </c>
    </row>
    <row r="20" spans="1:8" s="7" customFormat="1" ht="18" thickTop="1" thickBot="1" x14ac:dyDescent="0.25">
      <c r="A20" s="24"/>
      <c r="B20" s="127">
        <v>44927</v>
      </c>
      <c r="C20" s="128"/>
      <c r="D20" s="124" t="s">
        <v>29</v>
      </c>
      <c r="E20" s="125">
        <v>3000</v>
      </c>
      <c r="F20" s="199">
        <v>78</v>
      </c>
      <c r="G20" s="126">
        <f t="shared" si="0"/>
        <v>1164465.750399889</v>
      </c>
    </row>
    <row r="21" spans="1:8" s="7" customFormat="1" ht="18" thickTop="1" thickBot="1" x14ac:dyDescent="0.25">
      <c r="A21" s="24"/>
      <c r="B21" s="127">
        <v>44929</v>
      </c>
      <c r="C21" s="128"/>
      <c r="D21" s="124" t="s">
        <v>41</v>
      </c>
      <c r="E21" s="125">
        <v>145082</v>
      </c>
      <c r="F21" s="199"/>
      <c r="G21" s="126">
        <f t="shared" si="0"/>
        <v>1309547.750399889</v>
      </c>
    </row>
    <row r="22" spans="1:8" s="7" customFormat="1" ht="18" thickTop="1" thickBot="1" x14ac:dyDescent="0.25">
      <c r="A22" s="24"/>
      <c r="B22" s="127">
        <v>44929</v>
      </c>
      <c r="C22" s="128"/>
      <c r="D22" s="124" t="s">
        <v>41</v>
      </c>
      <c r="E22" s="125">
        <v>29083</v>
      </c>
      <c r="F22" s="199"/>
      <c r="G22" s="126">
        <f t="shared" si="0"/>
        <v>1338630.750399889</v>
      </c>
    </row>
    <row r="23" spans="1:8" s="7" customFormat="1" ht="18" thickTop="1" thickBot="1" x14ac:dyDescent="0.25">
      <c r="A23" s="24"/>
      <c r="B23" s="127">
        <v>44929</v>
      </c>
      <c r="C23" s="128"/>
      <c r="D23" s="124" t="s">
        <v>41</v>
      </c>
      <c r="E23" s="125">
        <v>2300</v>
      </c>
      <c r="F23" s="199"/>
      <c r="G23" s="126">
        <f t="shared" si="0"/>
        <v>1340930.750399889</v>
      </c>
    </row>
    <row r="24" spans="1:8" s="7" customFormat="1" ht="18" thickTop="1" thickBot="1" x14ac:dyDescent="0.25">
      <c r="A24" s="24"/>
      <c r="B24" s="127">
        <v>44929</v>
      </c>
      <c r="C24" s="128"/>
      <c r="D24" s="124" t="s">
        <v>41</v>
      </c>
      <c r="E24" s="125">
        <v>3349</v>
      </c>
      <c r="F24" s="199"/>
      <c r="G24" s="126">
        <f t="shared" si="0"/>
        <v>1344279.750399889</v>
      </c>
    </row>
    <row r="25" spans="1:8" s="7" customFormat="1" ht="18" thickTop="1" thickBot="1" x14ac:dyDescent="0.25">
      <c r="A25" s="24"/>
      <c r="B25" s="127">
        <v>44929</v>
      </c>
      <c r="C25" s="128"/>
      <c r="D25" s="124" t="s">
        <v>29</v>
      </c>
      <c r="E25" s="125">
        <v>35890.839999999997</v>
      </c>
      <c r="F25" s="199">
        <v>933.16</v>
      </c>
      <c r="G25" s="126">
        <f t="shared" si="0"/>
        <v>1379237.4303998891</v>
      </c>
    </row>
    <row r="26" spans="1:8" s="7" customFormat="1" ht="18" customHeight="1" thickTop="1" thickBot="1" x14ac:dyDescent="0.25">
      <c r="A26" s="24"/>
      <c r="B26" s="127">
        <v>44929</v>
      </c>
      <c r="C26" s="128"/>
      <c r="D26" s="124" t="s">
        <v>46</v>
      </c>
      <c r="E26" s="125">
        <v>20000</v>
      </c>
      <c r="F26" s="199"/>
      <c r="G26" s="126">
        <f t="shared" si="0"/>
        <v>1399237.4303998891</v>
      </c>
    </row>
    <row r="27" spans="1:8" s="7" customFormat="1" ht="18" thickTop="1" thickBot="1" x14ac:dyDescent="0.25">
      <c r="A27" s="24"/>
      <c r="B27" s="127">
        <v>44929</v>
      </c>
      <c r="C27" s="128"/>
      <c r="D27" s="124" t="s">
        <v>22</v>
      </c>
      <c r="E27" s="125">
        <v>1253818.7</v>
      </c>
      <c r="F27" s="199"/>
      <c r="G27" s="126">
        <f t="shared" si="0"/>
        <v>2653056.1303998893</v>
      </c>
    </row>
    <row r="28" spans="1:8" s="7" customFormat="1" ht="17.25" customHeight="1" thickTop="1" thickBot="1" x14ac:dyDescent="0.25">
      <c r="A28" s="24"/>
      <c r="B28" s="127">
        <v>44929</v>
      </c>
      <c r="C28" s="128"/>
      <c r="D28" s="124" t="s">
        <v>22</v>
      </c>
      <c r="E28" s="125">
        <v>1268808.1499999999</v>
      </c>
      <c r="F28" s="199"/>
      <c r="G28" s="126">
        <f t="shared" si="0"/>
        <v>3921864.2803998892</v>
      </c>
    </row>
    <row r="29" spans="1:8" s="7" customFormat="1" ht="24.75" customHeight="1" thickTop="1" thickBot="1" x14ac:dyDescent="0.25">
      <c r="A29" s="24"/>
      <c r="B29" s="127">
        <v>44929</v>
      </c>
      <c r="C29" s="128"/>
      <c r="D29" s="124" t="s">
        <v>22</v>
      </c>
      <c r="E29" s="125">
        <v>8365610.4199999999</v>
      </c>
      <c r="F29" s="199"/>
      <c r="G29" s="126">
        <f t="shared" si="0"/>
        <v>12287474.700399889</v>
      </c>
    </row>
    <row r="30" spans="1:8" s="7" customFormat="1" ht="18" thickTop="1" thickBot="1" x14ac:dyDescent="0.25">
      <c r="A30" s="24"/>
      <c r="B30" s="127">
        <v>44929</v>
      </c>
      <c r="C30" s="128"/>
      <c r="D30" s="124" t="s">
        <v>22</v>
      </c>
      <c r="E30" s="125">
        <v>529716.6</v>
      </c>
      <c r="F30" s="199"/>
      <c r="G30" s="126">
        <f t="shared" si="0"/>
        <v>12817191.300399888</v>
      </c>
    </row>
    <row r="31" spans="1:8" s="7" customFormat="1" ht="18" thickTop="1" thickBot="1" x14ac:dyDescent="0.25">
      <c r="A31" s="24"/>
      <c r="B31" s="127">
        <v>44929</v>
      </c>
      <c r="C31" s="128"/>
      <c r="D31" s="124" t="s">
        <v>22</v>
      </c>
      <c r="E31" s="125">
        <v>936367</v>
      </c>
      <c r="F31" s="199"/>
      <c r="G31" s="126">
        <f t="shared" si="0"/>
        <v>13753558.300399888</v>
      </c>
    </row>
    <row r="32" spans="1:8" s="7" customFormat="1" ht="18" thickTop="1" thickBot="1" x14ac:dyDescent="0.25">
      <c r="A32" s="24"/>
      <c r="B32" s="127">
        <v>44929</v>
      </c>
      <c r="C32" s="128"/>
      <c r="D32" s="124" t="s">
        <v>22</v>
      </c>
      <c r="E32" s="125">
        <v>3748553.82</v>
      </c>
      <c r="F32" s="199"/>
      <c r="G32" s="126">
        <f t="shared" si="0"/>
        <v>17502112.120399889</v>
      </c>
    </row>
    <row r="33" spans="1:7" s="7" customFormat="1" ht="20.25" customHeight="1" thickTop="1" thickBot="1" x14ac:dyDescent="0.25">
      <c r="A33" s="24"/>
      <c r="B33" s="127">
        <v>44929</v>
      </c>
      <c r="C33" s="128"/>
      <c r="D33" s="124" t="s">
        <v>101</v>
      </c>
      <c r="E33" s="125">
        <v>50000</v>
      </c>
      <c r="F33" s="199"/>
      <c r="G33" s="126">
        <f t="shared" si="0"/>
        <v>17552112.120399889</v>
      </c>
    </row>
    <row r="34" spans="1:7" s="7" customFormat="1" ht="18" thickTop="1" thickBot="1" x14ac:dyDescent="0.25">
      <c r="A34" s="24"/>
      <c r="B34" s="127">
        <v>44930</v>
      </c>
      <c r="C34" s="128"/>
      <c r="D34" s="124" t="s">
        <v>41</v>
      </c>
      <c r="E34" s="125">
        <v>76110</v>
      </c>
      <c r="F34" s="199"/>
      <c r="G34" s="126">
        <f t="shared" si="0"/>
        <v>17628222.120399889</v>
      </c>
    </row>
    <row r="35" spans="1:7" s="7" customFormat="1" ht="18" thickTop="1" thickBot="1" x14ac:dyDescent="0.25">
      <c r="A35" s="24"/>
      <c r="B35" s="127">
        <v>44930</v>
      </c>
      <c r="C35" s="128"/>
      <c r="D35" s="124" t="s">
        <v>41</v>
      </c>
      <c r="E35" s="125">
        <v>30210</v>
      </c>
      <c r="F35" s="199"/>
      <c r="G35" s="126">
        <f t="shared" si="0"/>
        <v>17658432.120399889</v>
      </c>
    </row>
    <row r="36" spans="1:7" s="7" customFormat="1" ht="18" thickTop="1" thickBot="1" x14ac:dyDescent="0.25">
      <c r="A36" s="24"/>
      <c r="B36" s="127">
        <v>44930</v>
      </c>
      <c r="C36" s="128"/>
      <c r="D36" s="124" t="s">
        <v>41</v>
      </c>
      <c r="E36" s="125">
        <v>7945</v>
      </c>
      <c r="F36" s="199"/>
      <c r="G36" s="126">
        <f t="shared" si="0"/>
        <v>17666377.120399889</v>
      </c>
    </row>
    <row r="37" spans="1:7" s="7" customFormat="1" ht="18" thickTop="1" thickBot="1" x14ac:dyDescent="0.25">
      <c r="A37" s="24"/>
      <c r="B37" s="127">
        <v>44930</v>
      </c>
      <c r="C37" s="128"/>
      <c r="D37" s="124" t="s">
        <v>29</v>
      </c>
      <c r="E37" s="125">
        <v>37785.230000000003</v>
      </c>
      <c r="F37" s="199">
        <v>982.41</v>
      </c>
      <c r="G37" s="126">
        <f t="shared" si="0"/>
        <v>17703179.940399889</v>
      </c>
    </row>
    <row r="38" spans="1:7" s="7" customFormat="1" ht="15" customHeight="1" thickTop="1" thickBot="1" x14ac:dyDescent="0.25">
      <c r="A38" s="24"/>
      <c r="B38" s="127">
        <v>44930</v>
      </c>
      <c r="C38" s="128"/>
      <c r="D38" s="124" t="s">
        <v>102</v>
      </c>
      <c r="E38" s="125">
        <v>118896.42</v>
      </c>
      <c r="F38" s="199"/>
      <c r="G38" s="126">
        <f t="shared" si="0"/>
        <v>17822076.360399891</v>
      </c>
    </row>
    <row r="39" spans="1:7" s="7" customFormat="1" ht="18" thickTop="1" thickBot="1" x14ac:dyDescent="0.25">
      <c r="A39" s="24"/>
      <c r="B39" s="127">
        <v>44930</v>
      </c>
      <c r="C39" s="128"/>
      <c r="D39" s="124" t="s">
        <v>103</v>
      </c>
      <c r="E39" s="125">
        <v>62480</v>
      </c>
      <c r="F39" s="199"/>
      <c r="G39" s="126">
        <f t="shared" si="0"/>
        <v>17884556.360399891</v>
      </c>
    </row>
    <row r="40" spans="1:7" s="7" customFormat="1" ht="14.25" customHeight="1" thickTop="1" thickBot="1" x14ac:dyDescent="0.25">
      <c r="A40" s="24"/>
      <c r="B40" s="127">
        <v>44930</v>
      </c>
      <c r="C40" s="128"/>
      <c r="D40" s="124" t="s">
        <v>22</v>
      </c>
      <c r="E40" s="125">
        <v>588226.22</v>
      </c>
      <c r="F40" s="199"/>
      <c r="G40" s="126">
        <f t="shared" si="0"/>
        <v>18472782.580399889</v>
      </c>
    </row>
    <row r="41" spans="1:7" s="7" customFormat="1" ht="18" thickTop="1" thickBot="1" x14ac:dyDescent="0.25">
      <c r="A41" s="24"/>
      <c r="B41" s="127">
        <v>44930</v>
      </c>
      <c r="C41" s="128"/>
      <c r="D41" s="124" t="s">
        <v>22</v>
      </c>
      <c r="E41" s="125">
        <v>22724</v>
      </c>
      <c r="F41" s="199"/>
      <c r="G41" s="126">
        <f t="shared" si="0"/>
        <v>18495506.580399889</v>
      </c>
    </row>
    <row r="42" spans="1:7" s="7" customFormat="1" ht="18" customHeight="1" thickTop="1" thickBot="1" x14ac:dyDescent="0.25">
      <c r="A42" s="24"/>
      <c r="B42" s="127">
        <v>44930</v>
      </c>
      <c r="C42" s="128"/>
      <c r="D42" s="124" t="s">
        <v>22</v>
      </c>
      <c r="E42" s="125">
        <v>747305.52</v>
      </c>
      <c r="F42" s="200"/>
      <c r="G42" s="126">
        <f t="shared" si="0"/>
        <v>19242812.100399889</v>
      </c>
    </row>
    <row r="43" spans="1:7" s="7" customFormat="1" ht="18" thickTop="1" thickBot="1" x14ac:dyDescent="0.25">
      <c r="A43" s="24"/>
      <c r="B43" s="127">
        <v>44931</v>
      </c>
      <c r="C43" s="128"/>
      <c r="D43" s="124" t="s">
        <v>41</v>
      </c>
      <c r="E43" s="125">
        <v>114213</v>
      </c>
      <c r="F43" s="199"/>
      <c r="G43" s="126">
        <f t="shared" si="0"/>
        <v>19357025.100399889</v>
      </c>
    </row>
    <row r="44" spans="1:7" s="7" customFormat="1" ht="18" thickTop="1" thickBot="1" x14ac:dyDescent="0.25">
      <c r="A44" s="24"/>
      <c r="B44" s="127">
        <v>44931</v>
      </c>
      <c r="C44" s="128"/>
      <c r="D44" s="124" t="s">
        <v>41</v>
      </c>
      <c r="E44" s="125">
        <v>37940</v>
      </c>
      <c r="F44" s="199"/>
      <c r="G44" s="126">
        <f t="shared" si="0"/>
        <v>19394965.100399889</v>
      </c>
    </row>
    <row r="45" spans="1:7" s="7" customFormat="1" ht="27" customHeight="1" thickTop="1" thickBot="1" x14ac:dyDescent="0.25">
      <c r="A45" s="24"/>
      <c r="B45" s="127">
        <v>44931</v>
      </c>
      <c r="C45" s="128"/>
      <c r="D45" s="124" t="s">
        <v>41</v>
      </c>
      <c r="E45" s="125">
        <v>4015</v>
      </c>
      <c r="F45" s="199"/>
      <c r="G45" s="126">
        <f t="shared" si="0"/>
        <v>19398980.100399889</v>
      </c>
    </row>
    <row r="46" spans="1:7" s="7" customFormat="1" ht="21" customHeight="1" thickTop="1" thickBot="1" x14ac:dyDescent="0.25">
      <c r="A46" s="24"/>
      <c r="B46" s="127">
        <v>44931</v>
      </c>
      <c r="C46" s="128"/>
      <c r="D46" s="142" t="s">
        <v>41</v>
      </c>
      <c r="E46" s="125">
        <v>60</v>
      </c>
      <c r="F46" s="200"/>
      <c r="G46" s="126">
        <f t="shared" si="0"/>
        <v>19399040.100399889</v>
      </c>
    </row>
    <row r="47" spans="1:7" s="7" customFormat="1" ht="19.5" customHeight="1" thickTop="1" thickBot="1" x14ac:dyDescent="0.25">
      <c r="A47" s="24"/>
      <c r="B47" s="127">
        <v>44931</v>
      </c>
      <c r="C47" s="128"/>
      <c r="D47" s="124" t="s">
        <v>29</v>
      </c>
      <c r="E47" s="125">
        <v>62186.2</v>
      </c>
      <c r="F47" s="200">
        <v>1616.82</v>
      </c>
      <c r="G47" s="126">
        <f t="shared" si="0"/>
        <v>19459609.480399888</v>
      </c>
    </row>
    <row r="48" spans="1:7" s="7" customFormat="1" ht="31.5" thickTop="1" thickBot="1" x14ac:dyDescent="0.25">
      <c r="A48" s="24"/>
      <c r="B48" s="127">
        <v>44931</v>
      </c>
      <c r="C48" s="128"/>
      <c r="D48" s="124" t="s">
        <v>104</v>
      </c>
      <c r="E48" s="125">
        <v>17560.38</v>
      </c>
      <c r="F48" s="199"/>
      <c r="G48" s="126">
        <f t="shared" si="0"/>
        <v>19477169.860399887</v>
      </c>
    </row>
    <row r="49" spans="1:7" s="7" customFormat="1" ht="18" thickTop="1" thickBot="1" x14ac:dyDescent="0.25">
      <c r="A49" s="24"/>
      <c r="B49" s="127">
        <v>44931</v>
      </c>
      <c r="C49" s="128"/>
      <c r="D49" s="124" t="s">
        <v>22</v>
      </c>
      <c r="E49" s="125">
        <v>159119</v>
      </c>
      <c r="F49" s="199"/>
      <c r="G49" s="126">
        <f t="shared" si="0"/>
        <v>19636288.860399887</v>
      </c>
    </row>
    <row r="50" spans="1:7" s="7" customFormat="1" ht="18" thickTop="1" thickBot="1" x14ac:dyDescent="0.25">
      <c r="A50" s="24"/>
      <c r="B50" s="127">
        <v>44931</v>
      </c>
      <c r="C50" s="128"/>
      <c r="D50" s="124" t="s">
        <v>22</v>
      </c>
      <c r="E50" s="125">
        <v>94966.2</v>
      </c>
      <c r="F50" s="199"/>
      <c r="G50" s="126">
        <f t="shared" si="0"/>
        <v>19731255.060399886</v>
      </c>
    </row>
    <row r="51" spans="1:7" s="7" customFormat="1" ht="18" thickTop="1" thickBot="1" x14ac:dyDescent="0.25">
      <c r="A51" s="24"/>
      <c r="B51" s="127">
        <v>44931</v>
      </c>
      <c r="C51" s="128"/>
      <c r="D51" s="124" t="s">
        <v>23</v>
      </c>
      <c r="E51" s="125"/>
      <c r="F51" s="199">
        <v>17485771.440000001</v>
      </c>
      <c r="G51" s="126">
        <f t="shared" si="0"/>
        <v>2245483.6203998849</v>
      </c>
    </row>
    <row r="52" spans="1:7" s="7" customFormat="1" ht="29.25" customHeight="1" thickTop="1" thickBot="1" x14ac:dyDescent="0.25">
      <c r="A52" s="24"/>
      <c r="B52" s="127">
        <v>44932</v>
      </c>
      <c r="C52" s="128"/>
      <c r="D52" s="124" t="s">
        <v>41</v>
      </c>
      <c r="E52" s="125">
        <v>109740</v>
      </c>
      <c r="F52" s="199"/>
      <c r="G52" s="126">
        <f t="shared" si="0"/>
        <v>2355223.6203998849</v>
      </c>
    </row>
    <row r="53" spans="1:7" s="7" customFormat="1" ht="18" thickTop="1" thickBot="1" x14ac:dyDescent="0.25">
      <c r="A53" s="24"/>
      <c r="B53" s="127">
        <v>44932</v>
      </c>
      <c r="C53" s="128"/>
      <c r="D53" s="124" t="s">
        <v>41</v>
      </c>
      <c r="E53" s="125">
        <v>24612</v>
      </c>
      <c r="F53" s="199"/>
      <c r="G53" s="126">
        <f t="shared" si="0"/>
        <v>2379835.6203998849</v>
      </c>
    </row>
    <row r="54" spans="1:7" s="7" customFormat="1" ht="45.75" customHeight="1" thickTop="1" thickBot="1" x14ac:dyDescent="0.25">
      <c r="A54" s="24"/>
      <c r="B54" s="127">
        <v>44932</v>
      </c>
      <c r="C54" s="128"/>
      <c r="D54" s="129" t="s">
        <v>41</v>
      </c>
      <c r="E54" s="125">
        <v>4030</v>
      </c>
      <c r="F54" s="201"/>
      <c r="G54" s="126">
        <f t="shared" si="0"/>
        <v>2383865.6203998849</v>
      </c>
    </row>
    <row r="55" spans="1:7" s="7" customFormat="1" ht="27.75" customHeight="1" thickTop="1" thickBot="1" x14ac:dyDescent="0.25">
      <c r="A55" s="24"/>
      <c r="B55" s="127">
        <v>44932</v>
      </c>
      <c r="C55" s="128"/>
      <c r="D55" s="124" t="s">
        <v>29</v>
      </c>
      <c r="E55" s="125">
        <v>43985.11</v>
      </c>
      <c r="F55" s="199">
        <v>1143.6099999999999</v>
      </c>
      <c r="G55" s="126">
        <f t="shared" si="0"/>
        <v>2426707.1203998849</v>
      </c>
    </row>
    <row r="56" spans="1:7" s="7" customFormat="1" ht="18" thickTop="1" thickBot="1" x14ac:dyDescent="0.25">
      <c r="A56" s="24"/>
      <c r="B56" s="127">
        <v>44932</v>
      </c>
      <c r="C56" s="128"/>
      <c r="D56" s="124" t="s">
        <v>22</v>
      </c>
      <c r="E56" s="125">
        <v>52960</v>
      </c>
      <c r="F56" s="199"/>
      <c r="G56" s="126">
        <f t="shared" si="0"/>
        <v>2479667.1203998849</v>
      </c>
    </row>
    <row r="57" spans="1:7" s="7" customFormat="1" ht="18" thickTop="1" thickBot="1" x14ac:dyDescent="0.25">
      <c r="A57" s="24"/>
      <c r="B57" s="127">
        <v>44932</v>
      </c>
      <c r="C57" s="128"/>
      <c r="D57" s="124" t="s">
        <v>22</v>
      </c>
      <c r="E57" s="125">
        <v>710927.6</v>
      </c>
      <c r="F57" s="200"/>
      <c r="G57" s="126">
        <f t="shared" si="0"/>
        <v>3190594.720399885</v>
      </c>
    </row>
    <row r="58" spans="1:7" s="7" customFormat="1" ht="18" thickTop="1" thickBot="1" x14ac:dyDescent="0.25">
      <c r="A58" s="24"/>
      <c r="B58" s="127">
        <v>44932</v>
      </c>
      <c r="C58" s="128"/>
      <c r="D58" s="124" t="s">
        <v>103</v>
      </c>
      <c r="E58" s="125">
        <v>11786.4</v>
      </c>
      <c r="F58" s="199"/>
      <c r="G58" s="126">
        <f t="shared" si="0"/>
        <v>3202381.1203998849</v>
      </c>
    </row>
    <row r="59" spans="1:7" s="7" customFormat="1" ht="25.5" customHeight="1" thickTop="1" thickBot="1" x14ac:dyDescent="0.25">
      <c r="A59" s="24"/>
      <c r="B59" s="127">
        <v>44932</v>
      </c>
      <c r="C59" s="128"/>
      <c r="D59" s="124" t="s">
        <v>22</v>
      </c>
      <c r="E59" s="125">
        <v>307776</v>
      </c>
      <c r="F59" s="199"/>
      <c r="G59" s="126">
        <f t="shared" si="0"/>
        <v>3510157.1203998849</v>
      </c>
    </row>
    <row r="60" spans="1:7" s="7" customFormat="1" ht="18" thickTop="1" thickBot="1" x14ac:dyDescent="0.25">
      <c r="A60" s="24"/>
      <c r="B60" s="127">
        <v>44932</v>
      </c>
      <c r="C60" s="128"/>
      <c r="D60" s="124" t="s">
        <v>103</v>
      </c>
      <c r="E60" s="125">
        <v>37595.800000000003</v>
      </c>
      <c r="F60" s="199"/>
      <c r="G60" s="126">
        <f t="shared" si="0"/>
        <v>3547752.9203998847</v>
      </c>
    </row>
    <row r="61" spans="1:7" s="7" customFormat="1" ht="18" thickTop="1" thickBot="1" x14ac:dyDescent="0.25">
      <c r="A61" s="24"/>
      <c r="B61" s="127">
        <v>44933</v>
      </c>
      <c r="C61" s="128"/>
      <c r="D61" s="124" t="s">
        <v>41</v>
      </c>
      <c r="E61" s="125">
        <v>17500</v>
      </c>
      <c r="F61" s="199"/>
      <c r="G61" s="126">
        <f t="shared" si="0"/>
        <v>3565252.9203998847</v>
      </c>
    </row>
    <row r="62" spans="1:7" s="7" customFormat="1" ht="18" thickTop="1" thickBot="1" x14ac:dyDescent="0.25">
      <c r="A62" s="24"/>
      <c r="B62" s="127">
        <v>44934</v>
      </c>
      <c r="C62" s="128"/>
      <c r="D62" s="124" t="s">
        <v>41</v>
      </c>
      <c r="E62" s="125">
        <v>11500</v>
      </c>
      <c r="F62" s="199"/>
      <c r="G62" s="126">
        <f t="shared" si="0"/>
        <v>3576752.9203998847</v>
      </c>
    </row>
    <row r="63" spans="1:7" s="7" customFormat="1" ht="18.75" customHeight="1" thickTop="1" thickBot="1" x14ac:dyDescent="0.25">
      <c r="A63" s="24"/>
      <c r="B63" s="127">
        <v>44935</v>
      </c>
      <c r="C63" s="128"/>
      <c r="D63" s="124" t="s">
        <v>41</v>
      </c>
      <c r="E63" s="125">
        <v>5100</v>
      </c>
      <c r="F63" s="199"/>
      <c r="G63" s="126">
        <f t="shared" si="0"/>
        <v>3581852.9203998847</v>
      </c>
    </row>
    <row r="64" spans="1:7" s="7" customFormat="1" ht="18" thickTop="1" thickBot="1" x14ac:dyDescent="0.25">
      <c r="A64" s="24"/>
      <c r="B64" s="127">
        <v>44935</v>
      </c>
      <c r="C64" s="128"/>
      <c r="D64" s="129" t="s">
        <v>29</v>
      </c>
      <c r="E64" s="125">
        <v>24000</v>
      </c>
      <c r="F64" s="201">
        <v>624</v>
      </c>
      <c r="G64" s="126">
        <f t="shared" si="0"/>
        <v>3605228.9203998847</v>
      </c>
    </row>
    <row r="65" spans="1:7" s="7" customFormat="1" ht="18" thickTop="1" thickBot="1" x14ac:dyDescent="0.25">
      <c r="A65" s="24"/>
      <c r="B65" s="127">
        <v>44936</v>
      </c>
      <c r="C65" s="128"/>
      <c r="D65" s="124" t="s">
        <v>41</v>
      </c>
      <c r="E65" s="125">
        <v>150815</v>
      </c>
      <c r="F65" s="199"/>
      <c r="G65" s="126">
        <f t="shared" si="0"/>
        <v>3756043.9203998847</v>
      </c>
    </row>
    <row r="66" spans="1:7" s="7" customFormat="1" ht="18" thickTop="1" thickBot="1" x14ac:dyDescent="0.25">
      <c r="A66" s="24"/>
      <c r="B66" s="127">
        <v>44936</v>
      </c>
      <c r="C66" s="128"/>
      <c r="D66" s="124" t="s">
        <v>41</v>
      </c>
      <c r="E66" s="125">
        <v>75010</v>
      </c>
      <c r="F66" s="199"/>
      <c r="G66" s="126">
        <f>G65+E66-F66</f>
        <v>3831053.9203998847</v>
      </c>
    </row>
    <row r="67" spans="1:7" s="7" customFormat="1" ht="18" thickTop="1" thickBot="1" x14ac:dyDescent="0.25">
      <c r="A67" s="24"/>
      <c r="B67" s="127">
        <v>44936</v>
      </c>
      <c r="C67" s="128"/>
      <c r="D67" s="124" t="s">
        <v>41</v>
      </c>
      <c r="E67" s="125">
        <v>1935</v>
      </c>
      <c r="F67" s="199"/>
      <c r="G67" s="126">
        <f t="shared" si="0"/>
        <v>3832988.9203998847</v>
      </c>
    </row>
    <row r="68" spans="1:7" s="7" customFormat="1" ht="18" thickTop="1" thickBot="1" x14ac:dyDescent="0.25">
      <c r="A68" s="24"/>
      <c r="B68" s="127">
        <v>44936</v>
      </c>
      <c r="C68" s="128"/>
      <c r="D68" s="124" t="s">
        <v>29</v>
      </c>
      <c r="E68" s="125">
        <v>71871.740000000005</v>
      </c>
      <c r="F68" s="199">
        <v>1868.67</v>
      </c>
      <c r="G68" s="126">
        <f t="shared" si="0"/>
        <v>3902991.990399885</v>
      </c>
    </row>
    <row r="69" spans="1:7" s="7" customFormat="1" ht="46.5" thickTop="1" thickBot="1" x14ac:dyDescent="0.25">
      <c r="A69" s="24"/>
      <c r="B69" s="127">
        <v>44936</v>
      </c>
      <c r="C69" s="128"/>
      <c r="D69" s="124" t="s">
        <v>105</v>
      </c>
      <c r="E69" s="125">
        <v>80415</v>
      </c>
      <c r="F69" s="199"/>
      <c r="G69" s="126">
        <f t="shared" si="0"/>
        <v>3983406.990399885</v>
      </c>
    </row>
    <row r="70" spans="1:7" s="7" customFormat="1" ht="31.5" thickTop="1" thickBot="1" x14ac:dyDescent="0.25">
      <c r="A70" s="24"/>
      <c r="B70" s="127">
        <v>44936</v>
      </c>
      <c r="C70" s="128"/>
      <c r="D70" s="124" t="s">
        <v>106</v>
      </c>
      <c r="E70" s="125">
        <v>166519.74</v>
      </c>
      <c r="F70" s="199"/>
      <c r="G70" s="126">
        <f t="shared" si="0"/>
        <v>4149926.7303998852</v>
      </c>
    </row>
    <row r="71" spans="1:7" s="7" customFormat="1" ht="18" thickTop="1" thickBot="1" x14ac:dyDescent="0.25">
      <c r="A71" s="24"/>
      <c r="B71" s="127">
        <v>44937</v>
      </c>
      <c r="C71" s="128"/>
      <c r="D71" s="124" t="s">
        <v>41</v>
      </c>
      <c r="E71" s="125">
        <v>67520</v>
      </c>
      <c r="F71" s="199"/>
      <c r="G71" s="126">
        <f t="shared" si="0"/>
        <v>4217446.7303998852</v>
      </c>
    </row>
    <row r="72" spans="1:7" s="7" customFormat="1" ht="18" thickTop="1" thickBot="1" x14ac:dyDescent="0.25">
      <c r="A72" s="24"/>
      <c r="B72" s="127">
        <v>44937</v>
      </c>
      <c r="C72" s="128"/>
      <c r="D72" s="124" t="s">
        <v>41</v>
      </c>
      <c r="E72" s="130">
        <v>36225</v>
      </c>
      <c r="F72" s="199"/>
      <c r="G72" s="126">
        <f t="shared" si="0"/>
        <v>4253671.7303998852</v>
      </c>
    </row>
    <row r="73" spans="1:7" s="7" customFormat="1" ht="18" thickTop="1" thickBot="1" x14ac:dyDescent="0.25">
      <c r="A73" s="24"/>
      <c r="B73" s="127">
        <v>44937</v>
      </c>
      <c r="C73" s="128"/>
      <c r="D73" s="124" t="s">
        <v>41</v>
      </c>
      <c r="E73" s="130">
        <v>5110</v>
      </c>
      <c r="F73" s="199"/>
      <c r="G73" s="126">
        <f t="shared" si="0"/>
        <v>4258781.7303998852</v>
      </c>
    </row>
    <row r="74" spans="1:7" s="7" customFormat="1" ht="18" thickTop="1" thickBot="1" x14ac:dyDescent="0.25">
      <c r="A74" s="24"/>
      <c r="B74" s="127">
        <v>44937</v>
      </c>
      <c r="C74" s="128"/>
      <c r="D74" s="124" t="s">
        <v>29</v>
      </c>
      <c r="E74" s="130">
        <v>65806.75</v>
      </c>
      <c r="F74" s="202">
        <v>1710.98</v>
      </c>
      <c r="G74" s="126">
        <f t="shared" si="0"/>
        <v>4322877.5003998848</v>
      </c>
    </row>
    <row r="75" spans="1:7" s="7" customFormat="1" ht="18" thickTop="1" thickBot="1" x14ac:dyDescent="0.25">
      <c r="A75" s="24"/>
      <c r="B75" s="127">
        <v>44938</v>
      </c>
      <c r="C75" s="128"/>
      <c r="D75" s="124" t="s">
        <v>41</v>
      </c>
      <c r="E75" s="130">
        <v>166840</v>
      </c>
      <c r="F75" s="202"/>
      <c r="G75" s="126">
        <f t="shared" si="0"/>
        <v>4489717.5003998848</v>
      </c>
    </row>
    <row r="76" spans="1:7" s="7" customFormat="1" ht="18" thickTop="1" thickBot="1" x14ac:dyDescent="0.25">
      <c r="A76" s="24"/>
      <c r="B76" s="127">
        <v>44938</v>
      </c>
      <c r="C76" s="128"/>
      <c r="D76" s="129" t="s">
        <v>41</v>
      </c>
      <c r="E76" s="125">
        <v>38600</v>
      </c>
      <c r="F76" s="199"/>
      <c r="G76" s="126">
        <f t="shared" si="0"/>
        <v>4528317.5003998848</v>
      </c>
    </row>
    <row r="77" spans="1:7" s="7" customFormat="1" ht="18" customHeight="1" thickTop="1" thickBot="1" x14ac:dyDescent="0.25">
      <c r="A77" s="24"/>
      <c r="B77" s="127">
        <v>44938</v>
      </c>
      <c r="C77" s="128"/>
      <c r="D77" s="124" t="s">
        <v>41</v>
      </c>
      <c r="E77" s="125">
        <v>2605</v>
      </c>
      <c r="F77" s="199"/>
      <c r="G77" s="126">
        <f t="shared" si="0"/>
        <v>4530922.5003998848</v>
      </c>
    </row>
    <row r="78" spans="1:7" s="7" customFormat="1" ht="20.25" customHeight="1" thickTop="1" thickBot="1" x14ac:dyDescent="0.25">
      <c r="A78" s="24"/>
      <c r="B78" s="127">
        <v>44938</v>
      </c>
      <c r="C78" s="128"/>
      <c r="D78" s="124" t="s">
        <v>29</v>
      </c>
      <c r="E78" s="125">
        <v>27818.3</v>
      </c>
      <c r="F78" s="199">
        <v>723.27</v>
      </c>
      <c r="G78" s="126">
        <f t="shared" si="0"/>
        <v>4558017.530399885</v>
      </c>
    </row>
    <row r="79" spans="1:7" s="116" customFormat="1" ht="18" thickTop="1" thickBot="1" x14ac:dyDescent="0.25">
      <c r="A79" s="115"/>
      <c r="B79" s="127">
        <v>44938</v>
      </c>
      <c r="C79" s="128"/>
      <c r="D79" s="124" t="s">
        <v>23</v>
      </c>
      <c r="E79" s="125"/>
      <c r="F79" s="199">
        <v>4004913.66</v>
      </c>
      <c r="G79" s="126">
        <f t="shared" si="0"/>
        <v>553103.87039988488</v>
      </c>
    </row>
    <row r="80" spans="1:7" s="7" customFormat="1" ht="18" thickTop="1" thickBot="1" x14ac:dyDescent="0.25">
      <c r="A80" s="24"/>
      <c r="B80" s="127">
        <v>44938</v>
      </c>
      <c r="C80" s="128"/>
      <c r="D80" s="124" t="s">
        <v>23</v>
      </c>
      <c r="E80" s="125"/>
      <c r="F80" s="199">
        <v>217643.07</v>
      </c>
      <c r="G80" s="126">
        <f t="shared" si="0"/>
        <v>335460.80039988487</v>
      </c>
    </row>
    <row r="81" spans="1:8" s="7" customFormat="1" ht="18" thickTop="1" thickBot="1" x14ac:dyDescent="0.25">
      <c r="A81" s="24"/>
      <c r="B81" s="127">
        <v>44939</v>
      </c>
      <c r="C81" s="128"/>
      <c r="D81" s="124" t="s">
        <v>41</v>
      </c>
      <c r="E81" s="125">
        <v>92750</v>
      </c>
      <c r="F81" s="199"/>
      <c r="G81" s="126">
        <f t="shared" si="0"/>
        <v>428210.80039988487</v>
      </c>
    </row>
    <row r="82" spans="1:8" s="7" customFormat="1" ht="18" thickTop="1" thickBot="1" x14ac:dyDescent="0.25">
      <c r="A82" s="24"/>
      <c r="B82" s="127">
        <v>44939</v>
      </c>
      <c r="C82" s="128"/>
      <c r="D82" s="124" t="s">
        <v>41</v>
      </c>
      <c r="E82" s="125">
        <v>34400</v>
      </c>
      <c r="F82" s="199"/>
      <c r="G82" s="126">
        <f t="shared" si="0"/>
        <v>462610.80039988487</v>
      </c>
    </row>
    <row r="83" spans="1:8" s="7" customFormat="1" ht="18.75" customHeight="1" thickTop="1" thickBot="1" x14ac:dyDescent="0.25">
      <c r="A83" s="24"/>
      <c r="B83" s="127">
        <v>44939</v>
      </c>
      <c r="C83" s="128"/>
      <c r="D83" s="124" t="s">
        <v>41</v>
      </c>
      <c r="E83" s="125">
        <v>11275</v>
      </c>
      <c r="F83" s="199"/>
      <c r="G83" s="126">
        <f t="shared" ref="G83:G146" si="1">G82+E83-F83</f>
        <v>473885.80039988487</v>
      </c>
    </row>
    <row r="84" spans="1:8" s="7" customFormat="1" ht="24.75" customHeight="1" thickTop="1" thickBot="1" x14ac:dyDescent="0.25">
      <c r="A84" s="24"/>
      <c r="B84" s="127">
        <v>44939</v>
      </c>
      <c r="C84" s="128"/>
      <c r="D84" s="143" t="s">
        <v>29</v>
      </c>
      <c r="E84" s="125">
        <v>76700.28</v>
      </c>
      <c r="F84" s="199">
        <v>1994.22</v>
      </c>
      <c r="G84" s="126">
        <f t="shared" si="1"/>
        <v>548591.86039988487</v>
      </c>
    </row>
    <row r="85" spans="1:8" s="7" customFormat="1" ht="21.75" customHeight="1" thickTop="1" thickBot="1" x14ac:dyDescent="0.25">
      <c r="A85" s="24"/>
      <c r="B85" s="127">
        <v>44939</v>
      </c>
      <c r="C85" s="128"/>
      <c r="D85" s="124" t="s">
        <v>107</v>
      </c>
      <c r="E85" s="125">
        <v>12000</v>
      </c>
      <c r="F85" s="199"/>
      <c r="G85" s="126">
        <f t="shared" si="1"/>
        <v>560591.86039988487</v>
      </c>
    </row>
    <row r="86" spans="1:8" s="7" customFormat="1" ht="18" thickTop="1" thickBot="1" x14ac:dyDescent="0.25">
      <c r="A86" s="24"/>
      <c r="B86" s="127">
        <v>44939</v>
      </c>
      <c r="C86" s="128"/>
      <c r="D86" s="124" t="s">
        <v>67</v>
      </c>
      <c r="E86" s="125">
        <v>2941251.88</v>
      </c>
      <c r="F86" s="199"/>
      <c r="G86" s="126">
        <f t="shared" si="1"/>
        <v>3501843.740399885</v>
      </c>
    </row>
    <row r="87" spans="1:8" s="7" customFormat="1" ht="18" thickTop="1" thickBot="1" x14ac:dyDescent="0.25">
      <c r="A87" s="24"/>
      <c r="B87" s="127">
        <v>44939</v>
      </c>
      <c r="C87" s="128"/>
      <c r="D87" s="124" t="s">
        <v>108</v>
      </c>
      <c r="E87" s="125">
        <v>2083848.73</v>
      </c>
      <c r="F87" s="199"/>
      <c r="G87" s="126">
        <f t="shared" si="1"/>
        <v>5585692.4703998845</v>
      </c>
    </row>
    <row r="88" spans="1:8" s="7" customFormat="1" ht="18" thickTop="1" thickBot="1" x14ac:dyDescent="0.25">
      <c r="A88" s="24"/>
      <c r="B88" s="127">
        <v>44939</v>
      </c>
      <c r="C88" s="128"/>
      <c r="D88" s="124" t="s">
        <v>22</v>
      </c>
      <c r="E88" s="125">
        <v>2140110.6</v>
      </c>
      <c r="F88" s="199"/>
      <c r="G88" s="126">
        <f t="shared" si="1"/>
        <v>7725803.0703998841</v>
      </c>
    </row>
    <row r="89" spans="1:8" s="7" customFormat="1" ht="18" thickTop="1" thickBot="1" x14ac:dyDescent="0.25">
      <c r="A89" s="24"/>
      <c r="B89" s="127">
        <v>44939</v>
      </c>
      <c r="C89" s="128"/>
      <c r="D89" s="129" t="s">
        <v>22</v>
      </c>
      <c r="E89" s="125">
        <v>144424</v>
      </c>
      <c r="F89" s="199"/>
      <c r="G89" s="126">
        <f t="shared" si="1"/>
        <v>7870227.0703998841</v>
      </c>
    </row>
    <row r="90" spans="1:8" s="7" customFormat="1" ht="18" thickTop="1" thickBot="1" x14ac:dyDescent="0.25">
      <c r="A90" s="24"/>
      <c r="B90" s="127">
        <v>44939</v>
      </c>
      <c r="C90" s="128"/>
      <c r="D90" s="124" t="s">
        <v>22</v>
      </c>
      <c r="E90" s="125">
        <v>2598362.86</v>
      </c>
      <c r="F90" s="199"/>
      <c r="G90" s="126">
        <f t="shared" si="1"/>
        <v>10468589.930399884</v>
      </c>
    </row>
    <row r="91" spans="1:8" s="7" customFormat="1" ht="18" thickTop="1" thickBot="1" x14ac:dyDescent="0.25">
      <c r="A91" s="24"/>
      <c r="B91" s="127">
        <v>44939</v>
      </c>
      <c r="C91" s="128"/>
      <c r="D91" s="124" t="s">
        <v>22</v>
      </c>
      <c r="E91" s="125">
        <v>1900634.16</v>
      </c>
      <c r="F91" s="199"/>
      <c r="G91" s="126">
        <f t="shared" si="1"/>
        <v>12369224.090399884</v>
      </c>
    </row>
    <row r="92" spans="1:8" s="7" customFormat="1" ht="18" thickTop="1" thickBot="1" x14ac:dyDescent="0.25">
      <c r="A92" s="24"/>
      <c r="B92" s="127">
        <v>44939</v>
      </c>
      <c r="C92" s="128"/>
      <c r="D92" s="124" t="s">
        <v>22</v>
      </c>
      <c r="E92" s="125">
        <v>40892.800000000003</v>
      </c>
      <c r="F92" s="199"/>
      <c r="G92" s="126">
        <f t="shared" si="1"/>
        <v>12410116.890399884</v>
      </c>
    </row>
    <row r="93" spans="1:8" s="7" customFormat="1" ht="18" thickTop="1" thickBot="1" x14ac:dyDescent="0.25">
      <c r="A93" s="24"/>
      <c r="B93" s="127">
        <v>44939</v>
      </c>
      <c r="C93" s="128"/>
      <c r="D93" s="124" t="s">
        <v>22</v>
      </c>
      <c r="E93" s="125">
        <v>3758616.21</v>
      </c>
      <c r="F93" s="199"/>
      <c r="G93" s="126">
        <f t="shared" si="1"/>
        <v>16168733.100399885</v>
      </c>
    </row>
    <row r="94" spans="1:8" s="7" customFormat="1" ht="18" thickTop="1" thickBot="1" x14ac:dyDescent="0.25">
      <c r="A94" s="24"/>
      <c r="B94" s="127">
        <v>44939</v>
      </c>
      <c r="C94" s="128"/>
      <c r="D94" s="124" t="s">
        <v>22</v>
      </c>
      <c r="E94" s="125">
        <v>247405</v>
      </c>
      <c r="F94" s="199"/>
      <c r="G94" s="126">
        <f t="shared" si="1"/>
        <v>16416138.100399885</v>
      </c>
      <c r="H94" s="114"/>
    </row>
    <row r="95" spans="1:8" s="7" customFormat="1" ht="18" thickTop="1" thickBot="1" x14ac:dyDescent="0.25">
      <c r="A95" s="24"/>
      <c r="B95" s="127">
        <v>44939</v>
      </c>
      <c r="C95" s="128"/>
      <c r="D95" s="124" t="s">
        <v>22</v>
      </c>
      <c r="E95" s="125">
        <v>2415188</v>
      </c>
      <c r="F95" s="199"/>
      <c r="G95" s="126">
        <f t="shared" si="1"/>
        <v>18831326.100399885</v>
      </c>
    </row>
    <row r="96" spans="1:8" s="7" customFormat="1" ht="18" thickTop="1" thickBot="1" x14ac:dyDescent="0.25">
      <c r="A96" s="24"/>
      <c r="B96" s="127">
        <v>44940</v>
      </c>
      <c r="C96" s="128"/>
      <c r="D96" s="124" t="s">
        <v>41</v>
      </c>
      <c r="E96" s="125">
        <v>2000</v>
      </c>
      <c r="F96" s="199"/>
      <c r="G96" s="126">
        <f t="shared" si="1"/>
        <v>18833326.100399885</v>
      </c>
    </row>
    <row r="97" spans="1:7" s="7" customFormat="1" ht="18" thickTop="1" thickBot="1" x14ac:dyDescent="0.25">
      <c r="A97" s="24"/>
      <c r="B97" s="127">
        <v>44940</v>
      </c>
      <c r="C97" s="128"/>
      <c r="D97" s="124" t="s">
        <v>29</v>
      </c>
      <c r="E97" s="125">
        <v>12340</v>
      </c>
      <c r="F97" s="199">
        <v>320.83999999999997</v>
      </c>
      <c r="G97" s="126">
        <f t="shared" si="1"/>
        <v>18845345.260399885</v>
      </c>
    </row>
    <row r="98" spans="1:7" s="7" customFormat="1" ht="18" thickTop="1" thickBot="1" x14ac:dyDescent="0.25">
      <c r="A98" s="24"/>
      <c r="B98" s="127">
        <v>44941</v>
      </c>
      <c r="C98" s="128"/>
      <c r="D98" s="124" t="s">
        <v>29</v>
      </c>
      <c r="E98" s="125">
        <v>570</v>
      </c>
      <c r="F98" s="199">
        <v>14.82</v>
      </c>
      <c r="G98" s="126">
        <f t="shared" si="1"/>
        <v>18845900.440399885</v>
      </c>
    </row>
    <row r="99" spans="1:7" s="7" customFormat="1" ht="18" thickTop="1" thickBot="1" x14ac:dyDescent="0.25">
      <c r="A99" s="24"/>
      <c r="B99" s="127">
        <v>44942</v>
      </c>
      <c r="C99" s="128"/>
      <c r="D99" s="124" t="s">
        <v>41</v>
      </c>
      <c r="E99" s="125">
        <v>103865</v>
      </c>
      <c r="F99" s="199"/>
      <c r="G99" s="126">
        <f t="shared" si="1"/>
        <v>18949765.440399885</v>
      </c>
    </row>
    <row r="100" spans="1:7" s="7" customFormat="1" ht="18" thickTop="1" thickBot="1" x14ac:dyDescent="0.25">
      <c r="A100" s="24"/>
      <c r="B100" s="127">
        <v>44942</v>
      </c>
      <c r="C100" s="128"/>
      <c r="D100" s="124" t="s">
        <v>41</v>
      </c>
      <c r="E100" s="125">
        <v>52260</v>
      </c>
      <c r="F100" s="199"/>
      <c r="G100" s="126">
        <f t="shared" si="1"/>
        <v>19002025.440399885</v>
      </c>
    </row>
    <row r="101" spans="1:7" s="7" customFormat="1" ht="18" thickTop="1" thickBot="1" x14ac:dyDescent="0.25">
      <c r="A101" s="24"/>
      <c r="B101" s="127">
        <v>44942</v>
      </c>
      <c r="C101" s="128"/>
      <c r="D101" s="124" t="s">
        <v>41</v>
      </c>
      <c r="E101" s="125">
        <v>6042</v>
      </c>
      <c r="F101" s="200"/>
      <c r="G101" s="126">
        <f t="shared" si="1"/>
        <v>19008067.440399885</v>
      </c>
    </row>
    <row r="102" spans="1:7" s="7" customFormat="1" ht="18" thickTop="1" thickBot="1" x14ac:dyDescent="0.25">
      <c r="A102" s="24"/>
      <c r="B102" s="127">
        <v>44942</v>
      </c>
      <c r="C102" s="128"/>
      <c r="D102" s="129" t="s">
        <v>29</v>
      </c>
      <c r="E102" s="125">
        <v>36602.589999999997</v>
      </c>
      <c r="F102" s="199">
        <v>951.66</v>
      </c>
      <c r="G102" s="126">
        <f t="shared" si="1"/>
        <v>19043718.370399885</v>
      </c>
    </row>
    <row r="103" spans="1:7" s="7" customFormat="1" ht="18" thickTop="1" thickBot="1" x14ac:dyDescent="0.25">
      <c r="A103" s="24"/>
      <c r="B103" s="127">
        <v>44942</v>
      </c>
      <c r="C103" s="128"/>
      <c r="D103" s="124" t="s">
        <v>109</v>
      </c>
      <c r="E103" s="125">
        <v>310210.26</v>
      </c>
      <c r="F103" s="199"/>
      <c r="G103" s="126">
        <f t="shared" si="1"/>
        <v>19353928.630399887</v>
      </c>
    </row>
    <row r="104" spans="1:7" s="7" customFormat="1" ht="46.5" thickTop="1" thickBot="1" x14ac:dyDescent="0.25">
      <c r="A104" s="24"/>
      <c r="B104" s="127">
        <v>44942</v>
      </c>
      <c r="C104" s="128"/>
      <c r="D104" s="124" t="s">
        <v>110</v>
      </c>
      <c r="E104" s="125">
        <v>300</v>
      </c>
      <c r="F104" s="199"/>
      <c r="G104" s="126">
        <f t="shared" si="1"/>
        <v>19354228.630399887</v>
      </c>
    </row>
    <row r="105" spans="1:7" s="7" customFormat="1" ht="27" customHeight="1" thickTop="1" thickBot="1" x14ac:dyDescent="0.25">
      <c r="A105" s="24"/>
      <c r="B105" s="127">
        <v>44942</v>
      </c>
      <c r="C105" s="128"/>
      <c r="D105" s="124" t="s">
        <v>23</v>
      </c>
      <c r="E105" s="125"/>
      <c r="F105" s="199">
        <v>269765.77</v>
      </c>
      <c r="G105" s="126">
        <f t="shared" si="1"/>
        <v>19084462.860399887</v>
      </c>
    </row>
    <row r="106" spans="1:7" s="7" customFormat="1" ht="18" thickTop="1" thickBot="1" x14ac:dyDescent="0.25">
      <c r="A106" s="24"/>
      <c r="B106" s="127">
        <v>44942</v>
      </c>
      <c r="C106" s="128"/>
      <c r="D106" s="124" t="s">
        <v>23</v>
      </c>
      <c r="E106" s="125"/>
      <c r="F106" s="199">
        <v>5279704.24</v>
      </c>
      <c r="G106" s="126">
        <f t="shared" si="1"/>
        <v>13804758.620399887</v>
      </c>
    </row>
    <row r="107" spans="1:7" s="7" customFormat="1" ht="18" thickTop="1" thickBot="1" x14ac:dyDescent="0.25">
      <c r="A107" s="24"/>
      <c r="B107" s="127">
        <v>44943</v>
      </c>
      <c r="C107" s="128"/>
      <c r="D107" s="124" t="s">
        <v>41</v>
      </c>
      <c r="E107" s="125">
        <v>114750</v>
      </c>
      <c r="F107" s="199"/>
      <c r="G107" s="126">
        <f t="shared" si="1"/>
        <v>13919508.620399887</v>
      </c>
    </row>
    <row r="108" spans="1:7" s="7" customFormat="1" ht="18" thickTop="1" thickBot="1" x14ac:dyDescent="0.25">
      <c r="A108" s="24"/>
      <c r="B108" s="127">
        <v>44943</v>
      </c>
      <c r="C108" s="128"/>
      <c r="D108" s="124" t="s">
        <v>41</v>
      </c>
      <c r="E108" s="125">
        <v>68535</v>
      </c>
      <c r="F108" s="199"/>
      <c r="G108" s="126">
        <f t="shared" si="1"/>
        <v>13988043.620399887</v>
      </c>
    </row>
    <row r="109" spans="1:7" s="7" customFormat="1" ht="20.25" customHeight="1" thickTop="1" thickBot="1" x14ac:dyDescent="0.25">
      <c r="A109" s="24"/>
      <c r="B109" s="131">
        <v>44943</v>
      </c>
      <c r="C109" s="132"/>
      <c r="D109" s="124" t="s">
        <v>41</v>
      </c>
      <c r="E109" s="125">
        <v>6200</v>
      </c>
      <c r="F109" s="199"/>
      <c r="G109" s="126">
        <f t="shared" si="1"/>
        <v>13994243.620399887</v>
      </c>
    </row>
    <row r="110" spans="1:7" s="7" customFormat="1" ht="18" thickTop="1" thickBot="1" x14ac:dyDescent="0.25">
      <c r="A110" s="24"/>
      <c r="B110" s="127">
        <v>44943</v>
      </c>
      <c r="C110" s="128"/>
      <c r="D110" s="124" t="s">
        <v>41</v>
      </c>
      <c r="E110" s="125">
        <v>5830</v>
      </c>
      <c r="F110" s="199"/>
      <c r="G110" s="126">
        <f t="shared" si="1"/>
        <v>14000073.620399887</v>
      </c>
    </row>
    <row r="111" spans="1:7" s="7" customFormat="1" ht="18" thickTop="1" thickBot="1" x14ac:dyDescent="0.25">
      <c r="A111" s="24"/>
      <c r="B111" s="127">
        <v>44943</v>
      </c>
      <c r="C111" s="128"/>
      <c r="D111" s="124" t="s">
        <v>29</v>
      </c>
      <c r="E111" s="125">
        <v>103355.79</v>
      </c>
      <c r="F111" s="199">
        <v>2687.26</v>
      </c>
      <c r="G111" s="126">
        <f t="shared" si="1"/>
        <v>14100742.150399886</v>
      </c>
    </row>
    <row r="112" spans="1:7" s="7" customFormat="1" ht="18" thickTop="1" thickBot="1" x14ac:dyDescent="0.25">
      <c r="A112" s="24"/>
      <c r="B112" s="127">
        <v>44943</v>
      </c>
      <c r="C112" s="128"/>
      <c r="D112" s="124" t="s">
        <v>22</v>
      </c>
      <c r="E112" s="125">
        <v>99948.4</v>
      </c>
      <c r="F112" s="199"/>
      <c r="G112" s="126">
        <f t="shared" si="1"/>
        <v>14200690.550399886</v>
      </c>
    </row>
    <row r="113" spans="1:7" s="7" customFormat="1" ht="18" thickTop="1" thickBot="1" x14ac:dyDescent="0.25">
      <c r="A113" s="24"/>
      <c r="B113" s="127">
        <v>44943</v>
      </c>
      <c r="C113" s="128"/>
      <c r="D113" s="124" t="s">
        <v>23</v>
      </c>
      <c r="E113" s="125">
        <v>128181.04</v>
      </c>
      <c r="F113" s="199"/>
      <c r="G113" s="126">
        <f t="shared" si="1"/>
        <v>14328871.590399886</v>
      </c>
    </row>
    <row r="114" spans="1:7" s="7" customFormat="1" ht="24" customHeight="1" thickTop="1" thickBot="1" x14ac:dyDescent="0.25">
      <c r="A114" s="24"/>
      <c r="B114" s="127">
        <v>44944</v>
      </c>
      <c r="C114" s="128"/>
      <c r="D114" s="124" t="s">
        <v>41</v>
      </c>
      <c r="E114" s="125">
        <v>79160</v>
      </c>
      <c r="F114" s="199"/>
      <c r="G114" s="126">
        <f t="shared" si="1"/>
        <v>14408031.590399886</v>
      </c>
    </row>
    <row r="115" spans="1:7" s="7" customFormat="1" ht="20.25" customHeight="1" thickTop="1" thickBot="1" x14ac:dyDescent="0.25">
      <c r="A115" s="24"/>
      <c r="B115" s="131">
        <v>44944</v>
      </c>
      <c r="C115" s="132"/>
      <c r="D115" s="124" t="s">
        <v>41</v>
      </c>
      <c r="E115" s="125">
        <v>39735</v>
      </c>
      <c r="F115" s="199"/>
      <c r="G115" s="126">
        <f t="shared" si="1"/>
        <v>14447766.590399886</v>
      </c>
    </row>
    <row r="116" spans="1:7" s="7" customFormat="1" ht="18" thickTop="1" thickBot="1" x14ac:dyDescent="0.25">
      <c r="A116" s="24"/>
      <c r="B116" s="127">
        <v>44944</v>
      </c>
      <c r="C116" s="128"/>
      <c r="D116" s="124" t="s">
        <v>41</v>
      </c>
      <c r="E116" s="125">
        <v>4011</v>
      </c>
      <c r="F116" s="199"/>
      <c r="G116" s="126">
        <f t="shared" si="1"/>
        <v>14451777.590399886</v>
      </c>
    </row>
    <row r="117" spans="1:7" s="7" customFormat="1" ht="18" thickTop="1" thickBot="1" x14ac:dyDescent="0.25">
      <c r="A117" s="24"/>
      <c r="B117" s="127">
        <v>44944</v>
      </c>
      <c r="C117" s="128"/>
      <c r="D117" s="124" t="s">
        <v>29</v>
      </c>
      <c r="E117" s="125">
        <v>39143.97</v>
      </c>
      <c r="F117" s="166">
        <v>1017.73</v>
      </c>
      <c r="G117" s="126">
        <f t="shared" si="1"/>
        <v>14489903.830399886</v>
      </c>
    </row>
    <row r="118" spans="1:7" s="7" customFormat="1" ht="18" thickTop="1" thickBot="1" x14ac:dyDescent="0.25">
      <c r="A118" s="24"/>
      <c r="B118" s="127">
        <v>44944</v>
      </c>
      <c r="C118" s="128"/>
      <c r="D118" s="124" t="s">
        <v>46</v>
      </c>
      <c r="E118" s="125">
        <v>26750</v>
      </c>
      <c r="F118" s="199"/>
      <c r="G118" s="126">
        <f t="shared" si="1"/>
        <v>14516653.830399886</v>
      </c>
    </row>
    <row r="119" spans="1:7" s="7" customFormat="1" ht="18" thickTop="1" thickBot="1" x14ac:dyDescent="0.25">
      <c r="A119" s="24"/>
      <c r="B119" s="127">
        <v>44944</v>
      </c>
      <c r="C119" s="128"/>
      <c r="D119" s="124" t="s">
        <v>23</v>
      </c>
      <c r="E119" s="125"/>
      <c r="F119" s="199">
        <v>128181.04</v>
      </c>
      <c r="G119" s="126">
        <f t="shared" si="1"/>
        <v>14388472.790399887</v>
      </c>
    </row>
    <row r="120" spans="1:7" s="7" customFormat="1" ht="18" thickTop="1" thickBot="1" x14ac:dyDescent="0.25">
      <c r="A120" s="24"/>
      <c r="B120" s="127">
        <v>44944</v>
      </c>
      <c r="C120" s="128"/>
      <c r="D120" s="129" t="s">
        <v>23</v>
      </c>
      <c r="E120" s="125">
        <v>128181.04</v>
      </c>
      <c r="F120" s="199"/>
      <c r="G120" s="126">
        <f t="shared" si="1"/>
        <v>14516653.830399886</v>
      </c>
    </row>
    <row r="121" spans="1:7" s="7" customFormat="1" ht="18" thickTop="1" thickBot="1" x14ac:dyDescent="0.25">
      <c r="A121" s="24"/>
      <c r="B121" s="127">
        <v>44945</v>
      </c>
      <c r="C121" s="128"/>
      <c r="D121" s="124" t="s">
        <v>41</v>
      </c>
      <c r="E121" s="125">
        <v>105875</v>
      </c>
      <c r="F121" s="199"/>
      <c r="G121" s="126">
        <f t="shared" si="1"/>
        <v>14622528.830399886</v>
      </c>
    </row>
    <row r="122" spans="1:7" s="7" customFormat="1" ht="18" thickTop="1" thickBot="1" x14ac:dyDescent="0.25">
      <c r="A122" s="24"/>
      <c r="B122" s="127">
        <v>44945</v>
      </c>
      <c r="C122" s="128"/>
      <c r="D122" s="124" t="s">
        <v>41</v>
      </c>
      <c r="E122" s="125">
        <v>48335</v>
      </c>
      <c r="F122" s="199"/>
      <c r="G122" s="126">
        <f t="shared" si="1"/>
        <v>14670863.830399886</v>
      </c>
    </row>
    <row r="123" spans="1:7" s="7" customFormat="1" ht="18" thickTop="1" thickBot="1" x14ac:dyDescent="0.25">
      <c r="A123" s="24"/>
      <c r="B123" s="127">
        <v>44945</v>
      </c>
      <c r="C123" s="128"/>
      <c r="D123" s="124" t="s">
        <v>41</v>
      </c>
      <c r="E123" s="125">
        <v>4040</v>
      </c>
      <c r="F123" s="199"/>
      <c r="G123" s="126">
        <f t="shared" si="1"/>
        <v>14674903.830399886</v>
      </c>
    </row>
    <row r="124" spans="1:7" s="7" customFormat="1" ht="18" thickTop="1" thickBot="1" x14ac:dyDescent="0.25">
      <c r="A124" s="24"/>
      <c r="B124" s="127">
        <v>44945</v>
      </c>
      <c r="C124" s="128"/>
      <c r="D124" s="124" t="s">
        <v>41</v>
      </c>
      <c r="E124" s="125">
        <v>3865</v>
      </c>
      <c r="F124" s="199"/>
      <c r="G124" s="126">
        <f t="shared" si="1"/>
        <v>14678768.830399886</v>
      </c>
    </row>
    <row r="125" spans="1:7" s="7" customFormat="1" ht="31.5" thickTop="1" thickBot="1" x14ac:dyDescent="0.25">
      <c r="A125" s="24"/>
      <c r="B125" s="127">
        <v>44945</v>
      </c>
      <c r="C125" s="128"/>
      <c r="D125" s="124" t="s">
        <v>111</v>
      </c>
      <c r="E125" s="125">
        <v>70000</v>
      </c>
      <c r="F125" s="199"/>
      <c r="G125" s="126">
        <f t="shared" si="1"/>
        <v>14748768.830399886</v>
      </c>
    </row>
    <row r="126" spans="1:7" s="7" customFormat="1" ht="18" thickTop="1" thickBot="1" x14ac:dyDescent="0.25">
      <c r="A126" s="24"/>
      <c r="B126" s="127">
        <v>44945</v>
      </c>
      <c r="C126" s="128"/>
      <c r="D126" s="124" t="s">
        <v>29</v>
      </c>
      <c r="E126" s="125">
        <v>76334.539999999994</v>
      </c>
      <c r="F126" s="200">
        <v>1984.68</v>
      </c>
      <c r="G126" s="126">
        <f t="shared" si="1"/>
        <v>14823118.690399885</v>
      </c>
    </row>
    <row r="127" spans="1:7" s="7" customFormat="1" ht="31.5" thickTop="1" thickBot="1" x14ac:dyDescent="0.25">
      <c r="A127" s="24"/>
      <c r="B127" s="127">
        <v>44945</v>
      </c>
      <c r="C127" s="128"/>
      <c r="D127" s="124" t="s">
        <v>112</v>
      </c>
      <c r="E127" s="125">
        <v>99455.83</v>
      </c>
      <c r="F127" s="199"/>
      <c r="G127" s="126">
        <f t="shared" si="1"/>
        <v>14922574.520399885</v>
      </c>
    </row>
    <row r="128" spans="1:7" s="7" customFormat="1" ht="31.5" thickTop="1" thickBot="1" x14ac:dyDescent="0.25">
      <c r="A128" s="24"/>
      <c r="B128" s="127">
        <v>44945</v>
      </c>
      <c r="C128" s="128"/>
      <c r="D128" s="124" t="s">
        <v>113</v>
      </c>
      <c r="E128" s="125">
        <v>10000</v>
      </c>
      <c r="F128" s="199"/>
      <c r="G128" s="126">
        <f t="shared" si="1"/>
        <v>14932574.520399885</v>
      </c>
    </row>
    <row r="129" spans="1:7" s="7" customFormat="1" ht="31.5" thickTop="1" thickBot="1" x14ac:dyDescent="0.25">
      <c r="A129" s="80"/>
      <c r="B129" s="127">
        <v>44945</v>
      </c>
      <c r="C129" s="128"/>
      <c r="D129" s="129" t="s">
        <v>114</v>
      </c>
      <c r="E129" s="125"/>
      <c r="F129" s="201">
        <v>3995704.3</v>
      </c>
      <c r="G129" s="126">
        <f t="shared" si="1"/>
        <v>10936870.220399886</v>
      </c>
    </row>
    <row r="130" spans="1:7" s="7" customFormat="1" ht="18" thickTop="1" thickBot="1" x14ac:dyDescent="0.25">
      <c r="A130" s="80"/>
      <c r="B130" s="127">
        <v>44946</v>
      </c>
      <c r="C130" s="128"/>
      <c r="D130" s="129" t="s">
        <v>41</v>
      </c>
      <c r="E130" s="125">
        <v>139390</v>
      </c>
      <c r="F130" s="203"/>
      <c r="G130" s="126">
        <f t="shared" si="1"/>
        <v>11076260.220399886</v>
      </c>
    </row>
    <row r="131" spans="1:7" s="7" customFormat="1" ht="18" thickTop="1" thickBot="1" x14ac:dyDescent="0.25">
      <c r="A131" s="80"/>
      <c r="B131" s="127">
        <v>44946</v>
      </c>
      <c r="C131" s="128"/>
      <c r="D131" s="124" t="s">
        <v>41</v>
      </c>
      <c r="E131" s="125">
        <v>71755</v>
      </c>
      <c r="F131" s="199"/>
      <c r="G131" s="126">
        <f t="shared" si="1"/>
        <v>11148015.220399886</v>
      </c>
    </row>
    <row r="132" spans="1:7" s="7" customFormat="1" ht="18" thickTop="1" thickBot="1" x14ac:dyDescent="0.25">
      <c r="A132" s="80"/>
      <c r="B132" s="127">
        <v>44946</v>
      </c>
      <c r="C132" s="128"/>
      <c r="D132" s="124" t="s">
        <v>41</v>
      </c>
      <c r="E132" s="125">
        <v>4475</v>
      </c>
      <c r="F132" s="199"/>
      <c r="G132" s="126">
        <f t="shared" si="1"/>
        <v>11152490.220399886</v>
      </c>
    </row>
    <row r="133" spans="1:7" s="7" customFormat="1" ht="18" thickTop="1" thickBot="1" x14ac:dyDescent="0.25">
      <c r="A133" s="80"/>
      <c r="B133" s="127">
        <v>44946</v>
      </c>
      <c r="C133" s="128"/>
      <c r="D133" s="124" t="s">
        <v>41</v>
      </c>
      <c r="E133" s="125">
        <v>35</v>
      </c>
      <c r="F133" s="199"/>
      <c r="G133" s="126">
        <f t="shared" si="1"/>
        <v>11152525.220399886</v>
      </c>
    </row>
    <row r="134" spans="1:7" s="7" customFormat="1" ht="20.25" customHeight="1" thickTop="1" thickBot="1" x14ac:dyDescent="0.25">
      <c r="A134" s="80"/>
      <c r="B134" s="127">
        <v>44946</v>
      </c>
      <c r="C134" s="128"/>
      <c r="D134" s="124" t="s">
        <v>29</v>
      </c>
      <c r="E134" s="125">
        <v>83320.97</v>
      </c>
      <c r="F134" s="199">
        <v>2166.33</v>
      </c>
      <c r="G134" s="126">
        <f t="shared" si="1"/>
        <v>11233679.860399887</v>
      </c>
    </row>
    <row r="135" spans="1:7" s="7" customFormat="1" ht="31.5" thickTop="1" thickBot="1" x14ac:dyDescent="0.25">
      <c r="A135" s="80"/>
      <c r="B135" s="127">
        <v>44946</v>
      </c>
      <c r="C135" s="128"/>
      <c r="D135" s="124" t="s">
        <v>115</v>
      </c>
      <c r="E135" s="125">
        <v>68203</v>
      </c>
      <c r="F135" s="199"/>
      <c r="G135" s="126">
        <f t="shared" si="1"/>
        <v>11301882.860399887</v>
      </c>
    </row>
    <row r="136" spans="1:7" s="7" customFormat="1" ht="31.5" thickTop="1" thickBot="1" x14ac:dyDescent="0.25">
      <c r="A136" s="80"/>
      <c r="B136" s="127">
        <v>44946</v>
      </c>
      <c r="C136" s="128"/>
      <c r="D136" s="124" t="s">
        <v>116</v>
      </c>
      <c r="E136" s="125">
        <v>317151</v>
      </c>
      <c r="F136" s="199"/>
      <c r="G136" s="126">
        <f t="shared" si="1"/>
        <v>11619033.860399887</v>
      </c>
    </row>
    <row r="137" spans="1:7" s="7" customFormat="1" ht="18" thickTop="1" thickBot="1" x14ac:dyDescent="0.25">
      <c r="A137" s="80"/>
      <c r="B137" s="127">
        <v>44946</v>
      </c>
      <c r="C137" s="128"/>
      <c r="D137" s="124" t="s">
        <v>42</v>
      </c>
      <c r="E137" s="125">
        <v>1431250.9</v>
      </c>
      <c r="F137" s="199"/>
      <c r="G137" s="126">
        <f t="shared" si="1"/>
        <v>13050284.760399887</v>
      </c>
    </row>
    <row r="138" spans="1:7" s="7" customFormat="1" ht="18" thickTop="1" thickBot="1" x14ac:dyDescent="0.25">
      <c r="A138" s="80"/>
      <c r="B138" s="127">
        <v>44946</v>
      </c>
      <c r="C138" s="128"/>
      <c r="D138" s="124" t="s">
        <v>42</v>
      </c>
      <c r="E138" s="125">
        <v>1231743.55</v>
      </c>
      <c r="F138" s="199"/>
      <c r="G138" s="126">
        <f t="shared" si="1"/>
        <v>14282028.310399888</v>
      </c>
    </row>
    <row r="139" spans="1:7" s="7" customFormat="1" ht="18" thickTop="1" thickBot="1" x14ac:dyDescent="0.25">
      <c r="A139" s="80"/>
      <c r="B139" s="127">
        <v>44946</v>
      </c>
      <c r="C139" s="128"/>
      <c r="D139" s="124" t="s">
        <v>42</v>
      </c>
      <c r="E139" s="125">
        <v>21579.37</v>
      </c>
      <c r="F139" s="199"/>
      <c r="G139" s="126">
        <f t="shared" si="1"/>
        <v>14303607.680399887</v>
      </c>
    </row>
    <row r="140" spans="1:7" s="7" customFormat="1" ht="18" thickTop="1" thickBot="1" x14ac:dyDescent="0.25">
      <c r="A140" s="80"/>
      <c r="B140" s="127">
        <v>44946</v>
      </c>
      <c r="C140" s="128"/>
      <c r="D140" s="124" t="s">
        <v>42</v>
      </c>
      <c r="E140" s="125">
        <v>8878</v>
      </c>
      <c r="F140" s="199"/>
      <c r="G140" s="126">
        <f t="shared" si="1"/>
        <v>14312485.680399887</v>
      </c>
    </row>
    <row r="141" spans="1:7" s="7" customFormat="1" ht="18" thickTop="1" thickBot="1" x14ac:dyDescent="0.25">
      <c r="A141" s="80"/>
      <c r="B141" s="127">
        <v>44946</v>
      </c>
      <c r="C141" s="128"/>
      <c r="D141" s="124" t="s">
        <v>52</v>
      </c>
      <c r="E141" s="125">
        <v>1257961.06</v>
      </c>
      <c r="F141" s="199"/>
      <c r="G141" s="126">
        <f t="shared" si="1"/>
        <v>15570446.740399888</v>
      </c>
    </row>
    <row r="142" spans="1:7" s="7" customFormat="1" ht="46.5" thickTop="1" thickBot="1" x14ac:dyDescent="0.25">
      <c r="A142" s="80"/>
      <c r="B142" s="127">
        <v>44946</v>
      </c>
      <c r="C142" s="128"/>
      <c r="D142" s="124" t="s">
        <v>117</v>
      </c>
      <c r="E142" s="130">
        <v>83980</v>
      </c>
      <c r="F142" s="202"/>
      <c r="G142" s="126">
        <f t="shared" si="1"/>
        <v>15654426.740399888</v>
      </c>
    </row>
    <row r="143" spans="1:7" s="7" customFormat="1" ht="18" thickTop="1" thickBot="1" x14ac:dyDescent="0.25">
      <c r="A143" s="80"/>
      <c r="B143" s="127">
        <v>44946</v>
      </c>
      <c r="C143" s="128"/>
      <c r="D143" s="124" t="s">
        <v>23</v>
      </c>
      <c r="E143" s="130"/>
      <c r="F143" s="202">
        <v>10443088.289999999</v>
      </c>
      <c r="G143" s="126">
        <f t="shared" si="1"/>
        <v>5211338.4503998887</v>
      </c>
    </row>
    <row r="144" spans="1:7" s="7" customFormat="1" ht="18" thickTop="1" thickBot="1" x14ac:dyDescent="0.25">
      <c r="A144" s="80"/>
      <c r="B144" s="127">
        <v>44947</v>
      </c>
      <c r="C144" s="128"/>
      <c r="D144" s="124" t="s">
        <v>41</v>
      </c>
      <c r="E144" s="130">
        <v>33000</v>
      </c>
      <c r="F144" s="199"/>
      <c r="G144" s="126">
        <f t="shared" si="1"/>
        <v>5244338.4503998887</v>
      </c>
    </row>
    <row r="145" spans="1:7" s="7" customFormat="1" ht="18" thickTop="1" thickBot="1" x14ac:dyDescent="0.25">
      <c r="A145" s="80"/>
      <c r="B145" s="127">
        <v>44948</v>
      </c>
      <c r="C145" s="128"/>
      <c r="D145" s="124" t="s">
        <v>41</v>
      </c>
      <c r="E145" s="130">
        <v>33500</v>
      </c>
      <c r="F145" s="199"/>
      <c r="G145" s="126">
        <f t="shared" si="1"/>
        <v>5277838.4503998887</v>
      </c>
    </row>
    <row r="146" spans="1:7" s="7" customFormat="1" ht="18" thickTop="1" thickBot="1" x14ac:dyDescent="0.25">
      <c r="A146" s="80"/>
      <c r="B146" s="127">
        <v>44948</v>
      </c>
      <c r="C146" s="128"/>
      <c r="D146" s="124" t="s">
        <v>29</v>
      </c>
      <c r="E146" s="125">
        <v>5500</v>
      </c>
      <c r="F146" s="199">
        <v>143</v>
      </c>
      <c r="G146" s="126">
        <f t="shared" si="1"/>
        <v>5283195.4503998887</v>
      </c>
    </row>
    <row r="147" spans="1:7" s="7" customFormat="1" ht="18" thickTop="1" thickBot="1" x14ac:dyDescent="0.25">
      <c r="A147" s="80"/>
      <c r="B147" s="127">
        <v>44949</v>
      </c>
      <c r="C147" s="128"/>
      <c r="D147" s="124" t="s">
        <v>41</v>
      </c>
      <c r="E147" s="125">
        <v>68761</v>
      </c>
      <c r="F147" s="199"/>
      <c r="G147" s="126">
        <f t="shared" ref="G147:G197" si="2">G146+E147-F147</f>
        <v>5351956.4503998887</v>
      </c>
    </row>
    <row r="148" spans="1:7" s="7" customFormat="1" ht="18" customHeight="1" thickTop="1" thickBot="1" x14ac:dyDescent="0.25">
      <c r="A148" s="80"/>
      <c r="B148" s="127">
        <v>44949</v>
      </c>
      <c r="C148" s="128"/>
      <c r="D148" s="124" t="s">
        <v>41</v>
      </c>
      <c r="E148" s="125">
        <v>67609</v>
      </c>
      <c r="F148" s="199"/>
      <c r="G148" s="126">
        <f t="shared" si="2"/>
        <v>5419565.4503998887</v>
      </c>
    </row>
    <row r="149" spans="1:7" s="7" customFormat="1" ht="18" thickTop="1" thickBot="1" x14ac:dyDescent="0.25">
      <c r="A149" s="80"/>
      <c r="B149" s="127">
        <v>44949</v>
      </c>
      <c r="C149" s="128"/>
      <c r="D149" s="124" t="s">
        <v>41</v>
      </c>
      <c r="E149" s="125">
        <v>15820</v>
      </c>
      <c r="F149" s="199"/>
      <c r="G149" s="126">
        <f t="shared" si="2"/>
        <v>5435385.4503998887</v>
      </c>
    </row>
    <row r="150" spans="1:7" s="7" customFormat="1" ht="18" thickTop="1" thickBot="1" x14ac:dyDescent="0.25">
      <c r="A150" s="80"/>
      <c r="B150" s="127">
        <v>44949</v>
      </c>
      <c r="C150" s="128"/>
      <c r="D150" s="124" t="s">
        <v>41</v>
      </c>
      <c r="E150" s="125">
        <v>115</v>
      </c>
      <c r="F150" s="199"/>
      <c r="G150" s="126">
        <f t="shared" si="2"/>
        <v>5435500.4503998887</v>
      </c>
    </row>
    <row r="151" spans="1:7" s="7" customFormat="1" ht="18" thickTop="1" thickBot="1" x14ac:dyDescent="0.25">
      <c r="A151" s="80"/>
      <c r="B151" s="127">
        <v>44949</v>
      </c>
      <c r="C151" s="128"/>
      <c r="D151" s="124" t="s">
        <v>29</v>
      </c>
      <c r="E151" s="125">
        <v>30547.63</v>
      </c>
      <c r="F151" s="199">
        <v>794.22</v>
      </c>
      <c r="G151" s="126">
        <f t="shared" si="2"/>
        <v>5465253.8603998888</v>
      </c>
    </row>
    <row r="152" spans="1:7" s="7" customFormat="1" ht="18" thickTop="1" thickBot="1" x14ac:dyDescent="0.25">
      <c r="A152" s="80"/>
      <c r="B152" s="127">
        <v>44949</v>
      </c>
      <c r="C152" s="128"/>
      <c r="D152" s="124" t="s">
        <v>45</v>
      </c>
      <c r="E152" s="125">
        <v>428964.1</v>
      </c>
      <c r="F152" s="199"/>
      <c r="G152" s="126">
        <f t="shared" si="2"/>
        <v>5894217.9603998885</v>
      </c>
    </row>
    <row r="153" spans="1:7" s="7" customFormat="1" ht="18" thickTop="1" thickBot="1" x14ac:dyDescent="0.25">
      <c r="A153" s="80"/>
      <c r="B153" s="127">
        <v>44949</v>
      </c>
      <c r="C153" s="128"/>
      <c r="D153" s="124" t="s">
        <v>22</v>
      </c>
      <c r="E153" s="125">
        <v>754590.58</v>
      </c>
      <c r="F153" s="199"/>
      <c r="G153" s="126">
        <f t="shared" si="2"/>
        <v>6648808.5403998885</v>
      </c>
    </row>
    <row r="154" spans="1:7" s="7" customFormat="1" ht="18" thickTop="1" thickBot="1" x14ac:dyDescent="0.25">
      <c r="A154" s="80"/>
      <c r="B154" s="127">
        <v>44949</v>
      </c>
      <c r="C154" s="128"/>
      <c r="D154" s="124" t="s">
        <v>22</v>
      </c>
      <c r="E154" s="125">
        <v>3476599.4</v>
      </c>
      <c r="F154" s="199"/>
      <c r="G154" s="126">
        <f t="shared" si="2"/>
        <v>10125407.940399889</v>
      </c>
    </row>
    <row r="155" spans="1:7" s="7" customFormat="1" ht="18" thickTop="1" thickBot="1" x14ac:dyDescent="0.25">
      <c r="A155" s="80"/>
      <c r="B155" s="127">
        <v>44949</v>
      </c>
      <c r="C155" s="128"/>
      <c r="D155" s="124" t="s">
        <v>23</v>
      </c>
      <c r="E155" s="125"/>
      <c r="F155" s="199">
        <v>367057.07</v>
      </c>
      <c r="G155" s="126">
        <f t="shared" si="2"/>
        <v>9758350.8703998886</v>
      </c>
    </row>
    <row r="156" spans="1:7" s="7" customFormat="1" ht="18.75" customHeight="1" thickTop="1" thickBot="1" x14ac:dyDescent="0.25">
      <c r="A156" s="80"/>
      <c r="B156" s="127">
        <v>44950</v>
      </c>
      <c r="C156" s="128"/>
      <c r="D156" s="124" t="s">
        <v>41</v>
      </c>
      <c r="E156" s="125">
        <v>166011</v>
      </c>
      <c r="F156" s="199"/>
      <c r="G156" s="126">
        <f t="shared" si="2"/>
        <v>9924361.8703998886</v>
      </c>
    </row>
    <row r="157" spans="1:7" s="7" customFormat="1" ht="23.25" customHeight="1" thickTop="1" thickBot="1" x14ac:dyDescent="0.25">
      <c r="A157" s="80"/>
      <c r="B157" s="127">
        <v>44950</v>
      </c>
      <c r="C157" s="128"/>
      <c r="D157" s="124" t="s">
        <v>41</v>
      </c>
      <c r="E157" s="125">
        <v>50857</v>
      </c>
      <c r="F157" s="199"/>
      <c r="G157" s="126">
        <f t="shared" si="2"/>
        <v>9975218.8703998886</v>
      </c>
    </row>
    <row r="158" spans="1:7" s="7" customFormat="1" ht="19.5" customHeight="1" thickTop="1" thickBot="1" x14ac:dyDescent="0.25">
      <c r="A158" s="80"/>
      <c r="B158" s="127">
        <v>44950</v>
      </c>
      <c r="C158" s="128"/>
      <c r="D158" s="124" t="s">
        <v>41</v>
      </c>
      <c r="E158" s="125">
        <v>5373</v>
      </c>
      <c r="F158" s="199"/>
      <c r="G158" s="126">
        <f t="shared" si="2"/>
        <v>9980591.8703998886</v>
      </c>
    </row>
    <row r="159" spans="1:7" s="7" customFormat="1" ht="21.75" customHeight="1" thickTop="1" thickBot="1" x14ac:dyDescent="0.25">
      <c r="A159" s="80"/>
      <c r="B159" s="127">
        <v>44950</v>
      </c>
      <c r="C159" s="128"/>
      <c r="D159" s="124" t="s">
        <v>29</v>
      </c>
      <c r="E159" s="125">
        <v>105605.38</v>
      </c>
      <c r="F159" s="199">
        <v>2745.75</v>
      </c>
      <c r="G159" s="126">
        <f t="shared" si="2"/>
        <v>10083451.500399889</v>
      </c>
    </row>
    <row r="160" spans="1:7" s="7" customFormat="1" ht="18" thickTop="1" thickBot="1" x14ac:dyDescent="0.25">
      <c r="A160" s="80"/>
      <c r="B160" s="143">
        <v>44950</v>
      </c>
      <c r="C160" s="143"/>
      <c r="D160" s="143" t="s">
        <v>101</v>
      </c>
      <c r="E160" s="169">
        <v>50000</v>
      </c>
      <c r="F160" s="169"/>
      <c r="G160" s="126">
        <f t="shared" si="2"/>
        <v>10133451.500399889</v>
      </c>
    </row>
    <row r="161" spans="1:7" s="7" customFormat="1" ht="18" thickTop="1" thickBot="1" x14ac:dyDescent="0.25">
      <c r="A161" s="80"/>
      <c r="B161" s="143">
        <v>44950</v>
      </c>
      <c r="C161" s="143"/>
      <c r="D161" s="143" t="s">
        <v>23</v>
      </c>
      <c r="E161" s="169"/>
      <c r="F161" s="169">
        <v>9660873.4600000009</v>
      </c>
      <c r="G161" s="126">
        <f t="shared" si="2"/>
        <v>472578.04039988853</v>
      </c>
    </row>
    <row r="162" spans="1:7" s="7" customFormat="1" ht="18" thickTop="1" thickBot="1" x14ac:dyDescent="0.25">
      <c r="A162" s="80"/>
      <c r="B162" s="143">
        <v>44951</v>
      </c>
      <c r="C162" s="143"/>
      <c r="D162" s="143" t="s">
        <v>41</v>
      </c>
      <c r="E162" s="169">
        <v>200232</v>
      </c>
      <c r="F162" s="169"/>
      <c r="G162" s="126">
        <f t="shared" si="2"/>
        <v>672810.04039988853</v>
      </c>
    </row>
    <row r="163" spans="1:7" s="7" customFormat="1" ht="18" thickTop="1" thickBot="1" x14ac:dyDescent="0.25">
      <c r="A163" s="80"/>
      <c r="B163" s="143">
        <v>44951</v>
      </c>
      <c r="C163" s="143"/>
      <c r="D163" s="143" t="s">
        <v>41</v>
      </c>
      <c r="E163" s="169">
        <v>65400</v>
      </c>
      <c r="F163" s="169"/>
      <c r="G163" s="126">
        <f t="shared" si="2"/>
        <v>738210.04039988853</v>
      </c>
    </row>
    <row r="164" spans="1:7" s="7" customFormat="1" ht="18" thickTop="1" thickBot="1" x14ac:dyDescent="0.25">
      <c r="A164" s="80"/>
      <c r="B164" s="143">
        <v>44951</v>
      </c>
      <c r="C164" s="143"/>
      <c r="D164" s="143" t="s">
        <v>41</v>
      </c>
      <c r="E164" s="169">
        <v>24003</v>
      </c>
      <c r="F164" s="169"/>
      <c r="G164" s="126">
        <f t="shared" si="2"/>
        <v>762213.04039988853</v>
      </c>
    </row>
    <row r="165" spans="1:7" s="7" customFormat="1" ht="18" thickTop="1" thickBot="1" x14ac:dyDescent="0.25">
      <c r="A165" s="80"/>
      <c r="B165" s="143">
        <v>44951</v>
      </c>
      <c r="C165" s="143"/>
      <c r="D165" s="143" t="s">
        <v>41</v>
      </c>
      <c r="E165" s="169">
        <v>3680</v>
      </c>
      <c r="F165" s="169"/>
      <c r="G165" s="126">
        <f t="shared" si="2"/>
        <v>765893.04039988853</v>
      </c>
    </row>
    <row r="166" spans="1:7" s="7" customFormat="1" ht="18" thickTop="1" thickBot="1" x14ac:dyDescent="0.25">
      <c r="A166" s="80"/>
      <c r="B166" s="143">
        <v>44951</v>
      </c>
      <c r="C166" s="143"/>
      <c r="D166" s="143" t="s">
        <v>29</v>
      </c>
      <c r="E166" s="169">
        <v>97179.5</v>
      </c>
      <c r="F166" s="169">
        <v>2526.67</v>
      </c>
      <c r="G166" s="126">
        <f t="shared" si="2"/>
        <v>860545.87039988849</v>
      </c>
    </row>
    <row r="167" spans="1:7" s="7" customFormat="1" ht="18" thickTop="1" thickBot="1" x14ac:dyDescent="0.25">
      <c r="A167" s="80"/>
      <c r="B167" s="143">
        <v>44951</v>
      </c>
      <c r="C167" s="143"/>
      <c r="D167" s="143" t="s">
        <v>45</v>
      </c>
      <c r="E167" s="169">
        <v>56687</v>
      </c>
      <c r="F167" s="169"/>
      <c r="G167" s="126">
        <f t="shared" si="2"/>
        <v>917232.87039988849</v>
      </c>
    </row>
    <row r="168" spans="1:7" s="7" customFormat="1" ht="18" thickTop="1" thickBot="1" x14ac:dyDescent="0.25">
      <c r="A168" s="80"/>
      <c r="B168" s="174">
        <v>44952</v>
      </c>
      <c r="C168" s="175"/>
      <c r="D168" s="171" t="s">
        <v>41</v>
      </c>
      <c r="E168" s="173">
        <v>148128</v>
      </c>
      <c r="F168" s="173"/>
      <c r="G168" s="126">
        <f t="shared" si="2"/>
        <v>1065360.8703998886</v>
      </c>
    </row>
    <row r="169" spans="1:7" s="7" customFormat="1" ht="18" thickTop="1" thickBot="1" x14ac:dyDescent="0.25">
      <c r="A169" s="80"/>
      <c r="B169" s="143">
        <v>44952</v>
      </c>
      <c r="C169" s="143"/>
      <c r="D169" s="167" t="s">
        <v>41</v>
      </c>
      <c r="E169" s="169">
        <v>34150</v>
      </c>
      <c r="F169" s="169"/>
      <c r="G169" s="126">
        <f t="shared" si="2"/>
        <v>1099510.8703998886</v>
      </c>
    </row>
    <row r="170" spans="1:7" s="7" customFormat="1" ht="18" thickTop="1" thickBot="1" x14ac:dyDescent="0.25">
      <c r="A170" s="80"/>
      <c r="B170" s="168">
        <v>44952</v>
      </c>
      <c r="C170" s="143"/>
      <c r="D170" s="167" t="s">
        <v>41</v>
      </c>
      <c r="E170" s="169">
        <v>12222</v>
      </c>
      <c r="F170" s="169"/>
      <c r="G170" s="126">
        <f t="shared" si="2"/>
        <v>1111732.8703998886</v>
      </c>
    </row>
    <row r="171" spans="1:7" s="7" customFormat="1" ht="18" thickTop="1" thickBot="1" x14ac:dyDescent="0.25">
      <c r="A171" s="80"/>
      <c r="B171" s="168">
        <v>44952</v>
      </c>
      <c r="C171" s="143"/>
      <c r="D171" s="167" t="s">
        <v>29</v>
      </c>
      <c r="E171" s="169">
        <v>85583.65</v>
      </c>
      <c r="F171" s="169">
        <v>2225.19</v>
      </c>
      <c r="G171" s="126">
        <f t="shared" si="2"/>
        <v>1195091.3303998886</v>
      </c>
    </row>
    <row r="172" spans="1:7" s="7" customFormat="1" ht="18" thickTop="1" thickBot="1" x14ac:dyDescent="0.25">
      <c r="A172" s="80"/>
      <c r="B172" s="168">
        <v>44952</v>
      </c>
      <c r="C172" s="143"/>
      <c r="D172" s="167" t="s">
        <v>118</v>
      </c>
      <c r="E172" s="169">
        <v>5872.5</v>
      </c>
      <c r="F172" s="169"/>
      <c r="G172" s="126">
        <f t="shared" si="2"/>
        <v>1200963.8303998886</v>
      </c>
    </row>
    <row r="173" spans="1:7" s="7" customFormat="1" ht="18" thickTop="1" thickBot="1" x14ac:dyDescent="0.25">
      <c r="A173" s="80"/>
      <c r="B173" s="170">
        <v>44952</v>
      </c>
      <c r="C173" s="166"/>
      <c r="D173" s="171" t="s">
        <v>23</v>
      </c>
      <c r="E173" s="166"/>
      <c r="F173" s="166">
        <v>318861.40999999997</v>
      </c>
      <c r="G173" s="126">
        <f t="shared" si="2"/>
        <v>882102.42039988865</v>
      </c>
    </row>
    <row r="174" spans="1:7" s="7" customFormat="1" ht="17.25" customHeight="1" thickTop="1" thickBot="1" x14ac:dyDescent="0.25">
      <c r="A174" s="80"/>
      <c r="B174" s="127">
        <v>44953</v>
      </c>
      <c r="C174" s="128"/>
      <c r="D174" s="124" t="s">
        <v>41</v>
      </c>
      <c r="E174" s="125">
        <v>99450</v>
      </c>
      <c r="F174" s="176"/>
      <c r="G174" s="126">
        <f t="shared" si="2"/>
        <v>981552.42039988865</v>
      </c>
    </row>
    <row r="175" spans="1:7" s="7" customFormat="1" ht="18" thickTop="1" thickBot="1" x14ac:dyDescent="0.25">
      <c r="A175" s="80"/>
      <c r="B175" s="133">
        <v>44953</v>
      </c>
      <c r="C175" s="134"/>
      <c r="D175" s="124" t="s">
        <v>41</v>
      </c>
      <c r="E175" s="125">
        <v>46102</v>
      </c>
      <c r="F175" s="176"/>
      <c r="G175" s="126">
        <f t="shared" si="2"/>
        <v>1027654.4203998887</v>
      </c>
    </row>
    <row r="176" spans="1:7" s="7" customFormat="1" ht="18" thickTop="1" thickBot="1" x14ac:dyDescent="0.25">
      <c r="A176" s="80"/>
      <c r="B176" s="133">
        <v>44953</v>
      </c>
      <c r="C176" s="134"/>
      <c r="D176" s="124" t="s">
        <v>41</v>
      </c>
      <c r="E176" s="125">
        <v>8950</v>
      </c>
      <c r="F176" s="176"/>
      <c r="G176" s="126">
        <f t="shared" si="2"/>
        <v>1036604.4203998887</v>
      </c>
    </row>
    <row r="177" spans="1:7" s="7" customFormat="1" ht="18" thickTop="1" thickBot="1" x14ac:dyDescent="0.25">
      <c r="A177" s="80"/>
      <c r="B177" s="133">
        <v>44953</v>
      </c>
      <c r="C177" s="134"/>
      <c r="D177" s="124" t="s">
        <v>29</v>
      </c>
      <c r="E177" s="125">
        <v>116229.06</v>
      </c>
      <c r="F177" s="176">
        <v>3021.95</v>
      </c>
      <c r="G177" s="126">
        <f t="shared" si="2"/>
        <v>1149811.5303998888</v>
      </c>
    </row>
    <row r="178" spans="1:7" s="7" customFormat="1" ht="18" thickTop="1" thickBot="1" x14ac:dyDescent="0.25">
      <c r="A178" s="80"/>
      <c r="B178" s="133">
        <v>44953</v>
      </c>
      <c r="C178" s="134"/>
      <c r="D178" s="124" t="s">
        <v>62</v>
      </c>
      <c r="E178" s="125">
        <v>64421.17</v>
      </c>
      <c r="F178" s="176"/>
      <c r="G178" s="126">
        <f t="shared" si="2"/>
        <v>1214232.7003998887</v>
      </c>
    </row>
    <row r="179" spans="1:7" s="7" customFormat="1" ht="18" thickTop="1" thickBot="1" x14ac:dyDescent="0.25">
      <c r="A179" s="80"/>
      <c r="B179" s="133">
        <v>44953</v>
      </c>
      <c r="C179" s="134"/>
      <c r="D179" s="124" t="s">
        <v>66</v>
      </c>
      <c r="E179" s="125">
        <v>169208.87</v>
      </c>
      <c r="F179" s="176"/>
      <c r="G179" s="126">
        <f t="shared" si="2"/>
        <v>1383441.5703998888</v>
      </c>
    </row>
    <row r="180" spans="1:7" s="7" customFormat="1" ht="18" thickTop="1" thickBot="1" x14ac:dyDescent="0.25">
      <c r="A180" s="80"/>
      <c r="B180" s="133">
        <v>44953</v>
      </c>
      <c r="C180" s="134"/>
      <c r="D180" s="124" t="s">
        <v>23</v>
      </c>
      <c r="E180" s="125"/>
      <c r="F180" s="176">
        <v>414315.63</v>
      </c>
      <c r="G180" s="126">
        <f t="shared" si="2"/>
        <v>969125.94039988879</v>
      </c>
    </row>
    <row r="181" spans="1:7" s="7" customFormat="1" ht="18" thickTop="1" thickBot="1" x14ac:dyDescent="0.25">
      <c r="A181" s="80"/>
      <c r="B181" s="133">
        <v>44954</v>
      </c>
      <c r="C181" s="134"/>
      <c r="D181" s="124" t="s">
        <v>41</v>
      </c>
      <c r="E181" s="125">
        <v>43000</v>
      </c>
      <c r="F181" s="176"/>
      <c r="G181" s="126">
        <f t="shared" si="2"/>
        <v>1012125.9403998888</v>
      </c>
    </row>
    <row r="182" spans="1:7" s="7" customFormat="1" ht="18" thickTop="1" thickBot="1" x14ac:dyDescent="0.25">
      <c r="A182" s="80"/>
      <c r="B182" s="133">
        <v>44954</v>
      </c>
      <c r="C182" s="134"/>
      <c r="D182" s="124" t="s">
        <v>29</v>
      </c>
      <c r="E182" s="125">
        <v>8000</v>
      </c>
      <c r="F182" s="176">
        <v>208</v>
      </c>
      <c r="G182" s="126">
        <f t="shared" si="2"/>
        <v>1019917.9403998888</v>
      </c>
    </row>
    <row r="183" spans="1:7" s="7" customFormat="1" ht="18" thickTop="1" thickBot="1" x14ac:dyDescent="0.25">
      <c r="A183" s="80"/>
      <c r="B183" s="133">
        <v>44955</v>
      </c>
      <c r="C183" s="134"/>
      <c r="D183" s="124" t="s">
        <v>41</v>
      </c>
      <c r="E183" s="125">
        <v>16600</v>
      </c>
      <c r="F183" s="176"/>
      <c r="G183" s="126">
        <f t="shared" si="2"/>
        <v>1036517.9403998888</v>
      </c>
    </row>
    <row r="184" spans="1:7" s="7" customFormat="1" ht="18" thickTop="1" thickBot="1" x14ac:dyDescent="0.25">
      <c r="A184" s="80"/>
      <c r="B184" s="133">
        <v>44955</v>
      </c>
      <c r="C184" s="134"/>
      <c r="D184" s="124" t="s">
        <v>29</v>
      </c>
      <c r="E184" s="125">
        <v>7083</v>
      </c>
      <c r="F184" s="176">
        <v>184.16</v>
      </c>
      <c r="G184" s="126">
        <f t="shared" si="2"/>
        <v>1043416.7803998888</v>
      </c>
    </row>
    <row r="185" spans="1:7" s="7" customFormat="1" ht="18" thickTop="1" thickBot="1" x14ac:dyDescent="0.25">
      <c r="A185" s="80"/>
      <c r="B185" s="133">
        <v>44956</v>
      </c>
      <c r="C185" s="134"/>
      <c r="D185" s="124" t="s">
        <v>41</v>
      </c>
      <c r="E185" s="125">
        <v>11500</v>
      </c>
      <c r="F185" s="176"/>
      <c r="G185" s="126">
        <f t="shared" si="2"/>
        <v>1054916.7803998888</v>
      </c>
    </row>
    <row r="186" spans="1:7" s="7" customFormat="1" ht="18" thickTop="1" thickBot="1" x14ac:dyDescent="0.25">
      <c r="A186" s="80"/>
      <c r="B186" s="133">
        <v>44956</v>
      </c>
      <c r="C186" s="134"/>
      <c r="D186" s="124" t="s">
        <v>29</v>
      </c>
      <c r="E186" s="125">
        <v>9400</v>
      </c>
      <c r="F186" s="176">
        <v>244.4</v>
      </c>
      <c r="G186" s="126">
        <f t="shared" si="2"/>
        <v>1064072.3803998888</v>
      </c>
    </row>
    <row r="187" spans="1:7" s="7" customFormat="1" ht="18" thickTop="1" thickBot="1" x14ac:dyDescent="0.25">
      <c r="A187" s="80"/>
      <c r="B187" s="133">
        <v>44957</v>
      </c>
      <c r="C187" s="134"/>
      <c r="D187" s="124" t="s">
        <v>41</v>
      </c>
      <c r="E187" s="125">
        <v>116400</v>
      </c>
      <c r="F187" s="176"/>
      <c r="G187" s="126">
        <f t="shared" si="2"/>
        <v>1180472.3803998888</v>
      </c>
    </row>
    <row r="188" spans="1:7" s="7" customFormat="1" ht="18" thickTop="1" thickBot="1" x14ac:dyDescent="0.25">
      <c r="A188" s="80"/>
      <c r="B188" s="133">
        <v>44957</v>
      </c>
      <c r="C188" s="134"/>
      <c r="D188" s="124" t="s">
        <v>41</v>
      </c>
      <c r="E188" s="125">
        <v>73685</v>
      </c>
      <c r="F188" s="176"/>
      <c r="G188" s="126">
        <f t="shared" si="2"/>
        <v>1254157.3803998888</v>
      </c>
    </row>
    <row r="189" spans="1:7" s="7" customFormat="1" ht="18" thickTop="1" thickBot="1" x14ac:dyDescent="0.25">
      <c r="A189" s="80"/>
      <c r="B189" s="133">
        <v>44957</v>
      </c>
      <c r="C189" s="134"/>
      <c r="D189" s="124" t="s">
        <v>41</v>
      </c>
      <c r="E189" s="125">
        <v>15918</v>
      </c>
      <c r="F189" s="176"/>
      <c r="G189" s="126">
        <f t="shared" si="2"/>
        <v>1270075.3803998888</v>
      </c>
    </row>
    <row r="190" spans="1:7" s="7" customFormat="1" ht="18" thickTop="1" thickBot="1" x14ac:dyDescent="0.25">
      <c r="A190" s="80"/>
      <c r="B190" s="133">
        <v>44957</v>
      </c>
      <c r="C190" s="134"/>
      <c r="D190" s="124" t="s">
        <v>41</v>
      </c>
      <c r="E190" s="125">
        <v>1700</v>
      </c>
      <c r="F190" s="176"/>
      <c r="G190" s="126">
        <f t="shared" si="2"/>
        <v>1271775.3803998888</v>
      </c>
    </row>
    <row r="191" spans="1:7" s="7" customFormat="1" ht="18" thickTop="1" thickBot="1" x14ac:dyDescent="0.25">
      <c r="A191" s="80"/>
      <c r="B191" s="133">
        <v>44957</v>
      </c>
      <c r="C191" s="134"/>
      <c r="D191" s="124" t="s">
        <v>29</v>
      </c>
      <c r="E191" s="125">
        <v>168590.04</v>
      </c>
      <c r="F191" s="176"/>
      <c r="G191" s="126">
        <f t="shared" si="2"/>
        <v>1440365.4203998889</v>
      </c>
    </row>
    <row r="192" spans="1:7" s="7" customFormat="1" ht="18" thickTop="1" thickBot="1" x14ac:dyDescent="0.25">
      <c r="A192" s="80"/>
      <c r="B192" s="133">
        <v>44957</v>
      </c>
      <c r="C192" s="134"/>
      <c r="D192" s="124" t="s">
        <v>54</v>
      </c>
      <c r="E192" s="125">
        <v>314865.65000000002</v>
      </c>
      <c r="F192" s="176"/>
      <c r="G192" s="126">
        <f t="shared" si="2"/>
        <v>1755231.0703998888</v>
      </c>
    </row>
    <row r="193" spans="1:8" s="7" customFormat="1" ht="31.5" thickTop="1" thickBot="1" x14ac:dyDescent="0.25">
      <c r="A193" s="80"/>
      <c r="B193" s="133">
        <v>44957</v>
      </c>
      <c r="C193" s="134"/>
      <c r="D193" s="124" t="s">
        <v>119</v>
      </c>
      <c r="E193" s="125">
        <v>738</v>
      </c>
      <c r="F193" s="176"/>
      <c r="G193" s="126">
        <f t="shared" si="2"/>
        <v>1755969.0703998888</v>
      </c>
    </row>
    <row r="194" spans="1:8" s="7" customFormat="1" ht="18" thickTop="1" thickBot="1" x14ac:dyDescent="0.25">
      <c r="A194" s="80"/>
      <c r="B194" s="133">
        <v>44957</v>
      </c>
      <c r="C194" s="134"/>
      <c r="D194" s="124" t="s">
        <v>46</v>
      </c>
      <c r="E194" s="125">
        <v>250991.26</v>
      </c>
      <c r="F194" s="176"/>
      <c r="G194" s="126">
        <f t="shared" si="2"/>
        <v>2006960.3303998888</v>
      </c>
    </row>
    <row r="195" spans="1:8" s="7" customFormat="1" ht="18" thickTop="1" thickBot="1" x14ac:dyDescent="0.25">
      <c r="A195" s="80"/>
      <c r="B195" s="133">
        <v>44957</v>
      </c>
      <c r="C195" s="134"/>
      <c r="D195" s="124" t="s">
        <v>57</v>
      </c>
      <c r="E195" s="125">
        <v>111319.4</v>
      </c>
      <c r="F195" s="176"/>
      <c r="G195" s="126">
        <f t="shared" si="2"/>
        <v>2118279.7303998889</v>
      </c>
    </row>
    <row r="196" spans="1:8" s="7" customFormat="1" ht="31.5" thickTop="1" thickBot="1" x14ac:dyDescent="0.25">
      <c r="A196" s="80"/>
      <c r="B196" s="133">
        <v>44957</v>
      </c>
      <c r="C196" s="134"/>
      <c r="D196" s="124" t="s">
        <v>112</v>
      </c>
      <c r="E196" s="125">
        <v>99345.93</v>
      </c>
      <c r="F196" s="176"/>
      <c r="G196" s="126">
        <f t="shared" si="2"/>
        <v>2217625.6603998891</v>
      </c>
    </row>
    <row r="197" spans="1:8" s="7" customFormat="1" ht="18" thickTop="1" thickBot="1" x14ac:dyDescent="0.25">
      <c r="A197" s="80"/>
      <c r="B197" s="133">
        <v>44957</v>
      </c>
      <c r="C197" s="134"/>
      <c r="D197" s="124" t="s">
        <v>61</v>
      </c>
      <c r="E197" s="125">
        <v>58296.22</v>
      </c>
      <c r="F197" s="176"/>
      <c r="G197" s="126">
        <f t="shared" si="2"/>
        <v>2275921.8803998893</v>
      </c>
    </row>
    <row r="198" spans="1:8" ht="18" thickTop="1" thickBot="1" x14ac:dyDescent="0.25">
      <c r="A198" s="26"/>
      <c r="B198" s="192"/>
      <c r="C198" s="193"/>
      <c r="D198" s="193" t="s">
        <v>8</v>
      </c>
      <c r="E198" s="191">
        <f>SUM(E18:E197)</f>
        <v>53735169.30999998</v>
      </c>
      <c r="F198" s="204">
        <f>SUM(F18:F197)</f>
        <v>52618875.030000001</v>
      </c>
      <c r="G198" s="126">
        <f>G17+E198-F198</f>
        <v>2275921.8803998679</v>
      </c>
      <c r="H198" s="28">
        <f>+G198-'[1]CTA. RECOLECTORA (010) y 3000'!$G$17038</f>
        <v>-2.1420419216156006E-8</v>
      </c>
    </row>
    <row r="199" spans="1:8" ht="16.5" x14ac:dyDescent="0.2">
      <c r="A199" s="5"/>
      <c r="B199" s="135"/>
      <c r="C199" s="135"/>
      <c r="D199" s="135"/>
      <c r="E199" s="136"/>
      <c r="F199" s="205"/>
      <c r="G199" s="136"/>
    </row>
    <row r="200" spans="1:8" ht="16.5" x14ac:dyDescent="0.2">
      <c r="A200" s="5"/>
      <c r="B200" s="135"/>
      <c r="C200" s="137" t="s">
        <v>31</v>
      </c>
      <c r="D200" s="138"/>
      <c r="E200" s="139"/>
      <c r="F200" s="206"/>
      <c r="G200" s="136"/>
    </row>
    <row r="201" spans="1:8" ht="16.5" x14ac:dyDescent="0.2">
      <c r="A201" s="5"/>
      <c r="B201" s="135"/>
      <c r="C201" s="137" t="s">
        <v>33</v>
      </c>
      <c r="D201" s="138"/>
      <c r="E201" s="139"/>
      <c r="F201" s="206"/>
      <c r="G201" s="136"/>
    </row>
    <row r="202" spans="1:8" ht="16.5" x14ac:dyDescent="0.2">
      <c r="A202" s="5"/>
      <c r="B202" s="135"/>
      <c r="C202" s="137" t="s">
        <v>34</v>
      </c>
      <c r="D202" s="137" t="s">
        <v>38</v>
      </c>
      <c r="E202" s="137" t="s">
        <v>39</v>
      </c>
      <c r="G202" s="183" t="s">
        <v>78</v>
      </c>
    </row>
    <row r="203" spans="1:8" ht="16.5" x14ac:dyDescent="0.2">
      <c r="A203" s="5"/>
      <c r="B203" s="135"/>
      <c r="C203" s="138"/>
      <c r="D203" s="137" t="s">
        <v>31</v>
      </c>
      <c r="E203" s="84" t="s">
        <v>32</v>
      </c>
      <c r="G203" s="137" t="s">
        <v>49</v>
      </c>
    </row>
    <row r="204" spans="1:8" ht="16.5" x14ac:dyDescent="0.2">
      <c r="A204" s="5"/>
      <c r="B204" s="135"/>
      <c r="C204" s="138"/>
      <c r="D204" s="137" t="s">
        <v>33</v>
      </c>
      <c r="E204" s="84" t="s">
        <v>76</v>
      </c>
      <c r="G204" s="137" t="s">
        <v>50</v>
      </c>
    </row>
    <row r="205" spans="1:8" ht="16.5" x14ac:dyDescent="0.2">
      <c r="A205" s="5"/>
      <c r="B205" s="135"/>
      <c r="C205" s="138"/>
      <c r="D205" s="137" t="s">
        <v>34</v>
      </c>
      <c r="E205" s="84" t="s">
        <v>35</v>
      </c>
      <c r="G205" s="137" t="s">
        <v>51</v>
      </c>
    </row>
    <row r="206" spans="1:8" ht="16.5" x14ac:dyDescent="0.2">
      <c r="A206" s="5"/>
      <c r="B206" s="135"/>
      <c r="C206" s="138"/>
      <c r="D206" s="139"/>
      <c r="F206" s="205"/>
      <c r="H206" s="25"/>
    </row>
    <row r="207" spans="1:8" ht="16.5" x14ac:dyDescent="0.2">
      <c r="A207" s="5"/>
      <c r="B207" s="135"/>
      <c r="C207" s="138"/>
      <c r="D207" s="139"/>
      <c r="F207" s="205"/>
      <c r="G207" s="136"/>
    </row>
    <row r="208" spans="1:8" ht="16.5" x14ac:dyDescent="0.2">
      <c r="A208" s="5"/>
      <c r="B208" s="135"/>
      <c r="C208" s="138"/>
      <c r="D208" s="139"/>
      <c r="F208" s="205"/>
      <c r="G208" s="136"/>
    </row>
    <row r="209" spans="1:7" ht="16.5" x14ac:dyDescent="0.2">
      <c r="A209" s="5"/>
      <c r="B209" s="135"/>
      <c r="C209" s="138"/>
      <c r="D209" s="139"/>
      <c r="F209" s="205"/>
      <c r="G209" s="136"/>
    </row>
    <row r="210" spans="1:7" ht="16.5" x14ac:dyDescent="0.2">
      <c r="A210" s="5"/>
      <c r="B210" s="135"/>
      <c r="C210" s="135"/>
      <c r="F210" s="205"/>
      <c r="G210" s="136"/>
    </row>
    <row r="211" spans="1:7" ht="16.5" x14ac:dyDescent="0.2">
      <c r="A211" s="5"/>
      <c r="B211" s="135"/>
      <c r="C211" s="135"/>
      <c r="E211" s="139"/>
      <c r="F211" s="205"/>
      <c r="G211" s="136"/>
    </row>
    <row r="212" spans="1:7" ht="16.5" x14ac:dyDescent="0.2">
      <c r="A212" s="5"/>
      <c r="B212" s="5"/>
      <c r="C212" s="5"/>
      <c r="F212" s="208"/>
      <c r="G212" s="8"/>
    </row>
    <row r="213" spans="1:7" ht="16.5" x14ac:dyDescent="0.2">
      <c r="A213" s="5"/>
      <c r="B213" s="5"/>
      <c r="C213" s="5"/>
      <c r="F213" s="208"/>
      <c r="G213" s="8"/>
    </row>
    <row r="214" spans="1:7" ht="16.5" x14ac:dyDescent="0.2">
      <c r="A214" s="5"/>
      <c r="B214" s="5"/>
      <c r="C214" s="5"/>
      <c r="E214" s="8"/>
      <c r="F214" s="208"/>
      <c r="G214" s="8"/>
    </row>
    <row r="215" spans="1:7" x14ac:dyDescent="0.2">
      <c r="A215" s="9"/>
      <c r="B215" s="9"/>
      <c r="C215" s="9"/>
      <c r="D215" s="9"/>
      <c r="E215" s="9"/>
      <c r="F215" s="209"/>
      <c r="G215" s="9"/>
    </row>
    <row r="216" spans="1:7" x14ac:dyDescent="0.2">
      <c r="A216" s="9"/>
      <c r="B216" s="9"/>
      <c r="C216" s="9"/>
      <c r="D216" s="9"/>
      <c r="E216" s="9"/>
      <c r="F216" s="209"/>
      <c r="G216" s="9"/>
    </row>
    <row r="217" spans="1:7" x14ac:dyDescent="0.2">
      <c r="A217" s="9"/>
      <c r="B217" s="9"/>
      <c r="C217" s="9"/>
      <c r="D217" s="9"/>
      <c r="E217" s="9"/>
      <c r="F217" s="209"/>
      <c r="G217" s="9"/>
    </row>
    <row r="236" spans="1:1" ht="13.5" thickBot="1" x14ac:dyDescent="0.25"/>
    <row r="237" spans="1:1" ht="15" x14ac:dyDescent="0.2">
      <c r="A237" s="2"/>
    </row>
  </sheetData>
  <autoFilter ref="B1:H237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3" manualBreakCount="3">
    <brk id="64" max="6" man="1"/>
    <brk id="121" max="6" man="1"/>
    <brk id="17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31"/>
  <sheetViews>
    <sheetView view="pageBreakPreview" topLeftCell="B169" zoomScale="60" zoomScaleNormal="80" workbookViewId="0">
      <selection activeCell="F15" sqref="F15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90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85"/>
    </row>
    <row r="2" spans="1:13" s="11" customFormat="1" x14ac:dyDescent="0.2">
      <c r="E2" s="185"/>
    </row>
    <row r="3" spans="1:13" s="14" customFormat="1" ht="12" customHeight="1" x14ac:dyDescent="0.2">
      <c r="E3" s="186"/>
    </row>
    <row r="4" spans="1:13" s="15" customFormat="1" ht="18" customHeight="1" x14ac:dyDescent="0.3">
      <c r="B4" s="16"/>
      <c r="C4" s="16"/>
      <c r="D4" s="12"/>
      <c r="E4" s="187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1" t="s">
        <v>10</v>
      </c>
      <c r="D6" s="211"/>
      <c r="E6" s="211"/>
      <c r="F6" s="211"/>
      <c r="G6" s="211"/>
      <c r="H6" s="211"/>
      <c r="I6" s="211"/>
      <c r="J6" s="16"/>
      <c r="K6" s="16"/>
    </row>
    <row r="7" spans="1:13" s="14" customFormat="1" ht="18.75" x14ac:dyDescent="0.2">
      <c r="B7" s="18"/>
      <c r="C7" s="217" t="s">
        <v>19</v>
      </c>
      <c r="D7" s="217"/>
      <c r="E7" s="217"/>
      <c r="F7" s="217"/>
      <c r="G7" s="217"/>
      <c r="H7" s="217"/>
      <c r="I7" s="217"/>
    </row>
    <row r="8" spans="1:13" s="17" customFormat="1" ht="21" customHeight="1" x14ac:dyDescent="0.2">
      <c r="B8" s="18"/>
      <c r="C8" s="217" t="s">
        <v>3</v>
      </c>
      <c r="D8" s="217"/>
      <c r="E8" s="217"/>
      <c r="F8" s="217"/>
      <c r="G8" s="217"/>
      <c r="H8" s="217"/>
      <c r="I8" s="217"/>
    </row>
    <row r="9" spans="1:13" s="14" customFormat="1" ht="18.75" x14ac:dyDescent="0.2">
      <c r="C9" s="218" t="s">
        <v>99</v>
      </c>
      <c r="D9" s="218"/>
      <c r="E9" s="218"/>
      <c r="F9" s="218"/>
      <c r="G9" s="218"/>
      <c r="H9" s="218"/>
      <c r="I9" s="218"/>
    </row>
    <row r="10" spans="1:13" s="11" customFormat="1" ht="19.5" customHeight="1" thickBot="1" x14ac:dyDescent="0.25">
      <c r="E10" s="185"/>
    </row>
    <row r="11" spans="1:13" s="3" customFormat="1" ht="28.5" customHeight="1" thickTop="1" thickBot="1" x14ac:dyDescent="0.25">
      <c r="A11" s="7"/>
      <c r="B11" s="7"/>
      <c r="C11" s="216"/>
      <c r="D11" s="213" t="s">
        <v>17</v>
      </c>
      <c r="E11" s="213"/>
      <c r="F11" s="213"/>
      <c r="G11" s="213"/>
      <c r="H11" s="213"/>
      <c r="I11" s="213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6"/>
      <c r="D12" s="212" t="s">
        <v>7</v>
      </c>
      <c r="E12" s="212"/>
      <c r="F12" s="212"/>
      <c r="G12" s="212"/>
      <c r="H12" s="212"/>
      <c r="I12" s="52">
        <f>+'[1]CTA. RECOLECTORA AUXILIAR 3001'!$J$8809</f>
        <v>10150194.261500033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6"/>
      <c r="D13" s="63" t="s">
        <v>4</v>
      </c>
      <c r="E13" s="184" t="s">
        <v>5</v>
      </c>
      <c r="F13" s="63" t="s">
        <v>6</v>
      </c>
      <c r="G13" s="63" t="s">
        <v>0</v>
      </c>
      <c r="H13" s="63" t="s">
        <v>1</v>
      </c>
      <c r="I13" s="63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5"/>
      <c r="D14" s="156"/>
      <c r="E14" s="188"/>
      <c r="F14" s="149">
        <v>44926</v>
      </c>
      <c r="G14" s="157"/>
      <c r="H14" s="158">
        <v>0</v>
      </c>
      <c r="I14" s="62">
        <f>+I12</f>
        <v>10150194.261500033</v>
      </c>
    </row>
    <row r="15" spans="1:13" s="27" customFormat="1" ht="31.5" customHeight="1" thickTop="1" thickBot="1" x14ac:dyDescent="0.25">
      <c r="C15" s="64"/>
      <c r="D15" s="66">
        <v>44930</v>
      </c>
      <c r="E15" s="67">
        <v>8111</v>
      </c>
      <c r="F15" s="104" t="s">
        <v>16</v>
      </c>
      <c r="G15" s="108"/>
      <c r="H15" s="108">
        <v>3058.8</v>
      </c>
      <c r="I15" s="46">
        <f>I14+G15-H15</f>
        <v>10147135.461500032</v>
      </c>
    </row>
    <row r="16" spans="1:13" s="27" customFormat="1" ht="31.5" customHeight="1" thickTop="1" thickBot="1" x14ac:dyDescent="0.25">
      <c r="C16" s="145"/>
      <c r="D16" s="66">
        <v>44930</v>
      </c>
      <c r="E16" s="67">
        <v>8111</v>
      </c>
      <c r="F16" s="104" t="s">
        <v>79</v>
      </c>
      <c r="G16" s="108"/>
      <c r="H16" s="108">
        <v>69128.88</v>
      </c>
      <c r="I16" s="46">
        <f t="shared" ref="I16:I79" si="0">I15+G16-H16</f>
        <v>10078006.581500031</v>
      </c>
    </row>
    <row r="17" spans="3:9" s="27" customFormat="1" ht="24.75" customHeight="1" thickTop="1" thickBot="1" x14ac:dyDescent="0.25">
      <c r="C17" s="65"/>
      <c r="D17" s="66">
        <v>44930</v>
      </c>
      <c r="E17" s="70" t="s">
        <v>80</v>
      </c>
      <c r="F17" s="104" t="s">
        <v>16</v>
      </c>
      <c r="G17" s="109"/>
      <c r="H17" s="109">
        <v>18904.150000000001</v>
      </c>
      <c r="I17" s="46">
        <f t="shared" si="0"/>
        <v>10059102.431500031</v>
      </c>
    </row>
    <row r="18" spans="3:9" s="27" customFormat="1" ht="30" thickTop="1" thickBot="1" x14ac:dyDescent="0.25">
      <c r="C18" s="65"/>
      <c r="D18" s="66">
        <v>44930</v>
      </c>
      <c r="E18" s="67" t="s">
        <v>80</v>
      </c>
      <c r="F18" s="104" t="s">
        <v>58</v>
      </c>
      <c r="G18" s="109"/>
      <c r="H18" s="106">
        <v>20416.482</v>
      </c>
      <c r="I18" s="46">
        <f t="shared" si="0"/>
        <v>10038685.94950003</v>
      </c>
    </row>
    <row r="19" spans="3:9" s="27" customFormat="1" ht="18" thickTop="1" thickBot="1" x14ac:dyDescent="0.25">
      <c r="C19" s="65"/>
      <c r="D19" s="66">
        <v>44930</v>
      </c>
      <c r="E19" s="70" t="s">
        <v>80</v>
      </c>
      <c r="F19" s="104" t="s">
        <v>70</v>
      </c>
      <c r="G19" s="109"/>
      <c r="H19" s="106">
        <v>406817.33</v>
      </c>
      <c r="I19" s="46">
        <f t="shared" si="0"/>
        <v>9631868.6195000298</v>
      </c>
    </row>
    <row r="20" spans="3:9" s="27" customFormat="1" ht="30" thickTop="1" thickBot="1" x14ac:dyDescent="0.25">
      <c r="C20" s="65"/>
      <c r="D20" s="66">
        <v>44931</v>
      </c>
      <c r="E20" s="67"/>
      <c r="F20" s="104" t="s">
        <v>23</v>
      </c>
      <c r="G20" s="109">
        <v>17485771.440000001</v>
      </c>
      <c r="H20" s="106"/>
      <c r="I20" s="46">
        <f t="shared" si="0"/>
        <v>27117640.059500031</v>
      </c>
    </row>
    <row r="21" spans="3:9" s="27" customFormat="1" ht="30" thickTop="1" thickBot="1" x14ac:dyDescent="0.25">
      <c r="C21" s="65"/>
      <c r="D21" s="66">
        <v>44931</v>
      </c>
      <c r="E21" s="70">
        <v>8113</v>
      </c>
      <c r="F21" s="104" t="s">
        <v>16</v>
      </c>
      <c r="G21" s="109"/>
      <c r="H21" s="106">
        <v>10400</v>
      </c>
      <c r="I21" s="46">
        <f t="shared" si="0"/>
        <v>27107240.059500031</v>
      </c>
    </row>
    <row r="22" spans="3:9" s="27" customFormat="1" ht="18" thickTop="1" thickBot="1" x14ac:dyDescent="0.25">
      <c r="C22" s="65"/>
      <c r="D22" s="66">
        <v>44931</v>
      </c>
      <c r="E22" s="67">
        <v>8113</v>
      </c>
      <c r="F22" s="104" t="s">
        <v>120</v>
      </c>
      <c r="G22" s="109"/>
      <c r="H22" s="106">
        <v>235040</v>
      </c>
      <c r="I22" s="46">
        <f t="shared" si="0"/>
        <v>26872200.059500031</v>
      </c>
    </row>
    <row r="23" spans="3:9" s="27" customFormat="1" ht="30" thickTop="1" thickBot="1" x14ac:dyDescent="0.25">
      <c r="C23" s="65"/>
      <c r="D23" s="66">
        <v>44931</v>
      </c>
      <c r="E23" s="70">
        <v>8114</v>
      </c>
      <c r="F23" s="104" t="s">
        <v>16</v>
      </c>
      <c r="G23" s="109"/>
      <c r="H23" s="106">
        <v>1500</v>
      </c>
      <c r="I23" s="46">
        <f t="shared" si="0"/>
        <v>26870700.059500031</v>
      </c>
    </row>
    <row r="24" spans="3:9" s="27" customFormat="1" ht="18" thickTop="1" thickBot="1" x14ac:dyDescent="0.25">
      <c r="C24" s="65"/>
      <c r="D24" s="66">
        <v>44931</v>
      </c>
      <c r="E24" s="67">
        <v>8114</v>
      </c>
      <c r="F24" s="104" t="s">
        <v>121</v>
      </c>
      <c r="G24" s="109"/>
      <c r="H24" s="106">
        <v>33900</v>
      </c>
      <c r="I24" s="46">
        <f t="shared" si="0"/>
        <v>26836800.059500031</v>
      </c>
    </row>
    <row r="25" spans="3:9" s="27" customFormat="1" ht="30" thickTop="1" thickBot="1" x14ac:dyDescent="0.25">
      <c r="C25" s="65"/>
      <c r="D25" s="66">
        <v>44931</v>
      </c>
      <c r="E25" s="70">
        <v>8115</v>
      </c>
      <c r="F25" s="104" t="s">
        <v>16</v>
      </c>
      <c r="G25" s="109"/>
      <c r="H25" s="105">
        <v>4120.3</v>
      </c>
      <c r="I25" s="46">
        <f t="shared" si="0"/>
        <v>26832679.75950003</v>
      </c>
    </row>
    <row r="26" spans="3:9" s="27" customFormat="1" ht="18" thickTop="1" thickBot="1" x14ac:dyDescent="0.25">
      <c r="C26" s="65"/>
      <c r="D26" s="66">
        <v>44931</v>
      </c>
      <c r="E26" s="70">
        <v>8115</v>
      </c>
      <c r="F26" s="104" t="s">
        <v>73</v>
      </c>
      <c r="G26" s="109"/>
      <c r="H26" s="105">
        <v>93118.78</v>
      </c>
      <c r="I26" s="46">
        <f t="shared" si="0"/>
        <v>26739560.979500029</v>
      </c>
    </row>
    <row r="27" spans="3:9" s="27" customFormat="1" ht="30" thickTop="1" thickBot="1" x14ac:dyDescent="0.25">
      <c r="C27" s="65"/>
      <c r="D27" s="66">
        <v>44931</v>
      </c>
      <c r="E27" s="67">
        <v>8116</v>
      </c>
      <c r="F27" s="104" t="s">
        <v>16</v>
      </c>
      <c r="G27" s="109"/>
      <c r="H27" s="106">
        <v>20481.600000000002</v>
      </c>
      <c r="I27" s="46">
        <f t="shared" si="0"/>
        <v>26719079.379500028</v>
      </c>
    </row>
    <row r="28" spans="3:9" s="27" customFormat="1" ht="18" thickTop="1" thickBot="1" x14ac:dyDescent="0.25">
      <c r="C28" s="65"/>
      <c r="D28" s="66">
        <v>44931</v>
      </c>
      <c r="E28" s="67">
        <v>8116</v>
      </c>
      <c r="F28" s="104" t="s">
        <v>82</v>
      </c>
      <c r="G28" s="109"/>
      <c r="H28" s="106">
        <v>462884.16000000003</v>
      </c>
      <c r="I28" s="46">
        <f t="shared" si="0"/>
        <v>26256195.219500028</v>
      </c>
    </row>
    <row r="29" spans="3:9" s="27" customFormat="1" ht="30" thickTop="1" thickBot="1" x14ac:dyDescent="0.25">
      <c r="C29" s="65"/>
      <c r="D29" s="66">
        <v>44931</v>
      </c>
      <c r="E29" s="70">
        <v>8117</v>
      </c>
      <c r="F29" s="104" t="s">
        <v>16</v>
      </c>
      <c r="G29" s="109"/>
      <c r="H29" s="106">
        <v>5794.58</v>
      </c>
      <c r="I29" s="46">
        <f t="shared" si="0"/>
        <v>26250400.639500029</v>
      </c>
    </row>
    <row r="30" spans="3:9" s="27" customFormat="1" ht="18" thickTop="1" thickBot="1" x14ac:dyDescent="0.25">
      <c r="C30" s="65"/>
      <c r="D30" s="66">
        <v>44931</v>
      </c>
      <c r="E30" s="70">
        <v>8117</v>
      </c>
      <c r="F30" s="104" t="s">
        <v>47</v>
      </c>
      <c r="G30" s="109"/>
      <c r="H30" s="106">
        <v>110096.925</v>
      </c>
      <c r="I30" s="46">
        <f t="shared" si="0"/>
        <v>26140303.714500029</v>
      </c>
    </row>
    <row r="31" spans="3:9" s="27" customFormat="1" ht="30" thickTop="1" thickBot="1" x14ac:dyDescent="0.25">
      <c r="C31" s="65"/>
      <c r="D31" s="66">
        <v>44931</v>
      </c>
      <c r="E31" s="67">
        <v>8118</v>
      </c>
      <c r="F31" s="104" t="s">
        <v>16</v>
      </c>
      <c r="G31" s="110"/>
      <c r="H31" s="106">
        <v>1441.1255000000001</v>
      </c>
      <c r="I31" s="46">
        <f t="shared" si="0"/>
        <v>26138862.589000028</v>
      </c>
    </row>
    <row r="32" spans="3:9" s="27" customFormat="1" ht="18" thickTop="1" thickBot="1" x14ac:dyDescent="0.25">
      <c r="C32" s="65"/>
      <c r="D32" s="66">
        <v>44931</v>
      </c>
      <c r="E32" s="70">
        <v>8118</v>
      </c>
      <c r="F32" s="68" t="s">
        <v>69</v>
      </c>
      <c r="G32" s="107"/>
      <c r="H32" s="83">
        <v>27381.38</v>
      </c>
      <c r="I32" s="46">
        <f t="shared" si="0"/>
        <v>26111481.209000029</v>
      </c>
    </row>
    <row r="33" spans="3:9" s="27" customFormat="1" ht="30" thickTop="1" thickBot="1" x14ac:dyDescent="0.25">
      <c r="C33" s="65"/>
      <c r="D33" s="66">
        <v>44931</v>
      </c>
      <c r="E33" s="67">
        <v>8119</v>
      </c>
      <c r="F33" s="68" t="s">
        <v>16</v>
      </c>
      <c r="G33" s="83"/>
      <c r="H33" s="83">
        <v>159646.98000000001</v>
      </c>
      <c r="I33" s="46">
        <f t="shared" si="0"/>
        <v>25951834.229000028</v>
      </c>
    </row>
    <row r="34" spans="3:9" s="27" customFormat="1" ht="18" thickTop="1" thickBot="1" x14ac:dyDescent="0.25">
      <c r="C34" s="65"/>
      <c r="D34" s="66">
        <v>44931</v>
      </c>
      <c r="E34" s="70">
        <v>8119</v>
      </c>
      <c r="F34" s="68" t="s">
        <v>72</v>
      </c>
      <c r="G34" s="83"/>
      <c r="H34" s="83">
        <v>3033292.62</v>
      </c>
      <c r="I34" s="46">
        <f t="shared" si="0"/>
        <v>22918541.609000027</v>
      </c>
    </row>
    <row r="35" spans="3:9" s="27" customFormat="1" ht="30" thickTop="1" thickBot="1" x14ac:dyDescent="0.25">
      <c r="C35" s="65"/>
      <c r="D35" s="66">
        <v>44931</v>
      </c>
      <c r="E35" s="67">
        <v>8120</v>
      </c>
      <c r="F35" s="68" t="s">
        <v>16</v>
      </c>
      <c r="G35" s="83"/>
      <c r="H35" s="83">
        <v>5843.75</v>
      </c>
      <c r="I35" s="46">
        <f t="shared" si="0"/>
        <v>22912697.859000027</v>
      </c>
    </row>
    <row r="36" spans="3:9" s="27" customFormat="1" ht="18" thickTop="1" thickBot="1" x14ac:dyDescent="0.25">
      <c r="C36" s="65"/>
      <c r="D36" s="66">
        <v>44931</v>
      </c>
      <c r="E36" s="70">
        <v>8120</v>
      </c>
      <c r="F36" s="68" t="s">
        <v>47</v>
      </c>
      <c r="G36" s="83"/>
      <c r="H36" s="83">
        <v>120498.62</v>
      </c>
      <c r="I36" s="46">
        <f t="shared" si="0"/>
        <v>22792199.239000026</v>
      </c>
    </row>
    <row r="37" spans="3:9" s="27" customFormat="1" ht="30" thickTop="1" thickBot="1" x14ac:dyDescent="0.25">
      <c r="C37" s="65"/>
      <c r="D37" s="66">
        <v>44931</v>
      </c>
      <c r="E37" s="67">
        <v>8121</v>
      </c>
      <c r="F37" s="68" t="s">
        <v>16</v>
      </c>
      <c r="G37" s="83"/>
      <c r="H37" s="83">
        <v>38850</v>
      </c>
      <c r="I37" s="46">
        <f t="shared" si="0"/>
        <v>22753349.239000026</v>
      </c>
    </row>
    <row r="38" spans="3:9" s="27" customFormat="1" ht="18" thickTop="1" thickBot="1" x14ac:dyDescent="0.25">
      <c r="C38" s="65"/>
      <c r="D38" s="66">
        <v>44931</v>
      </c>
      <c r="E38" s="70">
        <v>8121</v>
      </c>
      <c r="F38" s="68" t="s">
        <v>83</v>
      </c>
      <c r="G38" s="83"/>
      <c r="H38" s="69">
        <v>738150</v>
      </c>
      <c r="I38" s="46">
        <f t="shared" si="0"/>
        <v>22015199.239000026</v>
      </c>
    </row>
    <row r="39" spans="3:9" s="27" customFormat="1" ht="30" thickTop="1" thickBot="1" x14ac:dyDescent="0.25">
      <c r="C39" s="65"/>
      <c r="D39" s="66">
        <v>44932</v>
      </c>
      <c r="E39" s="67">
        <v>8122</v>
      </c>
      <c r="F39" s="68" t="s">
        <v>16</v>
      </c>
      <c r="G39" s="83"/>
      <c r="H39" s="69">
        <v>4500</v>
      </c>
      <c r="I39" s="46">
        <f t="shared" si="0"/>
        <v>22010699.239000026</v>
      </c>
    </row>
    <row r="40" spans="3:9" s="27" customFormat="1" ht="18" thickTop="1" thickBot="1" x14ac:dyDescent="0.25">
      <c r="C40" s="65"/>
      <c r="D40" s="66">
        <v>44932</v>
      </c>
      <c r="E40" s="70">
        <v>8122</v>
      </c>
      <c r="F40" s="68" t="s">
        <v>122</v>
      </c>
      <c r="G40" s="83"/>
      <c r="H40" s="69">
        <v>101700</v>
      </c>
      <c r="I40" s="46">
        <f t="shared" si="0"/>
        <v>21908999.239000026</v>
      </c>
    </row>
    <row r="41" spans="3:9" s="27" customFormat="1" ht="30" thickTop="1" thickBot="1" x14ac:dyDescent="0.25">
      <c r="C41" s="65"/>
      <c r="D41" s="66">
        <v>44932</v>
      </c>
      <c r="E41" s="67">
        <v>8123</v>
      </c>
      <c r="F41" s="68" t="s">
        <v>16</v>
      </c>
      <c r="G41" s="83"/>
      <c r="H41" s="69">
        <v>1754.95</v>
      </c>
      <c r="I41" s="46">
        <f t="shared" si="0"/>
        <v>21907244.289000027</v>
      </c>
    </row>
    <row r="42" spans="3:9" s="27" customFormat="1" ht="18" thickTop="1" thickBot="1" x14ac:dyDescent="0.25">
      <c r="C42" s="65"/>
      <c r="D42" s="66">
        <v>44932</v>
      </c>
      <c r="E42" s="70">
        <v>8123</v>
      </c>
      <c r="F42" s="68" t="s">
        <v>56</v>
      </c>
      <c r="G42" s="83"/>
      <c r="H42" s="69">
        <v>371828.04</v>
      </c>
      <c r="I42" s="46">
        <f t="shared" si="0"/>
        <v>21535416.249000028</v>
      </c>
    </row>
    <row r="43" spans="3:9" s="27" customFormat="1" ht="35.25" customHeight="1" thickTop="1" thickBot="1" x14ac:dyDescent="0.25">
      <c r="C43" s="65"/>
      <c r="D43" s="66">
        <v>44932</v>
      </c>
      <c r="E43" s="70">
        <v>8124</v>
      </c>
      <c r="F43" s="68" t="s">
        <v>16</v>
      </c>
      <c r="G43" s="83"/>
      <c r="H43" s="69">
        <v>10906.25</v>
      </c>
      <c r="I43" s="46">
        <f t="shared" si="0"/>
        <v>21524509.999000028</v>
      </c>
    </row>
    <row r="44" spans="3:9" s="27" customFormat="1" ht="18" thickTop="1" thickBot="1" x14ac:dyDescent="0.25">
      <c r="C44" s="65"/>
      <c r="D44" s="66">
        <v>44932</v>
      </c>
      <c r="E44" s="70">
        <v>8124</v>
      </c>
      <c r="F44" s="68" t="s">
        <v>123</v>
      </c>
      <c r="G44" s="83"/>
      <c r="H44" s="69">
        <v>246481.25</v>
      </c>
      <c r="I44" s="46">
        <f t="shared" si="0"/>
        <v>21278028.749000028</v>
      </c>
    </row>
    <row r="45" spans="3:9" s="27" customFormat="1" ht="30" thickTop="1" thickBot="1" x14ac:dyDescent="0.25">
      <c r="C45" s="65"/>
      <c r="D45" s="66">
        <v>44932</v>
      </c>
      <c r="E45" s="70">
        <v>8125</v>
      </c>
      <c r="F45" s="68" t="s">
        <v>16</v>
      </c>
      <c r="G45" s="83"/>
      <c r="H45" s="69">
        <v>12668.068000000001</v>
      </c>
      <c r="I45" s="46">
        <f t="shared" si="0"/>
        <v>21265360.681000028</v>
      </c>
    </row>
    <row r="46" spans="3:9" s="27" customFormat="1" ht="30" thickTop="1" thickBot="1" x14ac:dyDescent="0.25">
      <c r="C46" s="65"/>
      <c r="D46" s="66">
        <v>44932</v>
      </c>
      <c r="E46" s="70">
        <v>8125</v>
      </c>
      <c r="F46" s="68" t="s">
        <v>58</v>
      </c>
      <c r="G46" s="83"/>
      <c r="H46" s="69">
        <v>13681.512000000001</v>
      </c>
      <c r="I46" s="46">
        <f t="shared" si="0"/>
        <v>21251679.16900003</v>
      </c>
    </row>
    <row r="47" spans="3:9" s="27" customFormat="1" ht="18" thickTop="1" thickBot="1" x14ac:dyDescent="0.25">
      <c r="C47" s="65"/>
      <c r="D47" s="66">
        <v>44932</v>
      </c>
      <c r="E47" s="70">
        <v>8125</v>
      </c>
      <c r="F47" s="68" t="s">
        <v>85</v>
      </c>
      <c r="G47" s="83"/>
      <c r="H47" s="69">
        <v>272616.82</v>
      </c>
      <c r="I47" s="46">
        <f t="shared" si="0"/>
        <v>20979062.349000029</v>
      </c>
    </row>
    <row r="48" spans="3:9" s="27" customFormat="1" ht="30" thickTop="1" thickBot="1" x14ac:dyDescent="0.25">
      <c r="C48" s="65"/>
      <c r="D48" s="66">
        <v>44932</v>
      </c>
      <c r="E48" s="70">
        <v>8126</v>
      </c>
      <c r="F48" s="68" t="s">
        <v>16</v>
      </c>
      <c r="G48" s="83"/>
      <c r="H48" s="69">
        <v>1400</v>
      </c>
      <c r="I48" s="46">
        <f t="shared" si="0"/>
        <v>20977662.349000029</v>
      </c>
    </row>
    <row r="49" spans="3:9" s="27" customFormat="1" ht="18" thickTop="1" thickBot="1" x14ac:dyDescent="0.25">
      <c r="C49" s="65"/>
      <c r="D49" s="66">
        <v>44932</v>
      </c>
      <c r="E49" s="70">
        <v>8126</v>
      </c>
      <c r="F49" s="68" t="s">
        <v>124</v>
      </c>
      <c r="G49" s="83"/>
      <c r="H49" s="69">
        <v>26600</v>
      </c>
      <c r="I49" s="46">
        <f t="shared" si="0"/>
        <v>20951062.349000029</v>
      </c>
    </row>
    <row r="50" spans="3:9" s="27" customFormat="1" ht="30" thickTop="1" thickBot="1" x14ac:dyDescent="0.25">
      <c r="C50" s="65"/>
      <c r="D50" s="66">
        <v>44932</v>
      </c>
      <c r="E50" s="70">
        <v>8127</v>
      </c>
      <c r="F50" s="68" t="s">
        <v>16</v>
      </c>
      <c r="G50" s="83"/>
      <c r="H50" s="69">
        <v>1616.4</v>
      </c>
      <c r="I50" s="46">
        <f t="shared" si="0"/>
        <v>20949445.949000031</v>
      </c>
    </row>
    <row r="51" spans="3:9" s="27" customFormat="1" ht="18" thickTop="1" thickBot="1" x14ac:dyDescent="0.25">
      <c r="C51" s="65"/>
      <c r="D51" s="66">
        <v>44932</v>
      </c>
      <c r="E51" s="70">
        <v>8127</v>
      </c>
      <c r="F51" s="68" t="s">
        <v>53</v>
      </c>
      <c r="G51" s="83"/>
      <c r="H51" s="69">
        <v>30711.599999999999</v>
      </c>
      <c r="I51" s="46">
        <f t="shared" si="0"/>
        <v>20918734.349000029</v>
      </c>
    </row>
    <row r="52" spans="3:9" s="27" customFormat="1" ht="30" thickTop="1" thickBot="1" x14ac:dyDescent="0.25">
      <c r="C52" s="65"/>
      <c r="D52" s="66">
        <v>44932</v>
      </c>
      <c r="E52" s="70">
        <v>8128</v>
      </c>
      <c r="F52" s="68" t="s">
        <v>16</v>
      </c>
      <c r="G52" s="83"/>
      <c r="H52" s="69">
        <v>8669.9</v>
      </c>
      <c r="I52" s="46">
        <f t="shared" si="0"/>
        <v>20910064.449000031</v>
      </c>
    </row>
    <row r="53" spans="3:9" s="27" customFormat="1" ht="18" thickTop="1" thickBot="1" x14ac:dyDescent="0.25">
      <c r="C53" s="65"/>
      <c r="D53" s="66">
        <v>44932</v>
      </c>
      <c r="E53" s="70">
        <v>8128</v>
      </c>
      <c r="F53" s="68" t="s">
        <v>73</v>
      </c>
      <c r="G53" s="83"/>
      <c r="H53" s="69">
        <v>195939.74000000002</v>
      </c>
      <c r="I53" s="46">
        <f t="shared" si="0"/>
        <v>20714124.709000032</v>
      </c>
    </row>
    <row r="54" spans="3:9" s="27" customFormat="1" ht="30" thickTop="1" thickBot="1" x14ac:dyDescent="0.25">
      <c r="C54" s="65"/>
      <c r="D54" s="66">
        <v>44932</v>
      </c>
      <c r="E54" s="70">
        <v>8129</v>
      </c>
      <c r="F54" s="68" t="s">
        <v>16</v>
      </c>
      <c r="G54" s="83"/>
      <c r="H54" s="69">
        <v>5055.8999999999996</v>
      </c>
      <c r="I54" s="46">
        <f t="shared" si="0"/>
        <v>20709068.809000034</v>
      </c>
    </row>
    <row r="55" spans="3:9" s="27" customFormat="1" ht="18" thickTop="1" thickBot="1" x14ac:dyDescent="0.25">
      <c r="C55" s="65"/>
      <c r="D55" s="66">
        <v>44932</v>
      </c>
      <c r="E55" s="70">
        <v>8129</v>
      </c>
      <c r="F55" s="68" t="s">
        <v>125</v>
      </c>
      <c r="G55" s="83"/>
      <c r="H55" s="69">
        <v>114263.39750000001</v>
      </c>
      <c r="I55" s="46">
        <f t="shared" si="0"/>
        <v>20594805.411500033</v>
      </c>
    </row>
    <row r="56" spans="3:9" s="27" customFormat="1" ht="30" thickTop="1" thickBot="1" x14ac:dyDescent="0.25">
      <c r="C56" s="65"/>
      <c r="D56" s="66">
        <v>44932</v>
      </c>
      <c r="E56" s="70">
        <v>8130</v>
      </c>
      <c r="F56" s="68" t="s">
        <v>16</v>
      </c>
      <c r="G56" s="83"/>
      <c r="H56" s="69">
        <v>11750</v>
      </c>
      <c r="I56" s="46">
        <f t="shared" si="0"/>
        <v>20583055.411500033</v>
      </c>
    </row>
    <row r="57" spans="3:9" s="27" customFormat="1" ht="30" thickTop="1" thickBot="1" x14ac:dyDescent="0.25">
      <c r="C57" s="65"/>
      <c r="D57" s="66">
        <v>44932</v>
      </c>
      <c r="E57" s="70">
        <v>8130</v>
      </c>
      <c r="F57" s="68" t="s">
        <v>58</v>
      </c>
      <c r="G57" s="83"/>
      <c r="H57" s="69">
        <v>12690</v>
      </c>
      <c r="I57" s="46">
        <f t="shared" si="0"/>
        <v>20570365.411500033</v>
      </c>
    </row>
    <row r="58" spans="3:9" s="27" customFormat="1" ht="18" thickTop="1" thickBot="1" x14ac:dyDescent="0.25">
      <c r="C58" s="65"/>
      <c r="D58" s="66">
        <v>44932</v>
      </c>
      <c r="E58" s="70">
        <v>8130</v>
      </c>
      <c r="F58" s="68" t="s">
        <v>86</v>
      </c>
      <c r="G58" s="83"/>
      <c r="H58" s="69">
        <v>252860</v>
      </c>
      <c r="I58" s="46">
        <f t="shared" si="0"/>
        <v>20317505.411500033</v>
      </c>
    </row>
    <row r="59" spans="3:9" s="27" customFormat="1" ht="30" thickTop="1" thickBot="1" x14ac:dyDescent="0.25">
      <c r="C59" s="65"/>
      <c r="D59" s="66">
        <v>44932</v>
      </c>
      <c r="E59" s="70">
        <v>8131</v>
      </c>
      <c r="F59" s="68" t="s">
        <v>16</v>
      </c>
      <c r="G59" s="83"/>
      <c r="H59" s="69">
        <v>16737.5</v>
      </c>
      <c r="I59" s="46">
        <f t="shared" si="0"/>
        <v>20300767.911500033</v>
      </c>
    </row>
    <row r="60" spans="3:9" s="27" customFormat="1" ht="30" thickTop="1" thickBot="1" x14ac:dyDescent="0.25">
      <c r="C60" s="65"/>
      <c r="D60" s="66">
        <v>44932</v>
      </c>
      <c r="E60" s="70">
        <v>8131</v>
      </c>
      <c r="F60" s="68" t="s">
        <v>58</v>
      </c>
      <c r="G60" s="83"/>
      <c r="H60" s="69">
        <v>18076.5</v>
      </c>
      <c r="I60" s="46">
        <f t="shared" si="0"/>
        <v>20282691.411500033</v>
      </c>
    </row>
    <row r="61" spans="3:9" s="27" customFormat="1" ht="18" thickTop="1" thickBot="1" x14ac:dyDescent="0.25">
      <c r="C61" s="65"/>
      <c r="D61" s="66">
        <v>44932</v>
      </c>
      <c r="E61" s="70">
        <v>8131</v>
      </c>
      <c r="F61" s="68" t="s">
        <v>87</v>
      </c>
      <c r="G61" s="83"/>
      <c r="H61" s="69">
        <v>360191</v>
      </c>
      <c r="I61" s="46">
        <f t="shared" si="0"/>
        <v>19922500.411500033</v>
      </c>
    </row>
    <row r="62" spans="3:9" s="27" customFormat="1" ht="30" thickTop="1" thickBot="1" x14ac:dyDescent="0.25">
      <c r="C62" s="65"/>
      <c r="D62" s="66">
        <v>44932</v>
      </c>
      <c r="E62" s="70">
        <v>8132</v>
      </c>
      <c r="F62" s="68" t="s">
        <v>16</v>
      </c>
      <c r="G62" s="83"/>
      <c r="H62" s="69">
        <v>2500</v>
      </c>
      <c r="I62" s="46">
        <f t="shared" si="0"/>
        <v>19920000.411500033</v>
      </c>
    </row>
    <row r="63" spans="3:9" s="27" customFormat="1" ht="30" thickTop="1" thickBot="1" x14ac:dyDescent="0.25">
      <c r="C63" s="65"/>
      <c r="D63" s="66">
        <v>44932</v>
      </c>
      <c r="E63" s="70">
        <v>8132</v>
      </c>
      <c r="F63" s="68" t="s">
        <v>58</v>
      </c>
      <c r="G63" s="83"/>
      <c r="H63" s="69">
        <v>2700</v>
      </c>
      <c r="I63" s="46">
        <f t="shared" si="0"/>
        <v>19917300.411500033</v>
      </c>
    </row>
    <row r="64" spans="3:9" s="27" customFormat="1" ht="30" thickTop="1" thickBot="1" x14ac:dyDescent="0.25">
      <c r="C64" s="65"/>
      <c r="D64" s="66">
        <v>44932</v>
      </c>
      <c r="E64" s="70">
        <v>8132</v>
      </c>
      <c r="F64" s="68" t="s">
        <v>126</v>
      </c>
      <c r="G64" s="83"/>
      <c r="H64" s="69">
        <v>53800</v>
      </c>
      <c r="I64" s="46">
        <f t="shared" si="0"/>
        <v>19863500.411500033</v>
      </c>
    </row>
    <row r="65" spans="3:9" s="27" customFormat="1" ht="30" thickTop="1" thickBot="1" x14ac:dyDescent="0.25">
      <c r="C65" s="65"/>
      <c r="D65" s="66">
        <v>44932</v>
      </c>
      <c r="E65" s="70">
        <v>8133</v>
      </c>
      <c r="F65" s="68" t="s">
        <v>16</v>
      </c>
      <c r="G65" s="83"/>
      <c r="H65" s="69">
        <v>2250</v>
      </c>
      <c r="I65" s="46">
        <f t="shared" si="0"/>
        <v>19861250.411500033</v>
      </c>
    </row>
    <row r="66" spans="3:9" s="27" customFormat="1" ht="30" thickTop="1" thickBot="1" x14ac:dyDescent="0.25">
      <c r="C66" s="65"/>
      <c r="D66" s="66">
        <v>44932</v>
      </c>
      <c r="E66" s="70">
        <v>8133</v>
      </c>
      <c r="F66" s="68" t="s">
        <v>98</v>
      </c>
      <c r="G66" s="83"/>
      <c r="H66" s="69">
        <v>42750</v>
      </c>
      <c r="I66" s="46">
        <f t="shared" si="0"/>
        <v>19818500.411500033</v>
      </c>
    </row>
    <row r="67" spans="3:9" s="27" customFormat="1" ht="30" thickTop="1" thickBot="1" x14ac:dyDescent="0.25">
      <c r="C67" s="65"/>
      <c r="D67" s="66">
        <v>44932</v>
      </c>
      <c r="E67" s="70">
        <v>8134</v>
      </c>
      <c r="F67" s="68" t="s">
        <v>16</v>
      </c>
      <c r="G67" s="83"/>
      <c r="H67" s="69">
        <v>6500</v>
      </c>
      <c r="I67" s="46">
        <f t="shared" si="0"/>
        <v>19812000.411500033</v>
      </c>
    </row>
    <row r="68" spans="3:9" s="27" customFormat="1" ht="30" thickTop="1" thickBot="1" x14ac:dyDescent="0.25">
      <c r="C68" s="65"/>
      <c r="D68" s="66">
        <v>44932</v>
      </c>
      <c r="E68" s="70">
        <v>8134</v>
      </c>
      <c r="F68" s="68" t="s">
        <v>98</v>
      </c>
      <c r="G68" s="83"/>
      <c r="H68" s="69">
        <v>123500</v>
      </c>
      <c r="I68" s="46">
        <f t="shared" si="0"/>
        <v>19688500.411500033</v>
      </c>
    </row>
    <row r="69" spans="3:9" s="27" customFormat="1" ht="30" thickTop="1" thickBot="1" x14ac:dyDescent="0.25">
      <c r="C69" s="65"/>
      <c r="D69" s="66">
        <v>44932</v>
      </c>
      <c r="E69" s="70">
        <v>8135</v>
      </c>
      <c r="F69" s="68" t="s">
        <v>16</v>
      </c>
      <c r="G69" s="83"/>
      <c r="H69" s="69">
        <v>42698</v>
      </c>
      <c r="I69" s="46">
        <f t="shared" si="0"/>
        <v>19645802.411500033</v>
      </c>
    </row>
    <row r="70" spans="3:9" s="27" customFormat="1" ht="18" thickTop="1" thickBot="1" x14ac:dyDescent="0.25">
      <c r="C70" s="65"/>
      <c r="D70" s="66">
        <v>44932</v>
      </c>
      <c r="E70" s="70">
        <v>8135</v>
      </c>
      <c r="F70" s="68" t="s">
        <v>125</v>
      </c>
      <c r="G70" s="83"/>
      <c r="H70" s="69">
        <v>964974.8</v>
      </c>
      <c r="I70" s="46">
        <f t="shared" si="0"/>
        <v>18680827.611500032</v>
      </c>
    </row>
    <row r="71" spans="3:9" s="27" customFormat="1" ht="30" thickTop="1" thickBot="1" x14ac:dyDescent="0.25">
      <c r="C71" s="65"/>
      <c r="D71" s="66">
        <v>44932</v>
      </c>
      <c r="E71" s="70">
        <v>8136</v>
      </c>
      <c r="F71" s="68" t="s">
        <v>16</v>
      </c>
      <c r="G71" s="83"/>
      <c r="H71" s="69">
        <v>2186.19</v>
      </c>
      <c r="I71" s="46">
        <f t="shared" si="0"/>
        <v>18678641.421500031</v>
      </c>
    </row>
    <row r="72" spans="3:9" s="27" customFormat="1" ht="18" thickTop="1" thickBot="1" x14ac:dyDescent="0.25">
      <c r="C72" s="65"/>
      <c r="D72" s="66">
        <v>44932</v>
      </c>
      <c r="E72" s="70">
        <v>8136</v>
      </c>
      <c r="F72" s="68" t="s">
        <v>83</v>
      </c>
      <c r="G72" s="83"/>
      <c r="H72" s="69">
        <v>41537.61</v>
      </c>
      <c r="I72" s="46">
        <f t="shared" si="0"/>
        <v>18637103.811500032</v>
      </c>
    </row>
    <row r="73" spans="3:9" s="27" customFormat="1" ht="30" thickTop="1" thickBot="1" x14ac:dyDescent="0.25">
      <c r="C73" s="65"/>
      <c r="D73" s="66">
        <v>44936</v>
      </c>
      <c r="E73" s="70">
        <v>8137</v>
      </c>
      <c r="F73" s="68" t="s">
        <v>16</v>
      </c>
      <c r="G73" s="83"/>
      <c r="H73" s="69">
        <v>12365.78</v>
      </c>
      <c r="I73" s="46">
        <f t="shared" si="0"/>
        <v>18624738.03150003</v>
      </c>
    </row>
    <row r="74" spans="3:9" s="27" customFormat="1" ht="18" thickTop="1" thickBot="1" x14ac:dyDescent="0.25">
      <c r="C74" s="65"/>
      <c r="D74" s="66">
        <v>44936</v>
      </c>
      <c r="E74" s="70">
        <v>8137</v>
      </c>
      <c r="F74" s="68" t="s">
        <v>81</v>
      </c>
      <c r="G74" s="83"/>
      <c r="H74" s="69">
        <v>279466.50999999995</v>
      </c>
      <c r="I74" s="46">
        <f t="shared" si="0"/>
        <v>18345271.521500029</v>
      </c>
    </row>
    <row r="75" spans="3:9" s="27" customFormat="1" ht="30" thickTop="1" thickBot="1" x14ac:dyDescent="0.25">
      <c r="C75" s="65"/>
      <c r="D75" s="66">
        <v>44936</v>
      </c>
      <c r="E75" s="70">
        <v>8138</v>
      </c>
      <c r="F75" s="68" t="s">
        <v>16</v>
      </c>
      <c r="G75" s="83"/>
      <c r="H75" s="69">
        <v>10800</v>
      </c>
      <c r="I75" s="46">
        <f t="shared" si="0"/>
        <v>18334471.521500029</v>
      </c>
    </row>
    <row r="76" spans="3:9" s="27" customFormat="1" ht="30" thickTop="1" thickBot="1" x14ac:dyDescent="0.25">
      <c r="C76" s="65"/>
      <c r="D76" s="66">
        <v>44936</v>
      </c>
      <c r="E76" s="70">
        <v>8138</v>
      </c>
      <c r="F76" s="68" t="s">
        <v>58</v>
      </c>
      <c r="G76" s="83"/>
      <c r="H76" s="69">
        <v>11664</v>
      </c>
      <c r="I76" s="46">
        <f t="shared" si="0"/>
        <v>18322807.521500029</v>
      </c>
    </row>
    <row r="77" spans="3:9" s="27" customFormat="1" ht="18" thickTop="1" thickBot="1" x14ac:dyDescent="0.25">
      <c r="C77" s="65"/>
      <c r="D77" s="66">
        <v>44936</v>
      </c>
      <c r="E77" s="70">
        <v>8138</v>
      </c>
      <c r="F77" s="68" t="s">
        <v>84</v>
      </c>
      <c r="G77" s="83"/>
      <c r="H77" s="69">
        <v>232416</v>
      </c>
      <c r="I77" s="46">
        <f t="shared" si="0"/>
        <v>18090391.521500029</v>
      </c>
    </row>
    <row r="78" spans="3:9" s="27" customFormat="1" ht="30" thickTop="1" thickBot="1" x14ac:dyDescent="0.25">
      <c r="C78" s="65"/>
      <c r="D78" s="66">
        <v>44936</v>
      </c>
      <c r="E78" s="70">
        <v>8139</v>
      </c>
      <c r="F78" s="68" t="s">
        <v>16</v>
      </c>
      <c r="G78" s="83"/>
      <c r="H78" s="69">
        <v>1938.46</v>
      </c>
      <c r="I78" s="46">
        <f t="shared" si="0"/>
        <v>18088453.061500028</v>
      </c>
    </row>
    <row r="79" spans="3:9" s="27" customFormat="1" ht="18" thickTop="1" thickBot="1" x14ac:dyDescent="0.25">
      <c r="C79" s="65"/>
      <c r="D79" s="66">
        <v>44936</v>
      </c>
      <c r="E79" s="70">
        <v>8139</v>
      </c>
      <c r="F79" s="68" t="s">
        <v>71</v>
      </c>
      <c r="G79" s="83"/>
      <c r="H79" s="69">
        <v>488711.54</v>
      </c>
      <c r="I79" s="46">
        <f t="shared" si="0"/>
        <v>17599741.521500029</v>
      </c>
    </row>
    <row r="80" spans="3:9" s="27" customFormat="1" ht="30" thickTop="1" thickBot="1" x14ac:dyDescent="0.25">
      <c r="C80" s="65"/>
      <c r="D80" s="66">
        <v>44936</v>
      </c>
      <c r="E80" s="70">
        <v>8140</v>
      </c>
      <c r="F80" s="68" t="s">
        <v>16</v>
      </c>
      <c r="G80" s="83"/>
      <c r="H80" s="69">
        <v>10738.5</v>
      </c>
      <c r="I80" s="46">
        <f t="shared" ref="I80:I143" si="1">I79+G80-H80</f>
        <v>17589003.021500029</v>
      </c>
    </row>
    <row r="81" spans="3:9" s="27" customFormat="1" ht="30" thickTop="1" thickBot="1" x14ac:dyDescent="0.25">
      <c r="C81" s="65"/>
      <c r="D81" s="66">
        <v>44936</v>
      </c>
      <c r="E81" s="70">
        <v>8140</v>
      </c>
      <c r="F81" s="68" t="s">
        <v>58</v>
      </c>
      <c r="G81" s="83"/>
      <c r="H81" s="69">
        <v>11597.58</v>
      </c>
      <c r="I81" s="46">
        <f t="shared" si="1"/>
        <v>17577405.44150003</v>
      </c>
    </row>
    <row r="82" spans="3:9" s="27" customFormat="1" ht="18" thickTop="1" thickBot="1" x14ac:dyDescent="0.25">
      <c r="C82" s="65"/>
      <c r="D82" s="66">
        <v>44936</v>
      </c>
      <c r="E82" s="70">
        <v>8140</v>
      </c>
      <c r="F82" s="68" t="s">
        <v>127</v>
      </c>
      <c r="G82" s="83"/>
      <c r="H82" s="69">
        <v>231092.52000000002</v>
      </c>
      <c r="I82" s="46">
        <f t="shared" si="1"/>
        <v>17346312.921500031</v>
      </c>
    </row>
    <row r="83" spans="3:9" s="27" customFormat="1" ht="30" thickTop="1" thickBot="1" x14ac:dyDescent="0.25">
      <c r="C83" s="112"/>
      <c r="D83" s="66">
        <v>44936</v>
      </c>
      <c r="E83" s="70">
        <v>8141</v>
      </c>
      <c r="F83" s="68" t="s">
        <v>16</v>
      </c>
      <c r="G83" s="83"/>
      <c r="H83" s="69">
        <v>545726.10000000009</v>
      </c>
      <c r="I83" s="46">
        <f t="shared" si="1"/>
        <v>16800586.821500029</v>
      </c>
    </row>
    <row r="84" spans="3:9" s="27" customFormat="1" ht="18" thickTop="1" thickBot="1" x14ac:dyDescent="0.25">
      <c r="C84" s="112"/>
      <c r="D84" s="66">
        <v>44936</v>
      </c>
      <c r="E84" s="70">
        <v>8141</v>
      </c>
      <c r="F84" s="68" t="s">
        <v>53</v>
      </c>
      <c r="G84" s="83"/>
      <c r="H84" s="69">
        <v>10368795.9</v>
      </c>
      <c r="I84" s="46">
        <f t="shared" si="1"/>
        <v>6431790.921500029</v>
      </c>
    </row>
    <row r="85" spans="3:9" s="27" customFormat="1" ht="30" thickTop="1" thickBot="1" x14ac:dyDescent="0.25">
      <c r="C85" s="112"/>
      <c r="D85" s="66">
        <v>44937</v>
      </c>
      <c r="E85" s="70">
        <v>8142</v>
      </c>
      <c r="F85" s="68" t="s">
        <v>16</v>
      </c>
      <c r="G85" s="83"/>
      <c r="H85" s="69">
        <v>4191.7860000000001</v>
      </c>
      <c r="I85" s="46">
        <f t="shared" si="1"/>
        <v>6427599.1355000287</v>
      </c>
    </row>
    <row r="86" spans="3:9" s="27" customFormat="1" ht="30" thickTop="1" thickBot="1" x14ac:dyDescent="0.25">
      <c r="C86" s="112"/>
      <c r="D86" s="66">
        <v>44937</v>
      </c>
      <c r="E86" s="70">
        <v>8142</v>
      </c>
      <c r="F86" s="68" t="s">
        <v>98</v>
      </c>
      <c r="G86" s="83"/>
      <c r="H86" s="69">
        <v>79643.934000000008</v>
      </c>
      <c r="I86" s="46">
        <f t="shared" si="1"/>
        <v>6347955.2015000284</v>
      </c>
    </row>
    <row r="87" spans="3:9" s="27" customFormat="1" ht="30" thickTop="1" thickBot="1" x14ac:dyDescent="0.25">
      <c r="C87" s="117"/>
      <c r="D87" s="66">
        <v>44937</v>
      </c>
      <c r="E87" s="70">
        <v>8143</v>
      </c>
      <c r="F87" s="68" t="s">
        <v>16</v>
      </c>
      <c r="G87" s="83"/>
      <c r="H87" s="69">
        <v>243</v>
      </c>
      <c r="I87" s="46">
        <f t="shared" si="1"/>
        <v>6347712.2015000284</v>
      </c>
    </row>
    <row r="88" spans="3:9" s="27" customFormat="1" ht="18" thickTop="1" thickBot="1" x14ac:dyDescent="0.25">
      <c r="C88" s="117"/>
      <c r="D88" s="66">
        <v>44937</v>
      </c>
      <c r="E88" s="70">
        <v>8143</v>
      </c>
      <c r="F88" s="68" t="s">
        <v>128</v>
      </c>
      <c r="G88" s="83"/>
      <c r="H88" s="69">
        <v>5491.8</v>
      </c>
      <c r="I88" s="46">
        <f t="shared" si="1"/>
        <v>6342220.4015000286</v>
      </c>
    </row>
    <row r="89" spans="3:9" s="27" customFormat="1" ht="30" thickTop="1" thickBot="1" x14ac:dyDescent="0.25">
      <c r="C89" s="117"/>
      <c r="D89" s="66">
        <v>44937</v>
      </c>
      <c r="E89" s="70">
        <v>8144</v>
      </c>
      <c r="F89" s="68" t="s">
        <v>16</v>
      </c>
      <c r="G89" s="83"/>
      <c r="H89" s="69">
        <v>21074.25</v>
      </c>
      <c r="I89" s="46">
        <f t="shared" si="1"/>
        <v>6321146.1515000286</v>
      </c>
    </row>
    <row r="90" spans="3:9" s="27" customFormat="1" ht="18" thickTop="1" thickBot="1" x14ac:dyDescent="0.25">
      <c r="C90" s="117"/>
      <c r="D90" s="66">
        <v>44937</v>
      </c>
      <c r="E90" s="70">
        <v>8144</v>
      </c>
      <c r="F90" s="68" t="s">
        <v>91</v>
      </c>
      <c r="G90" s="83"/>
      <c r="H90" s="69">
        <v>476278.05</v>
      </c>
      <c r="I90" s="46">
        <f t="shared" si="1"/>
        <v>5844868.1015000287</v>
      </c>
    </row>
    <row r="91" spans="3:9" s="27" customFormat="1" ht="30" thickTop="1" thickBot="1" x14ac:dyDescent="0.25">
      <c r="C91" s="117"/>
      <c r="D91" s="66">
        <v>44937</v>
      </c>
      <c r="E91" s="70">
        <v>8145</v>
      </c>
      <c r="F91" s="68" t="s">
        <v>16</v>
      </c>
      <c r="G91" s="83"/>
      <c r="H91" s="69">
        <v>24228.000000000004</v>
      </c>
      <c r="I91" s="46">
        <f t="shared" si="1"/>
        <v>5820640.1015000287</v>
      </c>
    </row>
    <row r="92" spans="3:9" s="27" customFormat="1" ht="18" thickTop="1" thickBot="1" x14ac:dyDescent="0.25">
      <c r="C92" s="117"/>
      <c r="D92" s="66">
        <v>44937</v>
      </c>
      <c r="E92" s="70">
        <v>8145</v>
      </c>
      <c r="F92" s="68" t="s">
        <v>129</v>
      </c>
      <c r="G92" s="83"/>
      <c r="H92" s="69">
        <v>547552.80000000005</v>
      </c>
      <c r="I92" s="46">
        <f t="shared" si="1"/>
        <v>5273087.3015000289</v>
      </c>
    </row>
    <row r="93" spans="3:9" s="27" customFormat="1" ht="30" thickTop="1" thickBot="1" x14ac:dyDescent="0.25">
      <c r="C93" s="117"/>
      <c r="D93" s="66">
        <v>44937</v>
      </c>
      <c r="E93" s="70">
        <v>8146</v>
      </c>
      <c r="F93" s="68" t="s">
        <v>16</v>
      </c>
      <c r="G93" s="83"/>
      <c r="H93" s="69">
        <v>23813.75</v>
      </c>
      <c r="I93" s="46">
        <f t="shared" si="1"/>
        <v>5249273.5515000289</v>
      </c>
    </row>
    <row r="94" spans="3:9" s="27" customFormat="1" ht="18" thickTop="1" thickBot="1" x14ac:dyDescent="0.25">
      <c r="C94" s="117"/>
      <c r="D94" s="66">
        <v>44937</v>
      </c>
      <c r="E94" s="70">
        <v>8146</v>
      </c>
      <c r="F94" s="68" t="s">
        <v>121</v>
      </c>
      <c r="G94" s="83"/>
      <c r="H94" s="69">
        <v>452461.25</v>
      </c>
      <c r="I94" s="46">
        <f t="shared" si="1"/>
        <v>4796812.3015000289</v>
      </c>
    </row>
    <row r="95" spans="3:9" s="27" customFormat="1" ht="30" thickTop="1" thickBot="1" x14ac:dyDescent="0.25">
      <c r="C95" s="117"/>
      <c r="D95" s="66">
        <v>44937</v>
      </c>
      <c r="E95" s="70">
        <v>8147</v>
      </c>
      <c r="F95" s="68" t="s">
        <v>16</v>
      </c>
      <c r="G95" s="83"/>
      <c r="H95" s="69">
        <v>573.4799999999999</v>
      </c>
      <c r="I95" s="46">
        <f t="shared" si="1"/>
        <v>4796238.8215000285</v>
      </c>
    </row>
    <row r="96" spans="3:9" s="27" customFormat="1" ht="30" thickTop="1" thickBot="1" x14ac:dyDescent="0.25">
      <c r="C96" s="117"/>
      <c r="D96" s="66">
        <v>44937</v>
      </c>
      <c r="E96" s="70">
        <v>8147</v>
      </c>
      <c r="F96" s="68" t="s">
        <v>126</v>
      </c>
      <c r="G96" s="83"/>
      <c r="H96" s="69">
        <v>12960.65</v>
      </c>
      <c r="I96" s="46">
        <f t="shared" si="1"/>
        <v>4783278.1715000281</v>
      </c>
    </row>
    <row r="97" spans="3:9" s="27" customFormat="1" ht="30" thickTop="1" thickBot="1" x14ac:dyDescent="0.25">
      <c r="C97" s="117"/>
      <c r="D97" s="66">
        <v>44937</v>
      </c>
      <c r="E97" s="70">
        <v>8148</v>
      </c>
      <c r="F97" s="68" t="s">
        <v>16</v>
      </c>
      <c r="G97" s="83"/>
      <c r="H97" s="69">
        <v>10169.491500000002</v>
      </c>
      <c r="I97" s="46">
        <f t="shared" si="1"/>
        <v>4773108.6800000286</v>
      </c>
    </row>
    <row r="98" spans="3:9" s="27" customFormat="1" ht="30" thickTop="1" thickBot="1" x14ac:dyDescent="0.25">
      <c r="C98" s="117"/>
      <c r="D98" s="66">
        <v>44937</v>
      </c>
      <c r="E98" s="70">
        <v>8148</v>
      </c>
      <c r="F98" s="68" t="s">
        <v>58</v>
      </c>
      <c r="G98" s="83"/>
      <c r="H98" s="69">
        <v>10983.050999999999</v>
      </c>
      <c r="I98" s="46">
        <f t="shared" si="1"/>
        <v>4762125.6290000286</v>
      </c>
    </row>
    <row r="99" spans="3:9" s="27" customFormat="1" ht="18" thickTop="1" thickBot="1" x14ac:dyDescent="0.25">
      <c r="C99" s="117"/>
      <c r="D99" s="66">
        <v>44937</v>
      </c>
      <c r="E99" s="70">
        <v>8148</v>
      </c>
      <c r="F99" s="68" t="s">
        <v>88</v>
      </c>
      <c r="G99" s="83"/>
      <c r="H99" s="69">
        <v>218847.45749999999</v>
      </c>
      <c r="I99" s="46">
        <f t="shared" si="1"/>
        <v>4543278.171500029</v>
      </c>
    </row>
    <row r="100" spans="3:9" s="27" customFormat="1" ht="30" thickTop="1" thickBot="1" x14ac:dyDescent="0.25">
      <c r="C100" s="117"/>
      <c r="D100" s="66">
        <v>44937</v>
      </c>
      <c r="E100" s="70">
        <v>8149</v>
      </c>
      <c r="F100" s="68" t="s">
        <v>16</v>
      </c>
      <c r="G100" s="83"/>
      <c r="H100" s="69">
        <v>14675</v>
      </c>
      <c r="I100" s="46">
        <f t="shared" si="1"/>
        <v>4528603.171500029</v>
      </c>
    </row>
    <row r="101" spans="3:9" s="27" customFormat="1" ht="18" thickTop="1" thickBot="1" x14ac:dyDescent="0.25">
      <c r="C101" s="117"/>
      <c r="D101" s="66">
        <v>44937</v>
      </c>
      <c r="E101" s="70">
        <v>8149</v>
      </c>
      <c r="F101" s="68" t="s">
        <v>130</v>
      </c>
      <c r="G101" s="83"/>
      <c r="H101" s="69">
        <v>331655</v>
      </c>
      <c r="I101" s="46">
        <f t="shared" si="1"/>
        <v>4196948.171500029</v>
      </c>
    </row>
    <row r="102" spans="3:9" s="27" customFormat="1" ht="30" thickTop="1" thickBot="1" x14ac:dyDescent="0.25">
      <c r="C102" s="117"/>
      <c r="D102" s="66">
        <v>44937</v>
      </c>
      <c r="E102" s="70">
        <v>8150</v>
      </c>
      <c r="F102" s="68" t="s">
        <v>16</v>
      </c>
      <c r="G102" s="83"/>
      <c r="H102" s="69">
        <v>10088.233</v>
      </c>
      <c r="I102" s="46">
        <f t="shared" si="1"/>
        <v>4186859.938500029</v>
      </c>
    </row>
    <row r="103" spans="3:9" s="27" customFormat="1" ht="18" thickTop="1" thickBot="1" x14ac:dyDescent="0.25">
      <c r="C103" s="117"/>
      <c r="D103" s="66">
        <v>44937</v>
      </c>
      <c r="E103" s="70">
        <v>8150</v>
      </c>
      <c r="F103" s="68" t="s">
        <v>131</v>
      </c>
      <c r="G103" s="83"/>
      <c r="H103" s="69">
        <v>227994.057</v>
      </c>
      <c r="I103" s="46">
        <f t="shared" si="1"/>
        <v>3958865.881500029</v>
      </c>
    </row>
    <row r="104" spans="3:9" s="27" customFormat="1" ht="30" thickTop="1" thickBot="1" x14ac:dyDescent="0.25">
      <c r="C104" s="117"/>
      <c r="D104" s="66">
        <v>44937</v>
      </c>
      <c r="E104" s="70">
        <v>8151</v>
      </c>
      <c r="F104" s="68" t="s">
        <v>16</v>
      </c>
      <c r="G104" s="83"/>
      <c r="H104" s="69">
        <v>255</v>
      </c>
      <c r="I104" s="46">
        <f t="shared" si="1"/>
        <v>3958610.881500029</v>
      </c>
    </row>
    <row r="105" spans="3:9" s="27" customFormat="1" ht="30" thickTop="1" thickBot="1" x14ac:dyDescent="0.25">
      <c r="C105" s="117"/>
      <c r="D105" s="66">
        <v>44937</v>
      </c>
      <c r="E105" s="70">
        <v>8151</v>
      </c>
      <c r="F105" s="68" t="s">
        <v>89</v>
      </c>
      <c r="G105" s="83"/>
      <c r="H105" s="69">
        <v>5763</v>
      </c>
      <c r="I105" s="46">
        <f t="shared" si="1"/>
        <v>3952847.881500029</v>
      </c>
    </row>
    <row r="106" spans="3:9" s="27" customFormat="1" ht="30" thickTop="1" thickBot="1" x14ac:dyDescent="0.25">
      <c r="C106" s="117"/>
      <c r="D106" s="66">
        <v>44937</v>
      </c>
      <c r="E106" s="70">
        <v>8152</v>
      </c>
      <c r="F106" s="68" t="s">
        <v>16</v>
      </c>
      <c r="G106" s="83"/>
      <c r="H106" s="69">
        <v>10335.183499999999</v>
      </c>
      <c r="I106" s="46">
        <f t="shared" si="1"/>
        <v>3942512.6980000292</v>
      </c>
    </row>
    <row r="107" spans="3:9" s="27" customFormat="1" ht="18" thickTop="1" thickBot="1" x14ac:dyDescent="0.25">
      <c r="C107" s="117"/>
      <c r="D107" s="66">
        <v>44937</v>
      </c>
      <c r="E107" s="70">
        <v>8152</v>
      </c>
      <c r="F107" s="68" t="s">
        <v>90</v>
      </c>
      <c r="G107" s="83"/>
      <c r="H107" s="69">
        <v>225415.74650000001</v>
      </c>
      <c r="I107" s="46">
        <f t="shared" si="1"/>
        <v>3717096.9515000293</v>
      </c>
    </row>
    <row r="108" spans="3:9" s="27" customFormat="1" ht="30" thickTop="1" thickBot="1" x14ac:dyDescent="0.25">
      <c r="C108" s="117"/>
      <c r="D108" s="66">
        <v>44937</v>
      </c>
      <c r="E108" s="70">
        <v>8153</v>
      </c>
      <c r="F108" s="68" t="s">
        <v>16</v>
      </c>
      <c r="G108" s="83"/>
      <c r="H108" s="69">
        <v>64.712000000000003</v>
      </c>
      <c r="I108" s="46">
        <f t="shared" si="1"/>
        <v>3717032.2395000295</v>
      </c>
    </row>
    <row r="109" spans="3:9" s="27" customFormat="1" ht="18" thickTop="1" thickBot="1" x14ac:dyDescent="0.25">
      <c r="C109" s="117"/>
      <c r="D109" s="66">
        <v>44937</v>
      </c>
      <c r="E109" s="70">
        <v>8153</v>
      </c>
      <c r="F109" s="68" t="s">
        <v>132</v>
      </c>
      <c r="G109" s="83"/>
      <c r="H109" s="69">
        <v>1462.4880000000001</v>
      </c>
      <c r="I109" s="46">
        <f t="shared" si="1"/>
        <v>3715569.7515000296</v>
      </c>
    </row>
    <row r="110" spans="3:9" s="27" customFormat="1" ht="30" thickTop="1" thickBot="1" x14ac:dyDescent="0.25">
      <c r="C110" s="117"/>
      <c r="D110" s="66">
        <v>44937</v>
      </c>
      <c r="E110" s="70">
        <v>8154</v>
      </c>
      <c r="F110" s="68" t="s">
        <v>16</v>
      </c>
      <c r="G110" s="83"/>
      <c r="H110" s="69">
        <v>4500</v>
      </c>
      <c r="I110" s="46">
        <f t="shared" si="1"/>
        <v>3711069.7515000296</v>
      </c>
    </row>
    <row r="111" spans="3:9" s="27" customFormat="1" ht="18" thickTop="1" thickBot="1" x14ac:dyDescent="0.25">
      <c r="C111" s="117"/>
      <c r="D111" s="66">
        <v>44937</v>
      </c>
      <c r="E111" s="70">
        <v>8154</v>
      </c>
      <c r="F111" s="68" t="s">
        <v>130</v>
      </c>
      <c r="G111" s="83"/>
      <c r="H111" s="69">
        <v>101700</v>
      </c>
      <c r="I111" s="46">
        <f t="shared" si="1"/>
        <v>3609369.7515000296</v>
      </c>
    </row>
    <row r="112" spans="3:9" s="27" customFormat="1" ht="30" thickTop="1" thickBot="1" x14ac:dyDescent="0.25">
      <c r="C112" s="117"/>
      <c r="D112" s="66">
        <v>44937</v>
      </c>
      <c r="E112" s="70">
        <v>8155</v>
      </c>
      <c r="F112" s="68" t="s">
        <v>16</v>
      </c>
      <c r="G112" s="83"/>
      <c r="H112" s="69">
        <v>6833.5405000000001</v>
      </c>
      <c r="I112" s="46">
        <f t="shared" si="1"/>
        <v>3602536.2110000295</v>
      </c>
    </row>
    <row r="113" spans="3:10" s="27" customFormat="1" ht="18" thickTop="1" thickBot="1" x14ac:dyDescent="0.25">
      <c r="C113" s="117"/>
      <c r="D113" s="66">
        <v>44937</v>
      </c>
      <c r="E113" s="70">
        <v>8155</v>
      </c>
      <c r="F113" s="68" t="s">
        <v>92</v>
      </c>
      <c r="G113" s="83"/>
      <c r="H113" s="69">
        <v>154438.01949999999</v>
      </c>
      <c r="I113" s="46">
        <f t="shared" si="1"/>
        <v>3448098.1915000295</v>
      </c>
    </row>
    <row r="114" spans="3:10" s="27" customFormat="1" ht="30" thickTop="1" thickBot="1" x14ac:dyDescent="0.25">
      <c r="C114" s="117"/>
      <c r="D114" s="66">
        <v>44938</v>
      </c>
      <c r="E114" s="70"/>
      <c r="F114" s="68" t="s">
        <v>23</v>
      </c>
      <c r="G114" s="83">
        <v>4004913.66</v>
      </c>
      <c r="H114" s="69"/>
      <c r="I114" s="46">
        <f t="shared" si="1"/>
        <v>7453011.8515000297</v>
      </c>
    </row>
    <row r="115" spans="3:10" s="27" customFormat="1" ht="30" thickTop="1" thickBot="1" x14ac:dyDescent="0.25">
      <c r="C115" s="117"/>
      <c r="D115" s="66">
        <v>44938</v>
      </c>
      <c r="E115" s="70"/>
      <c r="F115" s="68" t="s">
        <v>23</v>
      </c>
      <c r="G115" s="83">
        <v>217643.07</v>
      </c>
      <c r="H115" s="69"/>
      <c r="I115" s="46">
        <f t="shared" si="1"/>
        <v>7670654.92150003</v>
      </c>
    </row>
    <row r="116" spans="3:10" s="27" customFormat="1" ht="30" thickTop="1" thickBot="1" x14ac:dyDescent="0.25">
      <c r="C116" s="117"/>
      <c r="D116" s="66">
        <v>44939</v>
      </c>
      <c r="E116" s="70">
        <v>8156</v>
      </c>
      <c r="F116" s="68" t="s">
        <v>16</v>
      </c>
      <c r="G116" s="83"/>
      <c r="H116" s="69">
        <v>1434.6890000000001</v>
      </c>
      <c r="I116" s="46">
        <f t="shared" si="1"/>
        <v>7669220.2325000297</v>
      </c>
    </row>
    <row r="117" spans="3:10" s="27" customFormat="1" ht="18" thickTop="1" thickBot="1" x14ac:dyDescent="0.25">
      <c r="C117" s="117"/>
      <c r="D117" s="66">
        <v>44939</v>
      </c>
      <c r="E117" s="70">
        <v>8156</v>
      </c>
      <c r="F117" s="68" t="s">
        <v>93</v>
      </c>
      <c r="G117" s="83"/>
      <c r="H117" s="69">
        <v>35542.771000000001</v>
      </c>
      <c r="I117" s="46">
        <f t="shared" si="1"/>
        <v>7633677.46150003</v>
      </c>
    </row>
    <row r="118" spans="3:10" s="27" customFormat="1" ht="30" thickTop="1" thickBot="1" x14ac:dyDescent="0.25">
      <c r="C118" s="117"/>
      <c r="D118" s="66">
        <v>44939</v>
      </c>
      <c r="E118" s="70">
        <v>8157</v>
      </c>
      <c r="F118" s="68" t="s">
        <v>94</v>
      </c>
      <c r="G118" s="83"/>
      <c r="H118" s="69">
        <v>33240</v>
      </c>
      <c r="I118" s="46">
        <f t="shared" si="1"/>
        <v>7600437.46150003</v>
      </c>
    </row>
    <row r="119" spans="3:10" s="27" customFormat="1" ht="30" thickTop="1" thickBot="1" x14ac:dyDescent="0.25">
      <c r="C119" s="117"/>
      <c r="D119" s="66">
        <v>44939</v>
      </c>
      <c r="E119" s="70">
        <v>8158</v>
      </c>
      <c r="F119" s="68" t="s">
        <v>16</v>
      </c>
      <c r="G119" s="83"/>
      <c r="H119" s="69">
        <v>19151.919999999998</v>
      </c>
      <c r="I119" s="46">
        <f t="shared" si="1"/>
        <v>7581285.5415000301</v>
      </c>
    </row>
    <row r="120" spans="3:10" s="27" customFormat="1" ht="18" thickTop="1" thickBot="1" x14ac:dyDescent="0.25">
      <c r="C120" s="117"/>
      <c r="D120" s="66">
        <v>44939</v>
      </c>
      <c r="E120" s="70">
        <v>8158</v>
      </c>
      <c r="F120" s="68" t="s">
        <v>47</v>
      </c>
      <c r="G120" s="83"/>
      <c r="H120" s="69">
        <v>423655.67999999999</v>
      </c>
      <c r="I120" s="46">
        <f t="shared" si="1"/>
        <v>7157629.8615000304</v>
      </c>
    </row>
    <row r="121" spans="3:10" s="27" customFormat="1" ht="30" thickTop="1" thickBot="1" x14ac:dyDescent="0.25">
      <c r="C121" s="117"/>
      <c r="D121" s="66">
        <v>44939</v>
      </c>
      <c r="E121" s="70">
        <v>8159</v>
      </c>
      <c r="F121" s="68" t="s">
        <v>16</v>
      </c>
      <c r="G121" s="83"/>
      <c r="H121" s="69">
        <v>9678.75</v>
      </c>
      <c r="I121" s="46">
        <f t="shared" si="1"/>
        <v>7147951.1115000304</v>
      </c>
    </row>
    <row r="122" spans="3:10" s="27" customFormat="1" ht="18" thickTop="1" thickBot="1" x14ac:dyDescent="0.25">
      <c r="C122" s="117"/>
      <c r="D122" s="66">
        <v>44939</v>
      </c>
      <c r="E122" s="70">
        <v>8159</v>
      </c>
      <c r="F122" s="68" t="s">
        <v>47</v>
      </c>
      <c r="G122" s="83"/>
      <c r="H122" s="69">
        <v>188285.56</v>
      </c>
      <c r="I122" s="46">
        <f t="shared" si="1"/>
        <v>6959665.5515000308</v>
      </c>
    </row>
    <row r="123" spans="3:10" s="27" customFormat="1" ht="30" thickTop="1" thickBot="1" x14ac:dyDescent="0.25">
      <c r="C123" s="117"/>
      <c r="D123" s="66">
        <v>44939</v>
      </c>
      <c r="E123" s="70">
        <v>8160</v>
      </c>
      <c r="F123" s="68" t="s">
        <v>16</v>
      </c>
      <c r="G123" s="83"/>
      <c r="H123" s="69">
        <v>9876.9595000000008</v>
      </c>
      <c r="I123" s="46">
        <f t="shared" si="1"/>
        <v>6949788.5920000309</v>
      </c>
    </row>
    <row r="124" spans="3:10" s="27" customFormat="1" ht="30" thickTop="1" thickBot="1" x14ac:dyDescent="0.25">
      <c r="C124" s="117"/>
      <c r="D124" s="66">
        <v>44939</v>
      </c>
      <c r="E124" s="70">
        <v>8160</v>
      </c>
      <c r="F124" s="68" t="s">
        <v>59</v>
      </c>
      <c r="G124" s="83"/>
      <c r="H124" s="69">
        <v>240249.36050000001</v>
      </c>
      <c r="I124" s="46">
        <f t="shared" si="1"/>
        <v>6709539.2315000305</v>
      </c>
      <c r="J124" s="144">
        <f>+I124-'[3]CTA. RECOLECTORA AUXILIAR 3001'!$J$7795</f>
        <v>-8574026.0399999656</v>
      </c>
    </row>
    <row r="125" spans="3:10" s="27" customFormat="1" ht="30" thickTop="1" thickBot="1" x14ac:dyDescent="0.25">
      <c r="C125" s="117"/>
      <c r="D125" s="66">
        <v>44939</v>
      </c>
      <c r="E125" s="70">
        <v>8161</v>
      </c>
      <c r="F125" s="68" t="s">
        <v>16</v>
      </c>
      <c r="G125" s="83"/>
      <c r="H125" s="69">
        <v>5900</v>
      </c>
      <c r="I125" s="46">
        <f t="shared" si="1"/>
        <v>6703639.2315000305</v>
      </c>
    </row>
    <row r="126" spans="3:10" s="27" customFormat="1" ht="18" thickTop="1" thickBot="1" x14ac:dyDescent="0.25">
      <c r="C126" s="117"/>
      <c r="D126" s="66">
        <v>44939</v>
      </c>
      <c r="E126" s="70">
        <v>8161</v>
      </c>
      <c r="F126" s="68" t="s">
        <v>95</v>
      </c>
      <c r="G126" s="83"/>
      <c r="H126" s="69">
        <v>133340</v>
      </c>
      <c r="I126" s="46">
        <f t="shared" si="1"/>
        <v>6570299.2315000305</v>
      </c>
    </row>
    <row r="127" spans="3:10" s="27" customFormat="1" ht="30" thickTop="1" thickBot="1" x14ac:dyDescent="0.25">
      <c r="C127" s="117"/>
      <c r="D127" s="66">
        <v>44939</v>
      </c>
      <c r="E127" s="70">
        <v>8162</v>
      </c>
      <c r="F127" s="68" t="s">
        <v>16</v>
      </c>
      <c r="G127" s="83"/>
      <c r="H127" s="69">
        <v>7680</v>
      </c>
      <c r="I127" s="46">
        <f t="shared" si="1"/>
        <v>6562619.2315000305</v>
      </c>
    </row>
    <row r="128" spans="3:10" s="27" customFormat="1" ht="18" thickTop="1" thickBot="1" x14ac:dyDescent="0.25">
      <c r="C128" s="117"/>
      <c r="D128" s="66">
        <v>44939</v>
      </c>
      <c r="E128" s="70">
        <v>8162</v>
      </c>
      <c r="F128" s="68" t="s">
        <v>95</v>
      </c>
      <c r="G128" s="83"/>
      <c r="H128" s="69">
        <v>173568</v>
      </c>
      <c r="I128" s="46">
        <f t="shared" si="1"/>
        <v>6389051.2315000305</v>
      </c>
    </row>
    <row r="129" spans="3:9" s="27" customFormat="1" ht="30" thickTop="1" thickBot="1" x14ac:dyDescent="0.25">
      <c r="C129" s="117"/>
      <c r="D129" s="66">
        <v>44939</v>
      </c>
      <c r="E129" s="70">
        <v>8163</v>
      </c>
      <c r="F129" s="68" t="s">
        <v>16</v>
      </c>
      <c r="G129" s="83"/>
      <c r="H129" s="69">
        <v>1475</v>
      </c>
      <c r="I129" s="46">
        <f t="shared" si="1"/>
        <v>6387576.2315000305</v>
      </c>
    </row>
    <row r="130" spans="3:9" s="27" customFormat="1" ht="18" thickTop="1" thickBot="1" x14ac:dyDescent="0.25">
      <c r="C130" s="117"/>
      <c r="D130" s="66">
        <v>44939</v>
      </c>
      <c r="E130" s="70">
        <v>8163</v>
      </c>
      <c r="F130" s="68" t="s">
        <v>95</v>
      </c>
      <c r="G130" s="83"/>
      <c r="H130" s="69">
        <v>33335</v>
      </c>
      <c r="I130" s="46">
        <f t="shared" si="1"/>
        <v>6354241.2315000305</v>
      </c>
    </row>
    <row r="131" spans="3:9" s="27" customFormat="1" ht="30" thickTop="1" thickBot="1" x14ac:dyDescent="0.25">
      <c r="C131" s="117"/>
      <c r="D131" s="66">
        <v>44939</v>
      </c>
      <c r="E131" s="70">
        <v>8164</v>
      </c>
      <c r="F131" s="68" t="s">
        <v>16</v>
      </c>
      <c r="G131" s="83"/>
      <c r="H131" s="69">
        <v>2308.2139999999999</v>
      </c>
      <c r="I131" s="46">
        <f t="shared" si="1"/>
        <v>6351933.0175000308</v>
      </c>
    </row>
    <row r="132" spans="3:9" s="27" customFormat="1" ht="30" thickTop="1" thickBot="1" x14ac:dyDescent="0.25">
      <c r="C132" s="117"/>
      <c r="D132" s="66">
        <v>44939</v>
      </c>
      <c r="E132" s="70">
        <v>8164</v>
      </c>
      <c r="F132" s="68" t="s">
        <v>98</v>
      </c>
      <c r="G132" s="83"/>
      <c r="H132" s="69">
        <v>43856.065999999999</v>
      </c>
      <c r="I132" s="46">
        <f t="shared" si="1"/>
        <v>6308076.9515000312</v>
      </c>
    </row>
    <row r="133" spans="3:9" s="27" customFormat="1" ht="30" thickTop="1" thickBot="1" x14ac:dyDescent="0.25">
      <c r="C133" s="117"/>
      <c r="D133" s="66">
        <v>44939</v>
      </c>
      <c r="E133" s="70">
        <v>8165</v>
      </c>
      <c r="F133" s="68" t="s">
        <v>16</v>
      </c>
      <c r="G133" s="83"/>
      <c r="H133" s="69">
        <v>12632.27</v>
      </c>
      <c r="I133" s="46">
        <f t="shared" si="1"/>
        <v>6295444.6815000316</v>
      </c>
    </row>
    <row r="134" spans="3:9" s="27" customFormat="1" ht="18" thickTop="1" thickBot="1" x14ac:dyDescent="0.25">
      <c r="C134" s="117"/>
      <c r="D134" s="66">
        <v>44939</v>
      </c>
      <c r="E134" s="70">
        <v>8165</v>
      </c>
      <c r="F134" s="68" t="s">
        <v>133</v>
      </c>
      <c r="G134" s="83"/>
      <c r="H134" s="69">
        <v>240013.13</v>
      </c>
      <c r="I134" s="46">
        <f t="shared" si="1"/>
        <v>6055431.5515000317</v>
      </c>
    </row>
    <row r="135" spans="3:9" s="27" customFormat="1" ht="30" thickTop="1" thickBot="1" x14ac:dyDescent="0.25">
      <c r="C135" s="117"/>
      <c r="D135" s="66">
        <v>44939</v>
      </c>
      <c r="E135" s="70">
        <v>8166</v>
      </c>
      <c r="F135" s="68" t="s">
        <v>16</v>
      </c>
      <c r="G135" s="83"/>
      <c r="H135" s="69">
        <v>7914.2290000000012</v>
      </c>
      <c r="I135" s="46">
        <f t="shared" si="1"/>
        <v>6047517.3225000314</v>
      </c>
    </row>
    <row r="136" spans="3:9" s="27" customFormat="1" ht="30" thickTop="1" thickBot="1" x14ac:dyDescent="0.25">
      <c r="C136" s="117"/>
      <c r="D136" s="66">
        <v>44939</v>
      </c>
      <c r="E136" s="70">
        <v>8166</v>
      </c>
      <c r="F136" s="68" t="s">
        <v>59</v>
      </c>
      <c r="G136" s="83"/>
      <c r="H136" s="69">
        <v>195699.49100000004</v>
      </c>
      <c r="I136" s="46">
        <f t="shared" si="1"/>
        <v>5851817.8315000311</v>
      </c>
    </row>
    <row r="137" spans="3:9" s="27" customFormat="1" ht="30" thickTop="1" thickBot="1" x14ac:dyDescent="0.25">
      <c r="C137" s="117"/>
      <c r="D137" s="66">
        <v>44939</v>
      </c>
      <c r="E137" s="70">
        <v>8167</v>
      </c>
      <c r="F137" s="68" t="s">
        <v>16</v>
      </c>
      <c r="G137" s="83"/>
      <c r="H137" s="69">
        <v>35981.112000000001</v>
      </c>
      <c r="I137" s="46">
        <f t="shared" si="1"/>
        <v>5815836.7195000313</v>
      </c>
    </row>
    <row r="138" spans="3:9" s="27" customFormat="1" ht="18" thickTop="1" thickBot="1" x14ac:dyDescent="0.25">
      <c r="C138" s="117"/>
      <c r="D138" s="66">
        <v>44939</v>
      </c>
      <c r="E138" s="70">
        <v>8167</v>
      </c>
      <c r="F138" s="68" t="s">
        <v>64</v>
      </c>
      <c r="G138" s="83"/>
      <c r="H138" s="69">
        <v>683641.12800000003</v>
      </c>
      <c r="I138" s="46">
        <f t="shared" si="1"/>
        <v>5132195.5915000308</v>
      </c>
    </row>
    <row r="139" spans="3:9" s="27" customFormat="1" ht="30" thickTop="1" thickBot="1" x14ac:dyDescent="0.25">
      <c r="C139" s="117"/>
      <c r="D139" s="66">
        <v>44939</v>
      </c>
      <c r="E139" s="70">
        <v>8168</v>
      </c>
      <c r="F139" s="68" t="s">
        <v>16</v>
      </c>
      <c r="G139" s="83"/>
      <c r="H139" s="69">
        <v>5772.8960000000006</v>
      </c>
      <c r="I139" s="46">
        <f t="shared" si="1"/>
        <v>5126422.6955000311</v>
      </c>
    </row>
    <row r="140" spans="3:9" s="27" customFormat="1" ht="18" thickTop="1" thickBot="1" x14ac:dyDescent="0.25">
      <c r="C140" s="117"/>
      <c r="D140" s="66">
        <v>44939</v>
      </c>
      <c r="E140" s="70">
        <v>8168</v>
      </c>
      <c r="F140" s="68" t="s">
        <v>129</v>
      </c>
      <c r="G140" s="83"/>
      <c r="H140" s="69">
        <v>130467.454</v>
      </c>
      <c r="I140" s="46">
        <f t="shared" si="1"/>
        <v>4995955.2415000312</v>
      </c>
    </row>
    <row r="141" spans="3:9" s="27" customFormat="1" ht="30" thickTop="1" thickBot="1" x14ac:dyDescent="0.25">
      <c r="C141" s="117"/>
      <c r="D141" s="66">
        <v>44939</v>
      </c>
      <c r="E141" s="70">
        <v>8169</v>
      </c>
      <c r="F141" s="68" t="s">
        <v>16</v>
      </c>
      <c r="G141" s="83"/>
      <c r="H141" s="69">
        <v>45674.5</v>
      </c>
      <c r="I141" s="46">
        <f t="shared" si="1"/>
        <v>4950280.7415000312</v>
      </c>
    </row>
    <row r="142" spans="3:9" s="27" customFormat="1" ht="18" thickTop="1" thickBot="1" x14ac:dyDescent="0.25">
      <c r="C142" s="117"/>
      <c r="D142" s="66">
        <v>44939</v>
      </c>
      <c r="E142" s="70">
        <v>8169</v>
      </c>
      <c r="F142" s="68" t="s">
        <v>65</v>
      </c>
      <c r="G142" s="83"/>
      <c r="H142" s="69">
        <v>867815.5</v>
      </c>
      <c r="I142" s="46">
        <f t="shared" si="1"/>
        <v>4082465.2415000312</v>
      </c>
    </row>
    <row r="143" spans="3:9" s="27" customFormat="1" ht="30" thickTop="1" thickBot="1" x14ac:dyDescent="0.25">
      <c r="C143" s="117"/>
      <c r="D143" s="66">
        <v>44939</v>
      </c>
      <c r="E143" s="70">
        <v>8170</v>
      </c>
      <c r="F143" s="68" t="s">
        <v>16</v>
      </c>
      <c r="G143" s="83"/>
      <c r="H143" s="69">
        <v>1695</v>
      </c>
      <c r="I143" s="46">
        <f t="shared" si="1"/>
        <v>4080770.2415000312</v>
      </c>
    </row>
    <row r="144" spans="3:9" s="27" customFormat="1" ht="18" thickTop="1" thickBot="1" x14ac:dyDescent="0.25">
      <c r="C144" s="117"/>
      <c r="D144" s="66">
        <v>44939</v>
      </c>
      <c r="E144" s="70">
        <v>8170</v>
      </c>
      <c r="F144" s="68" t="s">
        <v>134</v>
      </c>
      <c r="G144" s="83"/>
      <c r="H144" s="69">
        <v>38307</v>
      </c>
      <c r="I144" s="46">
        <f t="shared" ref="I144:I182" si="2">I143+G144-H144</f>
        <v>4042463.2415000312</v>
      </c>
    </row>
    <row r="145" spans="3:9" s="27" customFormat="1" ht="30" thickTop="1" thickBot="1" x14ac:dyDescent="0.25">
      <c r="C145" s="117"/>
      <c r="D145" s="66">
        <v>44939</v>
      </c>
      <c r="E145" s="70">
        <v>8171</v>
      </c>
      <c r="F145" s="68" t="s">
        <v>16</v>
      </c>
      <c r="G145" s="83"/>
      <c r="H145" s="69">
        <v>756</v>
      </c>
      <c r="I145" s="46">
        <f t="shared" si="2"/>
        <v>4041707.2415000312</v>
      </c>
    </row>
    <row r="146" spans="3:9" s="27" customFormat="1" ht="18" thickTop="1" thickBot="1" x14ac:dyDescent="0.25">
      <c r="C146" s="117"/>
      <c r="D146" s="66">
        <v>44939</v>
      </c>
      <c r="E146" s="70">
        <v>8171</v>
      </c>
      <c r="F146" s="68" t="s">
        <v>64</v>
      </c>
      <c r="G146" s="83"/>
      <c r="H146" s="69">
        <v>14364</v>
      </c>
      <c r="I146" s="46">
        <f t="shared" si="2"/>
        <v>4027343.2415000312</v>
      </c>
    </row>
    <row r="147" spans="3:9" s="27" customFormat="1" ht="30" thickTop="1" thickBot="1" x14ac:dyDescent="0.25">
      <c r="C147" s="117"/>
      <c r="D147" s="66">
        <v>44939</v>
      </c>
      <c r="E147" s="70">
        <v>8172</v>
      </c>
      <c r="F147" s="68" t="s">
        <v>16</v>
      </c>
      <c r="G147" s="83"/>
      <c r="H147" s="69">
        <v>3571.9800000000005</v>
      </c>
      <c r="I147" s="46">
        <f t="shared" si="2"/>
        <v>4023771.2615000312</v>
      </c>
    </row>
    <row r="148" spans="3:9" s="27" customFormat="1" ht="18" thickTop="1" thickBot="1" x14ac:dyDescent="0.25">
      <c r="C148" s="117"/>
      <c r="D148" s="66">
        <v>44939</v>
      </c>
      <c r="E148" s="70">
        <v>8172</v>
      </c>
      <c r="F148" s="68" t="s">
        <v>64</v>
      </c>
      <c r="G148" s="83"/>
      <c r="H148" s="69">
        <v>67867.62000000001</v>
      </c>
      <c r="I148" s="46">
        <f t="shared" si="2"/>
        <v>3955903.6415000311</v>
      </c>
    </row>
    <row r="149" spans="3:9" s="27" customFormat="1" ht="30" thickTop="1" thickBot="1" x14ac:dyDescent="0.25">
      <c r="C149" s="117"/>
      <c r="D149" s="66">
        <v>44939</v>
      </c>
      <c r="E149" s="70">
        <v>8173</v>
      </c>
      <c r="F149" s="68" t="s">
        <v>16</v>
      </c>
      <c r="G149" s="83"/>
      <c r="H149" s="69">
        <v>16240</v>
      </c>
      <c r="I149" s="46">
        <f t="shared" si="2"/>
        <v>3939663.6415000311</v>
      </c>
    </row>
    <row r="150" spans="3:9" s="27" customFormat="1" ht="18" thickTop="1" thickBot="1" x14ac:dyDescent="0.25">
      <c r="C150" s="117"/>
      <c r="D150" s="66">
        <v>44939</v>
      </c>
      <c r="E150" s="70">
        <v>8173</v>
      </c>
      <c r="F150" s="68" t="s">
        <v>68</v>
      </c>
      <c r="G150" s="83"/>
      <c r="H150" s="69">
        <v>367024</v>
      </c>
      <c r="I150" s="46">
        <f t="shared" si="2"/>
        <v>3572639.6415000311</v>
      </c>
    </row>
    <row r="151" spans="3:9" s="27" customFormat="1" ht="30" thickTop="1" thickBot="1" x14ac:dyDescent="0.25">
      <c r="C151" s="117"/>
      <c r="D151" s="66">
        <v>44939</v>
      </c>
      <c r="E151" s="70">
        <v>8174</v>
      </c>
      <c r="F151" s="68" t="s">
        <v>16</v>
      </c>
      <c r="G151" s="83"/>
      <c r="H151" s="69">
        <v>8187.9</v>
      </c>
      <c r="I151" s="46">
        <f t="shared" si="2"/>
        <v>3564451.7415000312</v>
      </c>
    </row>
    <row r="152" spans="3:9" s="27" customFormat="1" ht="18" thickTop="1" thickBot="1" x14ac:dyDescent="0.25">
      <c r="C152" s="117"/>
      <c r="D152" s="66">
        <v>44939</v>
      </c>
      <c r="E152" s="70">
        <v>8174</v>
      </c>
      <c r="F152" s="68" t="s">
        <v>96</v>
      </c>
      <c r="G152" s="83"/>
      <c r="H152" s="69">
        <v>155570.14000000001</v>
      </c>
      <c r="I152" s="46">
        <f t="shared" si="2"/>
        <v>3408881.6015000311</v>
      </c>
    </row>
    <row r="153" spans="3:9" s="27" customFormat="1" ht="30" thickTop="1" thickBot="1" x14ac:dyDescent="0.25">
      <c r="C153" s="117"/>
      <c r="D153" s="66">
        <v>44939</v>
      </c>
      <c r="E153" s="70">
        <v>8175</v>
      </c>
      <c r="F153" s="68" t="s">
        <v>16</v>
      </c>
      <c r="G153" s="83"/>
      <c r="H153" s="69">
        <v>1374.75</v>
      </c>
      <c r="I153" s="46">
        <f t="shared" si="2"/>
        <v>3407506.8515000311</v>
      </c>
    </row>
    <row r="154" spans="3:9" s="27" customFormat="1" ht="18" thickTop="1" thickBot="1" x14ac:dyDescent="0.25">
      <c r="C154" s="117"/>
      <c r="D154" s="66">
        <v>44939</v>
      </c>
      <c r="E154" s="70">
        <v>8175</v>
      </c>
      <c r="F154" s="68" t="s">
        <v>68</v>
      </c>
      <c r="G154" s="83"/>
      <c r="H154" s="69">
        <v>31069.35</v>
      </c>
      <c r="I154" s="46">
        <f t="shared" si="2"/>
        <v>3376437.501500031</v>
      </c>
    </row>
    <row r="155" spans="3:9" s="27" customFormat="1" ht="30" thickTop="1" thickBot="1" x14ac:dyDescent="0.25">
      <c r="C155" s="117"/>
      <c r="D155" s="66">
        <v>44939</v>
      </c>
      <c r="E155" s="70">
        <v>8176</v>
      </c>
      <c r="F155" s="68" t="s">
        <v>16</v>
      </c>
      <c r="G155" s="83"/>
      <c r="H155" s="69">
        <v>2343.6</v>
      </c>
      <c r="I155" s="46">
        <f t="shared" si="2"/>
        <v>3374093.9015000309</v>
      </c>
    </row>
    <row r="156" spans="3:9" s="27" customFormat="1" ht="18" thickTop="1" thickBot="1" x14ac:dyDescent="0.25">
      <c r="C156" s="117"/>
      <c r="D156" s="66">
        <v>44939</v>
      </c>
      <c r="E156" s="70">
        <v>8176</v>
      </c>
      <c r="F156" s="68" t="s">
        <v>74</v>
      </c>
      <c r="G156" s="83"/>
      <c r="H156" s="69">
        <v>52965.36</v>
      </c>
      <c r="I156" s="46">
        <f t="shared" si="2"/>
        <v>3321128.541500031</v>
      </c>
    </row>
    <row r="157" spans="3:9" s="27" customFormat="1" ht="30" thickTop="1" thickBot="1" x14ac:dyDescent="0.25">
      <c r="C157" s="117"/>
      <c r="D157" s="66">
        <v>44939</v>
      </c>
      <c r="E157" s="70">
        <v>8177</v>
      </c>
      <c r="F157" s="68" t="s">
        <v>16</v>
      </c>
      <c r="G157" s="83"/>
      <c r="H157" s="69">
        <v>2080</v>
      </c>
      <c r="I157" s="46">
        <f t="shared" si="2"/>
        <v>3319048.541500031</v>
      </c>
    </row>
    <row r="158" spans="3:9" s="27" customFormat="1" ht="18" thickTop="1" thickBot="1" x14ac:dyDescent="0.25">
      <c r="C158" s="117"/>
      <c r="D158" s="66">
        <v>44939</v>
      </c>
      <c r="E158" s="70">
        <v>8177</v>
      </c>
      <c r="F158" s="68" t="s">
        <v>120</v>
      </c>
      <c r="G158" s="83"/>
      <c r="H158" s="69">
        <v>47008</v>
      </c>
      <c r="I158" s="46">
        <f t="shared" si="2"/>
        <v>3272040.541500031</v>
      </c>
    </row>
    <row r="159" spans="3:9" s="27" customFormat="1" ht="30" thickTop="1" thickBot="1" x14ac:dyDescent="0.25">
      <c r="C159" s="117"/>
      <c r="D159" s="66">
        <v>44939</v>
      </c>
      <c r="E159" s="70">
        <v>8178</v>
      </c>
      <c r="F159" s="68" t="s">
        <v>16</v>
      </c>
      <c r="G159" s="83"/>
      <c r="H159" s="69">
        <v>7797.94</v>
      </c>
      <c r="I159" s="46">
        <f t="shared" si="2"/>
        <v>3264242.6015000311</v>
      </c>
    </row>
    <row r="160" spans="3:9" s="27" customFormat="1" ht="18" thickTop="1" thickBot="1" x14ac:dyDescent="0.25">
      <c r="C160" s="117"/>
      <c r="D160" s="66">
        <v>44939</v>
      </c>
      <c r="E160" s="70">
        <v>8178</v>
      </c>
      <c r="F160" s="68" t="s">
        <v>135</v>
      </c>
      <c r="G160" s="83"/>
      <c r="H160" s="69">
        <v>151889.57999999999</v>
      </c>
      <c r="I160" s="46">
        <f t="shared" si="2"/>
        <v>3112353.021500031</v>
      </c>
    </row>
    <row r="161" spans="3:10" s="27" customFormat="1" ht="30" thickTop="1" thickBot="1" x14ac:dyDescent="0.25">
      <c r="C161" s="117"/>
      <c r="D161" s="66">
        <v>44939</v>
      </c>
      <c r="E161" s="70">
        <v>8179</v>
      </c>
      <c r="F161" s="68" t="s">
        <v>16</v>
      </c>
      <c r="G161" s="83"/>
      <c r="H161" s="69">
        <v>8690.5</v>
      </c>
      <c r="I161" s="46">
        <f t="shared" si="2"/>
        <v>3103662.521500031</v>
      </c>
    </row>
    <row r="162" spans="3:10" s="27" customFormat="1" ht="18" thickTop="1" thickBot="1" x14ac:dyDescent="0.25">
      <c r="C162" s="117"/>
      <c r="D162" s="66">
        <v>44939</v>
      </c>
      <c r="E162" s="70">
        <v>8179</v>
      </c>
      <c r="F162" s="68" t="s">
        <v>97</v>
      </c>
      <c r="G162" s="83"/>
      <c r="H162" s="69">
        <v>165119.5</v>
      </c>
      <c r="I162" s="46">
        <f t="shared" si="2"/>
        <v>2938543.021500031</v>
      </c>
    </row>
    <row r="163" spans="3:10" s="27" customFormat="1" ht="30" thickTop="1" thickBot="1" x14ac:dyDescent="0.25">
      <c r="C163" s="117"/>
      <c r="D163" s="66">
        <v>44939</v>
      </c>
      <c r="E163" s="70">
        <v>8180</v>
      </c>
      <c r="F163" s="68" t="s">
        <v>16</v>
      </c>
      <c r="G163" s="83"/>
      <c r="H163" s="69">
        <v>33495.72</v>
      </c>
      <c r="I163" s="46">
        <f t="shared" si="2"/>
        <v>2905047.3015000308</v>
      </c>
    </row>
    <row r="164" spans="3:10" s="27" customFormat="1" ht="18" thickTop="1" thickBot="1" x14ac:dyDescent="0.25">
      <c r="C164" s="117"/>
      <c r="D164" s="66">
        <v>44939</v>
      </c>
      <c r="E164" s="70">
        <v>8180</v>
      </c>
      <c r="F164" s="68" t="s">
        <v>75</v>
      </c>
      <c r="G164" s="83"/>
      <c r="H164" s="69">
        <v>757003.27</v>
      </c>
      <c r="I164" s="46">
        <f t="shared" si="2"/>
        <v>2148044.0315000308</v>
      </c>
      <c r="J164" s="177"/>
    </row>
    <row r="165" spans="3:10" s="27" customFormat="1" ht="44.25" thickTop="1" thickBot="1" x14ac:dyDescent="0.25">
      <c r="C165" s="117"/>
      <c r="D165" s="66">
        <v>44939</v>
      </c>
      <c r="E165" s="70">
        <v>8181</v>
      </c>
      <c r="F165" s="68" t="s">
        <v>136</v>
      </c>
      <c r="G165" s="83"/>
      <c r="H165" s="69">
        <v>252720</v>
      </c>
      <c r="I165" s="46">
        <f t="shared" si="2"/>
        <v>1895324.0315000308</v>
      </c>
      <c r="J165" s="144"/>
    </row>
    <row r="166" spans="3:10" s="27" customFormat="1" ht="30" thickTop="1" thickBot="1" x14ac:dyDescent="0.25">
      <c r="C166" s="117"/>
      <c r="D166" s="66">
        <v>44942</v>
      </c>
      <c r="E166" s="70"/>
      <c r="F166" s="68" t="s">
        <v>23</v>
      </c>
      <c r="G166" s="83">
        <v>269765.77</v>
      </c>
      <c r="H166" s="69"/>
      <c r="I166" s="46">
        <f t="shared" si="2"/>
        <v>2165089.8015000308</v>
      </c>
    </row>
    <row r="167" spans="3:10" s="27" customFormat="1" ht="30" thickTop="1" thickBot="1" x14ac:dyDescent="0.25">
      <c r="C167" s="117"/>
      <c r="D167" s="66">
        <v>44942</v>
      </c>
      <c r="E167" s="70"/>
      <c r="F167" s="68" t="s">
        <v>23</v>
      </c>
      <c r="G167" s="83">
        <v>5279704.24</v>
      </c>
      <c r="H167" s="69"/>
      <c r="I167" s="46">
        <f t="shared" si="2"/>
        <v>7444794.041500031</v>
      </c>
    </row>
    <row r="168" spans="3:10" s="27" customFormat="1" ht="30" thickTop="1" thickBot="1" x14ac:dyDescent="0.25">
      <c r="C168" s="117"/>
      <c r="D168" s="66">
        <v>44943</v>
      </c>
      <c r="E168" s="70">
        <v>8182</v>
      </c>
      <c r="F168" s="68" t="s">
        <v>16</v>
      </c>
      <c r="G168" s="83"/>
      <c r="H168" s="69">
        <v>365830.65</v>
      </c>
      <c r="I168" s="46">
        <f t="shared" si="2"/>
        <v>7078963.3915000306</v>
      </c>
    </row>
    <row r="169" spans="3:10" s="27" customFormat="1" ht="18" thickTop="1" thickBot="1" x14ac:dyDescent="0.25">
      <c r="C169" s="117"/>
      <c r="D169" s="66">
        <v>44943</v>
      </c>
      <c r="E169" s="70">
        <v>8182</v>
      </c>
      <c r="F169" s="68" t="s">
        <v>53</v>
      </c>
      <c r="G169" s="83"/>
      <c r="H169" s="69">
        <v>6950782.3499999996</v>
      </c>
      <c r="I169" s="46">
        <f t="shared" si="2"/>
        <v>128181.04150003102</v>
      </c>
    </row>
    <row r="170" spans="3:10" s="27" customFormat="1" ht="30" thickTop="1" thickBot="1" x14ac:dyDescent="0.25">
      <c r="C170" s="117"/>
      <c r="D170" s="66">
        <v>44943</v>
      </c>
      <c r="E170" s="70"/>
      <c r="F170" s="68" t="s">
        <v>137</v>
      </c>
      <c r="G170" s="83"/>
      <c r="H170" s="69">
        <v>128181.04</v>
      </c>
      <c r="I170" s="46">
        <f t="shared" si="2"/>
        <v>1.5000310231698677E-3</v>
      </c>
    </row>
    <row r="171" spans="3:10" s="27" customFormat="1" ht="30" thickTop="1" thickBot="1" x14ac:dyDescent="0.25">
      <c r="C171" s="117"/>
      <c r="D171" s="66">
        <v>44944</v>
      </c>
      <c r="E171" s="70"/>
      <c r="F171" s="68" t="s">
        <v>23</v>
      </c>
      <c r="G171" s="83">
        <v>128181.04</v>
      </c>
      <c r="H171" s="69"/>
      <c r="I171" s="46">
        <f t="shared" si="2"/>
        <v>128181.04150003102</v>
      </c>
    </row>
    <row r="172" spans="3:10" s="27" customFormat="1" ht="30" thickTop="1" thickBot="1" x14ac:dyDescent="0.25">
      <c r="C172" s="117"/>
      <c r="D172" s="66">
        <v>44944</v>
      </c>
      <c r="E172" s="70"/>
      <c r="F172" s="68" t="s">
        <v>137</v>
      </c>
      <c r="G172" s="83"/>
      <c r="H172" s="69">
        <v>128181.04</v>
      </c>
      <c r="I172" s="46">
        <f t="shared" si="2"/>
        <v>1.5000310231698677E-3</v>
      </c>
    </row>
    <row r="173" spans="3:10" s="27" customFormat="1" ht="30" thickTop="1" thickBot="1" x14ac:dyDescent="0.25">
      <c r="C173" s="117"/>
      <c r="D173" s="66">
        <v>44946</v>
      </c>
      <c r="E173" s="70"/>
      <c r="F173" s="68" t="s">
        <v>23</v>
      </c>
      <c r="G173" s="83">
        <v>10443088.289999999</v>
      </c>
      <c r="H173" s="69"/>
      <c r="I173" s="46">
        <f t="shared" si="2"/>
        <v>10443088.29150003</v>
      </c>
    </row>
    <row r="174" spans="3:10" s="27" customFormat="1" ht="30" thickTop="1" thickBot="1" x14ac:dyDescent="0.25">
      <c r="C174" s="117"/>
      <c r="D174" s="66">
        <v>44949</v>
      </c>
      <c r="E174" s="70"/>
      <c r="F174" s="68" t="s">
        <v>23</v>
      </c>
      <c r="G174" s="83">
        <v>367057.07</v>
      </c>
      <c r="H174" s="69"/>
      <c r="I174" s="46">
        <f t="shared" si="2"/>
        <v>10810145.36150003</v>
      </c>
    </row>
    <row r="175" spans="3:10" s="27" customFormat="1" ht="30" thickTop="1" thickBot="1" x14ac:dyDescent="0.25">
      <c r="C175" s="117"/>
      <c r="D175" s="66">
        <v>44950</v>
      </c>
      <c r="E175" s="70"/>
      <c r="F175" s="68" t="s">
        <v>23</v>
      </c>
      <c r="G175" s="83">
        <v>4691336.74</v>
      </c>
      <c r="H175" s="69"/>
      <c r="I175" s="46">
        <f t="shared" si="2"/>
        <v>15501482.101500031</v>
      </c>
    </row>
    <row r="176" spans="3:10" s="27" customFormat="1" ht="30" thickTop="1" thickBot="1" x14ac:dyDescent="0.25">
      <c r="C176" s="117"/>
      <c r="D176" s="66">
        <v>44950</v>
      </c>
      <c r="E176" s="70"/>
      <c r="F176" s="68" t="s">
        <v>23</v>
      </c>
      <c r="G176" s="83">
        <v>4969536.72</v>
      </c>
      <c r="H176" s="69"/>
      <c r="I176" s="46">
        <f t="shared" si="2"/>
        <v>20471018.821500029</v>
      </c>
    </row>
    <row r="177" spans="3:95" s="27" customFormat="1" ht="30" thickTop="1" thickBot="1" x14ac:dyDescent="0.25">
      <c r="C177" s="117"/>
      <c r="D177" s="66">
        <v>44951</v>
      </c>
      <c r="E177" s="70">
        <v>8183</v>
      </c>
      <c r="F177" s="68" t="s">
        <v>55</v>
      </c>
      <c r="G177" s="83"/>
      <c r="H177" s="69">
        <v>508332.23</v>
      </c>
      <c r="I177" s="46">
        <f t="shared" si="2"/>
        <v>19962686.591500029</v>
      </c>
    </row>
    <row r="178" spans="3:95" s="27" customFormat="1" ht="30" thickTop="1" thickBot="1" x14ac:dyDescent="0.25">
      <c r="C178" s="117"/>
      <c r="D178" s="66">
        <v>44951</v>
      </c>
      <c r="E178" s="70">
        <v>8183</v>
      </c>
      <c r="F178" s="68" t="s">
        <v>138</v>
      </c>
      <c r="G178" s="83"/>
      <c r="H178" s="69">
        <v>17112691.920000002</v>
      </c>
      <c r="I178" s="46">
        <f t="shared" si="2"/>
        <v>2849994.6715000272</v>
      </c>
    </row>
    <row r="179" spans="3:95" s="27" customFormat="1" ht="30" thickTop="1" thickBot="1" x14ac:dyDescent="0.25">
      <c r="C179" s="117"/>
      <c r="D179" s="66">
        <v>44951</v>
      </c>
      <c r="E179" s="70">
        <v>8184</v>
      </c>
      <c r="F179" s="68" t="s">
        <v>55</v>
      </c>
      <c r="G179" s="83"/>
      <c r="H179" s="69">
        <v>59131.76</v>
      </c>
      <c r="I179" s="46">
        <f t="shared" si="2"/>
        <v>2790862.9115000274</v>
      </c>
    </row>
    <row r="180" spans="3:95" s="27" customFormat="1" ht="30" thickTop="1" thickBot="1" x14ac:dyDescent="0.25">
      <c r="C180" s="117"/>
      <c r="D180" s="66">
        <v>44951</v>
      </c>
      <c r="E180" s="70">
        <v>8184</v>
      </c>
      <c r="F180" s="68" t="s">
        <v>139</v>
      </c>
      <c r="G180" s="83"/>
      <c r="H180" s="69">
        <v>532186.02</v>
      </c>
      <c r="I180" s="46">
        <f t="shared" si="2"/>
        <v>2258676.8915000274</v>
      </c>
    </row>
    <row r="181" spans="3:95" s="27" customFormat="1" ht="30" thickTop="1" thickBot="1" x14ac:dyDescent="0.25">
      <c r="C181" s="117"/>
      <c r="D181" s="66">
        <v>44952</v>
      </c>
      <c r="E181" s="70"/>
      <c r="F181" s="68" t="s">
        <v>23</v>
      </c>
      <c r="G181" s="83">
        <v>318861.40999999997</v>
      </c>
      <c r="H181" s="69"/>
      <c r="I181" s="46">
        <f t="shared" si="2"/>
        <v>2577538.3015000275</v>
      </c>
    </row>
    <row r="182" spans="3:95" s="27" customFormat="1" ht="30" thickTop="1" thickBot="1" x14ac:dyDescent="0.25">
      <c r="C182" s="117"/>
      <c r="D182" s="66">
        <v>44953</v>
      </c>
      <c r="E182" s="70"/>
      <c r="F182" s="68" t="s">
        <v>23</v>
      </c>
      <c r="G182" s="83">
        <v>414315.63</v>
      </c>
      <c r="H182" s="69"/>
      <c r="I182" s="46">
        <f t="shared" si="2"/>
        <v>2991853.9315000274</v>
      </c>
    </row>
    <row r="183" spans="3:95" s="11" customFormat="1" ht="18" thickTop="1" thickBot="1" x14ac:dyDescent="0.25">
      <c r="C183" s="220" t="s">
        <v>8</v>
      </c>
      <c r="D183" s="221"/>
      <c r="E183" s="221"/>
      <c r="F183" s="221"/>
      <c r="G183" s="92">
        <f>SUM(G15:G182)</f>
        <v>48590175.079999998</v>
      </c>
      <c r="H183" s="92">
        <f>SUM(H15:H182)</f>
        <v>55748515.409999996</v>
      </c>
      <c r="I183" s="93">
        <f>+I14+G183-H183</f>
        <v>2991853.9315000325</v>
      </c>
      <c r="J183" s="28">
        <f>+I183-'[1]CTA. RECOLECTORA AUXILIAR 3001'!$J$8977</f>
        <v>5.1222741603851318E-9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</row>
    <row r="184" spans="3:95" s="11" customFormat="1" ht="17.25" thickTop="1" x14ac:dyDescent="0.2">
      <c r="C184" s="140"/>
      <c r="D184" s="140"/>
      <c r="E184" s="140"/>
      <c r="F184" s="140"/>
      <c r="G184" s="141"/>
      <c r="H184" s="141"/>
      <c r="I184" s="91"/>
      <c r="J184" s="28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</row>
    <row r="185" spans="3:95" s="11" customFormat="1" ht="16.5" x14ac:dyDescent="0.2">
      <c r="C185" s="5"/>
      <c r="D185" s="5"/>
      <c r="E185" s="84" t="s">
        <v>38</v>
      </c>
      <c r="F185" s="85"/>
      <c r="G185" s="8"/>
      <c r="H185" s="84" t="s">
        <v>39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</row>
    <row r="186" spans="3:95" s="11" customFormat="1" ht="16.5" x14ac:dyDescent="0.2">
      <c r="C186" s="5"/>
      <c r="D186" s="5"/>
      <c r="E186" s="84" t="s">
        <v>31</v>
      </c>
      <c r="F186" s="85"/>
      <c r="G186" s="8"/>
      <c r="H186" s="84" t="s">
        <v>32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</row>
    <row r="187" spans="3:95" s="11" customFormat="1" ht="16.5" x14ac:dyDescent="0.2">
      <c r="C187" s="5"/>
      <c r="D187" s="5"/>
      <c r="E187" s="84" t="s">
        <v>33</v>
      </c>
      <c r="F187" s="85"/>
      <c r="G187" s="8"/>
      <c r="H187" s="97" t="s">
        <v>48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</row>
    <row r="188" spans="3:95" s="11" customFormat="1" ht="16.5" x14ac:dyDescent="0.2">
      <c r="C188" s="5"/>
      <c r="D188" s="5"/>
      <c r="E188" s="84" t="s">
        <v>34</v>
      </c>
      <c r="F188" s="85"/>
      <c r="G188" s="8"/>
      <c r="H188" s="84" t="s">
        <v>35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</row>
    <row r="189" spans="3:95" s="11" customFormat="1" ht="16.5" x14ac:dyDescent="0.2">
      <c r="C189" s="5"/>
      <c r="D189" s="5"/>
      <c r="E189" s="84"/>
      <c r="F189" s="85"/>
      <c r="G189" s="84"/>
      <c r="H189" s="8"/>
      <c r="I189" s="8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</row>
    <row r="190" spans="3:95" s="11" customFormat="1" ht="16.5" x14ac:dyDescent="0.2">
      <c r="C190" s="5"/>
      <c r="D190" s="5"/>
      <c r="E190" s="86"/>
      <c r="F190" s="113"/>
      <c r="G190" s="85"/>
      <c r="H190" s="8"/>
      <c r="I190" s="8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</row>
    <row r="191" spans="3:95" s="11" customFormat="1" ht="16.5" x14ac:dyDescent="0.2">
      <c r="C191" s="5"/>
      <c r="D191" s="5"/>
      <c r="E191" s="86"/>
      <c r="F191" s="84" t="s">
        <v>36</v>
      </c>
      <c r="G191" s="85"/>
      <c r="H191" s="8"/>
      <c r="I191" s="8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</row>
    <row r="192" spans="3:95" s="11" customFormat="1" ht="18" x14ac:dyDescent="0.25">
      <c r="C192" s="21"/>
      <c r="D192" s="5"/>
      <c r="E192" s="86"/>
      <c r="F192" s="84" t="s">
        <v>44</v>
      </c>
      <c r="G192" s="85"/>
      <c r="H192" s="8"/>
      <c r="I192" s="19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</row>
    <row r="193" spans="3:95" s="11" customFormat="1" ht="18" x14ac:dyDescent="0.2">
      <c r="C193" s="22"/>
      <c r="D193" s="5"/>
      <c r="E193" s="86"/>
      <c r="F193" s="84" t="s">
        <v>37</v>
      </c>
      <c r="G193" s="85"/>
      <c r="H193" s="8"/>
      <c r="I193" s="23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3:95" s="11" customFormat="1" ht="18" x14ac:dyDescent="0.2">
      <c r="C194" s="22"/>
      <c r="D194" s="5"/>
      <c r="E194" s="86"/>
      <c r="G194" s="85"/>
      <c r="H194" s="8"/>
      <c r="I194" s="23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3:95" s="11" customFormat="1" ht="16.5" x14ac:dyDescent="0.2">
      <c r="C195" s="5"/>
      <c r="D195" s="5"/>
      <c r="E195" s="86"/>
      <c r="F195" s="85"/>
      <c r="G195" s="85"/>
      <c r="H195" s="8"/>
      <c r="I195" s="4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3:95" s="11" customFormat="1" ht="20.25" x14ac:dyDescent="0.2">
      <c r="C196" s="219"/>
      <c r="D196" s="219"/>
      <c r="E196" s="219"/>
      <c r="F196" s="219"/>
      <c r="G196" s="219"/>
      <c r="H196" s="219"/>
      <c r="I196" s="219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3:95" s="11" customFormat="1" ht="20.25" x14ac:dyDescent="0.2">
      <c r="C197" s="219"/>
      <c r="D197" s="219"/>
      <c r="E197" s="219"/>
      <c r="F197" s="219"/>
      <c r="G197" s="219"/>
      <c r="H197" s="219"/>
      <c r="I197" s="219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3:95" s="11" customFormat="1" ht="20.25" x14ac:dyDescent="0.2">
      <c r="C198" s="219"/>
      <c r="D198" s="219"/>
      <c r="E198" s="219"/>
      <c r="F198" s="219"/>
      <c r="G198" s="219"/>
      <c r="H198" s="219"/>
      <c r="I198" s="219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3:95" s="11" customFormat="1" ht="20.25" x14ac:dyDescent="0.2">
      <c r="C199" s="219"/>
      <c r="D199" s="219"/>
      <c r="E199" s="219"/>
      <c r="F199" s="219"/>
      <c r="G199" s="219"/>
      <c r="H199" s="219"/>
      <c r="I199" s="219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3:95" s="11" customFormat="1" x14ac:dyDescent="0.2">
      <c r="C200" s="9"/>
      <c r="D200" s="9"/>
      <c r="E200" s="189"/>
      <c r="F200" s="9"/>
      <c r="G200" s="9"/>
      <c r="H200" s="9"/>
      <c r="I200" s="9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3:95" s="11" customFormat="1" x14ac:dyDescent="0.2">
      <c r="C201" s="9"/>
      <c r="D201" s="9"/>
      <c r="E201" s="189"/>
      <c r="F201" s="9"/>
      <c r="G201" s="9"/>
      <c r="H201" s="9"/>
      <c r="I201" s="9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3:95" s="11" customFormat="1" x14ac:dyDescent="0.2">
      <c r="C202" s="9"/>
      <c r="D202" s="9"/>
      <c r="E202" s="189"/>
      <c r="F202" s="9"/>
      <c r="G202" s="9"/>
      <c r="H202" s="9"/>
      <c r="I202" s="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3:95" s="11" customFormat="1" x14ac:dyDescent="0.2">
      <c r="C203" s="9"/>
      <c r="D203" s="9"/>
      <c r="E203" s="189"/>
      <c r="F203" s="9"/>
      <c r="G203" s="9"/>
      <c r="H203" s="9"/>
      <c r="I203" s="9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3:95" s="11" customFormat="1" x14ac:dyDescent="0.2">
      <c r="C204" s="9"/>
      <c r="D204" s="9"/>
      <c r="E204" s="189"/>
      <c r="F204" s="9"/>
      <c r="G204" s="9"/>
      <c r="H204" s="9"/>
      <c r="I204" s="9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3:95" s="11" customFormat="1" x14ac:dyDescent="0.2">
      <c r="C205" s="9"/>
      <c r="D205" s="9"/>
      <c r="E205" s="189"/>
      <c r="F205" s="9"/>
      <c r="G205" s="9"/>
      <c r="H205" s="9"/>
      <c r="I205" s="9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3:95" s="11" customFormat="1" x14ac:dyDescent="0.2">
      <c r="C206" s="9"/>
      <c r="D206" s="9"/>
      <c r="E206" s="189"/>
      <c r="F206" s="9"/>
      <c r="G206" s="9"/>
      <c r="H206" s="9"/>
      <c r="I206" s="9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3:95" s="11" customFormat="1" x14ac:dyDescent="0.2">
      <c r="C207" s="9"/>
      <c r="D207" s="9"/>
      <c r="E207" s="189"/>
      <c r="F207" s="9"/>
      <c r="G207" s="9"/>
      <c r="H207" s="9"/>
      <c r="I207" s="9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3:95" s="11" customFormat="1" ht="3" customHeight="1" x14ac:dyDescent="0.2">
      <c r="C208" s="9"/>
      <c r="D208" s="9"/>
      <c r="E208" s="189"/>
      <c r="F208" s="9"/>
      <c r="G208" s="9"/>
      <c r="H208" s="9"/>
      <c r="I208" s="9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3:95" s="11" customFormat="1" x14ac:dyDescent="0.2">
      <c r="C209" s="9"/>
      <c r="D209" s="9"/>
      <c r="E209" s="189"/>
      <c r="F209" s="9"/>
      <c r="G209" s="9"/>
      <c r="H209" s="9"/>
      <c r="I209" s="9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3:95" s="11" customFormat="1" x14ac:dyDescent="0.2">
      <c r="C210" s="9"/>
      <c r="D210" s="9"/>
      <c r="E210" s="189"/>
      <c r="F210" s="9"/>
      <c r="G210" s="9"/>
      <c r="H210" s="9"/>
      <c r="I210" s="9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3:95" s="11" customFormat="1" x14ac:dyDescent="0.2">
      <c r="C211" s="9"/>
      <c r="D211" s="9"/>
      <c r="E211" s="189"/>
      <c r="F211" s="9"/>
      <c r="G211" s="9"/>
      <c r="H211" s="9"/>
      <c r="I211" s="9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30" spans="3:3" ht="13.5" thickBot="1" x14ac:dyDescent="0.25"/>
    <row r="231" spans="3:3" ht="15" x14ac:dyDescent="0.2">
      <c r="C231" s="2"/>
    </row>
  </sheetData>
  <mergeCells count="12">
    <mergeCell ref="C197:I197"/>
    <mergeCell ref="C198:I198"/>
    <mergeCell ref="C199:I199"/>
    <mergeCell ref="D11:I11"/>
    <mergeCell ref="C11:C13"/>
    <mergeCell ref="D12:H12"/>
    <mergeCell ref="C183:F183"/>
    <mergeCell ref="C6:I6"/>
    <mergeCell ref="C7:I7"/>
    <mergeCell ref="C196:I196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5" manualBreakCount="5">
    <brk id="50" min="1" max="8" man="1"/>
    <brk id="85" min="1" max="8" man="1"/>
    <brk id="118" min="1" max="8" man="1"/>
    <brk id="155" min="1" max="8" man="1"/>
    <brk id="195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5"/>
  <sheetViews>
    <sheetView topLeftCell="B28" zoomScale="80" zoomScaleNormal="80" zoomScaleSheetLayoutView="55" workbookViewId="0">
      <selection activeCell="H56" sqref="H56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1" t="s">
        <v>10</v>
      </c>
      <c r="D6" s="211"/>
      <c r="E6" s="211"/>
      <c r="F6" s="211"/>
      <c r="G6" s="211"/>
      <c r="H6" s="211"/>
      <c r="I6" s="211"/>
      <c r="J6" s="40"/>
    </row>
    <row r="7" spans="1:12" s="14" customFormat="1" ht="18" customHeight="1" x14ac:dyDescent="0.2">
      <c r="B7" s="18"/>
      <c r="C7" s="217" t="s">
        <v>11</v>
      </c>
      <c r="D7" s="217"/>
      <c r="E7" s="217"/>
      <c r="F7" s="217"/>
      <c r="G7" s="217"/>
      <c r="H7" s="217"/>
      <c r="I7" s="217"/>
      <c r="J7" s="41"/>
    </row>
    <row r="8" spans="1:12" s="17" customFormat="1" ht="15.75" customHeight="1" x14ac:dyDescent="0.2">
      <c r="B8" s="18"/>
      <c r="C8" s="217" t="s">
        <v>21</v>
      </c>
      <c r="D8" s="217"/>
      <c r="E8" s="217"/>
      <c r="F8" s="217"/>
      <c r="G8" s="217"/>
      <c r="H8" s="217"/>
      <c r="I8" s="217"/>
      <c r="J8" s="42"/>
    </row>
    <row r="9" spans="1:12" s="14" customFormat="1" ht="18.75" x14ac:dyDescent="0.2">
      <c r="B9" s="15"/>
      <c r="C9" s="218" t="s">
        <v>99</v>
      </c>
      <c r="D9" s="218"/>
      <c r="E9" s="218"/>
      <c r="F9" s="218"/>
      <c r="G9" s="218"/>
      <c r="H9" s="218"/>
      <c r="I9" s="218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224"/>
      <c r="D12" s="213" t="s">
        <v>13</v>
      </c>
      <c r="E12" s="213"/>
      <c r="F12" s="213"/>
      <c r="G12" s="213"/>
      <c r="H12" s="213"/>
      <c r="I12" s="213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225"/>
      <c r="D13" s="212" t="s">
        <v>7</v>
      </c>
      <c r="E13" s="212"/>
      <c r="F13" s="212"/>
      <c r="G13" s="212"/>
      <c r="H13" s="212"/>
      <c r="I13" s="52">
        <f>+'[4]CTA. OPERATIVA.(160)'!$J$6235</f>
        <v>2778021.9663000116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225"/>
      <c r="D14" s="51" t="s">
        <v>4</v>
      </c>
      <c r="E14" s="51" t="s">
        <v>5</v>
      </c>
      <c r="F14" s="51" t="s">
        <v>6</v>
      </c>
      <c r="G14" s="51" t="s">
        <v>0</v>
      </c>
      <c r="H14" s="51" t="s">
        <v>1</v>
      </c>
      <c r="I14" s="51" t="s">
        <v>2</v>
      </c>
      <c r="J14" s="7"/>
      <c r="K14" s="7"/>
      <c r="L14" s="7"/>
    </row>
    <row r="15" spans="1:12" s="10" customFormat="1" ht="38.25" customHeight="1" thickTop="1" thickBot="1" x14ac:dyDescent="0.25">
      <c r="C15" s="146"/>
      <c r="D15" s="147"/>
      <c r="E15" s="148"/>
      <c r="F15" s="149">
        <v>44926</v>
      </c>
      <c r="G15" s="150"/>
      <c r="H15" s="151">
        <v>0</v>
      </c>
      <c r="I15" s="150">
        <f>+'[1]CTA. OPERATIVA.(160)'!$J$6310</f>
        <v>437429.94730001123</v>
      </c>
    </row>
    <row r="16" spans="1:12" s="10" customFormat="1" ht="17.25" thickTop="1" x14ac:dyDescent="0.2">
      <c r="C16" s="53"/>
      <c r="D16" s="54">
        <v>44943</v>
      </c>
      <c r="E16" s="78" t="s">
        <v>140</v>
      </c>
      <c r="F16" s="45" t="s">
        <v>60</v>
      </c>
      <c r="G16" s="55"/>
      <c r="H16" s="55"/>
      <c r="I16" s="47">
        <f>I15+G16-H16</f>
        <v>437429.94730001123</v>
      </c>
    </row>
    <row r="17" spans="3:9" s="10" customFormat="1" ht="16.5" x14ac:dyDescent="0.2">
      <c r="C17" s="56"/>
      <c r="D17" s="57">
        <v>44943</v>
      </c>
      <c r="E17" s="79" t="s">
        <v>141</v>
      </c>
      <c r="F17" s="48" t="s">
        <v>142</v>
      </c>
      <c r="G17" s="58"/>
      <c r="H17" s="49">
        <v>22955.519999999997</v>
      </c>
      <c r="I17" s="50">
        <f t="shared" ref="I17:I55" si="0">I16+G17-H17</f>
        <v>414474.42730001122</v>
      </c>
    </row>
    <row r="18" spans="3:9" s="7" customFormat="1" ht="16.5" x14ac:dyDescent="0.2">
      <c r="C18" s="56"/>
      <c r="D18" s="57">
        <v>44944</v>
      </c>
      <c r="E18" s="164" t="s">
        <v>143</v>
      </c>
      <c r="F18" s="48" t="s">
        <v>144</v>
      </c>
      <c r="G18" s="58"/>
      <c r="H18" s="49">
        <v>90468.24</v>
      </c>
      <c r="I18" s="50">
        <f t="shared" si="0"/>
        <v>324006.18730001122</v>
      </c>
    </row>
    <row r="19" spans="3:9" s="7" customFormat="1" ht="16.5" x14ac:dyDescent="0.2">
      <c r="C19" s="56"/>
      <c r="D19" s="57">
        <v>44944</v>
      </c>
      <c r="E19" s="79" t="s">
        <v>145</v>
      </c>
      <c r="F19" s="48" t="s">
        <v>144</v>
      </c>
      <c r="G19" s="58"/>
      <c r="H19" s="49">
        <v>11187</v>
      </c>
      <c r="I19" s="50">
        <f t="shared" si="0"/>
        <v>312819.18730001122</v>
      </c>
    </row>
    <row r="20" spans="3:9" s="7" customFormat="1" ht="16.5" x14ac:dyDescent="0.2">
      <c r="C20" s="56"/>
      <c r="D20" s="57">
        <v>44945</v>
      </c>
      <c r="E20" s="79"/>
      <c r="F20" s="48" t="s">
        <v>12</v>
      </c>
      <c r="G20" s="58"/>
      <c r="H20" s="49">
        <v>34.43</v>
      </c>
      <c r="I20" s="50">
        <f t="shared" si="0"/>
        <v>312784.75730001123</v>
      </c>
    </row>
    <row r="21" spans="3:9" s="7" customFormat="1" ht="42.75" x14ac:dyDescent="0.2">
      <c r="C21" s="56"/>
      <c r="D21" s="57">
        <v>44945</v>
      </c>
      <c r="E21" s="79"/>
      <c r="F21" s="48" t="s">
        <v>114</v>
      </c>
      <c r="G21" s="58">
        <v>3995704.3</v>
      </c>
      <c r="H21" s="49"/>
      <c r="I21" s="50">
        <f t="shared" si="0"/>
        <v>4308489.0573000107</v>
      </c>
    </row>
    <row r="22" spans="3:9" s="7" customFormat="1" ht="16.5" x14ac:dyDescent="0.2">
      <c r="C22" s="56"/>
      <c r="D22" s="57">
        <v>44946</v>
      </c>
      <c r="E22" s="79"/>
      <c r="F22" s="48" t="s">
        <v>12</v>
      </c>
      <c r="G22" s="58"/>
      <c r="H22" s="49">
        <v>152.47999999999999</v>
      </c>
      <c r="I22" s="50">
        <f t="shared" si="0"/>
        <v>4308336.5773000102</v>
      </c>
    </row>
    <row r="23" spans="3:9" s="7" customFormat="1" ht="16.5" x14ac:dyDescent="0.2">
      <c r="C23" s="56"/>
      <c r="D23" s="57">
        <v>44946</v>
      </c>
      <c r="E23" s="79" t="s">
        <v>146</v>
      </c>
      <c r="F23" s="48" t="s">
        <v>147</v>
      </c>
      <c r="G23" s="58"/>
      <c r="H23" s="49">
        <v>1197390.3400000001</v>
      </c>
      <c r="I23" s="50">
        <f t="shared" si="0"/>
        <v>3110946.2373000104</v>
      </c>
    </row>
    <row r="24" spans="3:9" s="7" customFormat="1" ht="16.5" x14ac:dyDescent="0.2">
      <c r="C24" s="56"/>
      <c r="D24" s="59">
        <v>44949</v>
      </c>
      <c r="E24" s="60" t="s">
        <v>148</v>
      </c>
      <c r="F24" s="48" t="s">
        <v>149</v>
      </c>
      <c r="G24" s="58"/>
      <c r="H24" s="61">
        <v>5770.14</v>
      </c>
      <c r="I24" s="50">
        <f t="shared" si="0"/>
        <v>3105176.0973000103</v>
      </c>
    </row>
    <row r="25" spans="3:9" s="7" customFormat="1" ht="16.5" x14ac:dyDescent="0.2">
      <c r="C25" s="56"/>
      <c r="D25" s="59">
        <v>44949</v>
      </c>
      <c r="E25" s="79" t="s">
        <v>150</v>
      </c>
      <c r="F25" s="48" t="s">
        <v>144</v>
      </c>
      <c r="G25" s="58"/>
      <c r="H25" s="49">
        <v>60313.75</v>
      </c>
      <c r="I25" s="50">
        <f t="shared" si="0"/>
        <v>3044862.3473000103</v>
      </c>
    </row>
    <row r="26" spans="3:9" s="7" customFormat="1" ht="16.5" x14ac:dyDescent="0.2">
      <c r="C26" s="56"/>
      <c r="D26" s="57">
        <v>44949</v>
      </c>
      <c r="E26" s="79" t="s">
        <v>151</v>
      </c>
      <c r="F26" s="48" t="s">
        <v>144</v>
      </c>
      <c r="G26" s="58"/>
      <c r="H26" s="49">
        <v>55087.5</v>
      </c>
      <c r="I26" s="50">
        <f t="shared" si="0"/>
        <v>2989774.8473000103</v>
      </c>
    </row>
    <row r="27" spans="3:9" s="7" customFormat="1" ht="16.5" x14ac:dyDescent="0.2">
      <c r="C27" s="56"/>
      <c r="D27" s="57">
        <v>44949</v>
      </c>
      <c r="E27" s="79" t="s">
        <v>152</v>
      </c>
      <c r="F27" s="48" t="s">
        <v>144</v>
      </c>
      <c r="G27" s="58"/>
      <c r="H27" s="49">
        <v>87321.87999999999</v>
      </c>
      <c r="I27" s="50">
        <f t="shared" si="0"/>
        <v>2902452.9673000104</v>
      </c>
    </row>
    <row r="28" spans="3:9" s="7" customFormat="1" ht="16.5" x14ac:dyDescent="0.2">
      <c r="C28" s="56"/>
      <c r="D28" s="57">
        <v>44949</v>
      </c>
      <c r="E28" s="164" t="s">
        <v>153</v>
      </c>
      <c r="F28" s="48" t="s">
        <v>154</v>
      </c>
      <c r="G28" s="58"/>
      <c r="H28" s="49">
        <v>174924</v>
      </c>
      <c r="I28" s="50">
        <f t="shared" si="0"/>
        <v>2727528.9673000104</v>
      </c>
    </row>
    <row r="29" spans="3:9" s="7" customFormat="1" ht="16.5" x14ac:dyDescent="0.2">
      <c r="C29" s="56"/>
      <c r="D29" s="57">
        <v>44949</v>
      </c>
      <c r="E29" s="79" t="s">
        <v>155</v>
      </c>
      <c r="F29" s="48" t="s">
        <v>154</v>
      </c>
      <c r="G29" s="58"/>
      <c r="H29" s="49">
        <v>105632.4</v>
      </c>
      <c r="I29" s="50">
        <f t="shared" si="0"/>
        <v>2621896.5673000105</v>
      </c>
    </row>
    <row r="30" spans="3:9" s="7" customFormat="1" ht="16.5" x14ac:dyDescent="0.2">
      <c r="C30" s="56"/>
      <c r="D30" s="57">
        <v>44949</v>
      </c>
      <c r="E30" s="79" t="s">
        <v>156</v>
      </c>
      <c r="F30" s="48" t="s">
        <v>157</v>
      </c>
      <c r="G30" s="58"/>
      <c r="H30" s="49">
        <v>135375</v>
      </c>
      <c r="I30" s="50">
        <f t="shared" si="0"/>
        <v>2486521.5673000105</v>
      </c>
    </row>
    <row r="31" spans="3:9" s="7" customFormat="1" ht="16.5" x14ac:dyDescent="0.2">
      <c r="C31" s="100"/>
      <c r="D31" s="98">
        <v>44949</v>
      </c>
      <c r="E31" s="111" t="s">
        <v>158</v>
      </c>
      <c r="F31" s="101" t="s">
        <v>69</v>
      </c>
      <c r="G31" s="99"/>
      <c r="H31" s="94">
        <v>41667</v>
      </c>
      <c r="I31" s="50">
        <f t="shared" si="0"/>
        <v>2444854.5673000105</v>
      </c>
    </row>
    <row r="32" spans="3:9" s="7" customFormat="1" ht="28.5" x14ac:dyDescent="0.2">
      <c r="C32" s="100"/>
      <c r="D32" s="98">
        <v>44949</v>
      </c>
      <c r="E32" s="111" t="s">
        <v>159</v>
      </c>
      <c r="F32" s="101" t="s">
        <v>160</v>
      </c>
      <c r="G32" s="99"/>
      <c r="H32" s="94">
        <v>65550</v>
      </c>
      <c r="I32" s="50">
        <f t="shared" si="0"/>
        <v>2379304.5673000105</v>
      </c>
    </row>
    <row r="33" spans="3:9" s="7" customFormat="1" ht="28.5" x14ac:dyDescent="0.2">
      <c r="C33" s="100"/>
      <c r="D33" s="98">
        <v>44949</v>
      </c>
      <c r="E33" s="111" t="s">
        <v>161</v>
      </c>
      <c r="F33" s="101" t="s">
        <v>162</v>
      </c>
      <c r="G33" s="99"/>
      <c r="H33" s="94">
        <v>44974</v>
      </c>
      <c r="I33" s="50">
        <f t="shared" si="0"/>
        <v>2334330.5673000105</v>
      </c>
    </row>
    <row r="34" spans="3:9" s="7" customFormat="1" ht="16.5" x14ac:dyDescent="0.2">
      <c r="C34" s="100"/>
      <c r="D34" s="98">
        <v>44949</v>
      </c>
      <c r="E34" s="111" t="s">
        <v>163</v>
      </c>
      <c r="F34" s="101" t="s">
        <v>164</v>
      </c>
      <c r="G34" s="99"/>
      <c r="H34" s="94">
        <v>70173</v>
      </c>
      <c r="I34" s="50">
        <f t="shared" si="0"/>
        <v>2264157.5673000105</v>
      </c>
    </row>
    <row r="35" spans="3:9" s="7" customFormat="1" ht="16.5" x14ac:dyDescent="0.2">
      <c r="C35" s="100"/>
      <c r="D35" s="98">
        <v>44949</v>
      </c>
      <c r="E35" s="111" t="s">
        <v>165</v>
      </c>
      <c r="F35" s="101" t="s">
        <v>166</v>
      </c>
      <c r="G35" s="99"/>
      <c r="H35" s="94">
        <v>71820</v>
      </c>
      <c r="I35" s="50">
        <f t="shared" si="0"/>
        <v>2192337.5673000105</v>
      </c>
    </row>
    <row r="36" spans="3:9" s="7" customFormat="1" ht="16.5" x14ac:dyDescent="0.2">
      <c r="C36" s="100"/>
      <c r="D36" s="98">
        <v>44949</v>
      </c>
      <c r="E36" s="111" t="s">
        <v>167</v>
      </c>
      <c r="F36" s="101" t="s">
        <v>63</v>
      </c>
      <c r="G36" s="99"/>
      <c r="H36" s="94">
        <v>43098.2</v>
      </c>
      <c r="I36" s="50">
        <f t="shared" si="0"/>
        <v>2149239.3673000103</v>
      </c>
    </row>
    <row r="37" spans="3:9" s="7" customFormat="1" ht="16.5" x14ac:dyDescent="0.2">
      <c r="C37" s="100"/>
      <c r="D37" s="98">
        <v>44949</v>
      </c>
      <c r="E37" s="111" t="s">
        <v>168</v>
      </c>
      <c r="F37" s="101" t="s">
        <v>63</v>
      </c>
      <c r="G37" s="99"/>
      <c r="H37" s="94">
        <v>254220</v>
      </c>
      <c r="I37" s="50">
        <f t="shared" si="0"/>
        <v>1895019.3673000103</v>
      </c>
    </row>
    <row r="38" spans="3:9" s="7" customFormat="1" ht="16.5" x14ac:dyDescent="0.2">
      <c r="C38" s="100"/>
      <c r="D38" s="98">
        <v>44949</v>
      </c>
      <c r="E38" s="111" t="s">
        <v>169</v>
      </c>
      <c r="F38" s="101" t="s">
        <v>170</v>
      </c>
      <c r="G38" s="99"/>
      <c r="H38" s="94">
        <v>59325</v>
      </c>
      <c r="I38" s="50">
        <f t="shared" si="0"/>
        <v>1835694.3673000103</v>
      </c>
    </row>
    <row r="39" spans="3:9" s="7" customFormat="1" ht="16.5" x14ac:dyDescent="0.2">
      <c r="C39" s="100"/>
      <c r="D39" s="98">
        <v>44949</v>
      </c>
      <c r="E39" s="111" t="s">
        <v>171</v>
      </c>
      <c r="F39" s="101" t="s">
        <v>172</v>
      </c>
      <c r="G39" s="99"/>
      <c r="H39" s="94">
        <v>27610.799999999999</v>
      </c>
      <c r="I39" s="50">
        <f t="shared" si="0"/>
        <v>1808083.5673000102</v>
      </c>
    </row>
    <row r="40" spans="3:9" s="7" customFormat="1" ht="16.5" x14ac:dyDescent="0.2">
      <c r="C40" s="100"/>
      <c r="D40" s="98">
        <v>44949</v>
      </c>
      <c r="E40" s="111" t="s">
        <v>173</v>
      </c>
      <c r="F40" s="101" t="s">
        <v>172</v>
      </c>
      <c r="G40" s="99"/>
      <c r="H40" s="94">
        <v>57053.7</v>
      </c>
      <c r="I40" s="50">
        <f t="shared" si="0"/>
        <v>1751029.8673000103</v>
      </c>
    </row>
    <row r="41" spans="3:9" s="7" customFormat="1" ht="16.5" x14ac:dyDescent="0.2">
      <c r="C41" s="100"/>
      <c r="D41" s="98">
        <v>44949</v>
      </c>
      <c r="E41" s="111" t="s">
        <v>174</v>
      </c>
      <c r="F41" s="101" t="s">
        <v>172</v>
      </c>
      <c r="G41" s="99"/>
      <c r="H41" s="94">
        <v>102435.56</v>
      </c>
      <c r="I41" s="50">
        <f t="shared" si="0"/>
        <v>1648594.3073000102</v>
      </c>
    </row>
    <row r="42" spans="3:9" s="7" customFormat="1" ht="16.5" x14ac:dyDescent="0.2">
      <c r="C42" s="100"/>
      <c r="D42" s="98">
        <v>44957</v>
      </c>
      <c r="E42" s="111"/>
      <c r="F42" s="101" t="s">
        <v>12</v>
      </c>
      <c r="G42" s="99"/>
      <c r="H42" s="94">
        <v>1018.46</v>
      </c>
      <c r="I42" s="50">
        <f t="shared" si="0"/>
        <v>1647575.8473000103</v>
      </c>
    </row>
    <row r="43" spans="3:9" s="7" customFormat="1" ht="29.25" thickBot="1" x14ac:dyDescent="0.25">
      <c r="C43" s="100"/>
      <c r="D43" s="98">
        <v>44957</v>
      </c>
      <c r="E43" s="111"/>
      <c r="F43" s="101" t="s">
        <v>30</v>
      </c>
      <c r="G43" s="99"/>
      <c r="H43" s="94">
        <v>175</v>
      </c>
      <c r="I43" s="50">
        <f t="shared" si="0"/>
        <v>1647400.8473000103</v>
      </c>
    </row>
    <row r="44" spans="3:9" s="7" customFormat="1" ht="16.5" hidden="1" x14ac:dyDescent="0.2">
      <c r="C44" s="100"/>
      <c r="D44" s="172"/>
      <c r="E44" s="111"/>
      <c r="F44" s="101"/>
      <c r="G44" s="99"/>
      <c r="H44" s="94"/>
      <c r="I44" s="50" t="e">
        <f>#REF!+G44-H44</f>
        <v>#REF!</v>
      </c>
    </row>
    <row r="45" spans="3:9" s="7" customFormat="1" ht="16.5" hidden="1" x14ac:dyDescent="0.2">
      <c r="C45" s="100"/>
      <c r="D45" s="98"/>
      <c r="E45" s="111"/>
      <c r="F45" s="101"/>
      <c r="G45" s="99"/>
      <c r="H45" s="94"/>
      <c r="I45" s="50" t="e">
        <f t="shared" si="0"/>
        <v>#REF!</v>
      </c>
    </row>
    <row r="46" spans="3:9" s="7" customFormat="1" ht="16.5" hidden="1" x14ac:dyDescent="0.2">
      <c r="C46" s="100"/>
      <c r="D46" s="98"/>
      <c r="E46" s="111"/>
      <c r="F46" s="101"/>
      <c r="G46" s="99"/>
      <c r="H46" s="94"/>
      <c r="I46" s="50" t="e">
        <f t="shared" si="0"/>
        <v>#REF!</v>
      </c>
    </row>
    <row r="47" spans="3:9" s="7" customFormat="1" ht="16.5" hidden="1" x14ac:dyDescent="0.2">
      <c r="C47" s="100"/>
      <c r="D47" s="98"/>
      <c r="E47" s="111"/>
      <c r="F47" s="101"/>
      <c r="G47" s="99"/>
      <c r="H47" s="94"/>
      <c r="I47" s="50" t="e">
        <f t="shared" si="0"/>
        <v>#REF!</v>
      </c>
    </row>
    <row r="48" spans="3:9" s="7" customFormat="1" ht="16.5" hidden="1" x14ac:dyDescent="0.2">
      <c r="C48" s="100"/>
      <c r="D48" s="98"/>
      <c r="E48" s="111"/>
      <c r="F48" s="101"/>
      <c r="G48" s="99"/>
      <c r="H48" s="94"/>
      <c r="I48" s="50" t="e">
        <f t="shared" si="0"/>
        <v>#REF!</v>
      </c>
    </row>
    <row r="49" spans="3:94" s="7" customFormat="1" ht="16.5" hidden="1" x14ac:dyDescent="0.2">
      <c r="C49" s="100"/>
      <c r="D49" s="98"/>
      <c r="E49" s="111"/>
      <c r="F49" s="101"/>
      <c r="G49" s="99"/>
      <c r="H49" s="94"/>
      <c r="I49" s="50" t="e">
        <f t="shared" si="0"/>
        <v>#REF!</v>
      </c>
    </row>
    <row r="50" spans="3:94" s="7" customFormat="1" ht="16.5" hidden="1" x14ac:dyDescent="0.2">
      <c r="C50" s="100"/>
      <c r="D50" s="98"/>
      <c r="E50" s="111"/>
      <c r="F50" s="101"/>
      <c r="G50" s="99"/>
      <c r="H50" s="94"/>
      <c r="I50" s="50" t="e">
        <f t="shared" si="0"/>
        <v>#REF!</v>
      </c>
    </row>
    <row r="51" spans="3:94" s="7" customFormat="1" ht="16.5" hidden="1" x14ac:dyDescent="0.2">
      <c r="C51" s="100"/>
      <c r="D51" s="98"/>
      <c r="E51" s="111"/>
      <c r="F51" s="101"/>
      <c r="G51" s="99"/>
      <c r="H51" s="94"/>
      <c r="I51" s="50" t="e">
        <f t="shared" si="0"/>
        <v>#REF!</v>
      </c>
    </row>
    <row r="52" spans="3:94" s="7" customFormat="1" ht="16.5" hidden="1" x14ac:dyDescent="0.2">
      <c r="C52" s="100"/>
      <c r="D52" s="98"/>
      <c r="E52" s="111"/>
      <c r="F52" s="101"/>
      <c r="G52" s="99"/>
      <c r="H52" s="94"/>
      <c r="I52" s="50" t="e">
        <f t="shared" si="0"/>
        <v>#REF!</v>
      </c>
    </row>
    <row r="53" spans="3:94" s="7" customFormat="1" ht="16.5" hidden="1" x14ac:dyDescent="0.2">
      <c r="C53" s="100"/>
      <c r="D53" s="98"/>
      <c r="E53" s="111"/>
      <c r="F53" s="101"/>
      <c r="G53" s="99"/>
      <c r="H53" s="94"/>
      <c r="I53" s="50" t="e">
        <f t="shared" si="0"/>
        <v>#REF!</v>
      </c>
    </row>
    <row r="54" spans="3:94" s="7" customFormat="1" ht="16.5" hidden="1" x14ac:dyDescent="0.2">
      <c r="C54" s="100"/>
      <c r="D54" s="98"/>
      <c r="E54" s="111"/>
      <c r="F54" s="101"/>
      <c r="G54" s="99"/>
      <c r="H54" s="94"/>
      <c r="I54" s="50" t="e">
        <f t="shared" si="0"/>
        <v>#REF!</v>
      </c>
    </row>
    <row r="55" spans="3:94" s="7" customFormat="1" ht="17.25" hidden="1" thickBot="1" x14ac:dyDescent="0.25">
      <c r="C55" s="100"/>
      <c r="D55" s="98"/>
      <c r="E55" s="111"/>
      <c r="F55" s="165"/>
      <c r="G55" s="99"/>
      <c r="H55" s="94"/>
      <c r="I55" s="50" t="e">
        <f t="shared" si="0"/>
        <v>#REF!</v>
      </c>
    </row>
    <row r="56" spans="3:94" s="11" customFormat="1" ht="17.25" thickBot="1" x14ac:dyDescent="0.25">
      <c r="C56" s="222" t="s">
        <v>8</v>
      </c>
      <c r="D56" s="223"/>
      <c r="E56" s="223"/>
      <c r="F56" s="223"/>
      <c r="G56" s="102">
        <f>SUM(G16:G55)</f>
        <v>3995704.3</v>
      </c>
      <c r="H56" s="102">
        <f>SUM(H16:H55)</f>
        <v>2785733.4</v>
      </c>
      <c r="I56" s="103">
        <f>+I15+G56-H56</f>
        <v>1647400.8473000112</v>
      </c>
      <c r="J56" s="25">
        <f>+I56-'[1]CTA. OPERATIVA.(160)'!$J$6338</f>
        <v>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5"/>
      <c r="E57" s="5"/>
      <c r="F57" s="37"/>
      <c r="G57" s="8"/>
      <c r="H57" s="8"/>
      <c r="I57" s="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5"/>
      <c r="E58" s="5"/>
      <c r="F58" s="38"/>
      <c r="G58" s="9"/>
      <c r="H58" s="85"/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84" t="s">
        <v>38</v>
      </c>
      <c r="E59" s="9"/>
      <c r="G59" s="9"/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6.5" x14ac:dyDescent="0.2">
      <c r="C60" s="5"/>
      <c r="D60" s="84" t="s">
        <v>31</v>
      </c>
      <c r="E60" s="5"/>
      <c r="F60" s="84" t="s">
        <v>39</v>
      </c>
      <c r="G60" s="9"/>
      <c r="H60" s="1" t="s">
        <v>77</v>
      </c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6.5" x14ac:dyDescent="0.2">
      <c r="C61" s="5"/>
      <c r="D61" s="84" t="s">
        <v>33</v>
      </c>
      <c r="E61" s="1"/>
      <c r="F61" s="84" t="s">
        <v>32</v>
      </c>
      <c r="G61" s="9"/>
      <c r="H61" s="84" t="s">
        <v>36</v>
      </c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6.5" x14ac:dyDescent="0.2">
      <c r="C62" s="5"/>
      <c r="D62" s="84" t="s">
        <v>34</v>
      </c>
      <c r="E62" s="1"/>
      <c r="F62" s="84" t="s">
        <v>76</v>
      </c>
      <c r="G62" s="9"/>
      <c r="H62" s="84" t="s">
        <v>44</v>
      </c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5"/>
      <c r="D63" s="9"/>
      <c r="E63" s="1"/>
      <c r="F63" s="84" t="s">
        <v>35</v>
      </c>
      <c r="G63" s="9"/>
      <c r="H63" s="84" t="s">
        <v>37</v>
      </c>
      <c r="I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5"/>
      <c r="D64" s="9"/>
      <c r="E64" s="9"/>
      <c r="G64" s="9"/>
      <c r="H64" s="1"/>
      <c r="I64" s="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8" x14ac:dyDescent="0.2">
      <c r="C65" s="22"/>
      <c r="D65" s="9"/>
      <c r="E65" s="9"/>
      <c r="G65" s="9"/>
      <c r="H65" s="9"/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8" x14ac:dyDescent="0.2">
      <c r="C66" s="22"/>
      <c r="D66" s="9"/>
      <c r="E66" s="9"/>
      <c r="F66" s="85"/>
      <c r="G66" s="9"/>
      <c r="H66" s="9"/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x14ac:dyDescent="0.2">
      <c r="E67" s="9"/>
    </row>
    <row r="85" spans="3:3" ht="15" x14ac:dyDescent="0.2">
      <c r="C85" s="87"/>
    </row>
  </sheetData>
  <mergeCells count="8">
    <mergeCell ref="C56:F56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83"/>
  <sheetViews>
    <sheetView view="pageBreakPreview" topLeftCell="C13" zoomScale="70" zoomScaleNormal="85" zoomScaleSheetLayoutView="70" workbookViewId="0">
      <selection activeCell="K42" sqref="K42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1" t="s">
        <v>10</v>
      </c>
      <c r="E8" s="211"/>
      <c r="F8" s="211"/>
      <c r="G8" s="211"/>
      <c r="H8" s="211"/>
      <c r="I8" s="211"/>
      <c r="J8" s="211"/>
      <c r="K8" s="16"/>
      <c r="L8" s="16"/>
    </row>
    <row r="9" spans="1:14" s="14" customFormat="1" ht="18.75" x14ac:dyDescent="0.2">
      <c r="C9" s="18"/>
      <c r="D9" s="217" t="s">
        <v>18</v>
      </c>
      <c r="E9" s="217"/>
      <c r="F9" s="217"/>
      <c r="G9" s="217"/>
      <c r="H9" s="217"/>
      <c r="I9" s="217"/>
      <c r="J9" s="217"/>
    </row>
    <row r="10" spans="1:14" s="17" customFormat="1" ht="18" customHeight="1" x14ac:dyDescent="0.2">
      <c r="B10" s="18"/>
      <c r="C10" s="18"/>
      <c r="D10" s="217" t="s">
        <v>20</v>
      </c>
      <c r="E10" s="217"/>
      <c r="F10" s="217"/>
      <c r="G10" s="217"/>
      <c r="H10" s="217"/>
      <c r="I10" s="217"/>
      <c r="J10" s="217"/>
    </row>
    <row r="11" spans="1:14" s="14" customFormat="1" ht="18.75" customHeight="1" x14ac:dyDescent="0.2">
      <c r="D11" s="218" t="s">
        <v>99</v>
      </c>
      <c r="E11" s="218"/>
      <c r="F11" s="218"/>
      <c r="G11" s="218"/>
      <c r="H11" s="218"/>
      <c r="I11" s="218"/>
      <c r="J11" s="218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16"/>
      <c r="E13" s="213" t="s">
        <v>18</v>
      </c>
      <c r="F13" s="213"/>
      <c r="G13" s="213"/>
      <c r="H13" s="213"/>
      <c r="I13" s="213"/>
      <c r="J13" s="213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6"/>
      <c r="E14" s="212" t="s">
        <v>7</v>
      </c>
      <c r="F14" s="212"/>
      <c r="G14" s="212"/>
      <c r="H14" s="212"/>
      <c r="I14" s="212"/>
      <c r="J14" s="52">
        <f>+'[1]CTA. NOMINA 2000'!$G$1916</f>
        <v>768152.9239998972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6"/>
      <c r="E15" s="63" t="s">
        <v>4</v>
      </c>
      <c r="F15" s="63" t="s">
        <v>5</v>
      </c>
      <c r="G15" s="63" t="s">
        <v>6</v>
      </c>
      <c r="H15" s="63" t="s">
        <v>0</v>
      </c>
      <c r="I15" s="63" t="s">
        <v>1</v>
      </c>
      <c r="J15" s="63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52"/>
      <c r="E16" s="149"/>
      <c r="F16" s="152"/>
      <c r="G16" s="149">
        <v>44926</v>
      </c>
      <c r="H16" s="153"/>
      <c r="I16" s="154">
        <v>0</v>
      </c>
      <c r="J16" s="153">
        <f>+J14</f>
        <v>768152.9239998972</v>
      </c>
    </row>
    <row r="17" spans="4:11" s="10" customFormat="1" ht="16.5" x14ac:dyDescent="0.2">
      <c r="D17" s="71"/>
      <c r="E17" s="72">
        <v>44932</v>
      </c>
      <c r="F17" s="73"/>
      <c r="G17" s="88" t="s">
        <v>175</v>
      </c>
      <c r="H17" s="75">
        <v>173700</v>
      </c>
      <c r="I17" s="75"/>
      <c r="J17" s="75">
        <f>J16+H17-I17</f>
        <v>941852.9239998972</v>
      </c>
    </row>
    <row r="18" spans="4:11" s="10" customFormat="1" ht="28.5" x14ac:dyDescent="0.2">
      <c r="D18" s="71"/>
      <c r="E18" s="72">
        <v>44943</v>
      </c>
      <c r="F18" s="73"/>
      <c r="G18" s="74" t="s">
        <v>176</v>
      </c>
      <c r="H18" s="75">
        <v>13600</v>
      </c>
      <c r="I18" s="75"/>
      <c r="J18" s="75">
        <f>J17+H18-I18</f>
        <v>955452.9239998972</v>
      </c>
    </row>
    <row r="19" spans="4:11" s="10" customFormat="1" ht="28.5" x14ac:dyDescent="0.2">
      <c r="D19" s="71"/>
      <c r="E19" s="72">
        <v>44943</v>
      </c>
      <c r="F19" s="73"/>
      <c r="G19" s="74" t="s">
        <v>176</v>
      </c>
      <c r="H19" s="75"/>
      <c r="I19" s="75">
        <v>13600</v>
      </c>
      <c r="J19" s="75">
        <f>J18+H19-I19</f>
        <v>941852.9239998972</v>
      </c>
    </row>
    <row r="20" spans="4:11" s="10" customFormat="1" ht="28.5" x14ac:dyDescent="0.2">
      <c r="D20" s="71"/>
      <c r="E20" s="72">
        <v>44944</v>
      </c>
      <c r="F20" s="73"/>
      <c r="G20" s="74" t="s">
        <v>176</v>
      </c>
      <c r="H20" s="75">
        <v>13600</v>
      </c>
      <c r="I20" s="75"/>
      <c r="J20" s="75">
        <f>J19+H20-I20</f>
        <v>955452.9239998972</v>
      </c>
    </row>
    <row r="21" spans="4:11" s="10" customFormat="1" ht="28.5" x14ac:dyDescent="0.2">
      <c r="D21" s="71"/>
      <c r="E21" s="72">
        <v>44944</v>
      </c>
      <c r="F21" s="73"/>
      <c r="G21" s="74" t="s">
        <v>176</v>
      </c>
      <c r="H21" s="75"/>
      <c r="I21" s="75">
        <v>13600</v>
      </c>
      <c r="J21" s="75">
        <f>J20+H21-I21</f>
        <v>941852.9239998972</v>
      </c>
    </row>
    <row r="22" spans="4:11" s="10" customFormat="1" ht="28.5" x14ac:dyDescent="0.2">
      <c r="D22" s="71"/>
      <c r="E22" s="72">
        <v>44946</v>
      </c>
      <c r="F22" s="73"/>
      <c r="G22" s="74" t="s">
        <v>24</v>
      </c>
      <c r="H22" s="75">
        <v>941852.92</v>
      </c>
      <c r="I22" s="75"/>
      <c r="J22" s="75">
        <f t="shared" ref="J22:J40" si="0">J21+H22-I22</f>
        <v>1883705.8439998971</v>
      </c>
    </row>
    <row r="23" spans="4:11" s="10" customFormat="1" ht="28.5" x14ac:dyDescent="0.2">
      <c r="D23" s="71"/>
      <c r="E23" s="72">
        <v>44946</v>
      </c>
      <c r="F23" s="73"/>
      <c r="G23" s="74" t="s">
        <v>24</v>
      </c>
      <c r="H23" s="75"/>
      <c r="I23" s="75">
        <v>941852.92</v>
      </c>
      <c r="J23" s="75">
        <f t="shared" si="0"/>
        <v>941852.92399989709</v>
      </c>
    </row>
    <row r="24" spans="4:11" s="10" customFormat="1" ht="28.5" x14ac:dyDescent="0.2">
      <c r="D24" s="71"/>
      <c r="E24" s="72">
        <v>44946</v>
      </c>
      <c r="F24" s="73"/>
      <c r="G24" s="74" t="s">
        <v>28</v>
      </c>
      <c r="H24" s="75">
        <v>26842626.670000002</v>
      </c>
      <c r="I24" s="75"/>
      <c r="J24" s="75">
        <f t="shared" si="0"/>
        <v>27784479.5939999</v>
      </c>
    </row>
    <row r="25" spans="4:11" s="10" customFormat="1" ht="28.5" x14ac:dyDescent="0.2">
      <c r="D25" s="71"/>
      <c r="E25" s="72">
        <v>44946</v>
      </c>
      <c r="F25" s="73"/>
      <c r="G25" s="74" t="s">
        <v>28</v>
      </c>
      <c r="H25" s="75">
        <v>1010358.75</v>
      </c>
      <c r="I25" s="75"/>
      <c r="J25" s="75">
        <f t="shared" si="0"/>
        <v>28794838.3439999</v>
      </c>
    </row>
    <row r="26" spans="4:11" s="10" customFormat="1" ht="28.5" x14ac:dyDescent="0.2">
      <c r="D26" s="71"/>
      <c r="E26" s="72">
        <v>44946</v>
      </c>
      <c r="F26" s="73"/>
      <c r="G26" s="74" t="s">
        <v>24</v>
      </c>
      <c r="H26" s="75">
        <v>25807481.469999999</v>
      </c>
      <c r="I26" s="75"/>
      <c r="J26" s="75">
        <f t="shared" si="0"/>
        <v>54602319.813999899</v>
      </c>
      <c r="K26" s="82"/>
    </row>
    <row r="27" spans="4:11" s="10" customFormat="1" ht="28.5" x14ac:dyDescent="0.2">
      <c r="D27" s="71"/>
      <c r="E27" s="72">
        <v>44946</v>
      </c>
      <c r="F27" s="73"/>
      <c r="G27" s="74" t="s">
        <v>24</v>
      </c>
      <c r="H27" s="75"/>
      <c r="I27" s="75">
        <v>25807481.469999999</v>
      </c>
      <c r="J27" s="75">
        <f t="shared" si="0"/>
        <v>28794838.3439999</v>
      </c>
    </row>
    <row r="28" spans="4:11" s="10" customFormat="1" ht="31.5" customHeight="1" x14ac:dyDescent="0.2">
      <c r="D28" s="71"/>
      <c r="E28" s="72">
        <v>44950</v>
      </c>
      <c r="F28" s="73"/>
      <c r="G28" s="74" t="s">
        <v>24</v>
      </c>
      <c r="H28" s="75">
        <v>75003.5</v>
      </c>
      <c r="I28" s="75"/>
      <c r="J28" s="75">
        <f t="shared" si="0"/>
        <v>28869841.8439999</v>
      </c>
    </row>
    <row r="29" spans="4:11" s="10" customFormat="1" ht="28.5" x14ac:dyDescent="0.2">
      <c r="D29" s="71"/>
      <c r="E29" s="72">
        <v>44950</v>
      </c>
      <c r="F29" s="73"/>
      <c r="G29" s="74" t="s">
        <v>24</v>
      </c>
      <c r="H29" s="75"/>
      <c r="I29" s="75">
        <v>75003.5</v>
      </c>
      <c r="J29" s="75">
        <f t="shared" si="0"/>
        <v>28794838.3439999</v>
      </c>
    </row>
    <row r="30" spans="4:11" s="10" customFormat="1" ht="28.5" x14ac:dyDescent="0.2">
      <c r="D30" s="71"/>
      <c r="E30" s="72">
        <v>44951</v>
      </c>
      <c r="F30" s="73">
        <v>8150</v>
      </c>
      <c r="G30" s="74" t="s">
        <v>177</v>
      </c>
      <c r="H30" s="75"/>
      <c r="I30" s="75">
        <v>100000</v>
      </c>
      <c r="J30" s="75">
        <f t="shared" si="0"/>
        <v>28694838.3439999</v>
      </c>
    </row>
    <row r="31" spans="4:11" s="10" customFormat="1" ht="28.5" x14ac:dyDescent="0.2">
      <c r="D31" s="71"/>
      <c r="E31" s="72">
        <v>44951</v>
      </c>
      <c r="F31" s="73">
        <v>8151</v>
      </c>
      <c r="G31" s="74" t="s">
        <v>55</v>
      </c>
      <c r="H31" s="75"/>
      <c r="I31" s="75">
        <v>1046387.73</v>
      </c>
      <c r="J31" s="75">
        <f t="shared" si="0"/>
        <v>27648450.613999899</v>
      </c>
    </row>
    <row r="32" spans="4:11" s="10" customFormat="1" ht="28.5" x14ac:dyDescent="0.2">
      <c r="D32" s="71"/>
      <c r="E32" s="72">
        <v>44951</v>
      </c>
      <c r="F32" s="73">
        <v>8151</v>
      </c>
      <c r="G32" s="74" t="s">
        <v>178</v>
      </c>
      <c r="H32" s="75"/>
      <c r="I32" s="75">
        <v>18301207.77</v>
      </c>
      <c r="J32" s="75">
        <f t="shared" si="0"/>
        <v>9347242.8439998999</v>
      </c>
    </row>
    <row r="33" spans="4:96" s="10" customFormat="1" ht="28.5" x14ac:dyDescent="0.2">
      <c r="D33" s="71"/>
      <c r="E33" s="72">
        <v>44951</v>
      </c>
      <c r="F33" s="73">
        <v>8152</v>
      </c>
      <c r="G33" s="88" t="s">
        <v>55</v>
      </c>
      <c r="H33" s="75"/>
      <c r="I33" s="75">
        <v>11646.4</v>
      </c>
      <c r="J33" s="75">
        <f t="shared" si="0"/>
        <v>9335596.4439998996</v>
      </c>
    </row>
    <row r="34" spans="4:96" s="10" customFormat="1" ht="28.5" x14ac:dyDescent="0.2">
      <c r="D34" s="71"/>
      <c r="E34" s="72">
        <v>44951</v>
      </c>
      <c r="F34" s="73">
        <v>8152</v>
      </c>
      <c r="G34" s="88" t="s">
        <v>179</v>
      </c>
      <c r="H34" s="75"/>
      <c r="I34" s="75">
        <v>104817.57</v>
      </c>
      <c r="J34" s="75">
        <f t="shared" si="0"/>
        <v>9230778.8739998993</v>
      </c>
      <c r="K34" s="82"/>
    </row>
    <row r="35" spans="4:96" s="10" customFormat="1" ht="31.5" customHeight="1" x14ac:dyDescent="0.2">
      <c r="D35" s="71"/>
      <c r="E35" s="72">
        <v>44951</v>
      </c>
      <c r="F35" s="73">
        <v>8153</v>
      </c>
      <c r="G35" s="74" t="s">
        <v>55</v>
      </c>
      <c r="H35" s="75"/>
      <c r="I35" s="75">
        <v>50500.72</v>
      </c>
      <c r="J35" s="75">
        <f t="shared" si="0"/>
        <v>9180278.1539998986</v>
      </c>
      <c r="K35" s="82"/>
    </row>
    <row r="36" spans="4:96" s="10" customFormat="1" ht="26.25" customHeight="1" x14ac:dyDescent="0.2">
      <c r="D36" s="71"/>
      <c r="E36" s="72">
        <v>44951</v>
      </c>
      <c r="F36" s="73">
        <v>8153</v>
      </c>
      <c r="G36" s="74" t="s">
        <v>180</v>
      </c>
      <c r="H36" s="75"/>
      <c r="I36" s="75">
        <v>412795.79</v>
      </c>
      <c r="J36" s="75">
        <f t="shared" si="0"/>
        <v>8767482.3639998995</v>
      </c>
      <c r="K36" s="82"/>
    </row>
    <row r="37" spans="4:96" s="10" customFormat="1" ht="25.5" customHeight="1" x14ac:dyDescent="0.2">
      <c r="D37" s="71"/>
      <c r="E37" s="72">
        <v>44951</v>
      </c>
      <c r="F37" s="73">
        <v>8154</v>
      </c>
      <c r="G37" s="74" t="s">
        <v>55</v>
      </c>
      <c r="H37" s="75"/>
      <c r="I37" s="75">
        <v>205713.17</v>
      </c>
      <c r="J37" s="75">
        <f t="shared" si="0"/>
        <v>8561769.1939998996</v>
      </c>
      <c r="K37" s="82"/>
    </row>
    <row r="38" spans="4:96" s="10" customFormat="1" ht="25.5" customHeight="1" x14ac:dyDescent="0.2">
      <c r="D38" s="71"/>
      <c r="E38" s="72">
        <v>44951</v>
      </c>
      <c r="F38" s="73">
        <v>8154</v>
      </c>
      <c r="G38" s="74" t="s">
        <v>181</v>
      </c>
      <c r="H38" s="75"/>
      <c r="I38" s="75">
        <v>6516265.2400000002</v>
      </c>
      <c r="J38" s="75">
        <f t="shared" si="0"/>
        <v>2045503.9539998993</v>
      </c>
      <c r="K38" s="82"/>
    </row>
    <row r="39" spans="4:96" s="10" customFormat="1" ht="27.75" customHeight="1" x14ac:dyDescent="0.2">
      <c r="D39" s="71"/>
      <c r="E39" s="72">
        <v>44951</v>
      </c>
      <c r="F39" s="73">
        <v>8155</v>
      </c>
      <c r="G39" s="74" t="s">
        <v>55</v>
      </c>
      <c r="H39" s="75"/>
      <c r="I39" s="75">
        <v>8294.0499999999993</v>
      </c>
      <c r="J39" s="75">
        <f t="shared" si="0"/>
        <v>2037209.9039998993</v>
      </c>
      <c r="K39" s="82"/>
    </row>
    <row r="40" spans="4:96" s="10" customFormat="1" ht="27.75" customHeight="1" thickBot="1" x14ac:dyDescent="0.25">
      <c r="D40" s="71"/>
      <c r="E40" s="72">
        <v>44951</v>
      </c>
      <c r="F40" s="73">
        <v>8155</v>
      </c>
      <c r="G40" s="74" t="s">
        <v>182</v>
      </c>
      <c r="H40" s="75"/>
      <c r="I40" s="75">
        <v>66709.45</v>
      </c>
      <c r="J40" s="75">
        <f t="shared" si="0"/>
        <v>1970500.4539998993</v>
      </c>
      <c r="K40" s="82"/>
    </row>
    <row r="41" spans="4:96" s="11" customFormat="1" ht="18.75" thickBot="1" x14ac:dyDescent="0.25">
      <c r="D41" s="226" t="s">
        <v>8</v>
      </c>
      <c r="E41" s="227"/>
      <c r="F41" s="227"/>
      <c r="G41" s="227"/>
      <c r="H41" s="95">
        <f>SUM(H17:H40)</f>
        <v>54878223.310000002</v>
      </c>
      <c r="I41" s="95">
        <f>SUM(I17:I40)</f>
        <v>53675875.780000001</v>
      </c>
      <c r="J41" s="96">
        <f>+J16+H41-I41</f>
        <v>1970500.4539998993</v>
      </c>
      <c r="K41" s="29">
        <f>+J41-'[1]CTA. NOMINA 2000'!$G$1940</f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8" x14ac:dyDescent="0.2">
      <c r="D42" s="89"/>
      <c r="E42" s="89"/>
      <c r="F42" s="89"/>
      <c r="G42" s="89"/>
      <c r="H42" s="90"/>
      <c r="I42" s="90"/>
      <c r="J42" s="91"/>
      <c r="K42" s="2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4.25" x14ac:dyDescent="0.2">
      <c r="D43" s="89"/>
      <c r="E43" s="89"/>
      <c r="F43" s="89"/>
      <c r="G43" s="38"/>
      <c r="H43" s="9"/>
      <c r="I43" s="85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4.25" x14ac:dyDescent="0.2">
      <c r="D44" s="89"/>
      <c r="E44" s="89"/>
      <c r="F44" s="89"/>
      <c r="G44" s="38"/>
      <c r="H44" s="9"/>
      <c r="I44" s="85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4.25" x14ac:dyDescent="0.2">
      <c r="D45" s="9"/>
      <c r="E45" s="84" t="s">
        <v>38</v>
      </c>
      <c r="F45" s="9"/>
      <c r="G45" s="38" t="s">
        <v>43</v>
      </c>
      <c r="H45" s="9"/>
      <c r="I45" s="84" t="s">
        <v>39</v>
      </c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4.25" x14ac:dyDescent="0.2">
      <c r="D46" s="9"/>
      <c r="E46" s="84" t="s">
        <v>31</v>
      </c>
      <c r="F46" s="9"/>
      <c r="G46" s="84" t="s">
        <v>36</v>
      </c>
      <c r="H46" s="9"/>
      <c r="I46" s="84" t="s">
        <v>32</v>
      </c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4.25" x14ac:dyDescent="0.2">
      <c r="D47" s="9"/>
      <c r="E47" s="84" t="s">
        <v>33</v>
      </c>
      <c r="F47" s="9"/>
      <c r="G47" s="84" t="s">
        <v>44</v>
      </c>
      <c r="H47" s="9"/>
      <c r="I47" s="84" t="s">
        <v>76</v>
      </c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4.25" x14ac:dyDescent="0.2">
      <c r="D48" s="9"/>
      <c r="E48" s="84" t="s">
        <v>34</v>
      </c>
      <c r="F48" s="9"/>
      <c r="G48" s="84" t="s">
        <v>37</v>
      </c>
      <c r="H48" s="9"/>
      <c r="I48" s="84" t="s">
        <v>35</v>
      </c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14.25" x14ac:dyDescent="0.2">
      <c r="D50" s="9"/>
      <c r="E50" s="9"/>
      <c r="F50" s="9"/>
      <c r="G50" s="85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1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1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1"/>
      <c r="E54" s="1"/>
      <c r="F54" s="1"/>
      <c r="G54" s="1"/>
      <c r="H54" s="1"/>
      <c r="I54" s="1"/>
      <c r="J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1"/>
      <c r="E55" s="1"/>
      <c r="F55" s="1"/>
      <c r="G55" s="1"/>
      <c r="H55" s="1"/>
      <c r="I55" s="1"/>
      <c r="J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1"/>
      <c r="E56" s="1"/>
      <c r="F56" s="1"/>
      <c r="G56" s="1"/>
      <c r="H56" s="1"/>
      <c r="I56" s="1"/>
      <c r="J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1"/>
      <c r="E57" s="1"/>
      <c r="F57" s="1"/>
      <c r="G57" s="1"/>
      <c r="H57" s="1"/>
      <c r="I57" s="1"/>
      <c r="J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1"/>
      <c r="E58" s="1"/>
      <c r="F58" s="1"/>
      <c r="G58" s="1"/>
      <c r="H58" s="1"/>
      <c r="I58" s="1"/>
      <c r="J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1"/>
      <c r="E59" s="1"/>
      <c r="F59" s="1"/>
      <c r="G59" s="1"/>
      <c r="H59" s="1"/>
      <c r="I59" s="1"/>
      <c r="J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1"/>
      <c r="E60" s="1"/>
      <c r="F60" s="1"/>
      <c r="G60" s="1"/>
      <c r="H60" s="1"/>
      <c r="I60" s="1"/>
      <c r="J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1"/>
      <c r="E61" s="1"/>
      <c r="F61" s="1"/>
      <c r="G61" s="9"/>
      <c r="H61" s="1"/>
      <c r="I61" s="1"/>
      <c r="J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x14ac:dyDescent="0.2">
      <c r="H62" s="9"/>
      <c r="I62" s="9"/>
      <c r="J62" s="9"/>
    </row>
    <row r="63" spans="4:96" x14ac:dyDescent="0.2">
      <c r="D63" s="9"/>
      <c r="E63" s="9"/>
      <c r="F63" s="9"/>
    </row>
    <row r="83" spans="4:4" ht="15" x14ac:dyDescent="0.2">
      <c r="D83" s="87"/>
    </row>
  </sheetData>
  <mergeCells count="8">
    <mergeCell ref="D8:J8"/>
    <mergeCell ref="D9:J9"/>
    <mergeCell ref="D41:G41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2"/>
  <sheetViews>
    <sheetView topLeftCell="C7" zoomScale="85" zoomScaleNormal="85" zoomScaleSheetLayoutView="70" workbookViewId="0">
      <selection activeCell="K21" sqref="K2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1" t="s">
        <v>10</v>
      </c>
      <c r="E8" s="211"/>
      <c r="F8" s="211"/>
      <c r="G8" s="211"/>
      <c r="H8" s="211"/>
      <c r="I8" s="211"/>
      <c r="J8" s="211"/>
      <c r="K8" s="16"/>
      <c r="L8" s="16"/>
    </row>
    <row r="9" spans="1:14" s="14" customFormat="1" ht="18.75" x14ac:dyDescent="0.2">
      <c r="C9" s="18"/>
      <c r="D9" s="217" t="s">
        <v>25</v>
      </c>
      <c r="E9" s="217"/>
      <c r="F9" s="217"/>
      <c r="G9" s="217"/>
      <c r="H9" s="217"/>
      <c r="I9" s="217"/>
      <c r="J9" s="217"/>
    </row>
    <row r="10" spans="1:14" s="17" customFormat="1" ht="18" customHeight="1" x14ac:dyDescent="0.2">
      <c r="B10" s="18"/>
      <c r="C10" s="18"/>
      <c r="D10" s="217" t="s">
        <v>20</v>
      </c>
      <c r="E10" s="217"/>
      <c r="F10" s="217"/>
      <c r="G10" s="217"/>
      <c r="H10" s="217"/>
      <c r="I10" s="217"/>
      <c r="J10" s="217"/>
    </row>
    <row r="11" spans="1:14" s="14" customFormat="1" ht="18.75" customHeight="1" x14ac:dyDescent="0.2">
      <c r="D11" s="218" t="s">
        <v>99</v>
      </c>
      <c r="E11" s="218"/>
      <c r="F11" s="218"/>
      <c r="G11" s="218"/>
      <c r="H11" s="218"/>
      <c r="I11" s="218"/>
      <c r="J11" s="218"/>
    </row>
    <row r="12" spans="1:14" s="14" customFormat="1" ht="18.75" x14ac:dyDescent="0.2">
      <c r="D12" s="81"/>
      <c r="E12" s="81"/>
      <c r="F12" s="81"/>
      <c r="G12" s="81"/>
      <c r="H12" s="81"/>
      <c r="I12" s="81"/>
      <c r="J12" s="81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6"/>
      <c r="E14" s="213" t="s">
        <v>25</v>
      </c>
      <c r="F14" s="213"/>
      <c r="G14" s="213"/>
      <c r="H14" s="213"/>
      <c r="I14" s="213"/>
      <c r="J14" s="213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6"/>
      <c r="E15" s="212" t="s">
        <v>26</v>
      </c>
      <c r="F15" s="212"/>
      <c r="G15" s="212"/>
      <c r="H15" s="212"/>
      <c r="I15" s="212"/>
      <c r="J15" s="52">
        <f>+'[1]CTA. FONDOCYT 960'!$J$129</f>
        <v>337556.10999999975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6"/>
      <c r="E16" s="63" t="s">
        <v>4</v>
      </c>
      <c r="F16" s="63" t="s">
        <v>5</v>
      </c>
      <c r="G16" s="63" t="s">
        <v>6</v>
      </c>
      <c r="H16" s="63" t="s">
        <v>0</v>
      </c>
      <c r="I16" s="63" t="s">
        <v>1</v>
      </c>
      <c r="J16" s="63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8"/>
      <c r="E17" s="119"/>
      <c r="F17" s="118"/>
      <c r="G17" s="119">
        <v>44926</v>
      </c>
      <c r="H17" s="120"/>
      <c r="I17" s="121">
        <v>0</v>
      </c>
      <c r="J17" s="120">
        <f>+J15</f>
        <v>337556.10999999975</v>
      </c>
    </row>
    <row r="18" spans="4:96" s="10" customFormat="1" ht="30" customHeight="1" x14ac:dyDescent="0.2">
      <c r="D18" s="178"/>
      <c r="E18" s="179">
        <v>44946</v>
      </c>
      <c r="F18" s="180" t="s">
        <v>143</v>
      </c>
      <c r="G18" s="179" t="s">
        <v>147</v>
      </c>
      <c r="H18" s="181"/>
      <c r="I18" s="182">
        <v>2346.88</v>
      </c>
      <c r="J18" s="75">
        <f>J17+H18-I18</f>
        <v>335209.22999999975</v>
      </c>
    </row>
    <row r="19" spans="4:96" s="10" customFormat="1" ht="30" customHeight="1" thickBot="1" x14ac:dyDescent="0.25">
      <c r="D19" s="178"/>
      <c r="E19" s="179">
        <v>44957</v>
      </c>
      <c r="F19" s="180"/>
      <c r="G19" s="210" t="s">
        <v>30</v>
      </c>
      <c r="H19" s="181"/>
      <c r="I19" s="182">
        <v>175</v>
      </c>
      <c r="J19" s="75">
        <f>J18+H19-I19</f>
        <v>335034.22999999975</v>
      </c>
    </row>
    <row r="20" spans="4:96" s="11" customFormat="1" ht="19.5" thickTop="1" thickBot="1" x14ac:dyDescent="0.25">
      <c r="D20" s="228" t="s">
        <v>8</v>
      </c>
      <c r="E20" s="228"/>
      <c r="F20" s="228"/>
      <c r="G20" s="228"/>
      <c r="H20" s="76">
        <v>0</v>
      </c>
      <c r="I20" s="76">
        <f>SUM(I18:I19)</f>
        <v>2521.88</v>
      </c>
      <c r="J20" s="76">
        <f>+J15+H20-I20</f>
        <v>335034.22999999975</v>
      </c>
      <c r="K20" s="29">
        <f>+J20-'[1]CTA. FONDOCYT 960'!$J$131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84" t="s">
        <v>38</v>
      </c>
      <c r="F23" s="9"/>
      <c r="G23" s="85" t="s">
        <v>40</v>
      </c>
      <c r="H23" s="9"/>
      <c r="I23" s="84" t="s">
        <v>39</v>
      </c>
      <c r="J23" s="9"/>
      <c r="K23" s="2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84" t="s">
        <v>31</v>
      </c>
      <c r="F24" s="9"/>
      <c r="G24" s="84" t="s">
        <v>36</v>
      </c>
      <c r="H24" s="9"/>
      <c r="I24" s="84" t="s">
        <v>32</v>
      </c>
      <c r="J24" s="9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4" t="s">
        <v>33</v>
      </c>
      <c r="F25" s="9"/>
      <c r="G25" s="84" t="s">
        <v>44</v>
      </c>
      <c r="H25" s="9"/>
      <c r="I25" s="84" t="s">
        <v>76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84" t="s">
        <v>34</v>
      </c>
      <c r="F26" s="9"/>
      <c r="G26" s="84" t="s">
        <v>37</v>
      </c>
      <c r="H26" s="9"/>
      <c r="I26" s="84" t="s">
        <v>35</v>
      </c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9"/>
      <c r="F27" s="9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9"/>
      <c r="F28" s="9"/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G31" s="85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8" x14ac:dyDescent="0.2">
      <c r="D33" s="22"/>
      <c r="E33" s="21"/>
      <c r="F33" s="20"/>
      <c r="G33" s="20"/>
      <c r="H33" s="23"/>
      <c r="I33" s="23"/>
      <c r="J33" s="2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6"/>
      <c r="F34" s="3"/>
      <c r="G34" s="3"/>
      <c r="H34" s="4"/>
      <c r="I34" s="4"/>
      <c r="J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229"/>
      <c r="E35" s="229"/>
      <c r="F35" s="229"/>
      <c r="G35" s="229"/>
      <c r="H35" s="229"/>
      <c r="I35" s="229"/>
      <c r="J35" s="22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230"/>
      <c r="E36" s="230"/>
      <c r="F36" s="230"/>
      <c r="G36" s="230"/>
      <c r="H36" s="230"/>
      <c r="I36" s="230"/>
      <c r="J36" s="230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219"/>
      <c r="E37" s="219"/>
      <c r="F37" s="219"/>
      <c r="G37" s="219"/>
      <c r="H37" s="219"/>
      <c r="I37" s="219"/>
      <c r="J37" s="21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219"/>
      <c r="E38" s="219"/>
      <c r="F38" s="219"/>
      <c r="G38" s="219"/>
      <c r="H38" s="219"/>
      <c r="I38" s="219"/>
      <c r="J38" s="21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19"/>
      <c r="E39" s="219"/>
      <c r="F39" s="219"/>
      <c r="G39" s="219"/>
      <c r="H39" s="219"/>
      <c r="I39" s="219"/>
      <c r="J39" s="21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19"/>
      <c r="E40" s="219"/>
      <c r="F40" s="219"/>
      <c r="G40" s="219"/>
      <c r="H40" s="219"/>
      <c r="I40" s="219"/>
      <c r="J40" s="21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71" spans="4:4" ht="13.5" thickBot="1" x14ac:dyDescent="0.25"/>
    <row r="72" spans="4:4" ht="15" x14ac:dyDescent="0.2">
      <c r="D72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0:J40"/>
    <mergeCell ref="D20:G20"/>
    <mergeCell ref="D35:J35"/>
    <mergeCell ref="D36:J36"/>
    <mergeCell ref="D37:J37"/>
    <mergeCell ref="D38:J38"/>
    <mergeCell ref="D39:J39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2023-02-07T13:42:34Z</cp:lastPrinted>
  <dcterms:created xsi:type="dcterms:W3CDTF">2006-07-11T17:39:34Z</dcterms:created>
  <dcterms:modified xsi:type="dcterms:W3CDTF">2023-02-07T13:42:40Z</dcterms:modified>
</cp:coreProperties>
</file>