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.villar\Desktop\DOCUMENTOS PARA DISPONIBLIDAD\DOCUMENTOS PARA EL PORTAL DE TRANSPARENCIA\AÑO 2023\MARZO\"/>
    </mc:Choice>
  </mc:AlternateContent>
  <bookViews>
    <workbookView xWindow="0" yWindow="0" windowWidth="20490" windowHeight="7155" tabRatio="601"/>
  </bookViews>
  <sheets>
    <sheet name="INGRESOS CUENTA COLECT" sheetId="1" r:id="rId1"/>
    <sheet name="EGRESOS CTA. AUXILIAR 33001" sheetId="4" r:id="rId2"/>
    <sheet name="EGRESOS CTA.  OPERT. 160" sheetId="5" r:id="rId3"/>
    <sheet name="EGRESOS CTA. NOMINA" sheetId="6" r:id="rId4"/>
    <sheet name="EGRESOS CTA. FONDOCYT" sheetId="7" r:id="rId5"/>
  </sheets>
  <externalReferences>
    <externalReference r:id="rId6"/>
    <externalReference r:id="rId7"/>
  </externalReferences>
  <definedNames>
    <definedName name="_xlnm._FilterDatabase" localSheetId="0" hidden="1">'INGRESOS CUENTA COLECT'!$B$1:$H$291</definedName>
    <definedName name="_xlnm.Print_Area" localSheetId="2">'EGRESOS CTA.  OPERT. 160'!$A$1:$I$63</definedName>
    <definedName name="_xlnm.Print_Area" localSheetId="1">'EGRESOS CTA. AUXILIAR 33001'!$B$1:$I$222</definedName>
    <definedName name="_xlnm.Print_Area" localSheetId="4">'EGRESOS CTA. FONDOCYT'!$A$1:$J$39</definedName>
    <definedName name="_xlnm.Print_Area" localSheetId="3">'EGRESOS CTA. NOMINA'!$A$1:$J$52</definedName>
    <definedName name="_xlnm.Print_Area" localSheetId="0">'INGRESOS CUENTA COLECT'!$A$1:$G$262</definedName>
    <definedName name="_xlnm.Print_Titles" localSheetId="2">'EGRESOS CTA.  OPERT. 160'!$1:$12</definedName>
    <definedName name="_xlnm.Print_Titles" localSheetId="1">'EGRESOS CTA. AUXILIAR 33001'!$1:$13</definedName>
    <definedName name="_xlnm.Print_Titles" localSheetId="4">'EGRESOS CTA. FONDOCYT'!$1:$12</definedName>
    <definedName name="_xlnm.Print_Titles" localSheetId="3">'EGRESOS CTA. NOMINA'!$1:$11</definedName>
    <definedName name="_xlnm.Print_Titles" localSheetId="0">'INGRESOS CUENTA COLECT'!$1:$12</definedName>
  </definedNames>
  <calcPr calcId="152511"/>
</workbook>
</file>

<file path=xl/calcChain.xml><?xml version="1.0" encoding="utf-8"?>
<calcChain xmlns="http://schemas.openxmlformats.org/spreadsheetml/2006/main">
  <c r="J15" i="7" l="1"/>
  <c r="J14" i="6"/>
  <c r="H55" i="5"/>
  <c r="G55" i="5"/>
  <c r="I11" i="5"/>
  <c r="I12" i="4"/>
  <c r="F252" i="1"/>
  <c r="E252" i="1"/>
  <c r="G14" i="1"/>
  <c r="I13" i="5" l="1"/>
  <c r="I14" i="5" l="1"/>
  <c r="I15" i="5" s="1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55" i="5"/>
  <c r="J55" i="5" s="1"/>
  <c r="H212" i="4"/>
  <c r="I23" i="7" l="1"/>
  <c r="J23" i="7" s="1"/>
  <c r="K23" i="7" s="1"/>
  <c r="H45" i="6" l="1"/>
  <c r="G212" i="4" l="1"/>
  <c r="I45" i="6" l="1"/>
  <c r="J17" i="7" l="1"/>
  <c r="J18" i="7" s="1"/>
  <c r="J19" i="7" s="1"/>
  <c r="J20" i="7" s="1"/>
  <c r="J21" i="7" s="1"/>
  <c r="J22" i="7" s="1"/>
  <c r="J16" i="6"/>
  <c r="J45" i="6" s="1"/>
  <c r="K45" i="6" s="1"/>
  <c r="E17" i="1"/>
  <c r="J17" i="6" l="1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I14" i="4" l="1"/>
  <c r="I212" i="4" l="1"/>
  <c r="J212" i="4" s="1"/>
  <c r="I15" i="4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I169" i="4" s="1"/>
  <c r="I170" i="4" s="1"/>
  <c r="I171" i="4" s="1"/>
  <c r="I172" i="4" s="1"/>
  <c r="I173" i="4" s="1"/>
  <c r="I174" i="4" s="1"/>
  <c r="I175" i="4" s="1"/>
  <c r="I176" i="4" s="1"/>
  <c r="I177" i="4" s="1"/>
  <c r="I178" i="4" s="1"/>
  <c r="I179" i="4" s="1"/>
  <c r="I180" i="4" s="1"/>
  <c r="I181" i="4" s="1"/>
  <c r="I182" i="4" s="1"/>
  <c r="I183" i="4" s="1"/>
  <c r="I184" i="4" s="1"/>
  <c r="I185" i="4" s="1"/>
  <c r="I186" i="4" s="1"/>
  <c r="I187" i="4" s="1"/>
  <c r="I188" i="4" s="1"/>
  <c r="I189" i="4" s="1"/>
  <c r="I190" i="4" s="1"/>
  <c r="I191" i="4" s="1"/>
  <c r="I192" i="4" s="1"/>
  <c r="I193" i="4" s="1"/>
  <c r="I194" i="4" s="1"/>
  <c r="I195" i="4" s="1"/>
  <c r="I196" i="4" s="1"/>
  <c r="I197" i="4" s="1"/>
  <c r="I198" i="4" s="1"/>
  <c r="I199" i="4" s="1"/>
  <c r="I200" i="4" s="1"/>
  <c r="I201" i="4" s="1"/>
  <c r="I202" i="4" s="1"/>
  <c r="I203" i="4" s="1"/>
  <c r="I204" i="4" s="1"/>
  <c r="I205" i="4" s="1"/>
  <c r="I206" i="4" s="1"/>
  <c r="I207" i="4" s="1"/>
  <c r="I208" i="4" s="1"/>
  <c r="I209" i="4" s="1"/>
  <c r="I210" i="4" s="1"/>
  <c r="I211" i="4" s="1"/>
  <c r="I43" i="5" l="1"/>
  <c r="I44" i="5" s="1"/>
  <c r="I45" i="5" s="1"/>
  <c r="I46" i="5" s="1"/>
  <c r="I47" i="5" s="1"/>
  <c r="I48" i="5" s="1"/>
  <c r="I49" i="5" s="1"/>
  <c r="I50" i="5" s="1"/>
  <c r="I51" i="5" s="1"/>
  <c r="I52" i="5" s="1"/>
  <c r="I53" i="5" s="1"/>
  <c r="I54" i="5" s="1"/>
  <c r="G17" i="1" l="1"/>
  <c r="G18" i="1" l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52" i="1"/>
  <c r="H252" i="1" s="1"/>
  <c r="G224" i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l="1"/>
  <c r="G251" i="1" s="1"/>
</calcChain>
</file>

<file path=xl/sharedStrings.xml><?xml version="1.0" encoding="utf-8"?>
<sst xmlns="http://schemas.openxmlformats.org/spreadsheetml/2006/main" count="660" uniqueCount="222">
  <si>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</si>
  <si>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</si>
  <si>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</si>
  <si>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</si>
  <si>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</si>
  <si>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</si>
  <si>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</si>
  <si>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</si>
  <si>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</si>
  <si>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</si>
  <si>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</si>
  <si>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</si>
  <si>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</si>
  <si>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</si>
  <si>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</si>
  <si>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</si>
  <si>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</si>
  <si>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</si>
  <si>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</si>
  <si>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</si>
  <si>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</si>
  <si>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</si>
  <si>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>DEPOSITO VIA TRANSF. ARS SENASA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</si>
  <si>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</si>
  <si>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</si>
  <si>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</si>
  <si>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</si>
  <si>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</si>
  <si>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</si>
  <si>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NOTA DEBITO POR COBRO TARJETA CREDITO CARDNET</t>
  </si>
  <si>
    <t>CARGOS POR SERVICIOS (RETENCION DE ESTADO)</t>
  </si>
  <si>
    <t>Preparado Por:</t>
  </si>
  <si>
    <t xml:space="preserve">Revisado Por: </t>
  </si>
  <si>
    <t xml:space="preserve">Lcda. Julia Villar Pimentel </t>
  </si>
  <si>
    <t>Analista Financiera</t>
  </si>
  <si>
    <t>Contadora Interna</t>
  </si>
  <si>
    <t>Aprobabdo Por:</t>
  </si>
  <si>
    <t>Directora Financiera</t>
  </si>
  <si>
    <t>____________________</t>
  </si>
  <si>
    <t>_________________________</t>
  </si>
  <si>
    <t xml:space="preserve">      ______________________________</t>
  </si>
  <si>
    <t>DEPOSITO</t>
  </si>
  <si>
    <t>DEPOSITO VIA TRANSF. ARS MAPFRE SALUD</t>
  </si>
  <si>
    <t xml:space="preserve">Lcda. Sandra Ciprian </t>
  </si>
  <si>
    <t>DEPOSITO VIA TRANSF. ARS RENACER</t>
  </si>
  <si>
    <t xml:space="preserve">DEPOSITO VIA TRANSF. ARS UNIVERSAL </t>
  </si>
  <si>
    <t>RETENCION ISR SALARIAL POR TRASF. VIA LIBRAMIENTOS NOMINA</t>
  </si>
  <si>
    <t>DEPOSITO VIA TRANSF. ARS CMD</t>
  </si>
  <si>
    <t>RETENCION 0.30% POR TRASF. VIA LIBRAMIENTOS A PROVEERDORES</t>
  </si>
  <si>
    <t>COMPAÑÍA DOMINICANA DE TELEFONOS, S. A.</t>
  </si>
  <si>
    <t>NULO</t>
  </si>
  <si>
    <t>DEPOSITO VIA TRANSF. ARS SEMMA</t>
  </si>
  <si>
    <t>DEPOSITO VIA TRANSF. ARS MONUMENTAL</t>
  </si>
  <si>
    <t>Lcda.Yokasta Burgos</t>
  </si>
  <si>
    <t xml:space="preserve"> ______________________</t>
  </si>
  <si>
    <t>QUIES COMPANY, S.R.L.</t>
  </si>
  <si>
    <t>ALTICE DOMINICANA, S.A.</t>
  </si>
  <si>
    <t>DEPOSITO VIA TRANSF. ARS SENASA ODONTOLOGIA</t>
  </si>
  <si>
    <t>DEPOSITO VIA TRANSF. ARS YUNEN</t>
  </si>
  <si>
    <t>DEPOSITO VIA TRANSF., RED ONCOLOGICA DOMINICANA INTEGRAL ,(RODI) CICLOTRÓN  (TIERGAU)</t>
  </si>
  <si>
    <t>DEPOSITO VIA TRANSF. ARS UNIVERSIDAD AUTONOMA DE SANTO DOMINGO</t>
  </si>
  <si>
    <t>SUED &amp; FARGESA, S. R. L.</t>
  </si>
  <si>
    <t>SERVICIOS E INSTALACIONES TECNICAS, S.R.L</t>
  </si>
  <si>
    <t>CORPORACION DEL ACUEDUCTO Y ALCANTARILLADO DE SANTO DOMINGO (CAASD)</t>
  </si>
  <si>
    <t>NOTA DEBITO POR COBRO TARJETA CREDITO ENERO 2023</t>
  </si>
  <si>
    <t>NOTA DEBITO POR COBRO TARJETA CREDITO AMERICAN EXPRESS</t>
  </si>
  <si>
    <t>DEPOSITO VIA TRANSF. ARS METASALUD</t>
  </si>
  <si>
    <t>DEPOSITO VIA TRANSF. ARS ASEMAP</t>
  </si>
  <si>
    <t>DEPOSITO VIA TRANSF. ARS FUTURO</t>
  </si>
  <si>
    <t>HUMANO SEGUROS, S.A.</t>
  </si>
  <si>
    <t>CENTRO DE MEDICINA PALIATIVA DRA. GLORIA CASTILLO, E.I.R.L.</t>
  </si>
  <si>
    <t>RADIONCOL SERVICIOS MEDICOS, S.R.L.</t>
  </si>
  <si>
    <t>MAPFRE SALUD ARS, S.A.</t>
  </si>
  <si>
    <t>SEGURO NACIONAL DE SALUD (SENASA)</t>
  </si>
  <si>
    <t>CUANTICA, S.R.L.</t>
  </si>
  <si>
    <t>ISLA DOMINICANA DE PETROLEO CORPORATION</t>
  </si>
  <si>
    <t>MILDRED VIRGINIA CASTILLO RIERA</t>
  </si>
  <si>
    <t>0065-2023</t>
  </si>
  <si>
    <t>0068-2023</t>
  </si>
  <si>
    <t>0069-2023</t>
  </si>
  <si>
    <t>0073-2023</t>
  </si>
  <si>
    <t>FARACH, S. A.</t>
  </si>
  <si>
    <t>LETERAGO, S. R. L.</t>
  </si>
  <si>
    <t>SEAN DOMINICAN, S.R.L.</t>
  </si>
  <si>
    <t>COMISION PAGO DGII</t>
  </si>
  <si>
    <t>Del 01 Al 31 De Marzo 2023</t>
  </si>
  <si>
    <t>DEPOSITO VIA CHEQUE No.172003 ARS APS</t>
  </si>
  <si>
    <t>DEPOSITO PENDIENTE POR IDENTIFICAR</t>
  </si>
  <si>
    <t>pago de alquiler de espacio máquinas expendedoras snacks y café  por RD$$20,000.00 de parte de VS Solution, SRL </t>
  </si>
  <si>
    <t>Donacion de la Autoridades Portuaria Dominicana, al señor Robert Rafael Riveras Suarez, para saldo de hospitalizacion facturas#00087564-23 cheque #265249</t>
  </si>
  <si>
    <t>DEPOSITO VIA TRANSF. FUNDACION PUNTA CANA Sr. Santiago Sanchez Gómez de tres facturas de Radioterapia del 2022</t>
  </si>
  <si>
    <t>DEPOSITO VIA TRANSF Sr. Marino Carrera Evangelista, para saldo factura de un estudio de PET-CT OSEO Factura #00038526.</t>
  </si>
  <si>
    <t>DEPOSITO VIA TRANSF. POR SUBSIDIO MATERNIDAD Y ENFERMEDAD CORRESPONDIENTE AL MES DE ENERO 2023</t>
  </si>
  <si>
    <t>DEPOSITO VIA TRANSF. POR SUBSIDIO MATERNIDAD Y ENFERMEDAD CORRESPONDIENTE AL MES DE DICIEMBRE 2022</t>
  </si>
  <si>
    <t>TRANSF. DESDE CUENTA 3000 A LA CTA. 160 OPERATIVA POR REPOSICION GASTOS MENORES.</t>
  </si>
  <si>
    <t>0092-2023</t>
  </si>
  <si>
    <t>LUG HEALTHCARE TECHNOLOGY, S.L.</t>
  </si>
  <si>
    <t>SIN PROCESO</t>
  </si>
  <si>
    <t xml:space="preserve"> Deposito Cheque  #001955, Asoc. Mujeres Solidarias (AMSI) Donacion a la Sra,.Alba Yris Abreu Domingo, para ecocardiograma. por el monto de RD$2,208.00</t>
  </si>
  <si>
    <t xml:space="preserve"> Deposito Cheque  #001963, Asoc. Mujeres Solidarias (AMSI) Donacion a la Sra,.Altagracia Marisol Martinez, para compra medicamentos por el monto de RD$3,500.00</t>
  </si>
  <si>
    <t>DEPOSITO CK.  SOLEO FOOD SERVICES SRL PAGO  RENTA CAFETERIA FEBRERO  2023</t>
  </si>
  <si>
    <t>DEPOSITO VIA TRANSF. ARS PRIMERA DE HUMANOS</t>
  </si>
  <si>
    <t>DEPOSITO VIA TRANSF. ARS  HUMANOS SEGUROS</t>
  </si>
  <si>
    <t xml:space="preserve">Deposito Via Transferencia Fundacion Saint Jude, en espera completivo de informacion </t>
  </si>
  <si>
    <t>DEPOSITO VIA TRANSF. ARS RESERVAS</t>
  </si>
  <si>
    <t>Deposito via transferecia de la Sra. Julia de paula Javier.Para aplicación de quimio terapia,saldo facturas 43625.</t>
  </si>
  <si>
    <t>TRANSFERENCIA RICIBIDA EN LA CUENTA  3000 PENDIENTE POR IDENTIFICAR (AVISO DE CREDITO)</t>
  </si>
  <si>
    <t xml:space="preserve">SIN  MOVIMIENTOS </t>
  </si>
  <si>
    <t>Deposito via Cheque #20938687Pago reclamaciones medicas. ARS.GMA</t>
  </si>
  <si>
    <t>DEPOSITO VIA TRANSF. ARS META SALUD</t>
  </si>
  <si>
    <t>Deposito via transferecia de la Sra. María Eugenia Pérez Pérez, para saldo facturas #000047019-23 por compra medicamentos.</t>
  </si>
  <si>
    <t>Deposito via cheque #2131925 Donacion a la señora Yudelka Roa, por $5,750.00 por el señor Carlos del Rosario</t>
  </si>
  <si>
    <t xml:space="preserve">Dp Via via cheque  #014335 Pago reclamaciones medicas ARS. Simag </t>
  </si>
  <si>
    <t xml:space="preserve">Dp Via via cheque #084864 Donacion al Sr.Miguel Russo, para compra de medicamentos por el monto de RD$250,090.00 </t>
  </si>
  <si>
    <t>DEPOSITO VIA TRANSF FUNDACION AMIGOS CONTRA EL CANCER Pago Fact B0100004001 FACCI</t>
  </si>
  <si>
    <t>CAPELLAN DENTAL, SRL</t>
  </si>
  <si>
    <t>ALIANZA INNOVADORA DE SERVICIOS AMBIENTALES , S.R.L.</t>
  </si>
  <si>
    <t>AYUNTAMIENTO DEL DISTRITO NACIONAL</t>
  </si>
  <si>
    <t>GIRBAU DOMINICANA, S.R.L.</t>
  </si>
  <si>
    <t>KYODOM, S.R.L.</t>
  </si>
  <si>
    <t>RENT A EQUIPO MUESES, S.R.L.</t>
  </si>
  <si>
    <t>SEGUROS SURA, S.A.</t>
  </si>
  <si>
    <t>RQD HIGIENICOS, S.R.L.</t>
  </si>
  <si>
    <t>INTRAMEDICAL, S.R.L.</t>
  </si>
  <si>
    <t>PAGO NOMINA PERSONAL CARÁCTER EVENTUAL MARZO 2023 FP</t>
  </si>
  <si>
    <t>PAGO NOMINA PERSONAL CARÁCTER TEMPORAL MARZO 2023 FP</t>
  </si>
  <si>
    <t>PAGO NOMINA PERSONAL SUPLENCIA  MARZO 2023 FP</t>
  </si>
  <si>
    <t>COMERCIALIZADORA JOMECA, S.R.L.</t>
  </si>
  <si>
    <t>DISS DOMINICANA, S.R.L.</t>
  </si>
  <si>
    <t>GLOBAL MEDICA DOMINICANA - GMD, S.A.</t>
  </si>
  <si>
    <t>AGRO-GLOBAL EXPORT E IMPORT SRL</t>
  </si>
  <si>
    <t>BICLEY TECHNOLOGY S.R.L.</t>
  </si>
  <si>
    <t>DIPUGLIA PC OUTLET STORE, SRL</t>
  </si>
  <si>
    <t>EV PHARMA, S.R.L.</t>
  </si>
  <si>
    <t>FARMACO INTERNACIONAL,  S. R. L.</t>
  </si>
  <si>
    <t>HIDROMED, S.R..L</t>
  </si>
  <si>
    <t>2T IMPORTACIONES, S.R.L.</t>
  </si>
  <si>
    <t>INVERSIONES ND &amp; ASOCIADOS, S.R.L.</t>
  </si>
  <si>
    <t>COMPU-OFFICE DOMINICANA,S.R.L</t>
  </si>
  <si>
    <t>BIO-NOVA,  S. R. L.</t>
  </si>
  <si>
    <t>MERCANTIL RAMI, SRL</t>
  </si>
  <si>
    <t>SANTOS &amp; ORTIZ GROUP</t>
  </si>
  <si>
    <t>DIAGNOSTICOS &amp; MEDICOS DOMINICANOS S.R.L. (DIMEDOM)</t>
  </si>
  <si>
    <t>VERAS AGRAMONTE INVESTMENTS, S.R.L.</t>
  </si>
  <si>
    <t>PAGO NOMINA INCENTIVOS ARS  COLABORADORES INACTIVOS SNS PERIODO JULIO-DICIEMBRE 2022 FP</t>
  </si>
  <si>
    <t>PAGO NOMINA INCENTIVOS ARS COLABORADORES ACTIVOS SNS PERIODO JULIO-DICIEMBRE 2022 FP</t>
  </si>
  <si>
    <t>PAGO NOMINA INCENTIVOS ARS PERSONAL SNS PERIODO JULIO-DICIEMBRE 2022 FP</t>
  </si>
  <si>
    <t>DEYALEX COMERCIAL IMPORT, SRL</t>
  </si>
  <si>
    <t>SUPLIDORA NACIONAL DE TECNOLOGIA SNT, S,R,L</t>
  </si>
  <si>
    <t>HEMS, S.R.L.</t>
  </si>
  <si>
    <t>CARIBBEAN SIGN SUPPLY DOM. SRL</t>
  </si>
  <si>
    <t>SOLUCIONES EMPRESARIALES MORENO CRISPIN SRL</t>
  </si>
  <si>
    <t>ELPIROS, S.R.L.</t>
  </si>
  <si>
    <t>GROUP Z HEALTHCARE PRODUCTS DOMINICANA, SRL</t>
  </si>
  <si>
    <t>MAXIMILIANO ENCARNACION MEJIA</t>
  </si>
  <si>
    <t>CASA DOÑA MARCIA, CAMADONA SRL</t>
  </si>
  <si>
    <t>DISTRIBUIDORA Y SERVICIOS DIVERSOS (DISOPE), S.R.L.</t>
  </si>
  <si>
    <t>CARECHEM DOMIMICANA, S.R.L.</t>
  </si>
  <si>
    <t>GRUPO FARMACEUTICO CAR-M,  S. R. L.</t>
  </si>
  <si>
    <t>OFFITEK, S.R.L.</t>
  </si>
  <si>
    <t>MAXIMUM PEST CONTROL, S.R.L.</t>
  </si>
  <si>
    <t>OBELCA, S.R.L.</t>
  </si>
  <si>
    <t>PAGO NOMINA INDEMNIZACION EX COLABORADORES MARZO 2023 FP</t>
  </si>
  <si>
    <t>PAGO NOMINAVACACIONES NO DISFRUTADAS EX COLABORADORES MARZO 2023 FP</t>
  </si>
  <si>
    <t>SERVICIOS ELECTROMEDICOS E INST.,  S. A. (SEMINSA)</t>
  </si>
  <si>
    <t>ELECTROCONSTRUCONT, S.R.L.</t>
  </si>
  <si>
    <t>CRISTALIA DOMINICANA, S.R.L.</t>
  </si>
  <si>
    <t>PROLIMDES COMERCIAL,  S. R. L.</t>
  </si>
  <si>
    <t>SERVIAMED DOMINICANA,  S.R.L.</t>
  </si>
  <si>
    <t>SERVICIOS E INSTALACIONES TECNICAS,  S.R.L.</t>
  </si>
  <si>
    <t>VIN COMERCIAL, SRL</t>
  </si>
  <si>
    <t>SUPLIDORES MEDICOS COMERCIALES, SRL (SUMEDCOR)</t>
  </si>
  <si>
    <t>PARALLAX FACTORING SA</t>
  </si>
  <si>
    <t>Del 01 Al 31 De  Marzo 2023</t>
  </si>
  <si>
    <t>2031</t>
  </si>
  <si>
    <t>2032</t>
  </si>
  <si>
    <t>0085-2023</t>
  </si>
  <si>
    <t>0086-2023</t>
  </si>
  <si>
    <t>2041</t>
  </si>
  <si>
    <t>REINTEGRO TRANSFERENCIA 0069-2023,POHUT COMERCIAL, S.R.L.</t>
  </si>
  <si>
    <t>REINTEGRO TRANSFERENCIA 0065-2023,SUED &amp; FARGESA, S. R. L.</t>
  </si>
  <si>
    <t>REINTEGRO TRANSFERENCIA 0073-2023,HOSPIFAR, S. R. L.</t>
  </si>
  <si>
    <t>REINTEGRO TRANSFERENCIA 0068-2023,PEREZ BARROSO, S. R. L.</t>
  </si>
  <si>
    <t>REINTEGRO PAGO IMPUESTO 0.15%, SUED &amp; FARGESA, HOSPIFAR, S.R.L. POHUT COMERCIAL, S.R.L. Y PEREZ BARROSO, S. R. L.,</t>
  </si>
  <si>
    <t>ARTURO MARTIN HERNANDEZ MACHIN</t>
  </si>
  <si>
    <t>DHL DOMINICANA,  S. A.</t>
  </si>
  <si>
    <t>IHARA CRISTI LOW FERNANDEZ BAUTISTA</t>
  </si>
  <si>
    <t>REFERENCIA LABORATORIO CLINICO, S.A.</t>
  </si>
  <si>
    <t>ESMERALDA CACERES DE LOS SANTOS</t>
  </si>
  <si>
    <t>FARMADAL, S.R.L.</t>
  </si>
  <si>
    <t>SANOZ FARMACEUTICA, S.A</t>
  </si>
  <si>
    <t>SERVIAMED DOMINICANA, SRL</t>
  </si>
  <si>
    <t>WORLD TECHNOLOGY TATIS, S.R.L.</t>
  </si>
  <si>
    <t>MP PATHOLOGY</t>
  </si>
  <si>
    <t>COLECTOR DE IMPUESTOS INTERNOS</t>
  </si>
  <si>
    <t xml:space="preserve">  COMISION POR PAGO DE IMPUESTOS IR-17 MESES ENERO Y FEBRERO  E ITBIS MES DE ENERO 2023</t>
  </si>
  <si>
    <t>767-1</t>
  </si>
  <si>
    <t>771-1</t>
  </si>
  <si>
    <t>775-1</t>
  </si>
  <si>
    <t>779-1</t>
  </si>
  <si>
    <t>785-1</t>
  </si>
  <si>
    <t>SUIPHAR DOMINICANA,S.R.L</t>
  </si>
  <si>
    <t>789-1</t>
  </si>
  <si>
    <t>INDO-QUIMICA, S.A.S</t>
  </si>
  <si>
    <t>907-1</t>
  </si>
  <si>
    <t>NOMINA COMPENSACION MIILITAR MARZO 2023, FONDO GENERAL</t>
  </si>
  <si>
    <t>909-1</t>
  </si>
  <si>
    <t>NOMINA COMPENSACION ESPECIAL MARZO 2023 FONDO GENERAL</t>
  </si>
  <si>
    <t>911-1</t>
  </si>
  <si>
    <t>NOMINA  PERSONAL CARÁCTER TEMPORAL (CICLOTRON)  MARZO 2023 FONDO GENERAL</t>
  </si>
  <si>
    <t>917-1</t>
  </si>
  <si>
    <t>NOMINA  PERSONAL CARÁCTER TEMPORAL MARZO 2023 FONDO GENERAL</t>
  </si>
  <si>
    <t>913-1</t>
  </si>
  <si>
    <t>NOMINA  PERSONAL CARÁCTER FIJO  MARZO 2023 FONDO GENERAL</t>
  </si>
  <si>
    <t>0002-2023</t>
  </si>
  <si>
    <t>0003-2023</t>
  </si>
  <si>
    <t>0004-2023</t>
  </si>
  <si>
    <t xml:space="preserve">ADRIAN MOISES PUELLO GUERRERO </t>
  </si>
  <si>
    <t>TAMY SANTANA MONSANTO</t>
  </si>
  <si>
    <t>JULISSA ELIZABETH ALONZO ARIAS DE GOUWY</t>
  </si>
  <si>
    <t xml:space="preserve">    Aprobabdo Por:</t>
  </si>
  <si>
    <t xml:space="preserve">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</si>
</sst>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35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17" fillId="3" borderId="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vertical="center" wrapText="1"/>
    </xf>
    <xf numFmtId="43" fontId="19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9" fillId="0" borderId="7" xfId="0" applyFont="1" applyFill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left" vertical="center" wrapText="1"/>
    </xf>
    <xf numFmtId="43" fontId="19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165" fontId="12" fillId="0" borderId="7" xfId="0" applyNumberFormat="1" applyFont="1" applyFill="1" applyBorder="1" applyAlignment="1">
      <alignment horizontal="left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right" vertical="center" wrapText="1"/>
    </xf>
    <xf numFmtId="43" fontId="20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165" fontId="12" fillId="0" borderId="7" xfId="0" applyNumberFormat="1" applyFont="1" applyFill="1" applyBorder="1" applyAlignment="1">
      <alignment horizontal="right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5" fontId="15" fillId="0" borderId="7" xfId="0" applyNumberFormat="1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1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7" fillId="0" borderId="0" xfId="0" applyFont="1" applyBorder="1" applyAlignment="1">
      <alignment vertical="center"/>
    </xf>
    <xf numFmtId="0" fontId="22" fillId="0" borderId="4" xfId="0" applyFont="1" applyFill="1" applyBorder="1" applyAlignment="1">
      <alignment vertical="center" wrapText="1"/>
    </xf>
    <xf numFmtId="4" fontId="13" fillId="3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right" vertical="center"/>
    </xf>
    <xf numFmtId="43" fontId="20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20" fillId="0" borderId="17" xfId="1" applyFont="1" applyFill="1" applyBorder="1" applyAlignment="1">
      <alignment vertical="center"/>
    </xf>
    <xf numFmtId="43" fontId="19" fillId="0" borderId="18" xfId="1" applyFont="1" applyFill="1" applyBorder="1" applyAlignment="1">
      <alignment vertical="center"/>
    </xf>
    <xf numFmtId="4" fontId="13" fillId="3" borderId="20" xfId="0" applyNumberFormat="1" applyFont="1" applyFill="1" applyBorder="1" applyAlignment="1">
      <alignment horizontal="right" vertical="center"/>
    </xf>
    <xf numFmtId="43" fontId="20" fillId="0" borderId="21" xfId="1" applyFont="1" applyFill="1" applyBorder="1" applyAlignment="1">
      <alignment vertical="center"/>
    </xf>
    <xf numFmtId="165" fontId="12" fillId="3" borderId="18" xfId="0" applyNumberFormat="1" applyFont="1" applyFill="1" applyBorder="1" applyAlignment="1">
      <alignment horizontal="left" vertical="center" wrapText="1"/>
    </xf>
    <xf numFmtId="43" fontId="19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20" fillId="0" borderId="24" xfId="1" applyFont="1" applyFill="1" applyBorder="1" applyAlignment="1">
      <alignment vertical="center"/>
    </xf>
    <xf numFmtId="0" fontId="19" fillId="6" borderId="26" xfId="0" applyFont="1" applyFill="1" applyBorder="1" applyAlignment="1">
      <alignment vertical="center" wrapText="1"/>
    </xf>
    <xf numFmtId="43" fontId="12" fillId="0" borderId="27" xfId="1" applyFont="1" applyFill="1" applyBorder="1" applyAlignment="1">
      <alignment vertical="center"/>
    </xf>
    <xf numFmtId="43" fontId="19" fillId="0" borderId="28" xfId="4" applyFont="1" applyFill="1" applyBorder="1" applyAlignment="1">
      <alignment horizontal="left" vertical="center"/>
    </xf>
    <xf numFmtId="43" fontId="19" fillId="0" borderId="4" xfId="4" applyFont="1" applyFill="1" applyBorder="1" applyAlignment="1">
      <alignment horizontal="left" vertical="center"/>
    </xf>
    <xf numFmtId="43" fontId="19" fillId="0" borderId="29" xfId="4" applyFont="1" applyFill="1" applyBorder="1"/>
    <xf numFmtId="43" fontId="19" fillId="0" borderId="30" xfId="4" applyFont="1" applyFill="1" applyBorder="1" applyAlignment="1">
      <alignment horizontal="left" vertical="center"/>
    </xf>
    <xf numFmtId="43" fontId="19" fillId="0" borderId="31" xfId="4" applyFont="1" applyFill="1" applyBorder="1" applyAlignment="1">
      <alignment horizontal="left" vertical="center"/>
    </xf>
    <xf numFmtId="0" fontId="12" fillId="0" borderId="25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vertical="center"/>
    </xf>
    <xf numFmtId="43" fontId="6" fillId="3" borderId="0" xfId="0" applyNumberFormat="1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34" xfId="0" applyFont="1" applyFill="1" applyBorder="1" applyAlignment="1">
      <alignment vertical="center"/>
    </xf>
    <xf numFmtId="0" fontId="13" fillId="7" borderId="6" xfId="0" applyFont="1" applyFill="1" applyBorder="1" applyAlignment="1">
      <alignment horizontal="center" vertical="center"/>
    </xf>
    <xf numFmtId="165" fontId="13" fillId="7" borderId="6" xfId="0" applyNumberFormat="1" applyFont="1" applyFill="1" applyBorder="1" applyAlignment="1">
      <alignment horizontal="center" vertical="center"/>
    </xf>
    <xf numFmtId="43" fontId="20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5" fontId="23" fillId="0" borderId="15" xfId="0" applyNumberFormat="1" applyFont="1" applyFill="1" applyBorder="1" applyAlignment="1">
      <alignment horizontal="left" vertical="center" wrapText="1"/>
    </xf>
    <xf numFmtId="0" fontId="23" fillId="0" borderId="15" xfId="0" applyFont="1" applyFill="1" applyBorder="1" applyAlignment="1">
      <alignment horizontal="center"/>
    </xf>
    <xf numFmtId="0" fontId="23" fillId="0" borderId="2" xfId="0" applyFont="1" applyFill="1" applyBorder="1" applyAlignment="1">
      <alignment vertical="center" wrapText="1"/>
    </xf>
    <xf numFmtId="43" fontId="23" fillId="0" borderId="30" xfId="4" applyFont="1" applyFill="1" applyBorder="1" applyAlignment="1">
      <alignment vertical="center"/>
    </xf>
    <xf numFmtId="43" fontId="23" fillId="0" borderId="13" xfId="1" applyFont="1" applyFill="1" applyBorder="1" applyAlignment="1">
      <alignment vertical="center"/>
    </xf>
    <xf numFmtId="165" fontId="23" fillId="0" borderId="16" xfId="0" applyNumberFormat="1" applyFont="1" applyFill="1" applyBorder="1" applyAlignment="1">
      <alignment horizontal="left" vertical="center" wrapText="1"/>
    </xf>
    <xf numFmtId="0" fontId="23" fillId="0" borderId="16" xfId="0" applyFont="1" applyFill="1" applyBorder="1" applyAlignment="1">
      <alignment horizontal="center"/>
    </xf>
    <xf numFmtId="0" fontId="23" fillId="0" borderId="2" xfId="0" applyFont="1" applyFill="1" applyBorder="1" applyAlignment="1">
      <alignment vertical="top" wrapText="1"/>
    </xf>
    <xf numFmtId="43" fontId="14" fillId="0" borderId="30" xfId="4" applyFont="1" applyFill="1" applyBorder="1" applyAlignment="1">
      <alignment vertical="center"/>
    </xf>
    <xf numFmtId="165" fontId="14" fillId="0" borderId="16" xfId="0" applyNumberFormat="1" applyFont="1" applyFill="1" applyBorder="1" applyAlignment="1">
      <alignment horizontal="left" vertical="center" wrapText="1"/>
    </xf>
    <xf numFmtId="0" fontId="14" fillId="0" borderId="16" xfId="0" applyFont="1" applyFill="1" applyBorder="1" applyAlignment="1">
      <alignment horizontal="center"/>
    </xf>
    <xf numFmtId="165" fontId="23" fillId="0" borderId="11" xfId="0" applyNumberFormat="1" applyFont="1" applyFill="1" applyBorder="1" applyAlignment="1">
      <alignment horizontal="left" vertical="center" wrapText="1"/>
    </xf>
    <xf numFmtId="0" fontId="23" fillId="0" borderId="11" xfId="0" applyFont="1" applyFill="1" applyBorder="1" applyAlignment="1">
      <alignment horizont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25" fillId="0" borderId="0" xfId="0" applyFont="1" applyAlignment="1">
      <alignment horizontal="center"/>
    </xf>
    <xf numFmtId="0" fontId="23" fillId="0" borderId="0" xfId="0" applyFont="1"/>
    <xf numFmtId="0" fontId="7" fillId="0" borderId="0" xfId="0" applyFont="1" applyAlignment="1">
      <alignment vertical="center"/>
    </xf>
    <xf numFmtId="4" fontId="5" fillId="3" borderId="0" xfId="0" applyNumberFormat="1" applyFont="1" applyFill="1" applyBorder="1" applyAlignment="1">
      <alignment horizontal="center" vertical="center"/>
    </xf>
    <xf numFmtId="4" fontId="5" fillId="3" borderId="0" xfId="0" applyNumberFormat="1" applyFont="1" applyFill="1" applyBorder="1" applyAlignment="1">
      <alignment horizontal="right" vertical="center"/>
    </xf>
    <xf numFmtId="0" fontId="23" fillId="0" borderId="2" xfId="0" applyFont="1" applyFill="1" applyBorder="1" applyAlignment="1">
      <alignment horizontal="left" vertical="center" wrapText="1"/>
    </xf>
    <xf numFmtId="14" fontId="12" fillId="0" borderId="4" xfId="0" applyNumberFormat="1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165" fontId="13" fillId="0" borderId="8" xfId="0" applyNumberFormat="1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165" fontId="13" fillId="0" borderId="6" xfId="0" applyNumberFormat="1" applyFont="1" applyFill="1" applyBorder="1" applyAlignment="1">
      <alignment horizontal="center" vertical="center"/>
    </xf>
    <xf numFmtId="43" fontId="20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13" fillId="0" borderId="6" xfId="0" applyFont="1" applyFill="1" applyBorder="1" applyAlignment="1">
      <alignment horizontal="center" vertical="center"/>
    </xf>
    <xf numFmtId="43" fontId="20" fillId="0" borderId="6" xfId="1" applyFont="1" applyFill="1" applyBorder="1" applyAlignment="1">
      <alignment vertical="center"/>
    </xf>
    <xf numFmtId="43" fontId="13" fillId="0" borderId="6" xfId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vertical="center"/>
    </xf>
    <xf numFmtId="165" fontId="13" fillId="0" borderId="10" xfId="0" applyNumberFormat="1" applyFont="1" applyFill="1" applyBorder="1" applyAlignment="1">
      <alignment vertical="center"/>
    </xf>
    <xf numFmtId="43" fontId="20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5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20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20" fillId="8" borderId="10" xfId="1" applyFont="1" applyFill="1" applyBorder="1" applyAlignment="1">
      <alignment vertical="center"/>
    </xf>
    <xf numFmtId="49" fontId="12" fillId="3" borderId="11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left" vertical="center" wrapText="1"/>
    </xf>
    <xf numFmtId="43" fontId="12" fillId="0" borderId="11" xfId="1" applyFont="1" applyFill="1" applyBorder="1"/>
    <xf numFmtId="14" fontId="12" fillId="0" borderId="11" xfId="0" applyNumberFormat="1" applyFont="1" applyFill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Fill="1" applyBorder="1" applyAlignment="1">
      <alignment vertical="center" wrapText="1"/>
    </xf>
    <xf numFmtId="165" fontId="12" fillId="9" borderId="18" xfId="0" applyNumberFormat="1" applyFont="1" applyFill="1" applyBorder="1" applyAlignment="1">
      <alignment horizontal="left" vertical="center" wrapText="1"/>
    </xf>
    <xf numFmtId="43" fontId="12" fillId="0" borderId="11" xfId="1" applyFont="1" applyFill="1" applyBorder="1" applyAlignment="1">
      <alignment vertical="center"/>
    </xf>
    <xf numFmtId="165" fontId="12" fillId="0" borderId="11" xfId="0" applyNumberFormat="1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center"/>
    </xf>
    <xf numFmtId="43" fontId="23" fillId="0" borderId="32" xfId="1" applyFont="1" applyFill="1" applyBorder="1"/>
    <xf numFmtId="0" fontId="13" fillId="0" borderId="9" xfId="0" applyFont="1" applyFill="1" applyBorder="1" applyAlignment="1">
      <alignment horizontal="center" vertical="center"/>
    </xf>
    <xf numFmtId="165" fontId="12" fillId="0" borderId="9" xfId="0" applyNumberFormat="1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43" fontId="19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0" fontId="23" fillId="0" borderId="0" xfId="0" applyFont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24" fillId="4" borderId="22" xfId="0" applyNumberFormat="1" applyFont="1" applyFill="1" applyBorder="1" applyAlignment="1">
      <alignment vertical="center"/>
    </xf>
    <xf numFmtId="4" fontId="24" fillId="4" borderId="35" xfId="0" applyNumberFormat="1" applyFont="1" applyFill="1" applyBorder="1" applyAlignment="1">
      <alignment vertical="center"/>
    </xf>
    <xf numFmtId="4" fontId="24" fillId="4" borderId="36" xfId="0" applyNumberFormat="1" applyFont="1" applyFill="1" applyBorder="1" applyAlignment="1">
      <alignment vertical="center"/>
    </xf>
    <xf numFmtId="43" fontId="0" fillId="3" borderId="0" xfId="1" applyFont="1" applyFill="1" applyAlignment="1">
      <alignment vertical="center"/>
    </xf>
    <xf numFmtId="43" fontId="11" fillId="3" borderId="0" xfId="1" applyFont="1" applyFill="1" applyAlignment="1">
      <alignment vertical="center"/>
    </xf>
    <xf numFmtId="43" fontId="10" fillId="0" borderId="0" xfId="1" applyFont="1"/>
    <xf numFmtId="43" fontId="10" fillId="3" borderId="0" xfId="1" applyFont="1" applyFill="1" applyAlignment="1">
      <alignment horizontal="center" vertical="center"/>
    </xf>
    <xf numFmtId="43" fontId="23" fillId="0" borderId="30" xfId="1" applyFont="1" applyFill="1" applyBorder="1" applyAlignment="1">
      <alignment vertical="center"/>
    </xf>
    <xf numFmtId="43" fontId="23" fillId="0" borderId="28" xfId="1" applyFont="1" applyFill="1" applyBorder="1"/>
    <xf numFmtId="43" fontId="23" fillId="0" borderId="28" xfId="1" applyFont="1" applyFill="1" applyBorder="1" applyAlignment="1">
      <alignment vertical="center"/>
    </xf>
    <xf numFmtId="43" fontId="23" fillId="0" borderId="28" xfId="1" applyFont="1" applyFill="1" applyBorder="1" applyAlignment="1">
      <alignment horizontal="left" vertical="center"/>
    </xf>
    <xf numFmtId="43" fontId="14" fillId="0" borderId="28" xfId="1" applyFont="1" applyFill="1" applyBorder="1"/>
    <xf numFmtId="43" fontId="23" fillId="0" borderId="28" xfId="1" applyFont="1" applyFill="1" applyBorder="1" applyAlignment="1">
      <alignment vertical="center" wrapText="1"/>
    </xf>
    <xf numFmtId="43" fontId="24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43" fontId="6" fillId="3" borderId="0" xfId="1" applyFont="1" applyFill="1" applyAlignment="1">
      <alignment vertical="center"/>
    </xf>
    <xf numFmtId="0" fontId="23" fillId="0" borderId="37" xfId="0" applyFont="1" applyFill="1" applyBorder="1" applyAlignment="1">
      <alignment vertical="center" wrapText="1"/>
    </xf>
    <xf numFmtId="14" fontId="12" fillId="0" borderId="11" xfId="0" applyNumberFormat="1" applyFont="1" applyFill="1" applyBorder="1" applyAlignment="1">
      <alignment horizontal="left" wrapText="1"/>
    </xf>
    <xf numFmtId="165" fontId="23" fillId="0" borderId="0" xfId="0" applyNumberFormat="1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vertical="center" wrapText="1"/>
    </xf>
    <xf numFmtId="43" fontId="23" fillId="0" borderId="38" xfId="4" applyFont="1" applyFill="1" applyBorder="1" applyAlignment="1">
      <alignment vertical="center"/>
    </xf>
    <xf numFmtId="43" fontId="23" fillId="0" borderId="0" xfId="1" applyFont="1" applyFill="1" applyBorder="1"/>
    <xf numFmtId="43" fontId="23" fillId="0" borderId="11" xfId="4" applyFont="1" applyFill="1" applyBorder="1" applyAlignment="1">
      <alignment vertical="center"/>
    </xf>
    <xf numFmtId="43" fontId="23" fillId="0" borderId="11" xfId="1" applyFont="1" applyFill="1" applyBorder="1"/>
    <xf numFmtId="165" fontId="12" fillId="0" borderId="9" xfId="0" applyNumberFormat="1" applyFont="1" applyFill="1" applyBorder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" fontId="13" fillId="3" borderId="19" xfId="0" applyNumberFormat="1" applyFont="1" applyFill="1" applyBorder="1" applyAlignment="1">
      <alignment horizontal="center" vertical="center"/>
    </xf>
    <xf numFmtId="4" fontId="13" fillId="3" borderId="20" xfId="0" applyNumberFormat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0">
    <cellStyle name="Millares" xfId="1" builtinId="3"/>
    <cellStyle name="Millares 2" xfId="2"/>
    <cellStyle name="Millares 2 2" xfId="3"/>
    <cellStyle name="Millares 3" xfId="4"/>
    <cellStyle name="Moneda 2" xfId="5"/>
    <cellStyle name="Normal" xfId="0" builtinId="0"/>
    <cellStyle name="Normal 2" xfId="6"/>
    <cellStyle name="Normal 3" xfId="7"/>
    <cellStyle name="Porcentaje 2" xfId="8"/>
    <cellStyle name="Porcentual 2" xfId="9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904876</xdr:colOff>
      <xdr:row>4</xdr:row>
      <xdr:rowOff>119062</xdr:rowOff>
    </xdr:to>
    <xdr:pic>
      <xdr:nvPicPr>
        <xdr:cNvPr id="13538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274</xdr:row>
      <xdr:rowOff>28575</xdr:rowOff>
    </xdr:from>
    <xdr:to>
      <xdr:col>7</xdr:col>
      <xdr:colOff>895350</xdr:colOff>
      <xdr:row>284</xdr:row>
      <xdr:rowOff>123825</xdr:rowOff>
    </xdr:to>
    <xdr:pic>
      <xdr:nvPicPr>
        <xdr:cNvPr id="1462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9</xdr:col>
      <xdr:colOff>104775</xdr:colOff>
      <xdr:row>4</xdr:row>
      <xdr:rowOff>142875</xdr:rowOff>
    </xdr:to>
    <xdr:pic>
      <xdr:nvPicPr>
        <xdr:cNvPr id="14621" name="Imagen 6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16830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102</xdr:row>
      <xdr:rowOff>47625</xdr:rowOff>
    </xdr:from>
    <xdr:to>
      <xdr:col>8</xdr:col>
      <xdr:colOff>833799</xdr:colOff>
      <xdr:row>113</xdr:row>
      <xdr:rowOff>47624</xdr:rowOff>
    </xdr:to>
    <xdr:pic>
      <xdr:nvPicPr>
        <xdr:cNvPr id="16831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103</xdr:row>
      <xdr:rowOff>38100</xdr:rowOff>
    </xdr:from>
    <xdr:to>
      <xdr:col>8</xdr:col>
      <xdr:colOff>948099</xdr:colOff>
      <xdr:row>114</xdr:row>
      <xdr:rowOff>47624</xdr:rowOff>
    </xdr:to>
    <xdr:pic>
      <xdr:nvPicPr>
        <xdr:cNvPr id="1683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104</xdr:row>
      <xdr:rowOff>38100</xdr:rowOff>
    </xdr:from>
    <xdr:to>
      <xdr:col>8</xdr:col>
      <xdr:colOff>948099</xdr:colOff>
      <xdr:row>115</xdr:row>
      <xdr:rowOff>38101</xdr:rowOff>
    </xdr:to>
    <xdr:pic>
      <xdr:nvPicPr>
        <xdr:cNvPr id="1683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105</xdr:row>
      <xdr:rowOff>28575</xdr:rowOff>
    </xdr:from>
    <xdr:to>
      <xdr:col>8</xdr:col>
      <xdr:colOff>948099</xdr:colOff>
      <xdr:row>116</xdr:row>
      <xdr:rowOff>38101</xdr:rowOff>
    </xdr:to>
    <xdr:pic>
      <xdr:nvPicPr>
        <xdr:cNvPr id="1683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1591875</xdr:colOff>
      <xdr:row>6</xdr:row>
      <xdr:rowOff>47625</xdr:rowOff>
    </xdr:to>
    <xdr:pic>
      <xdr:nvPicPr>
        <xdr:cNvPr id="16835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INCART%202023/LIBRO%20BANCO%2031%20DIC.21-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Hoja2"/>
      <sheetName val="CTA. RECOLECTORA AUXILIAR 3001"/>
      <sheetName val="CTA. OPERATIVA.(160)"/>
      <sheetName val="Hoja1"/>
      <sheetName val="CTA. NOMINA 2000"/>
      <sheetName val="CTA. FONDOCYT 960"/>
    </sheetNames>
    <sheetDataSet>
      <sheetData sheetId="0">
        <row r="2982">
          <cell r="G2982">
            <v>11093117.200399835</v>
          </cell>
        </row>
        <row r="3244">
          <cell r="G3244">
            <v>6825639.9103998719</v>
          </cell>
        </row>
      </sheetData>
      <sheetData sheetId="1"/>
      <sheetData sheetId="2">
        <row r="2173">
          <cell r="J2173">
            <v>-1600630.318499974</v>
          </cell>
        </row>
        <row r="2369">
          <cell r="J2369">
            <v>-21131558.584999967</v>
          </cell>
        </row>
      </sheetData>
      <sheetData sheetId="3">
        <row r="507">
          <cell r="J507">
            <v>342285.31130001071</v>
          </cell>
        </row>
        <row r="536">
          <cell r="J536">
            <v>2329106.3653000114</v>
          </cell>
        </row>
      </sheetData>
      <sheetData sheetId="4"/>
      <sheetData sheetId="5">
        <row r="647">
          <cell r="G647">
            <v>172825.77399991592</v>
          </cell>
        </row>
        <row r="675">
          <cell r="G675">
            <v>223055.53399991989</v>
          </cell>
        </row>
      </sheetData>
      <sheetData sheetId="6">
        <row r="55">
          <cell r="J55">
            <v>334779.22999999975</v>
          </cell>
        </row>
        <row r="60">
          <cell r="J60">
            <v>64199.229999999749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</sheetPr>
  <dimension ref="A1:N291"/>
  <sheetViews>
    <sheetView tabSelected="1" view="pageBreakPreview" topLeftCell="B58" zoomScale="50" zoomScaleNormal="80" zoomScaleSheetLayoutView="50" workbookViewId="0">
      <selection activeCell="D112" sqref="D112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9.7109375" style="1" customWidth="1"/>
    <col min="5" max="5" width="33.85546875" style="1" customWidth="1"/>
    <col min="6" max="6" width="31" style="201" customWidth="1"/>
    <col min="7" max="7" width="27.5703125" style="1" customWidth="1"/>
    <col min="8" max="8" width="19.28515625" style="11" bestFit="1" customWidth="1"/>
    <col min="9" max="9" width="15.28515625" style="11" bestFit="1" customWidth="1"/>
    <col min="10" max="11" width="9.140625" style="11"/>
    <col min="12" max="16384" width="9.140625" style="1"/>
  </cols>
  <sheetData>
    <row r="1" spans="1:14" s="11" customFormat="1" ht="15" customHeight="1" x14ac:dyDescent="0.2">
      <c r="F1" s="189"/>
    </row>
    <row r="2" spans="1:14" s="11" customFormat="1" x14ac:dyDescent="0.2">
      <c r="F2" s="189"/>
    </row>
    <row r="3" spans="1:14" s="14" customFormat="1" ht="12" customHeight="1" x14ac:dyDescent="0.2">
      <c r="F3" s="190"/>
    </row>
    <row r="4" spans="1:14" s="15" customFormat="1" ht="18" customHeight="1" x14ac:dyDescent="0.3">
      <c r="A4" s="16"/>
      <c r="B4" s="12"/>
      <c r="C4" s="16"/>
      <c r="D4" s="16"/>
      <c r="E4" s="16"/>
      <c r="F4" s="191"/>
      <c r="G4" s="16"/>
      <c r="H4" s="16"/>
      <c r="I4" s="16"/>
    </row>
    <row r="5" spans="1:14" s="13" customFormat="1" ht="18.75" x14ac:dyDescent="0.2">
      <c r="A5" s="215"/>
      <c r="B5" s="215"/>
      <c r="C5" s="215"/>
      <c r="D5" s="215"/>
      <c r="E5" s="215"/>
      <c r="F5" s="215"/>
      <c r="G5" s="215"/>
    </row>
    <row r="6" spans="1:14" s="15" customFormat="1" ht="18.75" x14ac:dyDescent="0.3">
      <c r="A6" s="215" t="s">
        <v>10</v>
      </c>
      <c r="B6" s="215"/>
      <c r="C6" s="215"/>
      <c r="D6" s="215"/>
      <c r="E6" s="215"/>
      <c r="F6" s="215"/>
      <c r="G6" s="215"/>
      <c r="H6" s="16"/>
      <c r="I6" s="16"/>
    </row>
    <row r="7" spans="1:14" s="14" customFormat="1" ht="18.75" x14ac:dyDescent="0.2">
      <c r="A7" s="215" t="s">
        <v>15</v>
      </c>
      <c r="B7" s="215"/>
      <c r="C7" s="215"/>
      <c r="D7" s="215"/>
      <c r="E7" s="215"/>
      <c r="F7" s="215"/>
      <c r="G7" s="215"/>
    </row>
    <row r="8" spans="1:14" s="17" customFormat="1" ht="21" customHeight="1" x14ac:dyDescent="0.2">
      <c r="A8" s="221" t="s">
        <v>3</v>
      </c>
      <c r="B8" s="221"/>
      <c r="C8" s="221"/>
      <c r="D8" s="221"/>
      <c r="E8" s="221"/>
      <c r="F8" s="221"/>
      <c r="G8" s="221"/>
    </row>
    <row r="9" spans="1:14" s="14" customFormat="1" ht="18.75" x14ac:dyDescent="0.2">
      <c r="A9" s="222" t="s">
        <v>85</v>
      </c>
      <c r="B9" s="222"/>
      <c r="C9" s="222"/>
      <c r="D9" s="222"/>
      <c r="E9" s="222"/>
      <c r="F9" s="222"/>
      <c r="G9" s="222"/>
    </row>
    <row r="10" spans="1:14" s="14" customFormat="1" ht="18.75" x14ac:dyDescent="0.2">
      <c r="A10" s="15"/>
      <c r="B10" s="31"/>
      <c r="C10" s="31"/>
      <c r="D10" s="31"/>
      <c r="E10" s="31"/>
      <c r="F10" s="192"/>
      <c r="G10" s="15"/>
    </row>
    <row r="11" spans="1:14" s="14" customFormat="1" ht="18.75" x14ac:dyDescent="0.2">
      <c r="A11" s="15"/>
      <c r="B11" s="31"/>
      <c r="C11" s="31"/>
      <c r="D11" s="31"/>
      <c r="E11" s="31"/>
      <c r="F11" s="192"/>
      <c r="G11" s="15"/>
    </row>
    <row r="12" spans="1:14" s="11" customFormat="1" ht="19.5" customHeight="1" thickBot="1" x14ac:dyDescent="0.25">
      <c r="F12" s="189"/>
      <c r="N12" s="30"/>
    </row>
    <row r="13" spans="1:14" s="3" customFormat="1" ht="27.75" customHeight="1" thickTop="1" thickBot="1" x14ac:dyDescent="0.25">
      <c r="A13" s="218"/>
      <c r="B13" s="217" t="s">
        <v>14</v>
      </c>
      <c r="C13" s="217"/>
      <c r="D13" s="217"/>
      <c r="E13" s="217"/>
      <c r="F13" s="217"/>
      <c r="G13" s="217"/>
      <c r="H13" s="7"/>
      <c r="I13" s="7"/>
      <c r="J13" s="7"/>
      <c r="K13" s="7"/>
    </row>
    <row r="14" spans="1:14" s="3" customFormat="1" ht="27.75" customHeight="1" thickTop="1" thickBot="1" x14ac:dyDescent="0.25">
      <c r="A14" s="218"/>
      <c r="B14" s="216" t="s">
        <v>15</v>
      </c>
      <c r="C14" s="216"/>
      <c r="D14" s="216"/>
      <c r="E14" s="216"/>
      <c r="F14" s="216"/>
      <c r="G14" s="76">
        <f>'[1]CTA. RECOLECTORA (010) y 3000'!$G$2982</f>
        <v>11093117.200399835</v>
      </c>
      <c r="H14" s="7"/>
      <c r="I14" s="7"/>
      <c r="J14" s="7"/>
      <c r="K14" s="7"/>
    </row>
    <row r="15" spans="1:14" s="3" customFormat="1" ht="26.25" customHeight="1" thickTop="1" thickBot="1" x14ac:dyDescent="0.25">
      <c r="A15" s="218"/>
      <c r="B15" s="220"/>
      <c r="C15" s="220"/>
      <c r="D15" s="220"/>
      <c r="E15" s="220"/>
      <c r="F15" s="220"/>
      <c r="G15" s="76">
        <v>0</v>
      </c>
      <c r="H15" s="7"/>
      <c r="I15" s="7"/>
      <c r="J15" s="7"/>
      <c r="K15" s="7"/>
    </row>
    <row r="16" spans="1:14" s="3" customFormat="1" ht="34.5" customHeight="1" thickTop="1" thickBot="1" x14ac:dyDescent="0.25">
      <c r="A16" s="219"/>
      <c r="B16" s="62" t="s">
        <v>4</v>
      </c>
      <c r="C16" s="62" t="s">
        <v>5</v>
      </c>
      <c r="D16" s="62" t="s">
        <v>6</v>
      </c>
      <c r="E16" s="62" t="s">
        <v>0</v>
      </c>
      <c r="F16" s="76" t="s">
        <v>1</v>
      </c>
      <c r="G16" s="62" t="s">
        <v>2</v>
      </c>
      <c r="H16" s="7"/>
      <c r="I16" s="7"/>
      <c r="J16" s="7"/>
      <c r="K16" s="7"/>
    </row>
    <row r="17" spans="1:8" s="10" customFormat="1" ht="36.75" customHeight="1" thickTop="1" thickBot="1" x14ac:dyDescent="0.25">
      <c r="A17" s="42"/>
      <c r="B17" s="155"/>
      <c r="C17" s="156"/>
      <c r="D17" s="155">
        <v>44985</v>
      </c>
      <c r="E17" s="157">
        <f>'[2]CTA. RECOLECTORA (010)'!E6</f>
        <v>0</v>
      </c>
      <c r="F17" s="158">
        <v>0</v>
      </c>
      <c r="G17" s="159">
        <f>+G14</f>
        <v>11093117.200399835</v>
      </c>
      <c r="H17" s="81"/>
    </row>
    <row r="18" spans="1:8" s="10" customFormat="1" ht="27" customHeight="1" thickTop="1" thickBot="1" x14ac:dyDescent="0.25">
      <c r="A18" s="43"/>
      <c r="B18" s="119">
        <v>44986</v>
      </c>
      <c r="C18" s="120"/>
      <c r="D18" s="121" t="s">
        <v>64</v>
      </c>
      <c r="E18" s="122"/>
      <c r="F18" s="193">
        <v>3311.92</v>
      </c>
      <c r="G18" s="123">
        <f>G17+E18-F18</f>
        <v>11089805.280399835</v>
      </c>
    </row>
    <row r="19" spans="1:8" s="10" customFormat="1" ht="18" thickTop="1" thickBot="1" x14ac:dyDescent="0.25">
      <c r="A19" s="24"/>
      <c r="B19" s="124">
        <v>44986</v>
      </c>
      <c r="C19" s="125"/>
      <c r="D19" s="121" t="s">
        <v>41</v>
      </c>
      <c r="E19" s="122">
        <v>98514</v>
      </c>
      <c r="F19" s="194"/>
      <c r="G19" s="123">
        <f>G18+E19-F19</f>
        <v>11188319.280399835</v>
      </c>
    </row>
    <row r="20" spans="1:8" s="7" customFormat="1" ht="18" thickTop="1" thickBot="1" x14ac:dyDescent="0.25">
      <c r="A20" s="24"/>
      <c r="B20" s="124">
        <v>44986</v>
      </c>
      <c r="C20" s="125"/>
      <c r="D20" s="121" t="s">
        <v>41</v>
      </c>
      <c r="E20" s="122">
        <v>45819</v>
      </c>
      <c r="F20" s="194"/>
      <c r="G20" s="123">
        <f t="shared" ref="G20:G83" si="0">G19+E20-F20</f>
        <v>11234138.280399835</v>
      </c>
    </row>
    <row r="21" spans="1:8" s="7" customFormat="1" ht="18" thickTop="1" thickBot="1" x14ac:dyDescent="0.25">
      <c r="A21" s="24"/>
      <c r="B21" s="124">
        <v>44986</v>
      </c>
      <c r="C21" s="125"/>
      <c r="D21" s="121" t="s">
        <v>41</v>
      </c>
      <c r="E21" s="122">
        <v>3536</v>
      </c>
      <c r="F21" s="194"/>
      <c r="G21" s="123">
        <f t="shared" si="0"/>
        <v>11237674.280399835</v>
      </c>
    </row>
    <row r="22" spans="1:8" s="7" customFormat="1" ht="18" thickTop="1" thickBot="1" x14ac:dyDescent="0.25">
      <c r="A22" s="24"/>
      <c r="B22" s="124">
        <v>44986</v>
      </c>
      <c r="C22" s="125"/>
      <c r="D22" s="121" t="s">
        <v>29</v>
      </c>
      <c r="E22" s="122">
        <v>42596.18</v>
      </c>
      <c r="F22" s="194">
        <v>1107.48</v>
      </c>
      <c r="G22" s="123">
        <f t="shared" si="0"/>
        <v>11279162.980399834</v>
      </c>
    </row>
    <row r="23" spans="1:8" s="7" customFormat="1" ht="18" thickTop="1" thickBot="1" x14ac:dyDescent="0.25">
      <c r="A23" s="24"/>
      <c r="B23" s="124">
        <v>44986</v>
      </c>
      <c r="C23" s="125"/>
      <c r="D23" s="121" t="s">
        <v>86</v>
      </c>
      <c r="E23" s="122">
        <v>54598.16</v>
      </c>
      <c r="F23" s="194"/>
      <c r="G23" s="123">
        <f t="shared" si="0"/>
        <v>11333761.140399834</v>
      </c>
    </row>
    <row r="24" spans="1:8" s="7" customFormat="1" ht="18" thickTop="1" thickBot="1" x14ac:dyDescent="0.25">
      <c r="A24" s="24"/>
      <c r="B24" s="124">
        <v>44986</v>
      </c>
      <c r="C24" s="125"/>
      <c r="D24" s="121" t="s">
        <v>22</v>
      </c>
      <c r="E24" s="122">
        <v>11443608.560000001</v>
      </c>
      <c r="F24" s="194"/>
      <c r="G24" s="123">
        <f t="shared" si="0"/>
        <v>22777369.700399835</v>
      </c>
    </row>
    <row r="25" spans="1:8" s="7" customFormat="1" ht="18" thickTop="1" thickBot="1" x14ac:dyDescent="0.25">
      <c r="A25" s="24"/>
      <c r="B25" s="124">
        <v>44986</v>
      </c>
      <c r="C25" s="125"/>
      <c r="D25" s="121" t="s">
        <v>22</v>
      </c>
      <c r="E25" s="122">
        <v>5787287.4900000002</v>
      </c>
      <c r="F25" s="194"/>
      <c r="G25" s="123">
        <f t="shared" si="0"/>
        <v>28564657.190399833</v>
      </c>
    </row>
    <row r="26" spans="1:8" s="7" customFormat="1" ht="18" customHeight="1" thickTop="1" thickBot="1" x14ac:dyDescent="0.25">
      <c r="A26" s="24"/>
      <c r="B26" s="124">
        <v>44986</v>
      </c>
      <c r="C26" s="125"/>
      <c r="D26" s="121" t="s">
        <v>87</v>
      </c>
      <c r="E26" s="122">
        <v>111288</v>
      </c>
      <c r="F26" s="194"/>
      <c r="G26" s="123">
        <f t="shared" si="0"/>
        <v>28675945.190399833</v>
      </c>
    </row>
    <row r="27" spans="1:8" s="7" customFormat="1" ht="18" thickTop="1" thickBot="1" x14ac:dyDescent="0.25">
      <c r="A27" s="24"/>
      <c r="B27" s="124">
        <v>44986</v>
      </c>
      <c r="C27" s="125"/>
      <c r="D27" s="121" t="s">
        <v>23</v>
      </c>
      <c r="E27" s="122"/>
      <c r="F27" s="194">
        <v>861224.89</v>
      </c>
      <c r="G27" s="123">
        <f t="shared" si="0"/>
        <v>27814720.300399832</v>
      </c>
    </row>
    <row r="28" spans="1:8" s="7" customFormat="1" ht="17.25" customHeight="1" thickTop="1" thickBot="1" x14ac:dyDescent="0.25">
      <c r="A28" s="24"/>
      <c r="B28" s="124">
        <v>44987</v>
      </c>
      <c r="C28" s="125"/>
      <c r="D28" s="121" t="s">
        <v>41</v>
      </c>
      <c r="E28" s="122">
        <v>156421</v>
      </c>
      <c r="F28" s="194"/>
      <c r="G28" s="123">
        <f t="shared" si="0"/>
        <v>27971141.300399832</v>
      </c>
    </row>
    <row r="29" spans="1:8" s="7" customFormat="1" ht="24.75" customHeight="1" thickTop="1" thickBot="1" x14ac:dyDescent="0.25">
      <c r="A29" s="24"/>
      <c r="B29" s="124">
        <v>44987</v>
      </c>
      <c r="C29" s="125"/>
      <c r="D29" s="121" t="s">
        <v>41</v>
      </c>
      <c r="E29" s="122">
        <v>44375</v>
      </c>
      <c r="F29" s="194"/>
      <c r="G29" s="123">
        <f t="shared" si="0"/>
        <v>28015516.300399832</v>
      </c>
    </row>
    <row r="30" spans="1:8" s="7" customFormat="1" ht="18" thickTop="1" thickBot="1" x14ac:dyDescent="0.25">
      <c r="A30" s="24"/>
      <c r="B30" s="124">
        <v>44987</v>
      </c>
      <c r="C30" s="125"/>
      <c r="D30" s="121" t="s">
        <v>41</v>
      </c>
      <c r="E30" s="122">
        <v>1500</v>
      </c>
      <c r="F30" s="194"/>
      <c r="G30" s="123">
        <f t="shared" si="0"/>
        <v>28017016.300399832</v>
      </c>
    </row>
    <row r="31" spans="1:8" s="7" customFormat="1" ht="18" thickTop="1" thickBot="1" x14ac:dyDescent="0.25">
      <c r="A31" s="24"/>
      <c r="B31" s="124">
        <v>44987</v>
      </c>
      <c r="C31" s="125"/>
      <c r="D31" s="121" t="s">
        <v>41</v>
      </c>
      <c r="E31" s="122">
        <v>2725</v>
      </c>
      <c r="F31" s="194"/>
      <c r="G31" s="123">
        <f t="shared" si="0"/>
        <v>28019741.300399832</v>
      </c>
    </row>
    <row r="32" spans="1:8" s="7" customFormat="1" ht="18" thickTop="1" thickBot="1" x14ac:dyDescent="0.25">
      <c r="A32" s="24"/>
      <c r="B32" s="124">
        <v>44987</v>
      </c>
      <c r="C32" s="125"/>
      <c r="D32" s="121" t="s">
        <v>29</v>
      </c>
      <c r="E32" s="122">
        <v>106667.73</v>
      </c>
      <c r="F32" s="194">
        <v>2773.35</v>
      </c>
      <c r="G32" s="123">
        <f t="shared" si="0"/>
        <v>28123635.680399831</v>
      </c>
    </row>
    <row r="33" spans="1:9" s="7" customFormat="1" ht="35.25" customHeight="1" thickTop="1" thickBot="1" x14ac:dyDescent="0.25">
      <c r="A33" s="24"/>
      <c r="B33" s="124">
        <v>44987</v>
      </c>
      <c r="C33" s="125"/>
      <c r="D33" s="121" t="s">
        <v>88</v>
      </c>
      <c r="E33" s="122">
        <v>20000</v>
      </c>
      <c r="F33" s="194"/>
      <c r="G33" s="123">
        <f t="shared" si="0"/>
        <v>28143635.680399831</v>
      </c>
    </row>
    <row r="34" spans="1:9" s="7" customFormat="1" ht="31.5" thickTop="1" thickBot="1" x14ac:dyDescent="0.25">
      <c r="A34" s="24"/>
      <c r="B34" s="124">
        <v>44987</v>
      </c>
      <c r="C34" s="125"/>
      <c r="D34" s="121" t="s">
        <v>59</v>
      </c>
      <c r="E34" s="122">
        <v>136370.19</v>
      </c>
      <c r="F34" s="194"/>
      <c r="G34" s="123">
        <f t="shared" si="0"/>
        <v>28280005.870399833</v>
      </c>
    </row>
    <row r="35" spans="1:9" s="7" customFormat="1" ht="18" thickTop="1" thickBot="1" x14ac:dyDescent="0.25">
      <c r="A35" s="24"/>
      <c r="B35" s="124">
        <v>44987</v>
      </c>
      <c r="C35" s="125"/>
      <c r="D35" s="121" t="s">
        <v>22</v>
      </c>
      <c r="E35" s="122">
        <v>2603878.7599999998</v>
      </c>
      <c r="F35" s="194"/>
      <c r="G35" s="123">
        <f t="shared" si="0"/>
        <v>30883884.630399831</v>
      </c>
    </row>
    <row r="36" spans="1:9" s="7" customFormat="1" ht="18" thickTop="1" thickBot="1" x14ac:dyDescent="0.25">
      <c r="A36" s="24"/>
      <c r="B36" s="124">
        <v>44987</v>
      </c>
      <c r="C36" s="125"/>
      <c r="D36" s="121" t="s">
        <v>22</v>
      </c>
      <c r="E36" s="122">
        <v>1775036.89</v>
      </c>
      <c r="F36" s="194"/>
      <c r="G36" s="123">
        <f t="shared" si="0"/>
        <v>32658921.520399831</v>
      </c>
    </row>
    <row r="37" spans="1:9" s="7" customFormat="1" ht="18" thickTop="1" thickBot="1" x14ac:dyDescent="0.25">
      <c r="A37" s="24"/>
      <c r="B37" s="124">
        <v>44987</v>
      </c>
      <c r="C37" s="125"/>
      <c r="D37" s="121" t="s">
        <v>22</v>
      </c>
      <c r="E37" s="122">
        <v>1002076.43</v>
      </c>
      <c r="F37" s="194"/>
      <c r="G37" s="123">
        <f t="shared" si="0"/>
        <v>33660997.950399831</v>
      </c>
    </row>
    <row r="38" spans="1:9" s="7" customFormat="1" ht="15" customHeight="1" thickTop="1" thickBot="1" x14ac:dyDescent="0.25">
      <c r="A38" s="24"/>
      <c r="B38" s="124">
        <v>44987</v>
      </c>
      <c r="C38" s="125"/>
      <c r="D38" s="121" t="s">
        <v>22</v>
      </c>
      <c r="E38" s="122">
        <v>180085</v>
      </c>
      <c r="F38" s="194"/>
      <c r="G38" s="123">
        <f t="shared" si="0"/>
        <v>33841082.950399831</v>
      </c>
    </row>
    <row r="39" spans="1:9" s="7" customFormat="1" ht="18" thickTop="1" thickBot="1" x14ac:dyDescent="0.25">
      <c r="A39" s="24"/>
      <c r="B39" s="124">
        <v>44987</v>
      </c>
      <c r="C39" s="125"/>
      <c r="D39" s="121" t="s">
        <v>22</v>
      </c>
      <c r="E39" s="122">
        <v>1871603.58</v>
      </c>
      <c r="F39" s="194"/>
      <c r="G39" s="123">
        <f t="shared" si="0"/>
        <v>35712686.530399829</v>
      </c>
    </row>
    <row r="40" spans="1:9" s="7" customFormat="1" ht="14.25" customHeight="1" thickTop="1" thickBot="1" x14ac:dyDescent="0.25">
      <c r="A40" s="24"/>
      <c r="B40" s="124">
        <v>44987</v>
      </c>
      <c r="C40" s="125"/>
      <c r="D40" s="121" t="s">
        <v>22</v>
      </c>
      <c r="E40" s="122">
        <v>31400</v>
      </c>
      <c r="F40" s="194"/>
      <c r="G40" s="123">
        <f t="shared" si="0"/>
        <v>35744086.530399829</v>
      </c>
    </row>
    <row r="41" spans="1:9" s="7" customFormat="1" ht="18" thickTop="1" thickBot="1" x14ac:dyDescent="0.25">
      <c r="A41" s="24"/>
      <c r="B41" s="124">
        <v>44987</v>
      </c>
      <c r="C41" s="125"/>
      <c r="D41" s="121" t="s">
        <v>22</v>
      </c>
      <c r="E41" s="122">
        <v>156000</v>
      </c>
      <c r="F41" s="194"/>
      <c r="G41" s="123">
        <f t="shared" si="0"/>
        <v>35900086.530399829</v>
      </c>
    </row>
    <row r="42" spans="1:9" s="7" customFormat="1" ht="18" customHeight="1" thickTop="1" thickBot="1" x14ac:dyDescent="0.25">
      <c r="A42" s="24"/>
      <c r="B42" s="124">
        <v>44987</v>
      </c>
      <c r="C42" s="125"/>
      <c r="D42" s="121" t="s">
        <v>23</v>
      </c>
      <c r="E42" s="122"/>
      <c r="F42" s="195">
        <v>124150</v>
      </c>
      <c r="G42" s="123">
        <f t="shared" si="0"/>
        <v>35775936.530399829</v>
      </c>
    </row>
    <row r="43" spans="1:9" s="7" customFormat="1" ht="18" thickTop="1" thickBot="1" x14ac:dyDescent="0.25">
      <c r="A43" s="24"/>
      <c r="B43" s="124">
        <v>44988</v>
      </c>
      <c r="C43" s="125"/>
      <c r="D43" s="121" t="s">
        <v>41</v>
      </c>
      <c r="E43" s="122">
        <v>110835</v>
      </c>
      <c r="F43" s="194"/>
      <c r="G43" s="123">
        <f t="shared" si="0"/>
        <v>35886771.530399829</v>
      </c>
    </row>
    <row r="44" spans="1:9" s="7" customFormat="1" ht="18" thickTop="1" thickBot="1" x14ac:dyDescent="0.25">
      <c r="A44" s="24"/>
      <c r="B44" s="124">
        <v>44988</v>
      </c>
      <c r="C44" s="125"/>
      <c r="D44" s="121" t="s">
        <v>41</v>
      </c>
      <c r="E44" s="122">
        <v>64050</v>
      </c>
      <c r="F44" s="194"/>
      <c r="G44" s="123">
        <f t="shared" si="0"/>
        <v>35950821.530399829</v>
      </c>
    </row>
    <row r="45" spans="1:9" s="7" customFormat="1" ht="19.5" customHeight="1" thickTop="1" thickBot="1" x14ac:dyDescent="0.25">
      <c r="A45" s="24"/>
      <c r="B45" s="124">
        <v>44988</v>
      </c>
      <c r="C45" s="125"/>
      <c r="D45" s="121" t="s">
        <v>41</v>
      </c>
      <c r="E45" s="122">
        <v>2200</v>
      </c>
      <c r="F45" s="194"/>
      <c r="G45" s="123">
        <f t="shared" si="0"/>
        <v>35953021.530399829</v>
      </c>
    </row>
    <row r="46" spans="1:9" s="7" customFormat="1" ht="21" customHeight="1" thickTop="1" thickBot="1" x14ac:dyDescent="0.25">
      <c r="A46" s="24"/>
      <c r="B46" s="124">
        <v>44988</v>
      </c>
      <c r="C46" s="125"/>
      <c r="D46" s="139" t="s">
        <v>41</v>
      </c>
      <c r="E46" s="122">
        <v>3705</v>
      </c>
      <c r="F46" s="195"/>
      <c r="G46" s="123">
        <f t="shared" si="0"/>
        <v>35956726.530399829</v>
      </c>
      <c r="H46" s="204"/>
      <c r="I46" s="111"/>
    </row>
    <row r="47" spans="1:9" s="7" customFormat="1" ht="19.5" customHeight="1" thickTop="1" thickBot="1" x14ac:dyDescent="0.25">
      <c r="A47" s="24"/>
      <c r="B47" s="124">
        <v>44988</v>
      </c>
      <c r="C47" s="125"/>
      <c r="D47" s="121" t="s">
        <v>29</v>
      </c>
      <c r="E47" s="122">
        <v>94934.77</v>
      </c>
      <c r="F47" s="195">
        <v>2468.3000000000002</v>
      </c>
      <c r="G47" s="123">
        <f t="shared" si="0"/>
        <v>36049193.000399835</v>
      </c>
    </row>
    <row r="48" spans="1:9" s="7" customFormat="1" ht="18" thickTop="1" thickBot="1" x14ac:dyDescent="0.25">
      <c r="A48" s="24"/>
      <c r="B48" s="124">
        <v>44988</v>
      </c>
      <c r="C48" s="125"/>
      <c r="D48" s="121" t="s">
        <v>66</v>
      </c>
      <c r="E48" s="122">
        <v>77122</v>
      </c>
      <c r="F48" s="194"/>
      <c r="G48" s="123">
        <f t="shared" si="0"/>
        <v>36126315.000399835</v>
      </c>
    </row>
    <row r="49" spans="1:7" s="7" customFormat="1" ht="46.5" thickTop="1" thickBot="1" x14ac:dyDescent="0.25">
      <c r="A49" s="24"/>
      <c r="B49" s="124">
        <v>44988</v>
      </c>
      <c r="C49" s="125"/>
      <c r="D49" s="121" t="s">
        <v>89</v>
      </c>
      <c r="E49" s="122">
        <v>7927.49</v>
      </c>
      <c r="F49" s="194"/>
      <c r="G49" s="123">
        <f t="shared" si="0"/>
        <v>36134242.490399837</v>
      </c>
    </row>
    <row r="50" spans="1:7" s="7" customFormat="1" ht="18" thickTop="1" thickBot="1" x14ac:dyDescent="0.25">
      <c r="A50" s="24"/>
      <c r="B50" s="124">
        <v>44989</v>
      </c>
      <c r="C50" s="125"/>
      <c r="D50" s="121" t="s">
        <v>41</v>
      </c>
      <c r="E50" s="122">
        <v>450</v>
      </c>
      <c r="F50" s="194"/>
      <c r="G50" s="123">
        <f t="shared" si="0"/>
        <v>36134692.490399837</v>
      </c>
    </row>
    <row r="51" spans="1:7" s="7" customFormat="1" ht="18" thickTop="1" thickBot="1" x14ac:dyDescent="0.25">
      <c r="A51" s="24"/>
      <c r="B51" s="124">
        <v>44990</v>
      </c>
      <c r="C51" s="125"/>
      <c r="D51" s="121" t="s">
        <v>41</v>
      </c>
      <c r="E51" s="122">
        <v>33250</v>
      </c>
      <c r="F51" s="194"/>
      <c r="G51" s="123">
        <f t="shared" si="0"/>
        <v>36167942.490399837</v>
      </c>
    </row>
    <row r="52" spans="1:7" s="7" customFormat="1" ht="19.5" customHeight="1" thickTop="1" thickBot="1" x14ac:dyDescent="0.25">
      <c r="A52" s="24"/>
      <c r="B52" s="124">
        <v>44991</v>
      </c>
      <c r="C52" s="125"/>
      <c r="D52" s="121" t="s">
        <v>41</v>
      </c>
      <c r="E52" s="122">
        <v>112452</v>
      </c>
      <c r="F52" s="194"/>
      <c r="G52" s="123">
        <f t="shared" si="0"/>
        <v>36280394.490399837</v>
      </c>
    </row>
    <row r="53" spans="1:7" s="7" customFormat="1" ht="18" thickTop="1" thickBot="1" x14ac:dyDescent="0.25">
      <c r="A53" s="24"/>
      <c r="B53" s="124">
        <v>44991</v>
      </c>
      <c r="C53" s="125"/>
      <c r="D53" s="121" t="s">
        <v>41</v>
      </c>
      <c r="E53" s="122">
        <v>22750</v>
      </c>
      <c r="F53" s="194"/>
      <c r="G53" s="123">
        <f t="shared" si="0"/>
        <v>36303144.490399837</v>
      </c>
    </row>
    <row r="54" spans="1:7" s="7" customFormat="1" ht="20.25" customHeight="1" thickTop="1" thickBot="1" x14ac:dyDescent="0.25">
      <c r="A54" s="24"/>
      <c r="B54" s="124">
        <v>44991</v>
      </c>
      <c r="C54" s="125"/>
      <c r="D54" s="126" t="s">
        <v>41</v>
      </c>
      <c r="E54" s="122">
        <v>10490</v>
      </c>
      <c r="F54" s="196"/>
      <c r="G54" s="123">
        <f t="shared" si="0"/>
        <v>36313634.490399837</v>
      </c>
    </row>
    <row r="55" spans="1:7" s="7" customFormat="1" ht="21" customHeight="1" thickTop="1" thickBot="1" x14ac:dyDescent="0.25">
      <c r="A55" s="24"/>
      <c r="B55" s="124">
        <v>44991</v>
      </c>
      <c r="C55" s="125"/>
      <c r="D55" s="121" t="s">
        <v>29</v>
      </c>
      <c r="E55" s="122">
        <v>56258.78</v>
      </c>
      <c r="F55" s="194">
        <v>1462.73</v>
      </c>
      <c r="G55" s="123">
        <f t="shared" si="0"/>
        <v>36368430.540399842</v>
      </c>
    </row>
    <row r="56" spans="1:7" s="7" customFormat="1" ht="31.5" thickTop="1" thickBot="1" x14ac:dyDescent="0.25">
      <c r="A56" s="24"/>
      <c r="B56" s="124">
        <v>44991</v>
      </c>
      <c r="C56" s="125"/>
      <c r="D56" s="121" t="s">
        <v>90</v>
      </c>
      <c r="E56" s="122">
        <v>29048</v>
      </c>
      <c r="F56" s="194"/>
      <c r="G56" s="123">
        <f t="shared" si="0"/>
        <v>36397478.540399842</v>
      </c>
    </row>
    <row r="57" spans="1:7" s="7" customFormat="1" ht="31.5" thickTop="1" thickBot="1" x14ac:dyDescent="0.25">
      <c r="A57" s="24"/>
      <c r="B57" s="124">
        <v>44991</v>
      </c>
      <c r="C57" s="125"/>
      <c r="D57" s="121" t="s">
        <v>59</v>
      </c>
      <c r="E57" s="122">
        <v>88747.53</v>
      </c>
      <c r="F57" s="195"/>
      <c r="G57" s="123">
        <f t="shared" si="0"/>
        <v>36486226.070399843</v>
      </c>
    </row>
    <row r="58" spans="1:7" s="7" customFormat="1" ht="18" thickTop="1" thickBot="1" x14ac:dyDescent="0.25">
      <c r="A58" s="24"/>
      <c r="B58" s="124">
        <v>44992</v>
      </c>
      <c r="C58" s="125"/>
      <c r="D58" s="121" t="s">
        <v>41</v>
      </c>
      <c r="E58" s="122">
        <v>198350</v>
      </c>
      <c r="F58" s="194"/>
      <c r="G58" s="123">
        <f t="shared" si="0"/>
        <v>36684576.070399843</v>
      </c>
    </row>
    <row r="59" spans="1:7" s="7" customFormat="1" ht="25.5" customHeight="1" thickTop="1" thickBot="1" x14ac:dyDescent="0.25">
      <c r="A59" s="24"/>
      <c r="B59" s="124">
        <v>44992</v>
      </c>
      <c r="C59" s="125"/>
      <c r="D59" s="121" t="s">
        <v>41</v>
      </c>
      <c r="E59" s="122">
        <v>73610</v>
      </c>
      <c r="F59" s="194"/>
      <c r="G59" s="123">
        <f t="shared" si="0"/>
        <v>36758186.070399843</v>
      </c>
    </row>
    <row r="60" spans="1:7" s="7" customFormat="1" ht="18" thickTop="1" thickBot="1" x14ac:dyDescent="0.25">
      <c r="A60" s="24"/>
      <c r="B60" s="124">
        <v>44992</v>
      </c>
      <c r="C60" s="125"/>
      <c r="D60" s="121" t="s">
        <v>41</v>
      </c>
      <c r="E60" s="122">
        <v>1150</v>
      </c>
      <c r="F60" s="194"/>
      <c r="G60" s="123">
        <f t="shared" si="0"/>
        <v>36759336.070399843</v>
      </c>
    </row>
    <row r="61" spans="1:7" s="7" customFormat="1" ht="18" thickTop="1" thickBot="1" x14ac:dyDescent="0.25">
      <c r="A61" s="24"/>
      <c r="B61" s="124">
        <v>44992</v>
      </c>
      <c r="C61" s="125"/>
      <c r="D61" s="121" t="s">
        <v>41</v>
      </c>
      <c r="E61" s="122">
        <v>70</v>
      </c>
      <c r="F61" s="194"/>
      <c r="G61" s="123">
        <f t="shared" si="0"/>
        <v>36759406.070399843</v>
      </c>
    </row>
    <row r="62" spans="1:7" s="7" customFormat="1" ht="18" thickTop="1" thickBot="1" x14ac:dyDescent="0.25">
      <c r="A62" s="24"/>
      <c r="B62" s="124">
        <v>44992</v>
      </c>
      <c r="C62" s="125"/>
      <c r="D62" s="121" t="s">
        <v>29</v>
      </c>
      <c r="E62" s="122">
        <v>126704.19</v>
      </c>
      <c r="F62" s="194">
        <v>3294.31</v>
      </c>
      <c r="G62" s="123">
        <f t="shared" si="0"/>
        <v>36882815.950399838</v>
      </c>
    </row>
    <row r="63" spans="1:7" s="7" customFormat="1" ht="19.5" customHeight="1" thickTop="1" thickBot="1" x14ac:dyDescent="0.25">
      <c r="A63" s="24"/>
      <c r="B63" s="124">
        <v>44992</v>
      </c>
      <c r="C63" s="125"/>
      <c r="D63" s="121" t="s">
        <v>65</v>
      </c>
      <c r="E63" s="122">
        <v>7598.05</v>
      </c>
      <c r="F63" s="194">
        <v>252.94</v>
      </c>
      <c r="G63" s="123">
        <f t="shared" si="0"/>
        <v>36890161.060399838</v>
      </c>
    </row>
    <row r="64" spans="1:7" s="7" customFormat="1" ht="18" thickTop="1" thickBot="1" x14ac:dyDescent="0.25">
      <c r="A64" s="24"/>
      <c r="B64" s="124">
        <v>44993</v>
      </c>
      <c r="C64" s="125"/>
      <c r="D64" s="126" t="s">
        <v>41</v>
      </c>
      <c r="E64" s="122">
        <v>104550</v>
      </c>
      <c r="F64" s="196"/>
      <c r="G64" s="123">
        <f t="shared" si="0"/>
        <v>36994711.060399838</v>
      </c>
    </row>
    <row r="65" spans="1:7" s="7" customFormat="1" ht="18" thickTop="1" thickBot="1" x14ac:dyDescent="0.25">
      <c r="A65" s="24"/>
      <c r="B65" s="124">
        <v>44993</v>
      </c>
      <c r="C65" s="125"/>
      <c r="D65" s="121" t="s">
        <v>41</v>
      </c>
      <c r="E65" s="122">
        <v>78759</v>
      </c>
      <c r="F65" s="194"/>
      <c r="G65" s="123">
        <f t="shared" si="0"/>
        <v>37073470.060399838</v>
      </c>
    </row>
    <row r="66" spans="1:7" s="7" customFormat="1" ht="18" thickTop="1" thickBot="1" x14ac:dyDescent="0.25">
      <c r="A66" s="24"/>
      <c r="B66" s="124">
        <v>44993</v>
      </c>
      <c r="C66" s="125"/>
      <c r="D66" s="121" t="s">
        <v>41</v>
      </c>
      <c r="E66" s="122">
        <v>7810</v>
      </c>
      <c r="F66" s="194"/>
      <c r="G66" s="123">
        <f t="shared" si="0"/>
        <v>37081280.060399838</v>
      </c>
    </row>
    <row r="67" spans="1:7" s="7" customFormat="1" ht="18" thickTop="1" thickBot="1" x14ac:dyDescent="0.25">
      <c r="A67" s="24"/>
      <c r="B67" s="124">
        <v>44993</v>
      </c>
      <c r="C67" s="125"/>
      <c r="D67" s="121" t="s">
        <v>29</v>
      </c>
      <c r="E67" s="122">
        <v>73552.36</v>
      </c>
      <c r="F67" s="194">
        <v>1912.35</v>
      </c>
      <c r="G67" s="123">
        <f t="shared" si="0"/>
        <v>37152920.070399836</v>
      </c>
    </row>
    <row r="68" spans="1:7" s="7" customFormat="1" ht="34.5" customHeight="1" thickTop="1" thickBot="1" x14ac:dyDescent="0.25">
      <c r="A68" s="24"/>
      <c r="B68" s="124">
        <v>44993</v>
      </c>
      <c r="C68" s="125"/>
      <c r="D68" s="121" t="s">
        <v>91</v>
      </c>
      <c r="E68" s="122">
        <v>2400</v>
      </c>
      <c r="F68" s="194"/>
      <c r="G68" s="123">
        <f t="shared" si="0"/>
        <v>37155320.070399836</v>
      </c>
    </row>
    <row r="69" spans="1:7" s="7" customFormat="1" ht="31.5" thickTop="1" thickBot="1" x14ac:dyDescent="0.25">
      <c r="A69" s="24"/>
      <c r="B69" s="124">
        <v>44993</v>
      </c>
      <c r="C69" s="125"/>
      <c r="D69" s="121" t="s">
        <v>92</v>
      </c>
      <c r="E69" s="122">
        <v>19690.310000000001</v>
      </c>
      <c r="F69" s="194"/>
      <c r="G69" s="123">
        <f t="shared" si="0"/>
        <v>37175010.380399838</v>
      </c>
    </row>
    <row r="70" spans="1:7" s="7" customFormat="1" ht="18" thickTop="1" thickBot="1" x14ac:dyDescent="0.25">
      <c r="A70" s="24"/>
      <c r="B70" s="124">
        <v>44993</v>
      </c>
      <c r="C70" s="125"/>
      <c r="D70" s="121" t="s">
        <v>23</v>
      </c>
      <c r="E70" s="122"/>
      <c r="F70" s="194">
        <v>294000.33</v>
      </c>
      <c r="G70" s="123">
        <f t="shared" si="0"/>
        <v>36881010.05039984</v>
      </c>
    </row>
    <row r="71" spans="1:7" s="7" customFormat="1" ht="18" thickTop="1" thickBot="1" x14ac:dyDescent="0.25">
      <c r="A71" s="24"/>
      <c r="B71" s="124">
        <v>44994</v>
      </c>
      <c r="C71" s="125"/>
      <c r="D71" s="121" t="s">
        <v>41</v>
      </c>
      <c r="E71" s="122">
        <v>79200</v>
      </c>
      <c r="F71" s="194"/>
      <c r="G71" s="123">
        <f t="shared" si="0"/>
        <v>36960210.05039984</v>
      </c>
    </row>
    <row r="72" spans="1:7" s="7" customFormat="1" ht="18" thickTop="1" thickBot="1" x14ac:dyDescent="0.25">
      <c r="A72" s="24"/>
      <c r="B72" s="124">
        <v>44994</v>
      </c>
      <c r="C72" s="125"/>
      <c r="D72" s="121" t="s">
        <v>41</v>
      </c>
      <c r="E72" s="127">
        <v>80600</v>
      </c>
      <c r="F72" s="194"/>
      <c r="G72" s="123">
        <f t="shared" si="0"/>
        <v>37040810.05039984</v>
      </c>
    </row>
    <row r="73" spans="1:7" s="7" customFormat="1" ht="18" thickTop="1" thickBot="1" x14ac:dyDescent="0.25">
      <c r="A73" s="24"/>
      <c r="B73" s="124">
        <v>44994</v>
      </c>
      <c r="C73" s="125"/>
      <c r="D73" s="121" t="s">
        <v>41</v>
      </c>
      <c r="E73" s="127">
        <v>9783</v>
      </c>
      <c r="F73" s="194"/>
      <c r="G73" s="123">
        <f t="shared" si="0"/>
        <v>37050593.05039984</v>
      </c>
    </row>
    <row r="74" spans="1:7" s="7" customFormat="1" ht="18" thickTop="1" thickBot="1" x14ac:dyDescent="0.25">
      <c r="A74" s="24"/>
      <c r="B74" s="124">
        <v>44994</v>
      </c>
      <c r="C74" s="125"/>
      <c r="D74" s="121" t="s">
        <v>41</v>
      </c>
      <c r="E74" s="127">
        <v>6550</v>
      </c>
      <c r="F74" s="197"/>
      <c r="G74" s="123">
        <f t="shared" si="0"/>
        <v>37057143.05039984</v>
      </c>
    </row>
    <row r="75" spans="1:7" s="7" customFormat="1" ht="18" thickTop="1" thickBot="1" x14ac:dyDescent="0.25">
      <c r="A75" s="24"/>
      <c r="B75" s="124">
        <v>44994</v>
      </c>
      <c r="C75" s="125"/>
      <c r="D75" s="121" t="s">
        <v>29</v>
      </c>
      <c r="E75" s="127">
        <v>54226.35</v>
      </c>
      <c r="F75" s="197">
        <v>1409.89</v>
      </c>
      <c r="G75" s="123">
        <f t="shared" si="0"/>
        <v>37109959.510399841</v>
      </c>
    </row>
    <row r="76" spans="1:7" s="7" customFormat="1" ht="18" thickTop="1" thickBot="1" x14ac:dyDescent="0.25">
      <c r="A76" s="24"/>
      <c r="B76" s="124">
        <v>44994</v>
      </c>
      <c r="C76" s="125"/>
      <c r="D76" s="126" t="s">
        <v>22</v>
      </c>
      <c r="E76" s="122">
        <v>2603169.5699999998</v>
      </c>
      <c r="F76" s="194"/>
      <c r="G76" s="123">
        <f t="shared" si="0"/>
        <v>39713129.080399841</v>
      </c>
    </row>
    <row r="77" spans="1:7" s="7" customFormat="1" ht="18" customHeight="1" thickTop="1" thickBot="1" x14ac:dyDescent="0.25">
      <c r="A77" s="24"/>
      <c r="B77" s="124">
        <v>44994</v>
      </c>
      <c r="C77" s="125"/>
      <c r="D77" s="121" t="s">
        <v>22</v>
      </c>
      <c r="E77" s="122">
        <v>863905.2</v>
      </c>
      <c r="F77" s="194"/>
      <c r="G77" s="123">
        <f t="shared" si="0"/>
        <v>40577034.280399844</v>
      </c>
    </row>
    <row r="78" spans="1:7" s="7" customFormat="1" ht="33.75" customHeight="1" thickTop="1" thickBot="1" x14ac:dyDescent="0.25">
      <c r="A78" s="24"/>
      <c r="B78" s="124">
        <v>44994</v>
      </c>
      <c r="C78" s="125"/>
      <c r="D78" s="121" t="s">
        <v>93</v>
      </c>
      <c r="E78" s="122">
        <v>304377.62</v>
      </c>
      <c r="F78" s="194"/>
      <c r="G78" s="123">
        <f t="shared" si="0"/>
        <v>40881411.900399841</v>
      </c>
    </row>
    <row r="79" spans="1:7" s="113" customFormat="1" ht="18" thickTop="1" thickBot="1" x14ac:dyDescent="0.25">
      <c r="A79" s="112"/>
      <c r="B79" s="124">
        <v>44994</v>
      </c>
      <c r="C79" s="125"/>
      <c r="D79" s="121" t="s">
        <v>23</v>
      </c>
      <c r="E79" s="122"/>
      <c r="F79" s="194">
        <v>193815</v>
      </c>
      <c r="G79" s="123">
        <f t="shared" si="0"/>
        <v>40687596.900399841</v>
      </c>
    </row>
    <row r="80" spans="1:7" s="7" customFormat="1" ht="18" thickTop="1" thickBot="1" x14ac:dyDescent="0.25">
      <c r="A80" s="24"/>
      <c r="B80" s="124">
        <v>44995</v>
      </c>
      <c r="C80" s="125"/>
      <c r="D80" s="121" t="s">
        <v>41</v>
      </c>
      <c r="E80" s="122">
        <v>98732</v>
      </c>
      <c r="F80" s="194"/>
      <c r="G80" s="123">
        <f t="shared" si="0"/>
        <v>40786328.900399841</v>
      </c>
    </row>
    <row r="81" spans="1:8" s="7" customFormat="1" ht="18" thickTop="1" thickBot="1" x14ac:dyDescent="0.25">
      <c r="A81" s="24"/>
      <c r="B81" s="124">
        <v>44995</v>
      </c>
      <c r="C81" s="125"/>
      <c r="D81" s="121" t="s">
        <v>41</v>
      </c>
      <c r="E81" s="122">
        <v>33940</v>
      </c>
      <c r="F81" s="194"/>
      <c r="G81" s="123">
        <f t="shared" si="0"/>
        <v>40820268.900399841</v>
      </c>
    </row>
    <row r="82" spans="1:8" s="7" customFormat="1" ht="18" thickTop="1" thickBot="1" x14ac:dyDescent="0.25">
      <c r="A82" s="24"/>
      <c r="B82" s="124">
        <v>44995</v>
      </c>
      <c r="C82" s="125"/>
      <c r="D82" s="121" t="s">
        <v>41</v>
      </c>
      <c r="E82" s="122">
        <v>16000</v>
      </c>
      <c r="F82" s="194"/>
      <c r="G82" s="123">
        <f t="shared" si="0"/>
        <v>40836268.900399841</v>
      </c>
    </row>
    <row r="83" spans="1:8" s="7" customFormat="1" ht="18.75" customHeight="1" thickTop="1" thickBot="1" x14ac:dyDescent="0.25">
      <c r="A83" s="24"/>
      <c r="B83" s="124">
        <v>44995</v>
      </c>
      <c r="C83" s="125"/>
      <c r="D83" s="121" t="s">
        <v>41</v>
      </c>
      <c r="E83" s="122">
        <v>6320</v>
      </c>
      <c r="F83" s="194"/>
      <c r="G83" s="123">
        <f t="shared" si="0"/>
        <v>40842588.900399841</v>
      </c>
    </row>
    <row r="84" spans="1:8" s="7" customFormat="1" ht="18.75" customHeight="1" thickTop="1" thickBot="1" x14ac:dyDescent="0.25">
      <c r="A84" s="24"/>
      <c r="B84" s="124">
        <v>44995</v>
      </c>
      <c r="C84" s="125"/>
      <c r="D84" s="205" t="s">
        <v>41</v>
      </c>
      <c r="E84" s="122">
        <v>1205</v>
      </c>
      <c r="F84" s="194"/>
      <c r="G84" s="123">
        <f t="shared" ref="G84:G147" si="1">G83+E84-F84</f>
        <v>40843793.900399841</v>
      </c>
    </row>
    <row r="85" spans="1:8" s="7" customFormat="1" ht="24.75" customHeight="1" thickTop="1" thickBot="1" x14ac:dyDescent="0.25">
      <c r="A85" s="24"/>
      <c r="B85" s="124">
        <v>44995</v>
      </c>
      <c r="C85" s="125"/>
      <c r="D85" s="140" t="s">
        <v>29</v>
      </c>
      <c r="E85" s="122">
        <v>182260.29</v>
      </c>
      <c r="F85" s="194">
        <v>4608.26</v>
      </c>
      <c r="G85" s="123">
        <f t="shared" si="1"/>
        <v>41021445.930399843</v>
      </c>
    </row>
    <row r="86" spans="1:8" s="7" customFormat="1" ht="25.5" customHeight="1" thickTop="1" thickBot="1" x14ac:dyDescent="0.25">
      <c r="A86" s="24"/>
      <c r="B86" s="124">
        <v>44995</v>
      </c>
      <c r="C86" s="125"/>
      <c r="D86" s="121" t="s">
        <v>22</v>
      </c>
      <c r="E86" s="122">
        <v>2125594.2000000002</v>
      </c>
      <c r="F86" s="194"/>
      <c r="G86" s="123">
        <f t="shared" si="1"/>
        <v>43147040.130399846</v>
      </c>
    </row>
    <row r="87" spans="1:8" s="7" customFormat="1" ht="18" thickTop="1" thickBot="1" x14ac:dyDescent="0.25">
      <c r="A87" s="24"/>
      <c r="B87" s="124">
        <v>44995</v>
      </c>
      <c r="C87" s="125"/>
      <c r="D87" s="121" t="s">
        <v>22</v>
      </c>
      <c r="E87" s="122">
        <v>1717041.23</v>
      </c>
      <c r="F87" s="194"/>
      <c r="G87" s="123">
        <f t="shared" si="1"/>
        <v>44864081.360399842</v>
      </c>
    </row>
    <row r="88" spans="1:8" s="7" customFormat="1" ht="18" thickTop="1" thickBot="1" x14ac:dyDescent="0.25">
      <c r="A88" s="24"/>
      <c r="B88" s="124">
        <v>44995</v>
      </c>
      <c r="C88" s="125"/>
      <c r="D88" s="121" t="s">
        <v>22</v>
      </c>
      <c r="E88" s="122">
        <v>2154083.6</v>
      </c>
      <c r="F88" s="194"/>
      <c r="G88" s="123">
        <f t="shared" si="1"/>
        <v>47018164.960399844</v>
      </c>
    </row>
    <row r="89" spans="1:8" s="7" customFormat="1" ht="18" thickTop="1" thickBot="1" x14ac:dyDescent="0.25">
      <c r="A89" s="24"/>
      <c r="B89" s="124">
        <v>44995</v>
      </c>
      <c r="C89" s="125"/>
      <c r="D89" s="121" t="s">
        <v>22</v>
      </c>
      <c r="E89" s="122">
        <v>11776</v>
      </c>
      <c r="F89" s="194"/>
      <c r="G89" s="123">
        <f t="shared" si="1"/>
        <v>47029940.960399844</v>
      </c>
    </row>
    <row r="90" spans="1:8" s="7" customFormat="1" ht="31.5" thickTop="1" thickBot="1" x14ac:dyDescent="0.25">
      <c r="A90" s="24"/>
      <c r="B90" s="124">
        <v>44995</v>
      </c>
      <c r="C90" s="125"/>
      <c r="D90" s="126" t="s">
        <v>94</v>
      </c>
      <c r="E90" s="122"/>
      <c r="F90" s="194">
        <v>3244778.21</v>
      </c>
      <c r="G90" s="123">
        <f t="shared" si="1"/>
        <v>43785162.750399843</v>
      </c>
    </row>
    <row r="91" spans="1:8" s="7" customFormat="1" ht="18" thickTop="1" thickBot="1" x14ac:dyDescent="0.25">
      <c r="A91" s="24"/>
      <c r="B91" s="124">
        <v>44995</v>
      </c>
      <c r="C91" s="125" t="s">
        <v>95</v>
      </c>
      <c r="D91" s="121" t="s">
        <v>96</v>
      </c>
      <c r="E91" s="122"/>
      <c r="F91" s="194">
        <v>3565735.73</v>
      </c>
      <c r="G91" s="123">
        <f t="shared" si="1"/>
        <v>40219427.020399846</v>
      </c>
    </row>
    <row r="92" spans="1:8" s="7" customFormat="1" ht="18" thickTop="1" thickBot="1" x14ac:dyDescent="0.25">
      <c r="A92" s="24"/>
      <c r="B92" s="124">
        <v>44996</v>
      </c>
      <c r="C92" s="125"/>
      <c r="D92" s="121" t="s">
        <v>97</v>
      </c>
      <c r="E92" s="122">
        <v>0</v>
      </c>
      <c r="F92" s="194"/>
      <c r="G92" s="123">
        <f t="shared" si="1"/>
        <v>40219427.020399846</v>
      </c>
    </row>
    <row r="93" spans="1:8" s="7" customFormat="1" ht="18" thickTop="1" thickBot="1" x14ac:dyDescent="0.25">
      <c r="A93" s="24"/>
      <c r="B93" s="124">
        <v>44997</v>
      </c>
      <c r="C93" s="125"/>
      <c r="D93" s="121" t="s">
        <v>41</v>
      </c>
      <c r="E93" s="122">
        <v>3400</v>
      </c>
      <c r="F93" s="194"/>
      <c r="G93" s="123">
        <f t="shared" si="1"/>
        <v>40222827.020399846</v>
      </c>
    </row>
    <row r="94" spans="1:8" s="7" customFormat="1" ht="18" thickTop="1" thickBot="1" x14ac:dyDescent="0.25">
      <c r="A94" s="24"/>
      <c r="B94" s="124">
        <v>44998</v>
      </c>
      <c r="C94" s="125"/>
      <c r="D94" s="121" t="s">
        <v>41</v>
      </c>
      <c r="E94" s="122">
        <v>83918</v>
      </c>
      <c r="F94" s="194"/>
      <c r="G94" s="123">
        <f t="shared" si="1"/>
        <v>40306745.020399846</v>
      </c>
    </row>
    <row r="95" spans="1:8" s="7" customFormat="1" ht="18" thickTop="1" thickBot="1" x14ac:dyDescent="0.25">
      <c r="A95" s="24"/>
      <c r="B95" s="124">
        <v>44998</v>
      </c>
      <c r="C95" s="125"/>
      <c r="D95" s="121" t="s">
        <v>41</v>
      </c>
      <c r="E95" s="122">
        <v>49373</v>
      </c>
      <c r="F95" s="194"/>
      <c r="G95" s="123">
        <f t="shared" si="1"/>
        <v>40356118.020399846</v>
      </c>
      <c r="H95" s="111"/>
    </row>
    <row r="96" spans="1:8" s="7" customFormat="1" ht="18" thickTop="1" thickBot="1" x14ac:dyDescent="0.25">
      <c r="A96" s="24"/>
      <c r="B96" s="124">
        <v>44998</v>
      </c>
      <c r="C96" s="125"/>
      <c r="D96" s="121" t="s">
        <v>41</v>
      </c>
      <c r="E96" s="122">
        <v>19950</v>
      </c>
      <c r="F96" s="194"/>
      <c r="G96" s="123">
        <f t="shared" si="1"/>
        <v>40376068.020399846</v>
      </c>
    </row>
    <row r="97" spans="1:7" s="7" customFormat="1" ht="18" thickTop="1" thickBot="1" x14ac:dyDescent="0.25">
      <c r="A97" s="24"/>
      <c r="B97" s="124">
        <v>44998</v>
      </c>
      <c r="C97" s="125"/>
      <c r="D97" s="121" t="s">
        <v>41</v>
      </c>
      <c r="E97" s="122">
        <v>940</v>
      </c>
      <c r="F97" s="194"/>
      <c r="G97" s="123">
        <f t="shared" si="1"/>
        <v>40377008.020399846</v>
      </c>
    </row>
    <row r="98" spans="1:7" s="7" customFormat="1" ht="18" thickTop="1" thickBot="1" x14ac:dyDescent="0.25">
      <c r="A98" s="24"/>
      <c r="B98" s="124">
        <v>44998</v>
      </c>
      <c r="C98" s="125"/>
      <c r="D98" s="121" t="s">
        <v>41</v>
      </c>
      <c r="E98" s="122">
        <v>2685</v>
      </c>
      <c r="F98" s="194"/>
      <c r="G98" s="123">
        <f t="shared" si="1"/>
        <v>40379693.020399846</v>
      </c>
    </row>
    <row r="99" spans="1:7" s="7" customFormat="1" ht="18" thickTop="1" thickBot="1" x14ac:dyDescent="0.25">
      <c r="A99" s="24"/>
      <c r="B99" s="124">
        <v>44998</v>
      </c>
      <c r="C99" s="125"/>
      <c r="D99" s="121" t="s">
        <v>41</v>
      </c>
      <c r="E99" s="122">
        <v>40</v>
      </c>
      <c r="F99" s="194"/>
      <c r="G99" s="123">
        <f t="shared" si="1"/>
        <v>40379733.020399846</v>
      </c>
    </row>
    <row r="100" spans="1:7" s="7" customFormat="1" ht="18" thickTop="1" thickBot="1" x14ac:dyDescent="0.25">
      <c r="A100" s="24"/>
      <c r="B100" s="124">
        <v>44998</v>
      </c>
      <c r="C100" s="125"/>
      <c r="D100" s="121" t="s">
        <v>29</v>
      </c>
      <c r="E100" s="122">
        <v>38655.870000000003</v>
      </c>
      <c r="F100" s="194">
        <v>966.41</v>
      </c>
      <c r="G100" s="123">
        <f t="shared" si="1"/>
        <v>40417422.480399847</v>
      </c>
    </row>
    <row r="101" spans="1:7" s="7" customFormat="1" ht="45.75" customHeight="1" thickTop="1" thickBot="1" x14ac:dyDescent="0.25">
      <c r="A101" s="24"/>
      <c r="B101" s="124">
        <v>44998</v>
      </c>
      <c r="C101" s="125"/>
      <c r="D101" s="121" t="s">
        <v>98</v>
      </c>
      <c r="E101" s="122">
        <v>2208</v>
      </c>
      <c r="F101" s="194"/>
      <c r="G101" s="123">
        <f t="shared" si="1"/>
        <v>40419630.480399847</v>
      </c>
    </row>
    <row r="102" spans="1:7" s="7" customFormat="1" ht="46.5" thickTop="1" thickBot="1" x14ac:dyDescent="0.25">
      <c r="A102" s="24"/>
      <c r="B102" s="124">
        <v>44998</v>
      </c>
      <c r="C102" s="125"/>
      <c r="D102" s="121" t="s">
        <v>99</v>
      </c>
      <c r="E102" s="122">
        <v>3500</v>
      </c>
      <c r="F102" s="195"/>
      <c r="G102" s="123">
        <f t="shared" si="1"/>
        <v>40423130.480399847</v>
      </c>
    </row>
    <row r="103" spans="1:7" s="7" customFormat="1" ht="18" thickTop="1" thickBot="1" x14ac:dyDescent="0.25">
      <c r="A103" s="24"/>
      <c r="B103" s="124">
        <v>44998</v>
      </c>
      <c r="C103" s="125"/>
      <c r="D103" s="126" t="s">
        <v>67</v>
      </c>
      <c r="E103" s="122">
        <v>28816.75</v>
      </c>
      <c r="F103" s="194"/>
      <c r="G103" s="123">
        <f t="shared" si="1"/>
        <v>40451947.230399847</v>
      </c>
    </row>
    <row r="104" spans="1:7" s="7" customFormat="1" ht="18" thickTop="1" thickBot="1" x14ac:dyDescent="0.25">
      <c r="A104" s="24"/>
      <c r="B104" s="124">
        <v>44999</v>
      </c>
      <c r="C104" s="125"/>
      <c r="D104" s="121" t="s">
        <v>41</v>
      </c>
      <c r="E104" s="122">
        <v>163280</v>
      </c>
      <c r="F104" s="194"/>
      <c r="G104" s="123">
        <f t="shared" si="1"/>
        <v>40615227.230399847</v>
      </c>
    </row>
    <row r="105" spans="1:7" s="7" customFormat="1" ht="18" thickTop="1" thickBot="1" x14ac:dyDescent="0.25">
      <c r="A105" s="24"/>
      <c r="B105" s="124">
        <v>44999</v>
      </c>
      <c r="C105" s="125"/>
      <c r="D105" s="121" t="s">
        <v>41</v>
      </c>
      <c r="E105" s="122">
        <v>46945</v>
      </c>
      <c r="F105" s="194"/>
      <c r="G105" s="123">
        <f t="shared" si="1"/>
        <v>40662172.230399847</v>
      </c>
    </row>
    <row r="106" spans="1:7" s="7" customFormat="1" ht="27" customHeight="1" thickTop="1" thickBot="1" x14ac:dyDescent="0.25">
      <c r="A106" s="24"/>
      <c r="B106" s="124">
        <v>44999</v>
      </c>
      <c r="C106" s="125"/>
      <c r="D106" s="121" t="s">
        <v>41</v>
      </c>
      <c r="E106" s="122">
        <v>11745</v>
      </c>
      <c r="F106" s="194"/>
      <c r="G106" s="123">
        <f t="shared" si="1"/>
        <v>40673917.230399847</v>
      </c>
    </row>
    <row r="107" spans="1:7" s="7" customFormat="1" ht="18" thickTop="1" thickBot="1" x14ac:dyDescent="0.25">
      <c r="A107" s="24"/>
      <c r="B107" s="124">
        <v>44999</v>
      </c>
      <c r="C107" s="125"/>
      <c r="D107" s="121" t="s">
        <v>41</v>
      </c>
      <c r="E107" s="122">
        <v>2377</v>
      </c>
      <c r="F107" s="194"/>
      <c r="G107" s="123">
        <f t="shared" si="1"/>
        <v>40676294.230399847</v>
      </c>
    </row>
    <row r="108" spans="1:7" s="7" customFormat="1" ht="18" thickTop="1" thickBot="1" x14ac:dyDescent="0.25">
      <c r="A108" s="24"/>
      <c r="B108" s="124">
        <v>44999</v>
      </c>
      <c r="C108" s="125"/>
      <c r="D108" s="121" t="s">
        <v>29</v>
      </c>
      <c r="E108" s="122">
        <v>54935.48</v>
      </c>
      <c r="F108" s="194">
        <v>1373.4</v>
      </c>
      <c r="G108" s="123">
        <f t="shared" si="1"/>
        <v>40729856.310399845</v>
      </c>
    </row>
    <row r="109" spans="1:7" s="7" customFormat="1" ht="31.5" thickTop="1" thickBot="1" x14ac:dyDescent="0.25">
      <c r="A109" s="24"/>
      <c r="B109" s="124">
        <v>44999</v>
      </c>
      <c r="C109" s="125"/>
      <c r="D109" s="121" t="s">
        <v>100</v>
      </c>
      <c r="E109" s="122">
        <v>70000</v>
      </c>
      <c r="F109" s="194"/>
      <c r="G109" s="123">
        <f t="shared" si="1"/>
        <v>40799856.310399845</v>
      </c>
    </row>
    <row r="110" spans="1:7" s="7" customFormat="1" ht="20.25" customHeight="1" thickTop="1" thickBot="1" x14ac:dyDescent="0.25">
      <c r="A110" s="24"/>
      <c r="B110" s="128">
        <v>45000</v>
      </c>
      <c r="C110" s="129"/>
      <c r="D110" s="121" t="s">
        <v>41</v>
      </c>
      <c r="E110" s="122">
        <v>82516</v>
      </c>
      <c r="F110" s="194"/>
      <c r="G110" s="123">
        <f t="shared" si="1"/>
        <v>40882372.310399845</v>
      </c>
    </row>
    <row r="111" spans="1:7" s="7" customFormat="1" ht="18" thickTop="1" thickBot="1" x14ac:dyDescent="0.25">
      <c r="A111" s="24"/>
      <c r="B111" s="124">
        <v>45000</v>
      </c>
      <c r="C111" s="125"/>
      <c r="D111" s="121" t="s">
        <v>41</v>
      </c>
      <c r="E111" s="122">
        <v>65214</v>
      </c>
      <c r="F111" s="194"/>
      <c r="G111" s="123">
        <f t="shared" si="1"/>
        <v>40947586.310399845</v>
      </c>
    </row>
    <row r="112" spans="1:7" s="7" customFormat="1" ht="18" thickTop="1" thickBot="1" x14ac:dyDescent="0.25">
      <c r="A112" s="24"/>
      <c r="B112" s="124">
        <v>45000</v>
      </c>
      <c r="C112" s="125"/>
      <c r="D112" s="121" t="s">
        <v>41</v>
      </c>
      <c r="E112" s="122">
        <v>14910</v>
      </c>
      <c r="F112" s="194"/>
      <c r="G112" s="123">
        <f t="shared" si="1"/>
        <v>40962496.310399845</v>
      </c>
    </row>
    <row r="113" spans="1:7" s="7" customFormat="1" ht="17.25" customHeight="1" thickTop="1" thickBot="1" x14ac:dyDescent="0.25">
      <c r="A113" s="24"/>
      <c r="B113" s="124">
        <v>45000</v>
      </c>
      <c r="C113" s="125"/>
      <c r="D113" s="121" t="s">
        <v>41</v>
      </c>
      <c r="E113" s="122">
        <v>7736</v>
      </c>
      <c r="F113" s="194"/>
      <c r="G113" s="123">
        <f t="shared" si="1"/>
        <v>40970232.310399845</v>
      </c>
    </row>
    <row r="114" spans="1:7" s="7" customFormat="1" ht="18" thickTop="1" thickBot="1" x14ac:dyDescent="0.25">
      <c r="A114" s="24"/>
      <c r="B114" s="124">
        <v>45000</v>
      </c>
      <c r="C114" s="125"/>
      <c r="D114" s="121" t="s">
        <v>29</v>
      </c>
      <c r="E114" s="122">
        <v>79287.97</v>
      </c>
      <c r="F114" s="194">
        <v>1982.2</v>
      </c>
      <c r="G114" s="123">
        <f t="shared" si="1"/>
        <v>41047538.080399841</v>
      </c>
    </row>
    <row r="115" spans="1:7" s="7" customFormat="1" ht="35.25" customHeight="1" thickTop="1" thickBot="1" x14ac:dyDescent="0.25">
      <c r="A115" s="24"/>
      <c r="B115" s="124">
        <v>45000</v>
      </c>
      <c r="C115" s="125"/>
      <c r="D115" s="121" t="s">
        <v>101</v>
      </c>
      <c r="E115" s="122">
        <v>2446019.85</v>
      </c>
      <c r="F115" s="194"/>
      <c r="G115" s="123">
        <f t="shared" si="1"/>
        <v>43493557.930399843</v>
      </c>
    </row>
    <row r="116" spans="1:7" s="7" customFormat="1" ht="51.75" customHeight="1" thickTop="1" thickBot="1" x14ac:dyDescent="0.25">
      <c r="A116" s="24"/>
      <c r="B116" s="128">
        <v>45000</v>
      </c>
      <c r="C116" s="129"/>
      <c r="D116" s="121" t="s">
        <v>102</v>
      </c>
      <c r="E116" s="122">
        <v>864852.99</v>
      </c>
      <c r="F116" s="194"/>
      <c r="G116" s="123">
        <f t="shared" si="1"/>
        <v>44358410.920399845</v>
      </c>
    </row>
    <row r="117" spans="1:7" s="7" customFormat="1" ht="31.5" thickTop="1" thickBot="1" x14ac:dyDescent="0.25">
      <c r="A117" s="24"/>
      <c r="B117" s="124">
        <v>45000</v>
      </c>
      <c r="C117" s="125"/>
      <c r="D117" s="121" t="s">
        <v>103</v>
      </c>
      <c r="E117" s="122">
        <v>3170.41</v>
      </c>
      <c r="F117" s="194"/>
      <c r="G117" s="123">
        <f t="shared" si="1"/>
        <v>44361581.330399841</v>
      </c>
    </row>
    <row r="118" spans="1:7" s="7" customFormat="1" ht="18" thickTop="1" thickBot="1" x14ac:dyDescent="0.25">
      <c r="A118" s="24"/>
      <c r="B118" s="124">
        <v>45000</v>
      </c>
      <c r="C118" s="125"/>
      <c r="D118" s="121" t="s">
        <v>22</v>
      </c>
      <c r="E118" s="122">
        <v>865531.2</v>
      </c>
      <c r="F118" s="162"/>
      <c r="G118" s="123">
        <f t="shared" si="1"/>
        <v>45227112.530399844</v>
      </c>
    </row>
    <row r="119" spans="1:7" s="7" customFormat="1" ht="18" thickTop="1" thickBot="1" x14ac:dyDescent="0.25">
      <c r="A119" s="24"/>
      <c r="B119" s="124">
        <v>45000</v>
      </c>
      <c r="C119" s="125"/>
      <c r="D119" s="121" t="s">
        <v>104</v>
      </c>
      <c r="E119" s="122">
        <v>450287.03</v>
      </c>
      <c r="F119" s="194"/>
      <c r="G119" s="123">
        <f t="shared" si="1"/>
        <v>45677399.560399845</v>
      </c>
    </row>
    <row r="120" spans="1:7" s="7" customFormat="1" ht="18" thickTop="1" thickBot="1" x14ac:dyDescent="0.25">
      <c r="A120" s="24"/>
      <c r="B120" s="124">
        <v>45000</v>
      </c>
      <c r="C120" s="125"/>
      <c r="D120" s="121" t="s">
        <v>22</v>
      </c>
      <c r="E120" s="122">
        <v>5822906.5700000003</v>
      </c>
      <c r="F120" s="194"/>
      <c r="G120" s="123">
        <f t="shared" si="1"/>
        <v>51500306.130399846</v>
      </c>
    </row>
    <row r="121" spans="1:7" s="7" customFormat="1" ht="21.75" customHeight="1" thickTop="1" thickBot="1" x14ac:dyDescent="0.25">
      <c r="A121" s="24"/>
      <c r="B121" s="124">
        <v>45000</v>
      </c>
      <c r="C121" s="125"/>
      <c r="D121" s="126" t="s">
        <v>22</v>
      </c>
      <c r="E121" s="122">
        <v>9663.2999999999993</v>
      </c>
      <c r="F121" s="194"/>
      <c r="G121" s="123">
        <f t="shared" si="1"/>
        <v>51509969.430399843</v>
      </c>
    </row>
    <row r="122" spans="1:7" s="7" customFormat="1" ht="18" thickTop="1" thickBot="1" x14ac:dyDescent="0.25">
      <c r="A122" s="24"/>
      <c r="B122" s="124">
        <v>45000</v>
      </c>
      <c r="C122" s="125"/>
      <c r="D122" s="121" t="s">
        <v>22</v>
      </c>
      <c r="E122" s="122">
        <v>2880818.2</v>
      </c>
      <c r="F122" s="194"/>
      <c r="G122" s="123">
        <f t="shared" si="1"/>
        <v>54390787.630399846</v>
      </c>
    </row>
    <row r="123" spans="1:7" s="7" customFormat="1" ht="18" thickTop="1" thickBot="1" x14ac:dyDescent="0.25">
      <c r="A123" s="24"/>
      <c r="B123" s="124">
        <v>45001</v>
      </c>
      <c r="C123" s="125"/>
      <c r="D123" s="121" t="s">
        <v>41</v>
      </c>
      <c r="E123" s="122">
        <v>140750</v>
      </c>
      <c r="F123" s="194"/>
      <c r="G123" s="123">
        <f t="shared" si="1"/>
        <v>54531537.630399846</v>
      </c>
    </row>
    <row r="124" spans="1:7" s="7" customFormat="1" ht="18" thickTop="1" thickBot="1" x14ac:dyDescent="0.25">
      <c r="A124" s="24"/>
      <c r="B124" s="124">
        <v>45001</v>
      </c>
      <c r="C124" s="125"/>
      <c r="D124" s="121" t="s">
        <v>41</v>
      </c>
      <c r="E124" s="122">
        <v>45007</v>
      </c>
      <c r="F124" s="194"/>
      <c r="G124" s="123">
        <f t="shared" si="1"/>
        <v>54576544.630399846</v>
      </c>
    </row>
    <row r="125" spans="1:7" s="7" customFormat="1" ht="18" thickTop="1" thickBot="1" x14ac:dyDescent="0.25">
      <c r="A125" s="24"/>
      <c r="B125" s="124">
        <v>45001</v>
      </c>
      <c r="C125" s="125"/>
      <c r="D125" s="121" t="s">
        <v>41</v>
      </c>
      <c r="E125" s="122">
        <v>6840</v>
      </c>
      <c r="F125" s="194"/>
      <c r="G125" s="123">
        <f t="shared" si="1"/>
        <v>54583384.630399846</v>
      </c>
    </row>
    <row r="126" spans="1:7" s="7" customFormat="1" ht="18" thickTop="1" thickBot="1" x14ac:dyDescent="0.25">
      <c r="A126" s="24"/>
      <c r="B126" s="124">
        <v>45001</v>
      </c>
      <c r="C126" s="125"/>
      <c r="D126" s="121" t="s">
        <v>41</v>
      </c>
      <c r="E126" s="122">
        <v>2727</v>
      </c>
      <c r="F126" s="194"/>
      <c r="G126" s="123">
        <f t="shared" si="1"/>
        <v>54586111.630399846</v>
      </c>
    </row>
    <row r="127" spans="1:7" s="7" customFormat="1" ht="18" thickTop="1" thickBot="1" x14ac:dyDescent="0.25">
      <c r="A127" s="24"/>
      <c r="B127" s="124">
        <v>45001</v>
      </c>
      <c r="C127" s="125"/>
      <c r="D127" s="121" t="s">
        <v>29</v>
      </c>
      <c r="E127" s="122">
        <v>88215.88</v>
      </c>
      <c r="F127" s="195">
        <v>2205.41</v>
      </c>
      <c r="G127" s="123">
        <f t="shared" si="1"/>
        <v>54672122.100399852</v>
      </c>
    </row>
    <row r="128" spans="1:7" s="7" customFormat="1" ht="18" thickTop="1" thickBot="1" x14ac:dyDescent="0.25">
      <c r="A128" s="24"/>
      <c r="B128" s="124">
        <v>45001</v>
      </c>
      <c r="C128" s="125"/>
      <c r="D128" s="121" t="s">
        <v>23</v>
      </c>
      <c r="E128" s="122"/>
      <c r="F128" s="194">
        <v>16578349.119999999</v>
      </c>
      <c r="G128" s="123">
        <f t="shared" si="1"/>
        <v>38093772.980399854</v>
      </c>
    </row>
    <row r="129" spans="1:9" s="7" customFormat="1" ht="18" thickTop="1" thickBot="1" x14ac:dyDescent="0.25">
      <c r="A129" s="24"/>
      <c r="B129" s="124">
        <v>45001</v>
      </c>
      <c r="C129" s="125"/>
      <c r="D129" s="121" t="s">
        <v>23</v>
      </c>
      <c r="E129" s="122"/>
      <c r="F129" s="194">
        <v>5924977.3300000001</v>
      </c>
      <c r="G129" s="123">
        <f t="shared" si="1"/>
        <v>32168795.650399856</v>
      </c>
      <c r="H129" s="204"/>
      <c r="I129" s="111"/>
    </row>
    <row r="130" spans="1:9" s="7" customFormat="1" ht="18" thickTop="1" thickBot="1" x14ac:dyDescent="0.25">
      <c r="A130" s="79"/>
      <c r="B130" s="124">
        <v>45001</v>
      </c>
      <c r="C130" s="125" t="s">
        <v>95</v>
      </c>
      <c r="D130" s="126" t="s">
        <v>96</v>
      </c>
      <c r="E130" s="122"/>
      <c r="F130" s="196">
        <v>27033.29</v>
      </c>
      <c r="G130" s="123">
        <f t="shared" si="1"/>
        <v>32141762.360399857</v>
      </c>
    </row>
    <row r="131" spans="1:9" s="7" customFormat="1" ht="18" thickTop="1" thickBot="1" x14ac:dyDescent="0.25">
      <c r="A131" s="79"/>
      <c r="B131" s="124">
        <v>45001</v>
      </c>
      <c r="C131" s="125" t="s">
        <v>95</v>
      </c>
      <c r="D131" s="126" t="s">
        <v>96</v>
      </c>
      <c r="E131" s="122">
        <v>30479.55</v>
      </c>
      <c r="F131" s="198"/>
      <c r="G131" s="123">
        <f t="shared" si="1"/>
        <v>32172241.910399858</v>
      </c>
    </row>
    <row r="132" spans="1:9" s="7" customFormat="1" ht="18" thickTop="1" thickBot="1" x14ac:dyDescent="0.25">
      <c r="A132" s="79"/>
      <c r="B132" s="124">
        <v>45002</v>
      </c>
      <c r="C132" s="125"/>
      <c r="D132" s="121" t="s">
        <v>41</v>
      </c>
      <c r="E132" s="122">
        <v>67612</v>
      </c>
      <c r="F132" s="194"/>
      <c r="G132" s="123">
        <f t="shared" si="1"/>
        <v>32239853.910399858</v>
      </c>
    </row>
    <row r="133" spans="1:9" s="7" customFormat="1" ht="18" thickTop="1" thickBot="1" x14ac:dyDescent="0.25">
      <c r="A133" s="79"/>
      <c r="B133" s="124">
        <v>45002</v>
      </c>
      <c r="C133" s="125"/>
      <c r="D133" s="121" t="s">
        <v>41</v>
      </c>
      <c r="E133" s="122">
        <v>62572</v>
      </c>
      <c r="F133" s="194"/>
      <c r="G133" s="123">
        <f t="shared" si="1"/>
        <v>32302425.910399858</v>
      </c>
    </row>
    <row r="134" spans="1:9" s="7" customFormat="1" ht="18" thickTop="1" thickBot="1" x14ac:dyDescent="0.25">
      <c r="A134" s="79"/>
      <c r="B134" s="124">
        <v>45002</v>
      </c>
      <c r="C134" s="125"/>
      <c r="D134" s="121" t="s">
        <v>41</v>
      </c>
      <c r="E134" s="122">
        <v>15485</v>
      </c>
      <c r="F134" s="194"/>
      <c r="G134" s="123">
        <f t="shared" si="1"/>
        <v>32317910.910399858</v>
      </c>
    </row>
    <row r="135" spans="1:9" s="7" customFormat="1" ht="20.25" customHeight="1" thickTop="1" thickBot="1" x14ac:dyDescent="0.25">
      <c r="A135" s="79"/>
      <c r="B135" s="124">
        <v>45002</v>
      </c>
      <c r="C135" s="125"/>
      <c r="D135" s="121" t="s">
        <v>41</v>
      </c>
      <c r="E135" s="122">
        <v>15000</v>
      </c>
      <c r="F135" s="194"/>
      <c r="G135" s="123">
        <f t="shared" si="1"/>
        <v>32332910.910399858</v>
      </c>
    </row>
    <row r="136" spans="1:9" s="7" customFormat="1" ht="18" thickTop="1" thickBot="1" x14ac:dyDescent="0.25">
      <c r="A136" s="79"/>
      <c r="B136" s="124">
        <v>45002</v>
      </c>
      <c r="C136" s="125"/>
      <c r="D136" s="121" t="s">
        <v>41</v>
      </c>
      <c r="E136" s="122">
        <v>9221</v>
      </c>
      <c r="F136" s="194"/>
      <c r="G136" s="123">
        <f t="shared" si="1"/>
        <v>32342131.910399858</v>
      </c>
    </row>
    <row r="137" spans="1:9" s="7" customFormat="1" ht="18" thickTop="1" thickBot="1" x14ac:dyDescent="0.25">
      <c r="A137" s="79"/>
      <c r="B137" s="124">
        <v>45002</v>
      </c>
      <c r="C137" s="125"/>
      <c r="D137" s="121" t="s">
        <v>29</v>
      </c>
      <c r="E137" s="122">
        <v>48833.22</v>
      </c>
      <c r="F137" s="194">
        <v>1220.8399999999999</v>
      </c>
      <c r="G137" s="123">
        <f t="shared" si="1"/>
        <v>32389744.290399857</v>
      </c>
    </row>
    <row r="138" spans="1:9" s="7" customFormat="1" ht="18" thickTop="1" thickBot="1" x14ac:dyDescent="0.25">
      <c r="A138" s="79"/>
      <c r="B138" s="124">
        <v>45002</v>
      </c>
      <c r="C138" s="125"/>
      <c r="D138" s="121" t="s">
        <v>47</v>
      </c>
      <c r="E138" s="122">
        <v>93694.17</v>
      </c>
      <c r="F138" s="194"/>
      <c r="G138" s="123">
        <f t="shared" si="1"/>
        <v>32483438.460399859</v>
      </c>
    </row>
    <row r="139" spans="1:9" s="7" customFormat="1" ht="31.5" thickTop="1" thickBot="1" x14ac:dyDescent="0.25">
      <c r="A139" s="79"/>
      <c r="B139" s="124">
        <v>45002</v>
      </c>
      <c r="C139" s="125"/>
      <c r="D139" s="121" t="s">
        <v>105</v>
      </c>
      <c r="E139" s="122">
        <v>101067.74</v>
      </c>
      <c r="F139" s="194"/>
      <c r="G139" s="123">
        <f t="shared" si="1"/>
        <v>32584506.200399857</v>
      </c>
    </row>
    <row r="140" spans="1:9" s="7" customFormat="1" ht="31.5" thickTop="1" thickBot="1" x14ac:dyDescent="0.25">
      <c r="A140" s="79"/>
      <c r="B140" s="124">
        <v>45002</v>
      </c>
      <c r="C140" s="125"/>
      <c r="D140" s="121" t="s">
        <v>106</v>
      </c>
      <c r="E140" s="122">
        <v>28172.59</v>
      </c>
      <c r="F140" s="194"/>
      <c r="G140" s="123">
        <f t="shared" si="1"/>
        <v>32612678.790399857</v>
      </c>
    </row>
    <row r="141" spans="1:9" s="7" customFormat="1" ht="18" thickTop="1" thickBot="1" x14ac:dyDescent="0.25">
      <c r="A141" s="79"/>
      <c r="B141" s="124">
        <v>45003</v>
      </c>
      <c r="C141" s="125"/>
      <c r="D141" s="121" t="s">
        <v>41</v>
      </c>
      <c r="E141" s="122">
        <v>12920</v>
      </c>
      <c r="F141" s="194"/>
      <c r="G141" s="123">
        <f t="shared" si="1"/>
        <v>32625598.790399857</v>
      </c>
    </row>
    <row r="142" spans="1:9" s="7" customFormat="1" ht="18" thickTop="1" thickBot="1" x14ac:dyDescent="0.25">
      <c r="A142" s="79"/>
      <c r="B142" s="124">
        <v>45003</v>
      </c>
      <c r="C142" s="125"/>
      <c r="D142" s="121" t="s">
        <v>29</v>
      </c>
      <c r="E142" s="122">
        <v>16000</v>
      </c>
      <c r="F142" s="194">
        <v>400</v>
      </c>
      <c r="G142" s="123">
        <f t="shared" si="1"/>
        <v>32641198.790399857</v>
      </c>
    </row>
    <row r="143" spans="1:9" s="7" customFormat="1" ht="18" thickTop="1" thickBot="1" x14ac:dyDescent="0.25">
      <c r="A143" s="79"/>
      <c r="B143" s="124">
        <v>45004</v>
      </c>
      <c r="C143" s="125"/>
      <c r="D143" s="121" t="s">
        <v>107</v>
      </c>
      <c r="E143" s="127"/>
      <c r="F143" s="197"/>
      <c r="G143" s="123">
        <f t="shared" si="1"/>
        <v>32641198.790399857</v>
      </c>
    </row>
    <row r="144" spans="1:9" s="7" customFormat="1" ht="18" thickTop="1" thickBot="1" x14ac:dyDescent="0.25">
      <c r="A144" s="79"/>
      <c r="B144" s="124">
        <v>45005</v>
      </c>
      <c r="C144" s="125"/>
      <c r="D144" s="121" t="s">
        <v>41</v>
      </c>
      <c r="E144" s="127">
        <v>62855</v>
      </c>
      <c r="F144" s="197"/>
      <c r="G144" s="123">
        <f t="shared" si="1"/>
        <v>32704053.790399857</v>
      </c>
    </row>
    <row r="145" spans="1:7" s="7" customFormat="1" ht="17.25" customHeight="1" thickTop="1" thickBot="1" x14ac:dyDescent="0.25">
      <c r="A145" s="79"/>
      <c r="B145" s="124">
        <v>45005</v>
      </c>
      <c r="C145" s="125"/>
      <c r="D145" s="121" t="s">
        <v>41</v>
      </c>
      <c r="E145" s="127">
        <v>36135</v>
      </c>
      <c r="F145" s="194"/>
      <c r="G145" s="123">
        <f t="shared" si="1"/>
        <v>32740188.790399857</v>
      </c>
    </row>
    <row r="146" spans="1:7" s="7" customFormat="1" ht="18" thickTop="1" thickBot="1" x14ac:dyDescent="0.25">
      <c r="A146" s="79"/>
      <c r="B146" s="124">
        <v>45005</v>
      </c>
      <c r="C146" s="125"/>
      <c r="D146" s="121" t="s">
        <v>41</v>
      </c>
      <c r="E146" s="127">
        <v>17270</v>
      </c>
      <c r="F146" s="194"/>
      <c r="G146" s="123">
        <f t="shared" si="1"/>
        <v>32757458.790399857</v>
      </c>
    </row>
    <row r="147" spans="1:7" s="7" customFormat="1" ht="18" thickTop="1" thickBot="1" x14ac:dyDescent="0.25">
      <c r="A147" s="79"/>
      <c r="B147" s="124">
        <v>45005</v>
      </c>
      <c r="C147" s="125"/>
      <c r="D147" s="121" t="s">
        <v>41</v>
      </c>
      <c r="E147" s="122">
        <v>5805</v>
      </c>
      <c r="F147" s="194"/>
      <c r="G147" s="123">
        <f t="shared" si="1"/>
        <v>32763263.790399857</v>
      </c>
    </row>
    <row r="148" spans="1:7" s="7" customFormat="1" ht="18" thickTop="1" thickBot="1" x14ac:dyDescent="0.25">
      <c r="A148" s="79"/>
      <c r="B148" s="124">
        <v>45005</v>
      </c>
      <c r="C148" s="125"/>
      <c r="D148" s="121" t="s">
        <v>29</v>
      </c>
      <c r="E148" s="122">
        <v>51115.91</v>
      </c>
      <c r="F148" s="194">
        <v>1277.9100000000001</v>
      </c>
      <c r="G148" s="123">
        <f t="shared" ref="G148:G211" si="2">G147+E148-F148</f>
        <v>32813101.790399857</v>
      </c>
    </row>
    <row r="149" spans="1:7" s="7" customFormat="1" ht="18" customHeight="1" thickTop="1" thickBot="1" x14ac:dyDescent="0.25">
      <c r="A149" s="79"/>
      <c r="B149" s="124">
        <v>45005</v>
      </c>
      <c r="C149" s="125"/>
      <c r="D149" s="121" t="s">
        <v>42</v>
      </c>
      <c r="E149" s="122">
        <v>1587792.86</v>
      </c>
      <c r="F149" s="194"/>
      <c r="G149" s="123">
        <f t="shared" si="2"/>
        <v>34400894.650399856</v>
      </c>
    </row>
    <row r="150" spans="1:7" s="7" customFormat="1" ht="18" thickTop="1" thickBot="1" x14ac:dyDescent="0.25">
      <c r="A150" s="79"/>
      <c r="B150" s="124">
        <v>45005</v>
      </c>
      <c r="C150" s="125"/>
      <c r="D150" s="121" t="s">
        <v>42</v>
      </c>
      <c r="E150" s="122">
        <v>1413018.77</v>
      </c>
      <c r="F150" s="194"/>
      <c r="G150" s="123">
        <f t="shared" si="2"/>
        <v>35813913.42039986</v>
      </c>
    </row>
    <row r="151" spans="1:7" s="7" customFormat="1" ht="18" thickTop="1" thickBot="1" x14ac:dyDescent="0.25">
      <c r="A151" s="79"/>
      <c r="B151" s="124">
        <v>45005</v>
      </c>
      <c r="C151" s="125"/>
      <c r="D151" s="121" t="s">
        <v>42</v>
      </c>
      <c r="E151" s="122">
        <v>44380</v>
      </c>
      <c r="F151" s="194"/>
      <c r="G151" s="123">
        <f t="shared" si="2"/>
        <v>35858293.42039986</v>
      </c>
    </row>
    <row r="152" spans="1:7" s="7" customFormat="1" ht="18" thickTop="1" thickBot="1" x14ac:dyDescent="0.25">
      <c r="A152" s="79"/>
      <c r="B152" s="124">
        <v>45005</v>
      </c>
      <c r="C152" s="125"/>
      <c r="D152" s="121" t="s">
        <v>42</v>
      </c>
      <c r="E152" s="122">
        <v>45762.64</v>
      </c>
      <c r="F152" s="194"/>
      <c r="G152" s="123">
        <f t="shared" si="2"/>
        <v>35904056.06039986</v>
      </c>
    </row>
    <row r="153" spans="1:7" s="7" customFormat="1" ht="18" thickTop="1" thickBot="1" x14ac:dyDescent="0.25">
      <c r="A153" s="79"/>
      <c r="B153" s="124">
        <v>45005</v>
      </c>
      <c r="C153" s="125"/>
      <c r="D153" s="121" t="s">
        <v>42</v>
      </c>
      <c r="E153" s="122">
        <v>31260.799999999999</v>
      </c>
      <c r="F153" s="194"/>
      <c r="G153" s="123">
        <f t="shared" si="2"/>
        <v>35935316.860399857</v>
      </c>
    </row>
    <row r="154" spans="1:7" s="7" customFormat="1" ht="31.5" thickTop="1" thickBot="1" x14ac:dyDescent="0.25">
      <c r="A154" s="79"/>
      <c r="B154" s="124">
        <v>45005</v>
      </c>
      <c r="C154" s="125"/>
      <c r="D154" s="121" t="s">
        <v>59</v>
      </c>
      <c r="E154" s="122">
        <v>153839.84</v>
      </c>
      <c r="F154" s="194"/>
      <c r="G154" s="123">
        <f t="shared" si="2"/>
        <v>36089156.700399861</v>
      </c>
    </row>
    <row r="155" spans="1:7" s="7" customFormat="1" ht="18" thickTop="1" thickBot="1" x14ac:dyDescent="0.25">
      <c r="A155" s="79"/>
      <c r="B155" s="124">
        <v>45005</v>
      </c>
      <c r="C155" s="125"/>
      <c r="D155" s="121" t="s">
        <v>45</v>
      </c>
      <c r="E155" s="122">
        <v>1907808.28</v>
      </c>
      <c r="F155" s="194"/>
      <c r="G155" s="123">
        <f t="shared" si="2"/>
        <v>37996964.980399862</v>
      </c>
    </row>
    <row r="156" spans="1:7" s="7" customFormat="1" ht="18" thickTop="1" thickBot="1" x14ac:dyDescent="0.25">
      <c r="A156" s="79"/>
      <c r="B156" s="124">
        <v>45006</v>
      </c>
      <c r="C156" s="125"/>
      <c r="D156" s="121" t="s">
        <v>41</v>
      </c>
      <c r="E156" s="122">
        <v>223200</v>
      </c>
      <c r="F156" s="194"/>
      <c r="G156" s="123">
        <f t="shared" si="2"/>
        <v>38220164.980399862</v>
      </c>
    </row>
    <row r="157" spans="1:7" s="7" customFormat="1" ht="18.75" customHeight="1" thickTop="1" thickBot="1" x14ac:dyDescent="0.25">
      <c r="A157" s="79"/>
      <c r="B157" s="124">
        <v>45006</v>
      </c>
      <c r="C157" s="125"/>
      <c r="D157" s="121" t="s">
        <v>41</v>
      </c>
      <c r="E157" s="122">
        <v>33811</v>
      </c>
      <c r="F157" s="194"/>
      <c r="G157" s="123">
        <f t="shared" si="2"/>
        <v>38253975.980399862</v>
      </c>
    </row>
    <row r="158" spans="1:7" s="7" customFormat="1" ht="23.25" customHeight="1" thickTop="1" thickBot="1" x14ac:dyDescent="0.25">
      <c r="A158" s="79"/>
      <c r="B158" s="124">
        <v>45006</v>
      </c>
      <c r="C158" s="125"/>
      <c r="D158" s="121" t="s">
        <v>41</v>
      </c>
      <c r="E158" s="122">
        <v>9365</v>
      </c>
      <c r="F158" s="194"/>
      <c r="G158" s="123">
        <f t="shared" si="2"/>
        <v>38263340.980399862</v>
      </c>
    </row>
    <row r="159" spans="1:7" s="7" customFormat="1" ht="19.5" customHeight="1" thickTop="1" thickBot="1" x14ac:dyDescent="0.25">
      <c r="A159" s="79"/>
      <c r="B159" s="124">
        <v>45006</v>
      </c>
      <c r="C159" s="125"/>
      <c r="D159" s="121" t="s">
        <v>41</v>
      </c>
      <c r="E159" s="122">
        <v>5125</v>
      </c>
      <c r="F159" s="194"/>
      <c r="G159" s="123">
        <f t="shared" si="2"/>
        <v>38268465.980399862</v>
      </c>
    </row>
    <row r="160" spans="1:7" s="7" customFormat="1" ht="21.75" customHeight="1" thickTop="1" thickBot="1" x14ac:dyDescent="0.25">
      <c r="A160" s="79"/>
      <c r="B160" s="124">
        <v>45006</v>
      </c>
      <c r="C160" s="125"/>
      <c r="D160" s="121" t="s">
        <v>41</v>
      </c>
      <c r="E160" s="122">
        <v>340</v>
      </c>
      <c r="F160" s="194"/>
      <c r="G160" s="123">
        <f t="shared" si="2"/>
        <v>38268805.980399862</v>
      </c>
    </row>
    <row r="161" spans="1:7" s="7" customFormat="1" ht="18" thickTop="1" thickBot="1" x14ac:dyDescent="0.25">
      <c r="A161" s="79"/>
      <c r="B161" s="140">
        <v>45006</v>
      </c>
      <c r="C161" s="140"/>
      <c r="D161" s="140" t="s">
        <v>29</v>
      </c>
      <c r="E161" s="165">
        <v>131045.46</v>
      </c>
      <c r="F161" s="165">
        <v>3276.15</v>
      </c>
      <c r="G161" s="123">
        <f t="shared" si="2"/>
        <v>38396575.290399864</v>
      </c>
    </row>
    <row r="162" spans="1:7" s="7" customFormat="1" ht="18" thickTop="1" thickBot="1" x14ac:dyDescent="0.25">
      <c r="A162" s="79"/>
      <c r="B162" s="140">
        <v>45006</v>
      </c>
      <c r="C162" s="140"/>
      <c r="D162" s="140" t="s">
        <v>65</v>
      </c>
      <c r="E162" s="165">
        <v>500</v>
      </c>
      <c r="F162" s="165">
        <v>40</v>
      </c>
      <c r="G162" s="123">
        <f t="shared" si="2"/>
        <v>38397035.290399864</v>
      </c>
    </row>
    <row r="163" spans="1:7" s="7" customFormat="1" ht="18" thickTop="1" thickBot="1" x14ac:dyDescent="0.25">
      <c r="A163" s="79"/>
      <c r="B163" s="140">
        <v>45007</v>
      </c>
      <c r="C163" s="140"/>
      <c r="D163" s="140" t="s">
        <v>41</v>
      </c>
      <c r="E163" s="165">
        <v>75950</v>
      </c>
      <c r="F163" s="165"/>
      <c r="G163" s="123">
        <f t="shared" si="2"/>
        <v>38472985.290399864</v>
      </c>
    </row>
    <row r="164" spans="1:7" s="7" customFormat="1" ht="18" thickTop="1" thickBot="1" x14ac:dyDescent="0.25">
      <c r="A164" s="79"/>
      <c r="B164" s="140">
        <v>45007</v>
      </c>
      <c r="C164" s="140"/>
      <c r="D164" s="140" t="s">
        <v>41</v>
      </c>
      <c r="E164" s="165">
        <v>111042</v>
      </c>
      <c r="F164" s="165"/>
      <c r="G164" s="123">
        <f t="shared" si="2"/>
        <v>38584027.290399864</v>
      </c>
    </row>
    <row r="165" spans="1:7" s="7" customFormat="1" ht="18" thickTop="1" thickBot="1" x14ac:dyDescent="0.25">
      <c r="A165" s="79"/>
      <c r="B165" s="140">
        <v>45007</v>
      </c>
      <c r="C165" s="140"/>
      <c r="D165" s="140" t="s">
        <v>41</v>
      </c>
      <c r="E165" s="165">
        <v>11950</v>
      </c>
      <c r="F165" s="165"/>
      <c r="G165" s="123">
        <f t="shared" si="2"/>
        <v>38595977.290399864</v>
      </c>
    </row>
    <row r="166" spans="1:7" s="7" customFormat="1" ht="18" thickTop="1" thickBot="1" x14ac:dyDescent="0.25">
      <c r="A166" s="79"/>
      <c r="B166" s="140">
        <v>45007</v>
      </c>
      <c r="C166" s="140"/>
      <c r="D166" s="140" t="s">
        <v>41</v>
      </c>
      <c r="E166" s="165">
        <v>3415</v>
      </c>
      <c r="F166" s="165"/>
      <c r="G166" s="123">
        <f t="shared" si="2"/>
        <v>38599392.290399864</v>
      </c>
    </row>
    <row r="167" spans="1:7" s="7" customFormat="1" ht="18" thickTop="1" thickBot="1" x14ac:dyDescent="0.25">
      <c r="A167" s="79"/>
      <c r="B167" s="140">
        <v>45007</v>
      </c>
      <c r="C167" s="140"/>
      <c r="D167" s="140" t="s">
        <v>41</v>
      </c>
      <c r="E167" s="165">
        <v>36</v>
      </c>
      <c r="F167" s="165"/>
      <c r="G167" s="123">
        <f t="shared" si="2"/>
        <v>38599428.290399864</v>
      </c>
    </row>
    <row r="168" spans="1:7" s="7" customFormat="1" ht="18" thickTop="1" thickBot="1" x14ac:dyDescent="0.25">
      <c r="A168" s="79"/>
      <c r="B168" s="140">
        <v>45007</v>
      </c>
      <c r="C168" s="140"/>
      <c r="D168" s="140" t="s">
        <v>29</v>
      </c>
      <c r="E168" s="165">
        <v>58536.35</v>
      </c>
      <c r="F168" s="165">
        <v>1463.42</v>
      </c>
      <c r="G168" s="123">
        <f t="shared" si="2"/>
        <v>38656501.220399864</v>
      </c>
    </row>
    <row r="169" spans="1:7" s="7" customFormat="1" ht="30" thickTop="1" thickBot="1" x14ac:dyDescent="0.25">
      <c r="A169" s="79"/>
      <c r="B169" s="170">
        <v>45007</v>
      </c>
      <c r="C169" s="171"/>
      <c r="D169" s="167" t="s">
        <v>108</v>
      </c>
      <c r="E169" s="169">
        <v>138090.6</v>
      </c>
      <c r="F169" s="169"/>
      <c r="G169" s="123">
        <f t="shared" si="2"/>
        <v>38794591.820399866</v>
      </c>
    </row>
    <row r="170" spans="1:7" s="7" customFormat="1" ht="18" thickTop="1" thickBot="1" x14ac:dyDescent="0.25">
      <c r="A170" s="79"/>
      <c r="B170" s="140">
        <v>45007</v>
      </c>
      <c r="C170" s="140"/>
      <c r="D170" s="206" t="s">
        <v>109</v>
      </c>
      <c r="E170" s="165">
        <v>55052</v>
      </c>
      <c r="F170" s="165"/>
      <c r="G170" s="123">
        <f t="shared" si="2"/>
        <v>38849643.820399866</v>
      </c>
    </row>
    <row r="171" spans="1:7" s="7" customFormat="1" ht="18" thickTop="1" thickBot="1" x14ac:dyDescent="0.25">
      <c r="A171" s="79"/>
      <c r="B171" s="164">
        <v>45007</v>
      </c>
      <c r="C171" s="140"/>
      <c r="D171" s="163" t="s">
        <v>87</v>
      </c>
      <c r="E171" s="165">
        <v>15439</v>
      </c>
      <c r="F171" s="165"/>
      <c r="G171" s="123">
        <f t="shared" si="2"/>
        <v>38865082.820399866</v>
      </c>
    </row>
    <row r="172" spans="1:7" s="7" customFormat="1" ht="18" thickTop="1" thickBot="1" x14ac:dyDescent="0.25">
      <c r="A172" s="79"/>
      <c r="B172" s="164">
        <v>45007</v>
      </c>
      <c r="C172" s="140"/>
      <c r="D172" s="163" t="s">
        <v>110</v>
      </c>
      <c r="E172" s="165">
        <v>16250.5</v>
      </c>
      <c r="F172" s="165"/>
      <c r="G172" s="123">
        <f t="shared" si="2"/>
        <v>38881333.320399866</v>
      </c>
    </row>
    <row r="173" spans="1:7" s="7" customFormat="1" ht="18" thickTop="1" thickBot="1" x14ac:dyDescent="0.25">
      <c r="A173" s="79"/>
      <c r="B173" s="164">
        <v>45007</v>
      </c>
      <c r="C173" s="140"/>
      <c r="D173" s="163" t="s">
        <v>23</v>
      </c>
      <c r="E173" s="165"/>
      <c r="F173" s="165">
        <v>23088749.52</v>
      </c>
      <c r="G173" s="123">
        <f t="shared" si="2"/>
        <v>15792583.800399866</v>
      </c>
    </row>
    <row r="174" spans="1:7" s="7" customFormat="1" ht="18" thickTop="1" thickBot="1" x14ac:dyDescent="0.25">
      <c r="A174" s="79"/>
      <c r="B174" s="166">
        <v>45008</v>
      </c>
      <c r="C174" s="162"/>
      <c r="D174" s="167" t="s">
        <v>41</v>
      </c>
      <c r="E174" s="162">
        <v>80405</v>
      </c>
      <c r="F174" s="162"/>
      <c r="G174" s="123">
        <f t="shared" si="2"/>
        <v>15872988.800399866</v>
      </c>
    </row>
    <row r="175" spans="1:7" s="7" customFormat="1" ht="17.25" customHeight="1" thickTop="1" thickBot="1" x14ac:dyDescent="0.25">
      <c r="A175" s="79"/>
      <c r="B175" s="124">
        <v>45008</v>
      </c>
      <c r="C175" s="125"/>
      <c r="D175" s="121" t="s">
        <v>41</v>
      </c>
      <c r="E175" s="122">
        <v>56055</v>
      </c>
      <c r="F175" s="172"/>
      <c r="G175" s="123">
        <f t="shared" si="2"/>
        <v>15929043.800399866</v>
      </c>
    </row>
    <row r="176" spans="1:7" s="7" customFormat="1" ht="18" thickTop="1" thickBot="1" x14ac:dyDescent="0.25">
      <c r="A176" s="79"/>
      <c r="B176" s="130">
        <v>45008</v>
      </c>
      <c r="C176" s="131"/>
      <c r="D176" s="121" t="s">
        <v>41</v>
      </c>
      <c r="E176" s="122">
        <v>12800</v>
      </c>
      <c r="F176" s="172"/>
      <c r="G176" s="123">
        <f t="shared" si="2"/>
        <v>15941843.800399866</v>
      </c>
    </row>
    <row r="177" spans="1:9" s="7" customFormat="1" ht="18" thickTop="1" thickBot="1" x14ac:dyDescent="0.25">
      <c r="A177" s="79"/>
      <c r="B177" s="130">
        <v>45008</v>
      </c>
      <c r="C177" s="131"/>
      <c r="D177" s="121" t="s">
        <v>41</v>
      </c>
      <c r="E177" s="122">
        <v>5000</v>
      </c>
      <c r="F177" s="172"/>
      <c r="G177" s="123">
        <f t="shared" si="2"/>
        <v>15946843.800399866</v>
      </c>
    </row>
    <row r="178" spans="1:9" s="7" customFormat="1" ht="18" thickTop="1" thickBot="1" x14ac:dyDescent="0.25">
      <c r="A178" s="79"/>
      <c r="B178" s="130">
        <v>45008</v>
      </c>
      <c r="C178" s="131"/>
      <c r="D178" s="121" t="s">
        <v>41</v>
      </c>
      <c r="E178" s="122">
        <v>1077</v>
      </c>
      <c r="F178" s="172"/>
      <c r="G178" s="123">
        <f t="shared" si="2"/>
        <v>15947920.800399866</v>
      </c>
    </row>
    <row r="179" spans="1:9" s="7" customFormat="1" ht="18" thickTop="1" thickBot="1" x14ac:dyDescent="0.25">
      <c r="A179" s="79"/>
      <c r="B179" s="130">
        <v>45008</v>
      </c>
      <c r="C179" s="131"/>
      <c r="D179" s="121" t="s">
        <v>29</v>
      </c>
      <c r="E179" s="122">
        <v>80296.899999999994</v>
      </c>
      <c r="F179" s="172">
        <v>2007.44</v>
      </c>
      <c r="G179" s="123">
        <f t="shared" si="2"/>
        <v>16026210.260399867</v>
      </c>
    </row>
    <row r="180" spans="1:9" s="7" customFormat="1" ht="31.5" thickTop="1" thickBot="1" x14ac:dyDescent="0.25">
      <c r="A180" s="79"/>
      <c r="B180" s="130">
        <v>45008</v>
      </c>
      <c r="C180" s="131"/>
      <c r="D180" s="121" t="s">
        <v>111</v>
      </c>
      <c r="E180" s="122">
        <v>5750</v>
      </c>
      <c r="F180" s="172"/>
      <c r="G180" s="123">
        <f t="shared" si="2"/>
        <v>16031960.260399867</v>
      </c>
    </row>
    <row r="181" spans="1:9" s="7" customFormat="1" ht="18" thickTop="1" thickBot="1" x14ac:dyDescent="0.25">
      <c r="A181" s="79"/>
      <c r="B181" s="130">
        <v>45008</v>
      </c>
      <c r="C181" s="131"/>
      <c r="D181" s="121" t="s">
        <v>44</v>
      </c>
      <c r="E181" s="122">
        <v>56484</v>
      </c>
      <c r="F181" s="172"/>
      <c r="G181" s="123">
        <f t="shared" si="2"/>
        <v>16088444.260399867</v>
      </c>
    </row>
    <row r="182" spans="1:9" s="7" customFormat="1" ht="18" thickTop="1" thickBot="1" x14ac:dyDescent="0.25">
      <c r="A182" s="79"/>
      <c r="B182" s="130">
        <v>45008</v>
      </c>
      <c r="C182" s="131"/>
      <c r="D182" s="121" t="s">
        <v>51</v>
      </c>
      <c r="E182" s="122">
        <v>985444.12</v>
      </c>
      <c r="F182" s="172"/>
      <c r="G182" s="123">
        <f t="shared" si="2"/>
        <v>17073888.380399868</v>
      </c>
    </row>
    <row r="183" spans="1:9" s="7" customFormat="1" ht="18" thickTop="1" thickBot="1" x14ac:dyDescent="0.25">
      <c r="A183" s="79"/>
      <c r="B183" s="130">
        <v>45009</v>
      </c>
      <c r="C183" s="131"/>
      <c r="D183" s="121" t="s">
        <v>41</v>
      </c>
      <c r="E183" s="122">
        <v>117043</v>
      </c>
      <c r="F183" s="172"/>
      <c r="G183" s="123">
        <f t="shared" si="2"/>
        <v>17190931.380399868</v>
      </c>
    </row>
    <row r="184" spans="1:9" s="7" customFormat="1" ht="18" thickTop="1" thickBot="1" x14ac:dyDescent="0.25">
      <c r="A184" s="79"/>
      <c r="B184" s="130">
        <v>45009</v>
      </c>
      <c r="C184" s="131"/>
      <c r="D184" s="121" t="s">
        <v>41</v>
      </c>
      <c r="E184" s="122">
        <v>41718</v>
      </c>
      <c r="F184" s="172"/>
      <c r="G184" s="123">
        <f t="shared" si="2"/>
        <v>17232649.380399868</v>
      </c>
    </row>
    <row r="185" spans="1:9" s="7" customFormat="1" ht="18" thickTop="1" thickBot="1" x14ac:dyDescent="0.25">
      <c r="A185" s="79"/>
      <c r="B185" s="130">
        <v>45009</v>
      </c>
      <c r="C185" s="131"/>
      <c r="D185" s="121" t="s">
        <v>41</v>
      </c>
      <c r="E185" s="122">
        <v>8450</v>
      </c>
      <c r="F185" s="172"/>
      <c r="G185" s="123">
        <f t="shared" si="2"/>
        <v>17241099.380399868</v>
      </c>
    </row>
    <row r="186" spans="1:9" s="7" customFormat="1" ht="18" thickTop="1" thickBot="1" x14ac:dyDescent="0.25">
      <c r="A186" s="79"/>
      <c r="B186" s="130">
        <v>45009</v>
      </c>
      <c r="C186" s="131"/>
      <c r="D186" s="121" t="s">
        <v>41</v>
      </c>
      <c r="E186" s="122">
        <v>8150</v>
      </c>
      <c r="F186" s="172"/>
      <c r="G186" s="123">
        <f t="shared" si="2"/>
        <v>17249249.380399868</v>
      </c>
    </row>
    <row r="187" spans="1:9" s="7" customFormat="1" ht="18" thickTop="1" thickBot="1" x14ac:dyDescent="0.25">
      <c r="A187" s="79"/>
      <c r="B187" s="130">
        <v>45009</v>
      </c>
      <c r="C187" s="131"/>
      <c r="D187" s="121" t="s">
        <v>41</v>
      </c>
      <c r="E187" s="122">
        <v>3675</v>
      </c>
      <c r="F187" s="172"/>
      <c r="G187" s="123">
        <f t="shared" si="2"/>
        <v>17252924.380399868</v>
      </c>
    </row>
    <row r="188" spans="1:9" s="7" customFormat="1" ht="18" thickTop="1" thickBot="1" x14ac:dyDescent="0.25">
      <c r="A188" s="79"/>
      <c r="B188" s="130">
        <v>45009</v>
      </c>
      <c r="C188" s="131"/>
      <c r="D188" s="121" t="s">
        <v>41</v>
      </c>
      <c r="E188" s="122">
        <v>570</v>
      </c>
      <c r="F188" s="172"/>
      <c r="G188" s="123">
        <f t="shared" si="2"/>
        <v>17253494.380399868</v>
      </c>
    </row>
    <row r="189" spans="1:9" s="7" customFormat="1" ht="18" thickTop="1" thickBot="1" x14ac:dyDescent="0.25">
      <c r="A189" s="79"/>
      <c r="B189" s="130">
        <v>45009</v>
      </c>
      <c r="C189" s="131"/>
      <c r="D189" s="121" t="s">
        <v>29</v>
      </c>
      <c r="E189" s="122">
        <v>29394.49</v>
      </c>
      <c r="F189" s="172">
        <v>734.9</v>
      </c>
      <c r="G189" s="123">
        <f t="shared" si="2"/>
        <v>17282153.970399868</v>
      </c>
      <c r="H189" s="204"/>
      <c r="I189" s="111"/>
    </row>
    <row r="190" spans="1:9" s="7" customFormat="1" ht="18" thickTop="1" thickBot="1" x14ac:dyDescent="0.25">
      <c r="A190" s="79"/>
      <c r="B190" s="130">
        <v>45009</v>
      </c>
      <c r="C190" s="131"/>
      <c r="D190" s="121" t="s">
        <v>57</v>
      </c>
      <c r="E190" s="122">
        <v>50000</v>
      </c>
      <c r="F190" s="172"/>
      <c r="G190" s="123">
        <f t="shared" si="2"/>
        <v>17332153.970399868</v>
      </c>
    </row>
    <row r="191" spans="1:9" s="7" customFormat="1" ht="18" thickTop="1" thickBot="1" x14ac:dyDescent="0.25">
      <c r="A191" s="79"/>
      <c r="B191" s="130">
        <v>45009</v>
      </c>
      <c r="C191" s="131"/>
      <c r="D191" s="121" t="s">
        <v>87</v>
      </c>
      <c r="E191" s="122">
        <v>15137.2</v>
      </c>
      <c r="F191" s="172"/>
      <c r="G191" s="123">
        <f t="shared" si="2"/>
        <v>17347291.170399867</v>
      </c>
    </row>
    <row r="192" spans="1:9" s="7" customFormat="1" ht="18" thickTop="1" thickBot="1" x14ac:dyDescent="0.25">
      <c r="A192" s="79"/>
      <c r="B192" s="130">
        <v>45009</v>
      </c>
      <c r="C192" s="131"/>
      <c r="D192" s="121" t="s">
        <v>87</v>
      </c>
      <c r="E192" s="122">
        <v>26700.6</v>
      </c>
      <c r="F192" s="172"/>
      <c r="G192" s="123">
        <f t="shared" si="2"/>
        <v>17373991.770399868</v>
      </c>
    </row>
    <row r="193" spans="1:7" s="7" customFormat="1" ht="18" thickTop="1" thickBot="1" x14ac:dyDescent="0.25">
      <c r="A193" s="79"/>
      <c r="B193" s="130">
        <v>45010</v>
      </c>
      <c r="C193" s="131"/>
      <c r="D193" s="121" t="s">
        <v>41</v>
      </c>
      <c r="E193" s="122">
        <v>29180</v>
      </c>
      <c r="F193" s="172"/>
      <c r="G193" s="123">
        <f t="shared" si="2"/>
        <v>17403171.770399868</v>
      </c>
    </row>
    <row r="194" spans="1:7" s="7" customFormat="1" ht="18" thickTop="1" thickBot="1" x14ac:dyDescent="0.25">
      <c r="A194" s="79"/>
      <c r="B194" s="130">
        <v>45010</v>
      </c>
      <c r="C194" s="131"/>
      <c r="D194" s="121" t="s">
        <v>29</v>
      </c>
      <c r="E194" s="122">
        <v>55731</v>
      </c>
      <c r="F194" s="172">
        <v>1393.28</v>
      </c>
      <c r="G194" s="123">
        <f t="shared" si="2"/>
        <v>17457509.490399867</v>
      </c>
    </row>
    <row r="195" spans="1:7" s="7" customFormat="1" ht="18" thickTop="1" thickBot="1" x14ac:dyDescent="0.25">
      <c r="A195" s="79"/>
      <c r="B195" s="130">
        <v>45011</v>
      </c>
      <c r="C195" s="131"/>
      <c r="D195" s="121" t="s">
        <v>41</v>
      </c>
      <c r="E195" s="122">
        <v>31680</v>
      </c>
      <c r="F195" s="172"/>
      <c r="G195" s="123">
        <f t="shared" si="2"/>
        <v>17489189.490399867</v>
      </c>
    </row>
    <row r="196" spans="1:7" s="7" customFormat="1" ht="18" thickTop="1" thickBot="1" x14ac:dyDescent="0.25">
      <c r="A196" s="79"/>
      <c r="B196" s="130">
        <v>45011</v>
      </c>
      <c r="C196" s="131"/>
      <c r="D196" s="121" t="s">
        <v>29</v>
      </c>
      <c r="E196" s="122">
        <v>44000</v>
      </c>
      <c r="F196" s="172">
        <v>1100</v>
      </c>
      <c r="G196" s="123">
        <f t="shared" si="2"/>
        <v>17532089.490399867</v>
      </c>
    </row>
    <row r="197" spans="1:7" s="7" customFormat="1" ht="18" thickTop="1" thickBot="1" x14ac:dyDescent="0.25">
      <c r="A197" s="79"/>
      <c r="B197" s="130">
        <v>45012</v>
      </c>
      <c r="C197" s="131"/>
      <c r="D197" s="121" t="s">
        <v>41</v>
      </c>
      <c r="E197" s="122">
        <v>82469</v>
      </c>
      <c r="F197" s="172"/>
      <c r="G197" s="123">
        <f t="shared" si="2"/>
        <v>17614558.490399867</v>
      </c>
    </row>
    <row r="198" spans="1:7" s="7" customFormat="1" ht="18" thickTop="1" thickBot="1" x14ac:dyDescent="0.25">
      <c r="A198" s="79"/>
      <c r="B198" s="130">
        <v>45012</v>
      </c>
      <c r="C198" s="131"/>
      <c r="D198" s="121" t="s">
        <v>41</v>
      </c>
      <c r="E198" s="122">
        <v>59450</v>
      </c>
      <c r="F198" s="172"/>
      <c r="G198" s="123">
        <f t="shared" si="2"/>
        <v>17674008.490399867</v>
      </c>
    </row>
    <row r="199" spans="1:7" s="7" customFormat="1" ht="18" thickTop="1" thickBot="1" x14ac:dyDescent="0.25">
      <c r="A199" s="79"/>
      <c r="B199" s="130">
        <v>45012</v>
      </c>
      <c r="C199" s="131"/>
      <c r="D199" s="121" t="s">
        <v>41</v>
      </c>
      <c r="E199" s="122">
        <v>12230</v>
      </c>
      <c r="F199" s="172"/>
      <c r="G199" s="123">
        <f t="shared" si="2"/>
        <v>17686238.490399867</v>
      </c>
    </row>
    <row r="200" spans="1:7" s="7" customFormat="1" ht="18" thickTop="1" thickBot="1" x14ac:dyDescent="0.25">
      <c r="A200" s="79"/>
      <c r="B200" s="130">
        <v>45012</v>
      </c>
      <c r="C200" s="131"/>
      <c r="D200" s="121" t="s">
        <v>41</v>
      </c>
      <c r="E200" s="122">
        <v>8900</v>
      </c>
      <c r="F200" s="172"/>
      <c r="G200" s="123">
        <f t="shared" si="2"/>
        <v>17695138.490399867</v>
      </c>
    </row>
    <row r="201" spans="1:7" s="7" customFormat="1" ht="18" thickTop="1" thickBot="1" x14ac:dyDescent="0.25">
      <c r="A201" s="79"/>
      <c r="B201" s="130">
        <v>45012</v>
      </c>
      <c r="C201" s="131"/>
      <c r="D201" s="121" t="s">
        <v>41</v>
      </c>
      <c r="E201" s="122">
        <v>3220</v>
      </c>
      <c r="F201" s="172"/>
      <c r="G201" s="123">
        <f t="shared" si="2"/>
        <v>17698358.490399867</v>
      </c>
    </row>
    <row r="202" spans="1:7" s="7" customFormat="1" ht="18" thickTop="1" thickBot="1" x14ac:dyDescent="0.25">
      <c r="A202" s="79"/>
      <c r="B202" s="130">
        <v>45012</v>
      </c>
      <c r="C202" s="131"/>
      <c r="D202" s="121" t="s">
        <v>29</v>
      </c>
      <c r="E202" s="122">
        <v>82580.710000000006</v>
      </c>
      <c r="F202" s="172">
        <v>2064.5300000000002</v>
      </c>
      <c r="G202" s="123">
        <f t="shared" si="2"/>
        <v>17778874.670399867</v>
      </c>
    </row>
    <row r="203" spans="1:7" s="7" customFormat="1" ht="21.75" customHeight="1" thickTop="1" thickBot="1" x14ac:dyDescent="0.25">
      <c r="A203" s="79"/>
      <c r="B203" s="130">
        <v>45012</v>
      </c>
      <c r="C203" s="131"/>
      <c r="D203" s="121" t="s">
        <v>65</v>
      </c>
      <c r="E203" s="122">
        <v>990</v>
      </c>
      <c r="F203" s="172">
        <v>54.7</v>
      </c>
      <c r="G203" s="123">
        <f t="shared" si="2"/>
        <v>17779809.970399868</v>
      </c>
    </row>
    <row r="204" spans="1:7" s="7" customFormat="1" ht="18" thickTop="1" thickBot="1" x14ac:dyDescent="0.25">
      <c r="A204" s="79"/>
      <c r="B204" s="130">
        <v>45012</v>
      </c>
      <c r="C204" s="131"/>
      <c r="D204" s="121" t="s">
        <v>22</v>
      </c>
      <c r="E204" s="122">
        <v>567449.59999999998</v>
      </c>
      <c r="F204" s="172"/>
      <c r="G204" s="123">
        <f t="shared" si="2"/>
        <v>18347259.570399869</v>
      </c>
    </row>
    <row r="205" spans="1:7" s="7" customFormat="1" ht="18" thickTop="1" thickBot="1" x14ac:dyDescent="0.25">
      <c r="A205" s="79"/>
      <c r="B205" s="130">
        <v>45012</v>
      </c>
      <c r="C205" s="131"/>
      <c r="D205" s="121" t="s">
        <v>23</v>
      </c>
      <c r="E205" s="122"/>
      <c r="F205" s="172">
        <v>12088198.09</v>
      </c>
      <c r="G205" s="123">
        <f t="shared" si="2"/>
        <v>6259061.4803998694</v>
      </c>
    </row>
    <row r="206" spans="1:7" s="7" customFormat="1" ht="18" thickTop="1" thickBot="1" x14ac:dyDescent="0.25">
      <c r="A206" s="79"/>
      <c r="B206" s="130">
        <v>45013</v>
      </c>
      <c r="C206" s="131"/>
      <c r="D206" s="121" t="s">
        <v>41</v>
      </c>
      <c r="E206" s="122">
        <v>185035</v>
      </c>
      <c r="F206" s="172"/>
      <c r="G206" s="123">
        <f t="shared" si="2"/>
        <v>6444096.4803998694</v>
      </c>
    </row>
    <row r="207" spans="1:7" s="7" customFormat="1" ht="18" thickTop="1" thickBot="1" x14ac:dyDescent="0.25">
      <c r="A207" s="79"/>
      <c r="B207" s="130">
        <v>45013</v>
      </c>
      <c r="C207" s="131"/>
      <c r="D207" s="121" t="s">
        <v>41</v>
      </c>
      <c r="E207" s="122">
        <v>73675</v>
      </c>
      <c r="F207" s="172"/>
      <c r="G207" s="123">
        <f t="shared" si="2"/>
        <v>6517771.4803998694</v>
      </c>
    </row>
    <row r="208" spans="1:7" s="7" customFormat="1" ht="18" thickTop="1" thickBot="1" x14ac:dyDescent="0.25">
      <c r="A208" s="79"/>
      <c r="B208" s="130">
        <v>45013</v>
      </c>
      <c r="C208" s="131"/>
      <c r="D208" s="121" t="s">
        <v>41</v>
      </c>
      <c r="E208" s="122">
        <v>1000</v>
      </c>
      <c r="F208" s="172"/>
      <c r="G208" s="123">
        <f t="shared" si="2"/>
        <v>6518771.4803998694</v>
      </c>
    </row>
    <row r="209" spans="1:7" s="7" customFormat="1" ht="18" thickTop="1" thickBot="1" x14ac:dyDescent="0.25">
      <c r="A209" s="79"/>
      <c r="B209" s="130">
        <v>45013</v>
      </c>
      <c r="C209" s="131"/>
      <c r="D209" s="121" t="s">
        <v>41</v>
      </c>
      <c r="E209" s="122">
        <v>11750</v>
      </c>
      <c r="F209" s="172"/>
      <c r="G209" s="123">
        <f t="shared" si="2"/>
        <v>6530521.4803998694</v>
      </c>
    </row>
    <row r="210" spans="1:7" s="7" customFormat="1" ht="18" thickTop="1" thickBot="1" x14ac:dyDescent="0.25">
      <c r="A210" s="79"/>
      <c r="B210" s="130">
        <v>45013</v>
      </c>
      <c r="C210" s="131"/>
      <c r="D210" s="121" t="s">
        <v>41</v>
      </c>
      <c r="E210" s="122">
        <v>4600</v>
      </c>
      <c r="F210" s="172"/>
      <c r="G210" s="123">
        <f t="shared" si="2"/>
        <v>6535121.4803998694</v>
      </c>
    </row>
    <row r="211" spans="1:7" s="7" customFormat="1" ht="18" thickTop="1" thickBot="1" x14ac:dyDescent="0.25">
      <c r="A211" s="79"/>
      <c r="B211" s="130">
        <v>45013</v>
      </c>
      <c r="C211" s="131"/>
      <c r="D211" s="121" t="s">
        <v>41</v>
      </c>
      <c r="E211" s="122">
        <v>5200</v>
      </c>
      <c r="F211" s="172"/>
      <c r="G211" s="123">
        <f t="shared" si="2"/>
        <v>6540321.4803998694</v>
      </c>
    </row>
    <row r="212" spans="1:7" s="7" customFormat="1" ht="18" thickTop="1" thickBot="1" x14ac:dyDescent="0.25">
      <c r="A212" s="79"/>
      <c r="B212" s="130">
        <v>45013</v>
      </c>
      <c r="C212" s="131"/>
      <c r="D212" s="121" t="s">
        <v>29</v>
      </c>
      <c r="E212" s="122">
        <v>106360.44</v>
      </c>
      <c r="F212" s="172">
        <v>2659.01</v>
      </c>
      <c r="G212" s="123">
        <f t="shared" ref="G212:G250" si="3">G211+E212-F212</f>
        <v>6644022.91039987</v>
      </c>
    </row>
    <row r="213" spans="1:7" s="7" customFormat="1" ht="31.5" thickTop="1" thickBot="1" x14ac:dyDescent="0.25">
      <c r="A213" s="79"/>
      <c r="B213" s="130">
        <v>45013</v>
      </c>
      <c r="C213" s="131"/>
      <c r="D213" s="121" t="s">
        <v>112</v>
      </c>
      <c r="E213" s="122">
        <v>17204.599999999999</v>
      </c>
      <c r="F213" s="172"/>
      <c r="G213" s="123">
        <f t="shared" si="3"/>
        <v>6661227.5103998696</v>
      </c>
    </row>
    <row r="214" spans="1:7" s="7" customFormat="1" ht="31.5" thickTop="1" thickBot="1" x14ac:dyDescent="0.25">
      <c r="A214" s="79"/>
      <c r="B214" s="130">
        <v>45013</v>
      </c>
      <c r="C214" s="131"/>
      <c r="D214" s="121" t="s">
        <v>113</v>
      </c>
      <c r="E214" s="122">
        <v>250090</v>
      </c>
      <c r="F214" s="172"/>
      <c r="G214" s="123">
        <f t="shared" si="3"/>
        <v>6911317.5103998696</v>
      </c>
    </row>
    <row r="215" spans="1:7" s="7" customFormat="1" ht="31.5" thickTop="1" thickBot="1" x14ac:dyDescent="0.25">
      <c r="A215" s="79"/>
      <c r="B215" s="130">
        <v>45013</v>
      </c>
      <c r="C215" s="131"/>
      <c r="D215" s="121" t="s">
        <v>60</v>
      </c>
      <c r="E215" s="122">
        <v>500</v>
      </c>
      <c r="F215" s="172"/>
      <c r="G215" s="123">
        <f t="shared" si="3"/>
        <v>6911817.5103998696</v>
      </c>
    </row>
    <row r="216" spans="1:7" s="7" customFormat="1" ht="18" thickTop="1" thickBot="1" x14ac:dyDescent="0.25">
      <c r="A216" s="79"/>
      <c r="B216" s="130">
        <v>45013</v>
      </c>
      <c r="C216" s="131"/>
      <c r="D216" s="121" t="s">
        <v>23</v>
      </c>
      <c r="E216" s="122"/>
      <c r="F216" s="172">
        <v>925919.81</v>
      </c>
      <c r="G216" s="123">
        <f t="shared" si="3"/>
        <v>5985897.7003998701</v>
      </c>
    </row>
    <row r="217" spans="1:7" s="7" customFormat="1" ht="18" thickTop="1" thickBot="1" x14ac:dyDescent="0.25">
      <c r="A217" s="79"/>
      <c r="B217" s="130">
        <v>45013</v>
      </c>
      <c r="C217" s="131"/>
      <c r="D217" s="121" t="s">
        <v>23</v>
      </c>
      <c r="E217" s="122"/>
      <c r="F217" s="172">
        <v>892181.48</v>
      </c>
      <c r="G217" s="123">
        <f t="shared" si="3"/>
        <v>5093716.2203998696</v>
      </c>
    </row>
    <row r="218" spans="1:7" s="7" customFormat="1" ht="18" thickTop="1" thickBot="1" x14ac:dyDescent="0.25">
      <c r="A218" s="79"/>
      <c r="B218" s="130">
        <v>45014</v>
      </c>
      <c r="C218" s="131"/>
      <c r="D218" s="121" t="s">
        <v>41</v>
      </c>
      <c r="E218" s="122">
        <v>66020</v>
      </c>
      <c r="F218" s="172"/>
      <c r="G218" s="123">
        <f t="shared" si="3"/>
        <v>5159736.2203998696</v>
      </c>
    </row>
    <row r="219" spans="1:7" s="7" customFormat="1" ht="18" thickTop="1" thickBot="1" x14ac:dyDescent="0.25">
      <c r="A219" s="79"/>
      <c r="B219" s="130">
        <v>45014</v>
      </c>
      <c r="C219" s="131"/>
      <c r="D219" s="121" t="s">
        <v>41</v>
      </c>
      <c r="E219" s="122">
        <v>114835</v>
      </c>
      <c r="F219" s="172"/>
      <c r="G219" s="123">
        <f t="shared" si="3"/>
        <v>5274571.2203998696</v>
      </c>
    </row>
    <row r="220" spans="1:7" s="7" customFormat="1" ht="18" thickTop="1" thickBot="1" x14ac:dyDescent="0.25">
      <c r="A220" s="79"/>
      <c r="B220" s="130">
        <v>45014</v>
      </c>
      <c r="C220" s="131"/>
      <c r="D220" s="121" t="s">
        <v>41</v>
      </c>
      <c r="E220" s="122">
        <v>8130</v>
      </c>
      <c r="F220" s="172"/>
      <c r="G220" s="123">
        <f t="shared" si="3"/>
        <v>5282701.2203998696</v>
      </c>
    </row>
    <row r="221" spans="1:7" s="7" customFormat="1" ht="18" thickTop="1" thickBot="1" x14ac:dyDescent="0.25">
      <c r="A221" s="79"/>
      <c r="B221" s="130">
        <v>45014</v>
      </c>
      <c r="C221" s="131"/>
      <c r="D221" s="121" t="s">
        <v>41</v>
      </c>
      <c r="E221" s="122">
        <v>3650</v>
      </c>
      <c r="F221" s="172"/>
      <c r="G221" s="123">
        <f t="shared" si="3"/>
        <v>5286351.2203998696</v>
      </c>
    </row>
    <row r="222" spans="1:7" s="7" customFormat="1" ht="18" thickTop="1" thickBot="1" x14ac:dyDescent="0.25">
      <c r="A222" s="79"/>
      <c r="B222" s="130">
        <v>45014</v>
      </c>
      <c r="C222" s="131"/>
      <c r="D222" s="121" t="s">
        <v>41</v>
      </c>
      <c r="E222" s="122">
        <v>994</v>
      </c>
      <c r="F222" s="172"/>
      <c r="G222" s="123">
        <f t="shared" si="3"/>
        <v>5287345.2203998696</v>
      </c>
    </row>
    <row r="223" spans="1:7" s="7" customFormat="1" ht="18" thickTop="1" thickBot="1" x14ac:dyDescent="0.25">
      <c r="A223" s="79"/>
      <c r="B223" s="130">
        <v>45014</v>
      </c>
      <c r="C223" s="131"/>
      <c r="D223" s="121" t="s">
        <v>29</v>
      </c>
      <c r="E223" s="122">
        <v>39364.76</v>
      </c>
      <c r="F223" s="172">
        <v>984.14</v>
      </c>
      <c r="G223" s="123">
        <f t="shared" si="3"/>
        <v>5325725.8403998697</v>
      </c>
    </row>
    <row r="224" spans="1:7" s="7" customFormat="1" ht="18" thickTop="1" thickBot="1" x14ac:dyDescent="0.25">
      <c r="A224" s="79"/>
      <c r="B224" s="130">
        <v>45014</v>
      </c>
      <c r="C224" s="131"/>
      <c r="D224" s="121" t="s">
        <v>52</v>
      </c>
      <c r="E224" s="122">
        <v>22731.4</v>
      </c>
      <c r="F224" s="172"/>
      <c r="G224" s="123">
        <f t="shared" si="3"/>
        <v>5348457.2403998701</v>
      </c>
    </row>
    <row r="225" spans="1:7" s="7" customFormat="1" ht="18" thickTop="1" thickBot="1" x14ac:dyDescent="0.25">
      <c r="A225" s="79"/>
      <c r="B225" s="130">
        <v>45014</v>
      </c>
      <c r="C225" s="131"/>
      <c r="D225" s="121" t="s">
        <v>51</v>
      </c>
      <c r="E225" s="122">
        <v>1200</v>
      </c>
      <c r="F225" s="172"/>
      <c r="G225" s="123">
        <f t="shared" si="3"/>
        <v>5349657.2403998701</v>
      </c>
    </row>
    <row r="226" spans="1:7" s="7" customFormat="1" ht="18" thickTop="1" thickBot="1" x14ac:dyDescent="0.25">
      <c r="A226" s="79"/>
      <c r="B226" s="130">
        <v>45014</v>
      </c>
      <c r="C226" s="131"/>
      <c r="D226" s="121" t="s">
        <v>87</v>
      </c>
      <c r="E226" s="122">
        <v>1000</v>
      </c>
      <c r="F226" s="172"/>
      <c r="G226" s="123">
        <f t="shared" si="3"/>
        <v>5350657.2403998701</v>
      </c>
    </row>
    <row r="227" spans="1:7" s="7" customFormat="1" ht="18" thickTop="1" thickBot="1" x14ac:dyDescent="0.25">
      <c r="A227" s="79"/>
      <c r="B227" s="130">
        <v>45014</v>
      </c>
      <c r="C227" s="131"/>
      <c r="D227" s="121" t="s">
        <v>23</v>
      </c>
      <c r="E227" s="122"/>
      <c r="F227" s="172">
        <v>438339.81</v>
      </c>
      <c r="G227" s="123">
        <f t="shared" si="3"/>
        <v>4912317.4303998705</v>
      </c>
    </row>
    <row r="228" spans="1:7" s="7" customFormat="1" ht="18" thickTop="1" thickBot="1" x14ac:dyDescent="0.25">
      <c r="A228" s="79"/>
      <c r="B228" s="130">
        <v>45015</v>
      </c>
      <c r="C228" s="131"/>
      <c r="D228" s="121" t="s">
        <v>41</v>
      </c>
      <c r="E228" s="122">
        <v>167750</v>
      </c>
      <c r="F228" s="172"/>
      <c r="G228" s="123">
        <f t="shared" si="3"/>
        <v>5080067.4303998705</v>
      </c>
    </row>
    <row r="229" spans="1:7" s="7" customFormat="1" ht="18" thickTop="1" thickBot="1" x14ac:dyDescent="0.25">
      <c r="A229" s="79"/>
      <c r="B229" s="130">
        <v>45015</v>
      </c>
      <c r="C229" s="131"/>
      <c r="D229" s="121" t="s">
        <v>41</v>
      </c>
      <c r="E229" s="122">
        <v>29000</v>
      </c>
      <c r="F229" s="172"/>
      <c r="G229" s="123">
        <f t="shared" si="3"/>
        <v>5109067.4303998705</v>
      </c>
    </row>
    <row r="230" spans="1:7" s="7" customFormat="1" ht="18" thickTop="1" thickBot="1" x14ac:dyDescent="0.25">
      <c r="A230" s="79"/>
      <c r="B230" s="130">
        <v>45015</v>
      </c>
      <c r="C230" s="131"/>
      <c r="D230" s="121" t="s">
        <v>41</v>
      </c>
      <c r="E230" s="122">
        <v>8300</v>
      </c>
      <c r="F230" s="172"/>
      <c r="G230" s="123">
        <f t="shared" si="3"/>
        <v>5117367.4303998705</v>
      </c>
    </row>
    <row r="231" spans="1:7" s="7" customFormat="1" ht="18" thickTop="1" thickBot="1" x14ac:dyDescent="0.25">
      <c r="A231" s="79"/>
      <c r="B231" s="130">
        <v>45015</v>
      </c>
      <c r="C231" s="131"/>
      <c r="D231" s="121" t="s">
        <v>41</v>
      </c>
      <c r="E231" s="122">
        <v>6135</v>
      </c>
      <c r="F231" s="172"/>
      <c r="G231" s="123">
        <f t="shared" si="3"/>
        <v>5123502.4303998705</v>
      </c>
    </row>
    <row r="232" spans="1:7" s="7" customFormat="1" ht="18" thickTop="1" thickBot="1" x14ac:dyDescent="0.25">
      <c r="A232" s="79"/>
      <c r="B232" s="130">
        <v>45015</v>
      </c>
      <c r="C232" s="131"/>
      <c r="D232" s="121" t="s">
        <v>41</v>
      </c>
      <c r="E232" s="122">
        <v>2080</v>
      </c>
      <c r="F232" s="172"/>
      <c r="G232" s="123">
        <f t="shared" si="3"/>
        <v>5125582.4303998705</v>
      </c>
    </row>
    <row r="233" spans="1:7" s="7" customFormat="1" ht="18" thickTop="1" thickBot="1" x14ac:dyDescent="0.25">
      <c r="A233" s="79"/>
      <c r="B233" s="130">
        <v>45015</v>
      </c>
      <c r="C233" s="131"/>
      <c r="D233" s="121" t="s">
        <v>41</v>
      </c>
      <c r="E233" s="122">
        <v>350</v>
      </c>
      <c r="F233" s="172"/>
      <c r="G233" s="123">
        <f t="shared" si="3"/>
        <v>5125932.4303998705</v>
      </c>
    </row>
    <row r="234" spans="1:7" s="7" customFormat="1" ht="18" thickTop="1" thickBot="1" x14ac:dyDescent="0.25">
      <c r="A234" s="79"/>
      <c r="B234" s="130">
        <v>45015</v>
      </c>
      <c r="C234" s="131"/>
      <c r="D234" s="121" t="s">
        <v>29</v>
      </c>
      <c r="E234" s="122">
        <v>46558.97</v>
      </c>
      <c r="F234" s="172">
        <v>1163.99</v>
      </c>
      <c r="G234" s="123">
        <f t="shared" si="3"/>
        <v>5171327.41039987</v>
      </c>
    </row>
    <row r="235" spans="1:7" s="7" customFormat="1" ht="31.5" thickTop="1" thickBot="1" x14ac:dyDescent="0.25">
      <c r="A235" s="79"/>
      <c r="B235" s="130">
        <v>45015</v>
      </c>
      <c r="C235" s="131"/>
      <c r="D235" s="121" t="s">
        <v>59</v>
      </c>
      <c r="E235" s="122">
        <v>445051.28</v>
      </c>
      <c r="F235" s="172"/>
      <c r="G235" s="123">
        <f t="shared" si="3"/>
        <v>5616378.6903998703</v>
      </c>
    </row>
    <row r="236" spans="1:7" s="7" customFormat="1" ht="31.5" thickTop="1" thickBot="1" x14ac:dyDescent="0.25">
      <c r="A236" s="79"/>
      <c r="B236" s="130">
        <v>45015</v>
      </c>
      <c r="C236" s="131"/>
      <c r="D236" s="121" t="s">
        <v>59</v>
      </c>
      <c r="E236" s="122">
        <v>307391.12</v>
      </c>
      <c r="F236" s="172"/>
      <c r="G236" s="123">
        <f t="shared" si="3"/>
        <v>5923769.8103998704</v>
      </c>
    </row>
    <row r="237" spans="1:7" s="7" customFormat="1" ht="31.5" thickTop="1" thickBot="1" x14ac:dyDescent="0.25">
      <c r="A237" s="79"/>
      <c r="B237" s="130">
        <v>45015</v>
      </c>
      <c r="C237" s="131"/>
      <c r="D237" s="121" t="s">
        <v>114</v>
      </c>
      <c r="E237" s="122">
        <v>28823</v>
      </c>
      <c r="F237" s="172"/>
      <c r="G237" s="123">
        <f t="shared" si="3"/>
        <v>5952592.8103998704</v>
      </c>
    </row>
    <row r="238" spans="1:7" s="7" customFormat="1" ht="18" thickTop="1" thickBot="1" x14ac:dyDescent="0.25">
      <c r="A238" s="79"/>
      <c r="B238" s="130">
        <v>45015</v>
      </c>
      <c r="C238" s="131"/>
      <c r="D238" s="121" t="s">
        <v>58</v>
      </c>
      <c r="E238" s="122">
        <v>48000</v>
      </c>
      <c r="F238" s="172"/>
      <c r="G238" s="123">
        <f t="shared" si="3"/>
        <v>6000592.8103998704</v>
      </c>
    </row>
    <row r="239" spans="1:7" s="7" customFormat="1" ht="18" thickTop="1" thickBot="1" x14ac:dyDescent="0.25">
      <c r="A239" s="79"/>
      <c r="B239" s="130">
        <v>45015</v>
      </c>
      <c r="C239" s="131"/>
      <c r="D239" s="121" t="s">
        <v>58</v>
      </c>
      <c r="E239" s="122">
        <v>99722.4</v>
      </c>
      <c r="F239" s="172"/>
      <c r="G239" s="123">
        <f t="shared" si="3"/>
        <v>6100315.2103998708</v>
      </c>
    </row>
    <row r="240" spans="1:7" s="7" customFormat="1" ht="18" thickTop="1" thickBot="1" x14ac:dyDescent="0.25">
      <c r="A240" s="79"/>
      <c r="B240" s="130">
        <v>45015</v>
      </c>
      <c r="C240" s="131"/>
      <c r="D240" s="121" t="s">
        <v>68</v>
      </c>
      <c r="E240" s="122">
        <v>4454.7</v>
      </c>
      <c r="F240" s="172"/>
      <c r="G240" s="123">
        <f t="shared" si="3"/>
        <v>6104769.9103998709</v>
      </c>
    </row>
    <row r="241" spans="1:8" s="7" customFormat="1" ht="18" thickTop="1" thickBot="1" x14ac:dyDescent="0.25">
      <c r="A241" s="79"/>
      <c r="B241" s="130">
        <v>45015</v>
      </c>
      <c r="C241" s="131"/>
      <c r="D241" s="121" t="s">
        <v>68</v>
      </c>
      <c r="E241" s="122">
        <v>136941.49</v>
      </c>
      <c r="F241" s="172"/>
      <c r="G241" s="123">
        <f t="shared" si="3"/>
        <v>6241711.4003998712</v>
      </c>
    </row>
    <row r="242" spans="1:8" s="7" customFormat="1" ht="18" thickTop="1" thickBot="1" x14ac:dyDescent="0.25">
      <c r="A242" s="79"/>
      <c r="B242" s="130">
        <v>45015</v>
      </c>
      <c r="C242" s="131"/>
      <c r="D242" s="121" t="s">
        <v>23</v>
      </c>
      <c r="E242" s="122"/>
      <c r="F242" s="172">
        <v>106938.19</v>
      </c>
      <c r="G242" s="123">
        <f t="shared" si="3"/>
        <v>6134773.2103998708</v>
      </c>
    </row>
    <row r="243" spans="1:8" s="7" customFormat="1" ht="18" thickTop="1" thickBot="1" x14ac:dyDescent="0.25">
      <c r="A243" s="79"/>
      <c r="B243" s="130">
        <v>45015</v>
      </c>
      <c r="C243" s="131"/>
      <c r="D243" s="121" t="s">
        <v>23</v>
      </c>
      <c r="E243" s="122"/>
      <c r="F243" s="172">
        <v>147941.81</v>
      </c>
      <c r="G243" s="123">
        <f t="shared" si="3"/>
        <v>5986831.4003998712</v>
      </c>
    </row>
    <row r="244" spans="1:8" s="7" customFormat="1" ht="18" thickTop="1" thickBot="1" x14ac:dyDescent="0.25">
      <c r="A244" s="79"/>
      <c r="B244" s="130">
        <v>45016</v>
      </c>
      <c r="C244" s="131"/>
      <c r="D244" s="121" t="s">
        <v>41</v>
      </c>
      <c r="E244" s="122">
        <v>64950</v>
      </c>
      <c r="F244" s="172"/>
      <c r="G244" s="123">
        <f t="shared" si="3"/>
        <v>6051781.4003998712</v>
      </c>
    </row>
    <row r="245" spans="1:8" s="7" customFormat="1" ht="18" thickTop="1" thickBot="1" x14ac:dyDescent="0.25">
      <c r="A245" s="79"/>
      <c r="B245" s="207">
        <v>45016</v>
      </c>
      <c r="C245" s="208"/>
      <c r="D245" s="209" t="s">
        <v>41</v>
      </c>
      <c r="E245" s="212">
        <v>63140</v>
      </c>
      <c r="F245" s="213"/>
      <c r="G245" s="123">
        <f t="shared" si="3"/>
        <v>6114921.4003998712</v>
      </c>
    </row>
    <row r="246" spans="1:8" s="7" customFormat="1" ht="18" thickTop="1" thickBot="1" x14ac:dyDescent="0.25">
      <c r="A246" s="79"/>
      <c r="B246" s="207">
        <v>45016</v>
      </c>
      <c r="C246" s="208"/>
      <c r="D246" s="209" t="s">
        <v>41</v>
      </c>
      <c r="E246" s="212">
        <v>16428</v>
      </c>
      <c r="F246" s="213"/>
      <c r="G246" s="123">
        <f t="shared" si="3"/>
        <v>6131349.4003998712</v>
      </c>
    </row>
    <row r="247" spans="1:8" s="7" customFormat="1" ht="18" thickTop="1" thickBot="1" x14ac:dyDescent="0.25">
      <c r="A247" s="79"/>
      <c r="B247" s="207">
        <v>45016</v>
      </c>
      <c r="C247" s="208"/>
      <c r="D247" s="209" t="s">
        <v>41</v>
      </c>
      <c r="E247" s="212">
        <v>5260</v>
      </c>
      <c r="F247" s="213"/>
      <c r="G247" s="123">
        <f t="shared" si="3"/>
        <v>6136609.4003998712</v>
      </c>
    </row>
    <row r="248" spans="1:8" s="7" customFormat="1" ht="18" thickTop="1" thickBot="1" x14ac:dyDescent="0.25">
      <c r="A248" s="79"/>
      <c r="B248" s="207">
        <v>45016</v>
      </c>
      <c r="C248" s="208"/>
      <c r="D248" s="209" t="s">
        <v>41</v>
      </c>
      <c r="E248" s="212">
        <v>935</v>
      </c>
      <c r="F248" s="213"/>
      <c r="G248" s="123">
        <f t="shared" si="3"/>
        <v>6137544.4003998712</v>
      </c>
    </row>
    <row r="249" spans="1:8" s="7" customFormat="1" ht="18" thickTop="1" thickBot="1" x14ac:dyDescent="0.25">
      <c r="A249" s="79"/>
      <c r="B249" s="207">
        <v>45016</v>
      </c>
      <c r="C249" s="208"/>
      <c r="D249" s="209" t="s">
        <v>29</v>
      </c>
      <c r="E249" s="212">
        <v>34824.9</v>
      </c>
      <c r="F249" s="213"/>
      <c r="G249" s="123">
        <f t="shared" si="3"/>
        <v>6172369.3003998715</v>
      </c>
    </row>
    <row r="250" spans="1:8" s="7" customFormat="1" ht="18" thickTop="1" thickBot="1" x14ac:dyDescent="0.25">
      <c r="A250" s="79"/>
      <c r="B250" s="207">
        <v>45016</v>
      </c>
      <c r="C250" s="208"/>
      <c r="D250" s="209" t="s">
        <v>51</v>
      </c>
      <c r="E250" s="210">
        <v>653270.62</v>
      </c>
      <c r="F250" s="211"/>
      <c r="G250" s="123">
        <f t="shared" si="3"/>
        <v>6825639.9203998717</v>
      </c>
    </row>
    <row r="251" spans="1:8" s="7" customFormat="1" ht="18" thickTop="1" thickBot="1" x14ac:dyDescent="0.25">
      <c r="A251" s="79"/>
      <c r="B251" s="207"/>
      <c r="C251" s="208"/>
      <c r="D251" s="209"/>
      <c r="E251" s="210"/>
      <c r="F251" s="211"/>
      <c r="G251" s="123">
        <f>G250+E251-F251</f>
        <v>6825639.9203998717</v>
      </c>
    </row>
    <row r="252" spans="1:8" ht="17.25" thickBot="1" x14ac:dyDescent="0.25">
      <c r="A252" s="26"/>
      <c r="B252" s="187"/>
      <c r="C252" s="188"/>
      <c r="D252" s="188" t="s">
        <v>8</v>
      </c>
      <c r="E252" s="186">
        <f>SUM(E18:E250)</f>
        <v>64283824.590000004</v>
      </c>
      <c r="F252" s="186">
        <f>SUM(F18:F250)</f>
        <v>68551301.86999999</v>
      </c>
      <c r="G252" s="92">
        <f>+G17+E252-F252</f>
        <v>6825639.9203998446</v>
      </c>
      <c r="H252" s="28">
        <f>+G252-'[1]CTA. RECOLECTORA (010) y 3000'!$G$3244</f>
        <v>9.9999727681279182E-3</v>
      </c>
    </row>
    <row r="253" spans="1:8" ht="16.5" x14ac:dyDescent="0.2">
      <c r="A253" s="5"/>
      <c r="B253" s="132"/>
      <c r="C253" s="132"/>
      <c r="D253" s="132"/>
      <c r="E253" s="133"/>
      <c r="F253" s="199"/>
      <c r="G253" s="133"/>
    </row>
    <row r="254" spans="1:8" ht="16.5" x14ac:dyDescent="0.2">
      <c r="A254" s="5"/>
      <c r="B254" s="132"/>
      <c r="C254" s="134" t="s">
        <v>31</v>
      </c>
      <c r="D254" s="135"/>
      <c r="E254" s="136"/>
      <c r="F254" s="200"/>
      <c r="G254" s="133"/>
    </row>
    <row r="255" spans="1:8" ht="16.5" x14ac:dyDescent="0.2">
      <c r="A255" s="5"/>
      <c r="B255" s="132"/>
      <c r="C255" s="134" t="s">
        <v>33</v>
      </c>
      <c r="D255" s="135"/>
      <c r="E255" s="136"/>
      <c r="F255" s="200"/>
      <c r="G255" s="133"/>
    </row>
    <row r="256" spans="1:8" ht="16.5" x14ac:dyDescent="0.2">
      <c r="A256" s="5"/>
      <c r="B256" s="132"/>
      <c r="C256" s="134" t="s">
        <v>34</v>
      </c>
      <c r="D256" s="134" t="s">
        <v>38</v>
      </c>
      <c r="E256" s="134" t="s">
        <v>39</v>
      </c>
      <c r="G256" s="178" t="s">
        <v>54</v>
      </c>
    </row>
    <row r="257" spans="1:8" ht="16.5" x14ac:dyDescent="0.2">
      <c r="A257" s="5"/>
      <c r="B257" s="132"/>
      <c r="C257" s="135"/>
      <c r="D257" s="134" t="s">
        <v>31</v>
      </c>
      <c r="E257" s="83" t="s">
        <v>32</v>
      </c>
      <c r="G257" s="134" t="s">
        <v>220</v>
      </c>
    </row>
    <row r="258" spans="1:8" ht="16.5" x14ac:dyDescent="0.2">
      <c r="A258" s="5"/>
      <c r="B258" s="132"/>
      <c r="C258" s="135"/>
      <c r="D258" s="134" t="s">
        <v>33</v>
      </c>
      <c r="E258" s="83" t="s">
        <v>53</v>
      </c>
      <c r="G258" s="134" t="s">
        <v>43</v>
      </c>
    </row>
    <row r="259" spans="1:8" ht="16.5" x14ac:dyDescent="0.2">
      <c r="A259" s="5"/>
      <c r="B259" s="132"/>
      <c r="C259" s="135"/>
      <c r="D259" s="134" t="s">
        <v>34</v>
      </c>
      <c r="E259" s="83" t="s">
        <v>35</v>
      </c>
      <c r="G259" s="134" t="s">
        <v>37</v>
      </c>
    </row>
    <row r="260" spans="1:8" ht="16.5" x14ac:dyDescent="0.2">
      <c r="A260" s="5"/>
      <c r="B260" s="132"/>
      <c r="C260" s="135"/>
      <c r="D260" s="136"/>
      <c r="F260" s="199"/>
      <c r="H260" s="25"/>
    </row>
    <row r="261" spans="1:8" ht="16.5" x14ac:dyDescent="0.2">
      <c r="A261" s="5"/>
      <c r="B261" s="132"/>
      <c r="C261" s="135"/>
      <c r="D261" s="136"/>
      <c r="F261" s="199"/>
      <c r="G261" s="133"/>
    </row>
    <row r="262" spans="1:8" ht="16.5" x14ac:dyDescent="0.2">
      <c r="A262" s="5"/>
      <c r="B262" s="132"/>
      <c r="C262" s="135"/>
      <c r="D262" s="136"/>
      <c r="F262" s="199"/>
      <c r="G262" s="133"/>
    </row>
    <row r="263" spans="1:8" ht="16.5" x14ac:dyDescent="0.2">
      <c r="A263" s="5"/>
      <c r="B263" s="132"/>
      <c r="C263" s="135"/>
      <c r="D263" s="136"/>
      <c r="F263" s="199"/>
      <c r="G263" s="133"/>
    </row>
    <row r="264" spans="1:8" ht="16.5" x14ac:dyDescent="0.2">
      <c r="A264" s="5"/>
      <c r="B264" s="132"/>
      <c r="C264" s="132"/>
      <c r="F264" s="199"/>
      <c r="G264" s="133"/>
    </row>
    <row r="265" spans="1:8" ht="16.5" x14ac:dyDescent="0.2">
      <c r="A265" s="5"/>
      <c r="B265" s="132"/>
      <c r="C265" s="132"/>
      <c r="E265" s="136"/>
      <c r="F265" s="199"/>
      <c r="G265" s="133"/>
    </row>
    <row r="266" spans="1:8" ht="16.5" x14ac:dyDescent="0.2">
      <c r="A266" s="5"/>
      <c r="B266" s="5"/>
      <c r="C266" s="5"/>
      <c r="F266" s="202"/>
      <c r="G266" s="8"/>
    </row>
    <row r="267" spans="1:8" ht="16.5" x14ac:dyDescent="0.2">
      <c r="A267" s="5"/>
      <c r="B267" s="5"/>
      <c r="C267" s="5"/>
      <c r="F267" s="202"/>
      <c r="G267" s="8"/>
    </row>
    <row r="268" spans="1:8" ht="16.5" x14ac:dyDescent="0.2">
      <c r="A268" s="5"/>
      <c r="B268" s="5"/>
      <c r="C268" s="5"/>
      <c r="E268" s="8"/>
      <c r="F268" s="202"/>
      <c r="G268" s="8"/>
    </row>
    <row r="269" spans="1:8" x14ac:dyDescent="0.2">
      <c r="A269" s="9"/>
      <c r="B269" s="9"/>
      <c r="C269" s="9"/>
      <c r="D269" s="9"/>
      <c r="E269" s="9"/>
      <c r="F269" s="203"/>
      <c r="G269" s="9"/>
    </row>
    <row r="270" spans="1:8" x14ac:dyDescent="0.2">
      <c r="A270" s="9"/>
      <c r="B270" s="9"/>
      <c r="C270" s="9"/>
      <c r="D270" s="9"/>
      <c r="E270" s="9"/>
      <c r="F270" s="203"/>
      <c r="G270" s="9"/>
    </row>
    <row r="271" spans="1:8" x14ac:dyDescent="0.2">
      <c r="A271" s="9"/>
      <c r="B271" s="9"/>
      <c r="C271" s="9"/>
      <c r="D271" s="9"/>
      <c r="E271" s="9"/>
      <c r="F271" s="203"/>
      <c r="G271" s="9"/>
    </row>
    <row r="290" spans="1:1" ht="13.5" thickBot="1" x14ac:dyDescent="0.25"/>
    <row r="291" spans="1:1" ht="15" x14ac:dyDescent="0.2">
      <c r="A291" s="2"/>
    </row>
  </sheetData>
  <autoFilter ref="B1:H291"/>
  <mergeCells count="9">
    <mergeCell ref="A5:G5"/>
    <mergeCell ref="B14:F14"/>
    <mergeCell ref="B13:G13"/>
    <mergeCell ref="A13:A16"/>
    <mergeCell ref="B15:F15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4" fitToHeight="0" orientation="portrait" r:id="rId1"/>
  <headerFooter alignWithMargins="0">
    <oddFooter>Página &amp;P</oddFooter>
  </headerFooter>
  <rowBreaks count="4" manualBreakCount="4">
    <brk id="63" max="6" man="1"/>
    <brk id="114" max="6" man="1"/>
    <brk id="168" max="6" man="1"/>
    <brk id="216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C000"/>
  </sheetPr>
  <dimension ref="A1:CQ260"/>
  <sheetViews>
    <sheetView topLeftCell="B206" zoomScale="80" zoomScaleNormal="80" workbookViewId="0">
      <selection activeCell="C215" sqref="C215:I219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85" customWidth="1"/>
    <col min="6" max="6" width="46.7109375" style="1" customWidth="1"/>
    <col min="7" max="7" width="20" style="1" customWidth="1"/>
    <col min="8" max="8" width="19.7109375" style="1" customWidth="1"/>
    <col min="9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>
      <c r="E1" s="180"/>
    </row>
    <row r="2" spans="1:13" s="11" customFormat="1" x14ac:dyDescent="0.2">
      <c r="E2" s="180"/>
    </row>
    <row r="3" spans="1:13" s="14" customFormat="1" ht="12" customHeight="1" x14ac:dyDescent="0.2">
      <c r="E3" s="181"/>
    </row>
    <row r="4" spans="1:13" s="15" customFormat="1" ht="18" customHeight="1" x14ac:dyDescent="0.3">
      <c r="B4" s="16"/>
      <c r="C4" s="16"/>
      <c r="D4" s="12"/>
      <c r="E4" s="182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  <c r="E5" s="12"/>
    </row>
    <row r="6" spans="1:13" s="15" customFormat="1" ht="15" customHeight="1" x14ac:dyDescent="0.3">
      <c r="B6" s="13"/>
      <c r="C6" s="215" t="s">
        <v>10</v>
      </c>
      <c r="D6" s="215"/>
      <c r="E6" s="215"/>
      <c r="F6" s="215"/>
      <c r="G6" s="215"/>
      <c r="H6" s="215"/>
      <c r="I6" s="215"/>
      <c r="J6" s="16"/>
      <c r="K6" s="16"/>
    </row>
    <row r="7" spans="1:13" s="14" customFormat="1" ht="18.75" x14ac:dyDescent="0.2">
      <c r="B7" s="18"/>
      <c r="C7" s="221" t="s">
        <v>19</v>
      </c>
      <c r="D7" s="221"/>
      <c r="E7" s="221"/>
      <c r="F7" s="221"/>
      <c r="G7" s="221"/>
      <c r="H7" s="221"/>
      <c r="I7" s="221"/>
    </row>
    <row r="8" spans="1:13" s="17" customFormat="1" ht="21" customHeight="1" x14ac:dyDescent="0.2">
      <c r="B8" s="18"/>
      <c r="C8" s="221" t="s">
        <v>3</v>
      </c>
      <c r="D8" s="221"/>
      <c r="E8" s="221"/>
      <c r="F8" s="221"/>
      <c r="G8" s="221"/>
      <c r="H8" s="221"/>
      <c r="I8" s="221"/>
    </row>
    <row r="9" spans="1:13" s="14" customFormat="1" ht="18.75" x14ac:dyDescent="0.2">
      <c r="C9" s="222" t="s">
        <v>85</v>
      </c>
      <c r="D9" s="222"/>
      <c r="E9" s="222"/>
      <c r="F9" s="222"/>
      <c r="G9" s="222"/>
      <c r="H9" s="222"/>
      <c r="I9" s="222"/>
    </row>
    <row r="10" spans="1:13" s="11" customFormat="1" ht="19.5" customHeight="1" thickBot="1" x14ac:dyDescent="0.25">
      <c r="E10" s="180"/>
    </row>
    <row r="11" spans="1:13" s="3" customFormat="1" ht="28.5" customHeight="1" thickTop="1" thickBot="1" x14ac:dyDescent="0.25">
      <c r="A11" s="7"/>
      <c r="B11" s="7"/>
      <c r="C11" s="220"/>
      <c r="D11" s="217" t="s">
        <v>17</v>
      </c>
      <c r="E11" s="217"/>
      <c r="F11" s="217"/>
      <c r="G11" s="217"/>
      <c r="H11" s="217"/>
      <c r="I11" s="217"/>
      <c r="J11" s="7"/>
      <c r="K11" s="7"/>
      <c r="L11" s="7"/>
      <c r="M11" s="7"/>
    </row>
    <row r="12" spans="1:13" s="3" customFormat="1" ht="18" customHeight="1" thickTop="1" thickBot="1" x14ac:dyDescent="0.25">
      <c r="A12" s="7"/>
      <c r="B12" s="7"/>
      <c r="C12" s="220"/>
      <c r="D12" s="216" t="s">
        <v>7</v>
      </c>
      <c r="E12" s="216"/>
      <c r="F12" s="216"/>
      <c r="G12" s="216"/>
      <c r="H12" s="216"/>
      <c r="I12" s="51">
        <f>'[1]CTA. RECOLECTORA AUXILIAR 3001'!$J$2173</f>
        <v>-1600630.318499974</v>
      </c>
      <c r="J12" s="7"/>
      <c r="K12" s="7"/>
      <c r="L12" s="7"/>
      <c r="M12" s="7"/>
    </row>
    <row r="13" spans="1:13" s="3" customFormat="1" ht="33" customHeight="1" thickTop="1" thickBot="1" x14ac:dyDescent="0.25">
      <c r="A13" s="7"/>
      <c r="B13" s="7"/>
      <c r="C13" s="220"/>
      <c r="D13" s="62" t="s">
        <v>4</v>
      </c>
      <c r="E13" s="179" t="s">
        <v>5</v>
      </c>
      <c r="F13" s="62" t="s">
        <v>6</v>
      </c>
      <c r="G13" s="62" t="s">
        <v>0</v>
      </c>
      <c r="H13" s="62" t="s">
        <v>1</v>
      </c>
      <c r="I13" s="62" t="s">
        <v>2</v>
      </c>
      <c r="J13" s="7"/>
      <c r="K13" s="7"/>
      <c r="L13" s="7"/>
      <c r="M13" s="7"/>
    </row>
    <row r="14" spans="1:13" s="10" customFormat="1" ht="29.25" customHeight="1" thickTop="1" thickBot="1" x14ac:dyDescent="0.25">
      <c r="C14" s="151"/>
      <c r="D14" s="152"/>
      <c r="E14" s="183"/>
      <c r="F14" s="145">
        <v>44985</v>
      </c>
      <c r="G14" s="153"/>
      <c r="H14" s="154">
        <v>0</v>
      </c>
      <c r="I14" s="61">
        <f>+I12</f>
        <v>-1600630.318499974</v>
      </c>
    </row>
    <row r="15" spans="1:13" s="27" customFormat="1" ht="31.5" customHeight="1" thickTop="1" thickBot="1" x14ac:dyDescent="0.25">
      <c r="C15" s="63"/>
      <c r="D15" s="65">
        <v>44987</v>
      </c>
      <c r="E15" s="66"/>
      <c r="F15" s="102" t="s">
        <v>23</v>
      </c>
      <c r="G15" s="106">
        <v>861224.89</v>
      </c>
      <c r="H15" s="106"/>
      <c r="I15" s="45">
        <f>I14+G15-H15</f>
        <v>-739405.42849997396</v>
      </c>
    </row>
    <row r="16" spans="1:13" s="27" customFormat="1" ht="31.5" customHeight="1" thickTop="1" thickBot="1" x14ac:dyDescent="0.25">
      <c r="C16" s="141"/>
      <c r="D16" s="65">
        <v>44993</v>
      </c>
      <c r="E16" s="69"/>
      <c r="F16" s="102" t="s">
        <v>23</v>
      </c>
      <c r="G16" s="107">
        <v>124150</v>
      </c>
      <c r="H16" s="107"/>
      <c r="I16" s="45">
        <f>I15+G16-H16</f>
        <v>-615255.42849997396</v>
      </c>
    </row>
    <row r="17" spans="3:9" s="27" customFormat="1" ht="24.75" customHeight="1" thickTop="1" thickBot="1" x14ac:dyDescent="0.25">
      <c r="C17" s="64"/>
      <c r="D17" s="65">
        <v>44994</v>
      </c>
      <c r="E17" s="66"/>
      <c r="F17" s="102" t="s">
        <v>23</v>
      </c>
      <c r="G17" s="107">
        <v>294000.33</v>
      </c>
      <c r="H17" s="104"/>
      <c r="I17" s="45">
        <f t="shared" ref="I17:I79" si="0">I16+G17-H17</f>
        <v>-321255.09849997394</v>
      </c>
    </row>
    <row r="18" spans="3:9" s="27" customFormat="1" ht="30" thickTop="1" thickBot="1" x14ac:dyDescent="0.25">
      <c r="C18" s="64"/>
      <c r="D18" s="65">
        <v>44994</v>
      </c>
      <c r="E18" s="69">
        <v>8202</v>
      </c>
      <c r="F18" s="102" t="s">
        <v>16</v>
      </c>
      <c r="G18" s="107"/>
      <c r="H18" s="104">
        <v>7288.6985000000004</v>
      </c>
      <c r="I18" s="45">
        <f t="shared" si="0"/>
        <v>-328543.79699997394</v>
      </c>
    </row>
    <row r="19" spans="3:9" s="27" customFormat="1" ht="18" thickTop="1" thickBot="1" x14ac:dyDescent="0.25">
      <c r="C19" s="64"/>
      <c r="D19" s="65">
        <v>44994</v>
      </c>
      <c r="E19" s="66">
        <v>8202</v>
      </c>
      <c r="F19" s="102" t="s">
        <v>115</v>
      </c>
      <c r="G19" s="107"/>
      <c r="H19" s="104">
        <v>152134.37150000001</v>
      </c>
      <c r="I19" s="45">
        <f t="shared" si="0"/>
        <v>-480678.16849997395</v>
      </c>
    </row>
    <row r="20" spans="3:9" s="27" customFormat="1" ht="30" thickTop="1" thickBot="1" x14ac:dyDescent="0.25">
      <c r="C20" s="64"/>
      <c r="D20" s="65">
        <v>44994</v>
      </c>
      <c r="E20" s="69"/>
      <c r="F20" s="102" t="s">
        <v>23</v>
      </c>
      <c r="G20" s="107">
        <v>193815</v>
      </c>
      <c r="H20" s="104"/>
      <c r="I20" s="45">
        <f t="shared" si="0"/>
        <v>-286863.16849997395</v>
      </c>
    </row>
    <row r="21" spans="3:9" s="27" customFormat="1" ht="30" thickTop="1" thickBot="1" x14ac:dyDescent="0.25">
      <c r="C21" s="64"/>
      <c r="D21" s="65">
        <v>44994</v>
      </c>
      <c r="E21" s="66">
        <v>8210</v>
      </c>
      <c r="F21" s="102" t="s">
        <v>16</v>
      </c>
      <c r="G21" s="107"/>
      <c r="H21" s="104">
        <v>7000</v>
      </c>
      <c r="I21" s="45">
        <f t="shared" si="0"/>
        <v>-293863.16849997395</v>
      </c>
    </row>
    <row r="22" spans="3:9" s="27" customFormat="1" ht="30" thickTop="1" thickBot="1" x14ac:dyDescent="0.25">
      <c r="C22" s="64"/>
      <c r="D22" s="65">
        <v>44994</v>
      </c>
      <c r="E22" s="69">
        <v>8210</v>
      </c>
      <c r="F22" s="102" t="s">
        <v>70</v>
      </c>
      <c r="G22" s="107"/>
      <c r="H22" s="104">
        <v>133000</v>
      </c>
      <c r="I22" s="45">
        <f t="shared" si="0"/>
        <v>-426863.16849997395</v>
      </c>
    </row>
    <row r="23" spans="3:9" s="27" customFormat="1" ht="30" thickTop="1" thickBot="1" x14ac:dyDescent="0.25">
      <c r="C23" s="64"/>
      <c r="D23" s="65">
        <v>44994</v>
      </c>
      <c r="E23" s="66">
        <v>8211</v>
      </c>
      <c r="F23" s="102" t="s">
        <v>16</v>
      </c>
      <c r="G23" s="107"/>
      <c r="H23" s="104">
        <v>14300</v>
      </c>
      <c r="I23" s="45">
        <f t="shared" si="0"/>
        <v>-441163.16849997395</v>
      </c>
    </row>
    <row r="24" spans="3:9" s="27" customFormat="1" ht="18" thickTop="1" thickBot="1" x14ac:dyDescent="0.25">
      <c r="C24" s="64"/>
      <c r="D24" s="65">
        <v>44994</v>
      </c>
      <c r="E24" s="69">
        <v>8211</v>
      </c>
      <c r="F24" s="102" t="s">
        <v>71</v>
      </c>
      <c r="G24" s="107"/>
      <c r="H24" s="103">
        <v>271700</v>
      </c>
      <c r="I24" s="45">
        <f t="shared" si="0"/>
        <v>-712863.16849997395</v>
      </c>
    </row>
    <row r="25" spans="3:9" s="27" customFormat="1" ht="30" thickTop="1" thickBot="1" x14ac:dyDescent="0.25">
      <c r="C25" s="64"/>
      <c r="D25" s="65">
        <v>44994</v>
      </c>
      <c r="E25" s="69">
        <v>8212</v>
      </c>
      <c r="F25" s="102" t="s">
        <v>16</v>
      </c>
      <c r="G25" s="107"/>
      <c r="H25" s="103">
        <v>10800</v>
      </c>
      <c r="I25" s="45">
        <f t="shared" si="0"/>
        <v>-723663.16849997395</v>
      </c>
    </row>
    <row r="26" spans="3:9" s="27" customFormat="1" ht="30" thickTop="1" thickBot="1" x14ac:dyDescent="0.25">
      <c r="C26" s="64"/>
      <c r="D26" s="65">
        <v>44994</v>
      </c>
      <c r="E26" s="66">
        <v>8212</v>
      </c>
      <c r="F26" s="102" t="s">
        <v>48</v>
      </c>
      <c r="G26" s="107"/>
      <c r="H26" s="104">
        <v>11664</v>
      </c>
      <c r="I26" s="45">
        <f t="shared" si="0"/>
        <v>-735327.16849997395</v>
      </c>
    </row>
    <row r="27" spans="3:9" s="27" customFormat="1" ht="18" thickTop="1" thickBot="1" x14ac:dyDescent="0.25">
      <c r="C27" s="64"/>
      <c r="D27" s="65">
        <v>44995</v>
      </c>
      <c r="E27" s="66">
        <v>8212</v>
      </c>
      <c r="F27" s="102" t="s">
        <v>55</v>
      </c>
      <c r="G27" s="107"/>
      <c r="H27" s="104">
        <v>232416</v>
      </c>
      <c r="I27" s="45">
        <f t="shared" si="0"/>
        <v>-967743.16849997395</v>
      </c>
    </row>
    <row r="28" spans="3:9" s="27" customFormat="1" ht="30" thickTop="1" thickBot="1" x14ac:dyDescent="0.25">
      <c r="C28" s="64"/>
      <c r="D28" s="65">
        <v>44995</v>
      </c>
      <c r="E28" s="69">
        <v>8213</v>
      </c>
      <c r="F28" s="102" t="s">
        <v>16</v>
      </c>
      <c r="G28" s="107"/>
      <c r="H28" s="104">
        <v>697.19</v>
      </c>
      <c r="I28" s="45">
        <f t="shared" si="0"/>
        <v>-968440.3584999739</v>
      </c>
    </row>
    <row r="29" spans="3:9" s="27" customFormat="1" ht="18" thickTop="1" thickBot="1" x14ac:dyDescent="0.25">
      <c r="C29" s="64"/>
      <c r="D29" s="65">
        <v>44995</v>
      </c>
      <c r="E29" s="69">
        <v>8213</v>
      </c>
      <c r="F29" s="102" t="s">
        <v>56</v>
      </c>
      <c r="G29" s="107"/>
      <c r="H29" s="104">
        <v>17315.91</v>
      </c>
      <c r="I29" s="45">
        <f t="shared" si="0"/>
        <v>-985756.26849997393</v>
      </c>
    </row>
    <row r="30" spans="3:9" s="27" customFormat="1" ht="30" thickTop="1" thickBot="1" x14ac:dyDescent="0.25">
      <c r="C30" s="64"/>
      <c r="D30" s="65">
        <v>44995</v>
      </c>
      <c r="E30" s="66">
        <v>8214</v>
      </c>
      <c r="F30" s="102" t="s">
        <v>16</v>
      </c>
      <c r="G30" s="108"/>
      <c r="H30" s="104">
        <v>6500</v>
      </c>
      <c r="I30" s="45">
        <f t="shared" si="0"/>
        <v>-992256.26849997393</v>
      </c>
    </row>
    <row r="31" spans="3:9" s="27" customFormat="1" ht="30" thickTop="1" thickBot="1" x14ac:dyDescent="0.25">
      <c r="C31" s="64"/>
      <c r="D31" s="65">
        <v>44995</v>
      </c>
      <c r="E31" s="69">
        <v>8214</v>
      </c>
      <c r="F31" s="67" t="s">
        <v>116</v>
      </c>
      <c r="G31" s="105"/>
      <c r="H31" s="82">
        <v>123500</v>
      </c>
      <c r="I31" s="45">
        <f t="shared" si="0"/>
        <v>-1115756.2684999739</v>
      </c>
    </row>
    <row r="32" spans="3:9" s="27" customFormat="1" ht="30" thickTop="1" thickBot="1" x14ac:dyDescent="0.25">
      <c r="C32" s="64"/>
      <c r="D32" s="65">
        <v>44995</v>
      </c>
      <c r="E32" s="66">
        <v>8215</v>
      </c>
      <c r="F32" s="67" t="s">
        <v>117</v>
      </c>
      <c r="G32" s="82"/>
      <c r="H32" s="82">
        <v>34134</v>
      </c>
      <c r="I32" s="45">
        <f t="shared" si="0"/>
        <v>-1149890.2684999739</v>
      </c>
    </row>
    <row r="33" spans="3:9" s="27" customFormat="1" ht="30" thickTop="1" thickBot="1" x14ac:dyDescent="0.25">
      <c r="C33" s="64"/>
      <c r="D33" s="65">
        <v>44995</v>
      </c>
      <c r="E33" s="69">
        <v>8216</v>
      </c>
      <c r="F33" s="67" t="s">
        <v>16</v>
      </c>
      <c r="G33" s="82"/>
      <c r="H33" s="82">
        <v>8157.48</v>
      </c>
      <c r="I33" s="45">
        <f t="shared" si="0"/>
        <v>-1158047.7484999739</v>
      </c>
    </row>
    <row r="34" spans="3:9" s="27" customFormat="1" ht="30" thickTop="1" thickBot="1" x14ac:dyDescent="0.25">
      <c r="C34" s="64"/>
      <c r="D34" s="65">
        <v>44995</v>
      </c>
      <c r="E34" s="66">
        <v>8216</v>
      </c>
      <c r="F34" s="67" t="s">
        <v>49</v>
      </c>
      <c r="G34" s="82"/>
      <c r="H34" s="82">
        <v>200948.93</v>
      </c>
      <c r="I34" s="45">
        <f t="shared" si="0"/>
        <v>-1358996.6784999738</v>
      </c>
    </row>
    <row r="35" spans="3:9" s="27" customFormat="1" ht="44.25" thickTop="1" thickBot="1" x14ac:dyDescent="0.25">
      <c r="C35" s="64"/>
      <c r="D35" s="65">
        <v>44995</v>
      </c>
      <c r="E35" s="69">
        <v>8217</v>
      </c>
      <c r="F35" s="67" t="s">
        <v>63</v>
      </c>
      <c r="G35" s="82"/>
      <c r="H35" s="82">
        <v>126360</v>
      </c>
      <c r="I35" s="45">
        <f t="shared" si="0"/>
        <v>-1485356.6784999738</v>
      </c>
    </row>
    <row r="36" spans="3:9" s="27" customFormat="1" ht="30" thickTop="1" thickBot="1" x14ac:dyDescent="0.25">
      <c r="C36" s="64"/>
      <c r="D36" s="65">
        <v>44995</v>
      </c>
      <c r="E36" s="66">
        <v>8218</v>
      </c>
      <c r="F36" s="67" t="s">
        <v>16</v>
      </c>
      <c r="G36" s="82"/>
      <c r="H36" s="82">
        <v>4038.621000000001</v>
      </c>
      <c r="I36" s="45">
        <f t="shared" si="0"/>
        <v>-1489395.2994999739</v>
      </c>
    </row>
    <row r="37" spans="3:9" s="27" customFormat="1" ht="30" thickTop="1" thickBot="1" x14ac:dyDescent="0.25">
      <c r="C37" s="64"/>
      <c r="D37" s="65">
        <v>44995</v>
      </c>
      <c r="E37" s="69">
        <v>8218</v>
      </c>
      <c r="F37" s="67" t="s">
        <v>48</v>
      </c>
      <c r="G37" s="82"/>
      <c r="H37" s="68">
        <v>4361.7120000000004</v>
      </c>
      <c r="I37" s="45">
        <f t="shared" si="0"/>
        <v>-1493757.0114999739</v>
      </c>
    </row>
    <row r="38" spans="3:9" s="27" customFormat="1" ht="18" thickTop="1" thickBot="1" x14ac:dyDescent="0.25">
      <c r="C38" s="64"/>
      <c r="D38" s="65">
        <v>44995</v>
      </c>
      <c r="E38" s="66">
        <v>8218</v>
      </c>
      <c r="F38" s="67" t="s">
        <v>118</v>
      </c>
      <c r="G38" s="82"/>
      <c r="H38" s="68">
        <v>86911.127000000008</v>
      </c>
      <c r="I38" s="45">
        <f t="shared" si="0"/>
        <v>-1580668.138499974</v>
      </c>
    </row>
    <row r="39" spans="3:9" s="27" customFormat="1" ht="30" thickTop="1" thickBot="1" x14ac:dyDescent="0.25">
      <c r="C39" s="64"/>
      <c r="D39" s="65">
        <v>44995</v>
      </c>
      <c r="E39" s="69">
        <v>8219</v>
      </c>
      <c r="F39" s="67" t="s">
        <v>16</v>
      </c>
      <c r="G39" s="82"/>
      <c r="H39" s="68">
        <v>1240.72</v>
      </c>
      <c r="I39" s="45">
        <f t="shared" si="0"/>
        <v>-1581908.858499974</v>
      </c>
    </row>
    <row r="40" spans="3:9" s="27" customFormat="1" ht="30" thickTop="1" thickBot="1" x14ac:dyDescent="0.25">
      <c r="C40" s="64"/>
      <c r="D40" s="65">
        <v>44995</v>
      </c>
      <c r="E40" s="66">
        <v>8219</v>
      </c>
      <c r="F40" s="67" t="s">
        <v>75</v>
      </c>
      <c r="G40" s="82"/>
      <c r="H40" s="68">
        <v>300559.28000000003</v>
      </c>
      <c r="I40" s="45">
        <f t="shared" si="0"/>
        <v>-1882468.138499974</v>
      </c>
    </row>
    <row r="41" spans="3:9" s="27" customFormat="1" ht="30" thickTop="1" thickBot="1" x14ac:dyDescent="0.25">
      <c r="C41" s="64"/>
      <c r="D41" s="65">
        <v>44995</v>
      </c>
      <c r="E41" s="69">
        <v>8220</v>
      </c>
      <c r="F41" s="67" t="s">
        <v>16</v>
      </c>
      <c r="G41" s="82"/>
      <c r="H41" s="68">
        <v>11446.061</v>
      </c>
      <c r="I41" s="45">
        <f t="shared" si="0"/>
        <v>-1893914.199499974</v>
      </c>
    </row>
    <row r="42" spans="3:9" s="27" customFormat="1" ht="30" thickTop="1" thickBot="1" x14ac:dyDescent="0.25">
      <c r="C42" s="64"/>
      <c r="D42" s="65">
        <v>44995</v>
      </c>
      <c r="E42" s="69">
        <v>8220</v>
      </c>
      <c r="F42" s="67" t="s">
        <v>48</v>
      </c>
      <c r="G42" s="82"/>
      <c r="H42" s="68">
        <v>12361.745999999999</v>
      </c>
      <c r="I42" s="45">
        <f t="shared" si="0"/>
        <v>-1906275.9454999741</v>
      </c>
    </row>
    <row r="43" spans="3:9" s="27" customFormat="1" ht="35.25" customHeight="1" thickTop="1" thickBot="1" x14ac:dyDescent="0.25">
      <c r="C43" s="64"/>
      <c r="D43" s="65">
        <v>44995</v>
      </c>
      <c r="E43" s="69">
        <v>8220</v>
      </c>
      <c r="F43" s="67" t="s">
        <v>119</v>
      </c>
      <c r="G43" s="82"/>
      <c r="H43" s="68">
        <v>246319.23</v>
      </c>
      <c r="I43" s="45">
        <f t="shared" si="0"/>
        <v>-2152595.1754999743</v>
      </c>
    </row>
    <row r="44" spans="3:9" s="27" customFormat="1" ht="30" thickTop="1" thickBot="1" x14ac:dyDescent="0.25">
      <c r="C44" s="64"/>
      <c r="D44" s="65">
        <v>44995</v>
      </c>
      <c r="E44" s="69">
        <v>8221</v>
      </c>
      <c r="F44" s="67" t="s">
        <v>16</v>
      </c>
      <c r="G44" s="82"/>
      <c r="H44" s="68">
        <v>3216.1725000000001</v>
      </c>
      <c r="I44" s="45">
        <f t="shared" si="0"/>
        <v>-2155811.3479999742</v>
      </c>
    </row>
    <row r="45" spans="3:9" s="27" customFormat="1" ht="30" thickTop="1" thickBot="1" x14ac:dyDescent="0.25">
      <c r="C45" s="64"/>
      <c r="D45" s="65">
        <v>44995</v>
      </c>
      <c r="E45" s="69">
        <v>8221</v>
      </c>
      <c r="F45" s="67" t="s">
        <v>48</v>
      </c>
      <c r="G45" s="82"/>
      <c r="H45" s="68">
        <v>3473.4659999999999</v>
      </c>
      <c r="I45" s="45">
        <f t="shared" si="0"/>
        <v>-2159284.8139999742</v>
      </c>
    </row>
    <row r="46" spans="3:9" s="27" customFormat="1" ht="18" thickTop="1" thickBot="1" x14ac:dyDescent="0.25">
      <c r="C46" s="64"/>
      <c r="D46" s="65">
        <v>44995</v>
      </c>
      <c r="E46" s="69">
        <v>8221</v>
      </c>
      <c r="F46" s="67" t="s">
        <v>120</v>
      </c>
      <c r="G46" s="82"/>
      <c r="H46" s="68">
        <v>69212.03</v>
      </c>
      <c r="I46" s="45">
        <f t="shared" si="0"/>
        <v>-2228496.843999974</v>
      </c>
    </row>
    <row r="47" spans="3:9" s="27" customFormat="1" ht="30" thickTop="1" thickBot="1" x14ac:dyDescent="0.25">
      <c r="C47" s="64"/>
      <c r="D47" s="65">
        <v>44995</v>
      </c>
      <c r="E47" s="69">
        <v>8222</v>
      </c>
      <c r="F47" s="67" t="s">
        <v>16</v>
      </c>
      <c r="G47" s="82"/>
      <c r="H47" s="68">
        <v>1250</v>
      </c>
      <c r="I47" s="45">
        <f t="shared" si="0"/>
        <v>-2229746.843999974</v>
      </c>
    </row>
    <row r="48" spans="3:9" s="27" customFormat="1" ht="30" thickTop="1" thickBot="1" x14ac:dyDescent="0.25">
      <c r="C48" s="64"/>
      <c r="D48" s="65">
        <v>44995</v>
      </c>
      <c r="E48" s="69">
        <v>8222</v>
      </c>
      <c r="F48" s="67" t="s">
        <v>48</v>
      </c>
      <c r="G48" s="82"/>
      <c r="H48" s="68">
        <v>1350</v>
      </c>
      <c r="I48" s="45">
        <f t="shared" si="0"/>
        <v>-2231096.843999974</v>
      </c>
    </row>
    <row r="49" spans="3:9" s="27" customFormat="1" ht="30" thickTop="1" thickBot="1" x14ac:dyDescent="0.25">
      <c r="C49" s="64"/>
      <c r="D49" s="65">
        <v>44999</v>
      </c>
      <c r="E49" s="69">
        <v>8222</v>
      </c>
      <c r="F49" s="67" t="s">
        <v>62</v>
      </c>
      <c r="G49" s="82"/>
      <c r="H49" s="68">
        <v>26900</v>
      </c>
      <c r="I49" s="45">
        <f t="shared" si="0"/>
        <v>-2257996.843999974</v>
      </c>
    </row>
    <row r="50" spans="3:9" s="27" customFormat="1" ht="18" thickTop="1" thickBot="1" x14ac:dyDescent="0.25">
      <c r="C50" s="64"/>
      <c r="D50" s="65">
        <v>44999</v>
      </c>
      <c r="E50" s="69">
        <v>8223</v>
      </c>
      <c r="F50" s="67"/>
      <c r="G50" s="82"/>
      <c r="H50" s="68">
        <v>5135</v>
      </c>
      <c r="I50" s="45">
        <f t="shared" si="0"/>
        <v>-2263131.843999974</v>
      </c>
    </row>
    <row r="51" spans="3:9" s="27" customFormat="1" ht="18" thickTop="1" thickBot="1" x14ac:dyDescent="0.25">
      <c r="C51" s="64"/>
      <c r="D51" s="65">
        <v>44999</v>
      </c>
      <c r="E51" s="69">
        <v>8223</v>
      </c>
      <c r="F51" s="67" t="s">
        <v>69</v>
      </c>
      <c r="G51" s="82"/>
      <c r="H51" s="68">
        <v>97565</v>
      </c>
      <c r="I51" s="45">
        <f t="shared" si="0"/>
        <v>-2360696.843999974</v>
      </c>
    </row>
    <row r="52" spans="3:9" s="27" customFormat="1" ht="30" thickTop="1" thickBot="1" x14ac:dyDescent="0.25">
      <c r="C52" s="64"/>
      <c r="D52" s="65">
        <v>44999</v>
      </c>
      <c r="E52" s="69">
        <v>8224</v>
      </c>
      <c r="F52" s="67" t="s">
        <v>16</v>
      </c>
      <c r="G52" s="82"/>
      <c r="H52" s="68">
        <v>9581.5300000000007</v>
      </c>
      <c r="I52" s="45">
        <f t="shared" si="0"/>
        <v>-2370278.3739999738</v>
      </c>
    </row>
    <row r="53" spans="3:9" s="27" customFormat="1" ht="18" thickTop="1" thickBot="1" x14ac:dyDescent="0.25">
      <c r="C53" s="64"/>
      <c r="D53" s="65">
        <v>44999</v>
      </c>
      <c r="E53" s="69">
        <v>8224</v>
      </c>
      <c r="F53" s="67" t="s">
        <v>69</v>
      </c>
      <c r="G53" s="82"/>
      <c r="H53" s="68">
        <v>182048.97</v>
      </c>
      <c r="I53" s="45">
        <f t="shared" si="0"/>
        <v>-2552327.343999974</v>
      </c>
    </row>
    <row r="54" spans="3:9" s="27" customFormat="1" ht="30" thickTop="1" thickBot="1" x14ac:dyDescent="0.25">
      <c r="C54" s="64"/>
      <c r="D54" s="65">
        <v>44999</v>
      </c>
      <c r="E54" s="69">
        <v>8225</v>
      </c>
      <c r="F54" s="67" t="s">
        <v>16</v>
      </c>
      <c r="G54" s="82"/>
      <c r="H54" s="68">
        <v>1107</v>
      </c>
      <c r="I54" s="45">
        <f t="shared" si="0"/>
        <v>-2553434.343999974</v>
      </c>
    </row>
    <row r="55" spans="3:9" s="27" customFormat="1" ht="18" thickTop="1" thickBot="1" x14ac:dyDescent="0.25">
      <c r="C55" s="64"/>
      <c r="D55" s="65">
        <v>44999</v>
      </c>
      <c r="E55" s="69">
        <v>8225</v>
      </c>
      <c r="F55" s="67" t="s">
        <v>72</v>
      </c>
      <c r="G55" s="82"/>
      <c r="H55" s="68">
        <v>21033</v>
      </c>
      <c r="I55" s="45">
        <f t="shared" si="0"/>
        <v>-2574467.343999974</v>
      </c>
    </row>
    <row r="56" spans="3:9" s="27" customFormat="1" ht="18" thickTop="1" thickBot="1" x14ac:dyDescent="0.25">
      <c r="C56" s="64"/>
      <c r="D56" s="65">
        <v>44999</v>
      </c>
      <c r="E56" s="69">
        <v>8226</v>
      </c>
      <c r="F56" s="67" t="s">
        <v>73</v>
      </c>
      <c r="G56" s="82"/>
      <c r="H56" s="68">
        <v>107623.28</v>
      </c>
      <c r="I56" s="45">
        <f t="shared" si="0"/>
        <v>-2682090.6239999738</v>
      </c>
    </row>
    <row r="57" spans="3:9" s="27" customFormat="1" ht="30" thickTop="1" thickBot="1" x14ac:dyDescent="0.25">
      <c r="C57" s="64"/>
      <c r="D57" s="65">
        <v>44999</v>
      </c>
      <c r="E57" s="69">
        <v>8227</v>
      </c>
      <c r="F57" s="67" t="s">
        <v>16</v>
      </c>
      <c r="G57" s="82"/>
      <c r="H57" s="68">
        <v>5430.4890000000005</v>
      </c>
      <c r="I57" s="45">
        <f t="shared" si="0"/>
        <v>-2687521.1129999738</v>
      </c>
    </row>
    <row r="58" spans="3:9" s="27" customFormat="1" ht="18" thickTop="1" thickBot="1" x14ac:dyDescent="0.25">
      <c r="C58" s="64"/>
      <c r="D58" s="65">
        <v>45001</v>
      </c>
      <c r="E58" s="69">
        <v>8227</v>
      </c>
      <c r="F58" s="67" t="s">
        <v>121</v>
      </c>
      <c r="G58" s="82"/>
      <c r="H58" s="68">
        <v>120556.84999999999</v>
      </c>
      <c r="I58" s="45">
        <f t="shared" si="0"/>
        <v>-2808077.9629999739</v>
      </c>
    </row>
    <row r="59" spans="3:9" s="27" customFormat="1" ht="30" thickTop="1" thickBot="1" x14ac:dyDescent="0.25">
      <c r="C59" s="64"/>
      <c r="D59" s="65">
        <v>45001</v>
      </c>
      <c r="E59" s="69"/>
      <c r="F59" s="67" t="s">
        <v>23</v>
      </c>
      <c r="G59" s="82">
        <v>16578349.119999999</v>
      </c>
      <c r="H59" s="68"/>
      <c r="I59" s="45">
        <f t="shared" si="0"/>
        <v>13770271.157000026</v>
      </c>
    </row>
    <row r="60" spans="3:9" s="27" customFormat="1" ht="30" thickTop="1" thickBot="1" x14ac:dyDescent="0.25">
      <c r="C60" s="64"/>
      <c r="D60" s="65">
        <v>45002</v>
      </c>
      <c r="E60" s="69"/>
      <c r="F60" s="67" t="s">
        <v>23</v>
      </c>
      <c r="G60" s="82">
        <v>5924977.3300000001</v>
      </c>
      <c r="H60" s="68"/>
      <c r="I60" s="45">
        <f t="shared" si="0"/>
        <v>19695248.487000026</v>
      </c>
    </row>
    <row r="61" spans="3:9" s="27" customFormat="1" ht="30" thickTop="1" thickBot="1" x14ac:dyDescent="0.25">
      <c r="C61" s="64"/>
      <c r="D61" s="65">
        <v>45002</v>
      </c>
      <c r="E61" s="69">
        <v>8228</v>
      </c>
      <c r="F61" s="67" t="s">
        <v>16</v>
      </c>
      <c r="G61" s="82"/>
      <c r="H61" s="68">
        <v>3305</v>
      </c>
      <c r="I61" s="45">
        <f t="shared" si="0"/>
        <v>19691943.487000026</v>
      </c>
    </row>
    <row r="62" spans="3:9" s="27" customFormat="1" ht="18" thickTop="1" thickBot="1" x14ac:dyDescent="0.25">
      <c r="C62" s="64"/>
      <c r="D62" s="65">
        <v>45002</v>
      </c>
      <c r="E62" s="69">
        <v>8228</v>
      </c>
      <c r="F62" s="67" t="s">
        <v>122</v>
      </c>
      <c r="G62" s="82"/>
      <c r="H62" s="68">
        <v>74693</v>
      </c>
      <c r="I62" s="45">
        <f t="shared" si="0"/>
        <v>19617250.487000026</v>
      </c>
    </row>
    <row r="63" spans="3:9" s="27" customFormat="1" ht="30" thickTop="1" thickBot="1" x14ac:dyDescent="0.25">
      <c r="C63" s="64"/>
      <c r="D63" s="65">
        <v>45002</v>
      </c>
      <c r="E63" s="69">
        <v>8229</v>
      </c>
      <c r="F63" s="67" t="s">
        <v>16</v>
      </c>
      <c r="G63" s="82"/>
      <c r="H63" s="68">
        <v>19800</v>
      </c>
      <c r="I63" s="45">
        <f t="shared" si="0"/>
        <v>19597450.487000026</v>
      </c>
    </row>
    <row r="64" spans="3:9" s="27" customFormat="1" ht="18" thickTop="1" thickBot="1" x14ac:dyDescent="0.25">
      <c r="C64" s="64"/>
      <c r="D64" s="65">
        <v>45005</v>
      </c>
      <c r="E64" s="69">
        <v>8229</v>
      </c>
      <c r="F64" s="67" t="s">
        <v>122</v>
      </c>
      <c r="G64" s="82"/>
      <c r="H64" s="68">
        <v>447480</v>
      </c>
      <c r="I64" s="45">
        <f t="shared" si="0"/>
        <v>19149970.487000026</v>
      </c>
    </row>
    <row r="65" spans="3:9" s="27" customFormat="1" ht="30" thickTop="1" thickBot="1" x14ac:dyDescent="0.25">
      <c r="C65" s="64"/>
      <c r="D65" s="65">
        <v>45005</v>
      </c>
      <c r="E65" s="69">
        <v>8230</v>
      </c>
      <c r="F65" s="67" t="s">
        <v>16</v>
      </c>
      <c r="G65" s="82"/>
      <c r="H65" s="68">
        <v>5980</v>
      </c>
      <c r="I65" s="45">
        <f t="shared" si="0"/>
        <v>19143990.487000026</v>
      </c>
    </row>
    <row r="66" spans="3:9" s="27" customFormat="1" ht="18" thickTop="1" thickBot="1" x14ac:dyDescent="0.25">
      <c r="C66" s="64"/>
      <c r="D66" s="65">
        <v>45007</v>
      </c>
      <c r="E66" s="69">
        <v>8230</v>
      </c>
      <c r="F66" s="67" t="s">
        <v>123</v>
      </c>
      <c r="G66" s="82"/>
      <c r="H66" s="68">
        <v>113620</v>
      </c>
      <c r="I66" s="45">
        <f t="shared" si="0"/>
        <v>19030370.487000026</v>
      </c>
    </row>
    <row r="67" spans="3:9" s="27" customFormat="1" ht="30" thickTop="1" thickBot="1" x14ac:dyDescent="0.25">
      <c r="C67" s="64"/>
      <c r="D67" s="65">
        <v>45007</v>
      </c>
      <c r="E67" s="69">
        <v>0</v>
      </c>
      <c r="F67" s="67" t="s">
        <v>46</v>
      </c>
      <c r="G67" s="82"/>
      <c r="H67" s="68">
        <v>519418.97</v>
      </c>
      <c r="I67" s="45">
        <f t="shared" si="0"/>
        <v>18510951.517000027</v>
      </c>
    </row>
    <row r="68" spans="3:9" s="27" customFormat="1" ht="30" thickTop="1" thickBot="1" x14ac:dyDescent="0.25">
      <c r="C68" s="64"/>
      <c r="D68" s="65">
        <v>45007</v>
      </c>
      <c r="E68" s="69"/>
      <c r="F68" s="67" t="s">
        <v>124</v>
      </c>
      <c r="G68" s="82"/>
      <c r="H68" s="68">
        <v>4674771.28</v>
      </c>
      <c r="I68" s="45">
        <f t="shared" si="0"/>
        <v>13836180.237000026</v>
      </c>
    </row>
    <row r="69" spans="3:9" s="27" customFormat="1" ht="30" thickTop="1" thickBot="1" x14ac:dyDescent="0.25">
      <c r="C69" s="64"/>
      <c r="D69" s="65">
        <v>45007</v>
      </c>
      <c r="E69" s="69">
        <v>0</v>
      </c>
      <c r="F69" s="67" t="s">
        <v>46</v>
      </c>
      <c r="G69" s="82"/>
      <c r="H69" s="68">
        <v>463156.17</v>
      </c>
      <c r="I69" s="45">
        <f t="shared" si="0"/>
        <v>13373024.067000026</v>
      </c>
    </row>
    <row r="70" spans="3:9" s="27" customFormat="1" ht="30" thickTop="1" thickBot="1" x14ac:dyDescent="0.25">
      <c r="C70" s="64"/>
      <c r="D70" s="65">
        <v>45007</v>
      </c>
      <c r="E70" s="69"/>
      <c r="F70" s="67" t="s">
        <v>125</v>
      </c>
      <c r="G70" s="82"/>
      <c r="H70" s="68">
        <v>16309007.949999999</v>
      </c>
      <c r="I70" s="45">
        <f t="shared" si="0"/>
        <v>-2935983.8829999734</v>
      </c>
    </row>
    <row r="71" spans="3:9" s="27" customFormat="1" ht="30" thickTop="1" thickBot="1" x14ac:dyDescent="0.25">
      <c r="C71" s="64"/>
      <c r="D71" s="65">
        <v>45007</v>
      </c>
      <c r="E71" s="69">
        <v>0</v>
      </c>
      <c r="F71" s="67" t="s">
        <v>46</v>
      </c>
      <c r="G71" s="82"/>
      <c r="H71" s="68">
        <v>53697.19</v>
      </c>
      <c r="I71" s="45">
        <f t="shared" si="0"/>
        <v>-2989681.0729999733</v>
      </c>
    </row>
    <row r="72" spans="3:9" s="27" customFormat="1" ht="30" thickTop="1" thickBot="1" x14ac:dyDescent="0.25">
      <c r="C72" s="64"/>
      <c r="D72" s="65">
        <v>45007</v>
      </c>
      <c r="E72" s="69"/>
      <c r="F72" s="67" t="s">
        <v>126</v>
      </c>
      <c r="G72" s="82"/>
      <c r="H72" s="68">
        <v>483274.89</v>
      </c>
      <c r="I72" s="45">
        <f t="shared" si="0"/>
        <v>-3472955.9629999734</v>
      </c>
    </row>
    <row r="73" spans="3:9" s="27" customFormat="1" ht="30" thickTop="1" thickBot="1" x14ac:dyDescent="0.25">
      <c r="C73" s="64"/>
      <c r="D73" s="65">
        <v>45007</v>
      </c>
      <c r="E73" s="69"/>
      <c r="F73" s="67" t="s">
        <v>23</v>
      </c>
      <c r="G73" s="82">
        <v>23088749.52</v>
      </c>
      <c r="H73" s="68"/>
      <c r="I73" s="45">
        <f t="shared" si="0"/>
        <v>19615793.557000026</v>
      </c>
    </row>
    <row r="74" spans="3:9" s="27" customFormat="1" ht="30" thickTop="1" thickBot="1" x14ac:dyDescent="0.25">
      <c r="C74" s="64"/>
      <c r="D74" s="65">
        <v>45007</v>
      </c>
      <c r="E74" s="69">
        <v>8234</v>
      </c>
      <c r="F74" s="67" t="s">
        <v>16</v>
      </c>
      <c r="G74" s="82"/>
      <c r="H74" s="68">
        <v>81926.399999999994</v>
      </c>
      <c r="I74" s="45">
        <f t="shared" si="0"/>
        <v>19533867.157000028</v>
      </c>
    </row>
    <row r="75" spans="3:9" s="27" customFormat="1" ht="18" thickTop="1" thickBot="1" x14ac:dyDescent="0.25">
      <c r="C75" s="64"/>
      <c r="D75" s="65">
        <v>45007</v>
      </c>
      <c r="E75" s="69">
        <v>8234</v>
      </c>
      <c r="F75" s="67" t="s">
        <v>127</v>
      </c>
      <c r="G75" s="82"/>
      <c r="H75" s="68">
        <v>1851536.6400000001</v>
      </c>
      <c r="I75" s="45">
        <f t="shared" si="0"/>
        <v>17682330.517000027</v>
      </c>
    </row>
    <row r="76" spans="3:9" s="27" customFormat="1" ht="30" thickTop="1" thickBot="1" x14ac:dyDescent="0.25">
      <c r="C76" s="64"/>
      <c r="D76" s="65">
        <v>45007</v>
      </c>
      <c r="E76" s="69">
        <v>8235</v>
      </c>
      <c r="F76" s="67" t="s">
        <v>16</v>
      </c>
      <c r="G76" s="82"/>
      <c r="H76" s="68">
        <v>94875</v>
      </c>
      <c r="I76" s="45">
        <f t="shared" si="0"/>
        <v>17587455.517000027</v>
      </c>
    </row>
    <row r="77" spans="3:9" s="27" customFormat="1" ht="30" thickTop="1" thickBot="1" x14ac:dyDescent="0.25">
      <c r="C77" s="64"/>
      <c r="D77" s="65">
        <v>45007</v>
      </c>
      <c r="E77" s="69">
        <v>8235</v>
      </c>
      <c r="F77" s="67" t="s">
        <v>48</v>
      </c>
      <c r="G77" s="82"/>
      <c r="H77" s="68">
        <v>102465</v>
      </c>
      <c r="I77" s="45">
        <f t="shared" si="0"/>
        <v>17484990.517000027</v>
      </c>
    </row>
    <row r="78" spans="3:9" s="27" customFormat="1" ht="18" thickTop="1" thickBot="1" x14ac:dyDescent="0.25">
      <c r="C78" s="64"/>
      <c r="D78" s="65">
        <v>45007</v>
      </c>
      <c r="E78" s="69">
        <v>8235</v>
      </c>
      <c r="F78" s="67" t="s">
        <v>128</v>
      </c>
      <c r="G78" s="82"/>
      <c r="H78" s="68">
        <v>2041710</v>
      </c>
      <c r="I78" s="45">
        <f t="shared" si="0"/>
        <v>15443280.517000027</v>
      </c>
    </row>
    <row r="79" spans="3:9" s="27" customFormat="1" ht="30" thickTop="1" thickBot="1" x14ac:dyDescent="0.25">
      <c r="C79" s="64"/>
      <c r="D79" s="65">
        <v>45007</v>
      </c>
      <c r="E79" s="69">
        <v>8236</v>
      </c>
      <c r="F79" s="67" t="s">
        <v>16</v>
      </c>
      <c r="G79" s="82"/>
      <c r="H79" s="68">
        <v>8316.8230000000003</v>
      </c>
      <c r="I79" s="45">
        <f t="shared" si="0"/>
        <v>15434963.694000026</v>
      </c>
    </row>
    <row r="80" spans="3:9" s="27" customFormat="1" ht="30" thickTop="1" thickBot="1" x14ac:dyDescent="0.25">
      <c r="C80" s="64"/>
      <c r="D80" s="65">
        <v>45007</v>
      </c>
      <c r="E80" s="69">
        <v>8236</v>
      </c>
      <c r="F80" s="67" t="s">
        <v>129</v>
      </c>
      <c r="G80" s="82"/>
      <c r="H80" s="68">
        <v>187960.19999999998</v>
      </c>
      <c r="I80" s="45">
        <f t="shared" ref="I80:I143" si="1">I79+G80-H80</f>
        <v>15247003.494000027</v>
      </c>
    </row>
    <row r="81" spans="3:9" s="27" customFormat="1" ht="30" thickTop="1" thickBot="1" x14ac:dyDescent="0.25">
      <c r="C81" s="64"/>
      <c r="D81" s="65">
        <v>45007</v>
      </c>
      <c r="E81" s="69">
        <v>8237</v>
      </c>
      <c r="F81" s="67" t="s">
        <v>16</v>
      </c>
      <c r="G81" s="82"/>
      <c r="H81" s="68">
        <v>15591.6</v>
      </c>
      <c r="I81" s="45">
        <f t="shared" si="1"/>
        <v>15231411.894000027</v>
      </c>
    </row>
    <row r="82" spans="3:9" s="27" customFormat="1" ht="30" thickTop="1" thickBot="1" x14ac:dyDescent="0.25">
      <c r="C82" s="64"/>
      <c r="D82" s="65">
        <v>45007</v>
      </c>
      <c r="E82" s="69">
        <v>8237</v>
      </c>
      <c r="F82" s="67" t="s">
        <v>129</v>
      </c>
      <c r="G82" s="82"/>
      <c r="H82" s="68">
        <v>352370.16000000003</v>
      </c>
      <c r="I82" s="45">
        <f t="shared" si="1"/>
        <v>14879041.734000027</v>
      </c>
    </row>
    <row r="83" spans="3:9" s="27" customFormat="1" ht="30" thickTop="1" thickBot="1" x14ac:dyDescent="0.25">
      <c r="C83" s="110"/>
      <c r="D83" s="65">
        <v>45007</v>
      </c>
      <c r="E83" s="69">
        <v>8238</v>
      </c>
      <c r="F83" s="67" t="s">
        <v>16</v>
      </c>
      <c r="G83" s="82"/>
      <c r="H83" s="68">
        <v>34495.819000000003</v>
      </c>
      <c r="I83" s="45">
        <f t="shared" si="1"/>
        <v>14844545.915000027</v>
      </c>
    </row>
    <row r="84" spans="3:9" s="27" customFormat="1" ht="30" thickTop="1" thickBot="1" x14ac:dyDescent="0.25">
      <c r="C84" s="110"/>
      <c r="D84" s="65">
        <v>45007</v>
      </c>
      <c r="E84" s="69">
        <v>8238</v>
      </c>
      <c r="F84" s="67" t="s">
        <v>129</v>
      </c>
      <c r="G84" s="82"/>
      <c r="H84" s="68">
        <v>779605.51</v>
      </c>
      <c r="I84" s="45">
        <f t="shared" si="1"/>
        <v>14064940.405000027</v>
      </c>
    </row>
    <row r="85" spans="3:9" s="27" customFormat="1" ht="30" thickTop="1" thickBot="1" x14ac:dyDescent="0.25">
      <c r="C85" s="110"/>
      <c r="D85" s="65">
        <v>45007</v>
      </c>
      <c r="E85" s="69">
        <v>8239</v>
      </c>
      <c r="F85" s="67" t="s">
        <v>16</v>
      </c>
      <c r="G85" s="82"/>
      <c r="H85" s="68">
        <v>51632.441000000006</v>
      </c>
      <c r="I85" s="45">
        <f t="shared" si="1"/>
        <v>14013307.964000028</v>
      </c>
    </row>
    <row r="86" spans="3:9" s="27" customFormat="1" ht="30" thickTop="1" thickBot="1" x14ac:dyDescent="0.25">
      <c r="C86" s="110"/>
      <c r="D86" s="65">
        <v>45008</v>
      </c>
      <c r="E86" s="69">
        <v>8239</v>
      </c>
      <c r="F86" s="67" t="s">
        <v>129</v>
      </c>
      <c r="G86" s="82"/>
      <c r="H86" s="68">
        <v>1166893.169</v>
      </c>
      <c r="I86" s="45">
        <f t="shared" si="1"/>
        <v>12846414.795000028</v>
      </c>
    </row>
    <row r="87" spans="3:9" s="27" customFormat="1" ht="30" thickTop="1" thickBot="1" x14ac:dyDescent="0.25">
      <c r="C87" s="114"/>
      <c r="D87" s="65">
        <v>45008</v>
      </c>
      <c r="E87" s="69">
        <v>8241</v>
      </c>
      <c r="F87" s="67" t="s">
        <v>16</v>
      </c>
      <c r="G87" s="82"/>
      <c r="H87" s="68">
        <v>11571</v>
      </c>
      <c r="I87" s="45">
        <f t="shared" si="1"/>
        <v>12834843.795000028</v>
      </c>
    </row>
    <row r="88" spans="3:9" s="27" customFormat="1" ht="18" thickTop="1" thickBot="1" x14ac:dyDescent="0.25">
      <c r="C88" s="114"/>
      <c r="D88" s="65">
        <v>45008</v>
      </c>
      <c r="E88" s="69">
        <v>8241</v>
      </c>
      <c r="F88" s="67" t="s">
        <v>130</v>
      </c>
      <c r="G88" s="82"/>
      <c r="H88" s="68">
        <v>235036.2</v>
      </c>
      <c r="I88" s="45">
        <f t="shared" si="1"/>
        <v>12599807.595000029</v>
      </c>
    </row>
    <row r="89" spans="3:9" s="27" customFormat="1" ht="30" thickTop="1" thickBot="1" x14ac:dyDescent="0.25">
      <c r="C89" s="114"/>
      <c r="D89" s="65">
        <v>45008</v>
      </c>
      <c r="E89" s="69">
        <v>8242</v>
      </c>
      <c r="F89" s="67" t="s">
        <v>16</v>
      </c>
      <c r="G89" s="82"/>
      <c r="H89" s="68">
        <v>7410.4500000000007</v>
      </c>
      <c r="I89" s="45">
        <f t="shared" si="1"/>
        <v>12592397.145000029</v>
      </c>
    </row>
    <row r="90" spans="3:9" s="27" customFormat="1" ht="18" thickTop="1" thickBot="1" x14ac:dyDescent="0.25">
      <c r="C90" s="114"/>
      <c r="D90" s="65">
        <v>45009</v>
      </c>
      <c r="E90" s="69">
        <v>8242</v>
      </c>
      <c r="F90" s="67" t="s">
        <v>131</v>
      </c>
      <c r="G90" s="82"/>
      <c r="H90" s="68">
        <v>167476.16999999998</v>
      </c>
      <c r="I90" s="45">
        <f t="shared" si="1"/>
        <v>12424920.975000029</v>
      </c>
    </row>
    <row r="91" spans="3:9" s="27" customFormat="1" ht="30" thickTop="1" thickBot="1" x14ac:dyDescent="0.25">
      <c r="C91" s="114"/>
      <c r="D91" s="65">
        <v>45009</v>
      </c>
      <c r="E91" s="69">
        <v>8243</v>
      </c>
      <c r="F91" s="67" t="s">
        <v>16</v>
      </c>
      <c r="G91" s="82"/>
      <c r="H91" s="68">
        <v>7272.1179999999995</v>
      </c>
      <c r="I91" s="45">
        <f t="shared" si="1"/>
        <v>12417648.857000029</v>
      </c>
    </row>
    <row r="92" spans="3:9" s="27" customFormat="1" ht="18" thickTop="1" thickBot="1" x14ac:dyDescent="0.25">
      <c r="C92" s="114"/>
      <c r="D92" s="65">
        <v>45009</v>
      </c>
      <c r="E92" s="69">
        <v>8243</v>
      </c>
      <c r="F92" s="67" t="s">
        <v>132</v>
      </c>
      <c r="G92" s="82"/>
      <c r="H92" s="68">
        <v>164349.87</v>
      </c>
      <c r="I92" s="45">
        <f t="shared" si="1"/>
        <v>12253298.98700003</v>
      </c>
    </row>
    <row r="93" spans="3:9" s="27" customFormat="1" ht="30" thickTop="1" thickBot="1" x14ac:dyDescent="0.25">
      <c r="C93" s="114"/>
      <c r="D93" s="65">
        <v>45009</v>
      </c>
      <c r="E93" s="69">
        <v>8245</v>
      </c>
      <c r="F93" s="67" t="s">
        <v>16</v>
      </c>
      <c r="G93" s="82"/>
      <c r="H93" s="68">
        <v>4564.5600000000004</v>
      </c>
      <c r="I93" s="45">
        <f t="shared" si="1"/>
        <v>12248734.427000029</v>
      </c>
    </row>
    <row r="94" spans="3:9" s="27" customFormat="1" ht="18" thickTop="1" thickBot="1" x14ac:dyDescent="0.25">
      <c r="C94" s="114"/>
      <c r="D94" s="65">
        <v>45009</v>
      </c>
      <c r="E94" s="69">
        <v>8245</v>
      </c>
      <c r="F94" s="67" t="s">
        <v>133</v>
      </c>
      <c r="G94" s="82"/>
      <c r="H94" s="68">
        <v>103159.06</v>
      </c>
      <c r="I94" s="45">
        <f t="shared" si="1"/>
        <v>12145575.367000028</v>
      </c>
    </row>
    <row r="95" spans="3:9" s="27" customFormat="1" ht="30" thickTop="1" thickBot="1" x14ac:dyDescent="0.25">
      <c r="C95" s="114"/>
      <c r="D95" s="65">
        <v>45009</v>
      </c>
      <c r="E95" s="69">
        <v>8246</v>
      </c>
      <c r="F95" s="67" t="s">
        <v>16</v>
      </c>
      <c r="G95" s="82"/>
      <c r="H95" s="68">
        <v>8550</v>
      </c>
      <c r="I95" s="45">
        <f t="shared" si="1"/>
        <v>12137025.367000028</v>
      </c>
    </row>
    <row r="96" spans="3:9" s="27" customFormat="1" ht="18" thickTop="1" thickBot="1" x14ac:dyDescent="0.25">
      <c r="C96" s="114"/>
      <c r="D96" s="65">
        <v>45009</v>
      </c>
      <c r="E96" s="69">
        <v>8246</v>
      </c>
      <c r="F96" s="67" t="s">
        <v>134</v>
      </c>
      <c r="G96" s="82"/>
      <c r="H96" s="68">
        <v>193230</v>
      </c>
      <c r="I96" s="45">
        <f t="shared" si="1"/>
        <v>11943795.367000028</v>
      </c>
    </row>
    <row r="97" spans="3:9" s="27" customFormat="1" ht="30" thickTop="1" thickBot="1" x14ac:dyDescent="0.25">
      <c r="C97" s="114"/>
      <c r="D97" s="65">
        <v>45009</v>
      </c>
      <c r="E97" s="69">
        <v>8247</v>
      </c>
      <c r="F97" s="67" t="s">
        <v>16</v>
      </c>
      <c r="G97" s="82"/>
      <c r="H97" s="68">
        <v>2860.65</v>
      </c>
      <c r="I97" s="45">
        <f t="shared" si="1"/>
        <v>11940934.717000028</v>
      </c>
    </row>
    <row r="98" spans="3:9" s="27" customFormat="1" ht="18" thickTop="1" thickBot="1" x14ac:dyDescent="0.25">
      <c r="C98" s="114"/>
      <c r="D98" s="65">
        <v>45009</v>
      </c>
      <c r="E98" s="69">
        <v>8247</v>
      </c>
      <c r="F98" s="67" t="s">
        <v>135</v>
      </c>
      <c r="G98" s="82"/>
      <c r="H98" s="68">
        <v>64650.689999999995</v>
      </c>
      <c r="I98" s="45">
        <f t="shared" si="1"/>
        <v>11876284.027000029</v>
      </c>
    </row>
    <row r="99" spans="3:9" s="27" customFormat="1" ht="30" thickTop="1" thickBot="1" x14ac:dyDescent="0.25">
      <c r="C99" s="114"/>
      <c r="D99" s="65">
        <v>45009</v>
      </c>
      <c r="E99" s="69">
        <v>8248</v>
      </c>
      <c r="F99" s="67" t="s">
        <v>16</v>
      </c>
      <c r="G99" s="82"/>
      <c r="H99" s="68">
        <v>6507.99</v>
      </c>
      <c r="I99" s="45">
        <f t="shared" si="1"/>
        <v>11869776.037000028</v>
      </c>
    </row>
    <row r="100" spans="3:9" s="27" customFormat="1" ht="18" thickTop="1" thickBot="1" x14ac:dyDescent="0.25">
      <c r="C100" s="114"/>
      <c r="D100" s="65">
        <v>45009</v>
      </c>
      <c r="E100" s="69">
        <v>8248</v>
      </c>
      <c r="F100" s="67" t="s">
        <v>135</v>
      </c>
      <c r="G100" s="82"/>
      <c r="H100" s="68">
        <v>147079.87</v>
      </c>
      <c r="I100" s="45">
        <f t="shared" si="1"/>
        <v>11722696.167000029</v>
      </c>
    </row>
    <row r="101" spans="3:9" s="27" customFormat="1" ht="30" thickTop="1" thickBot="1" x14ac:dyDescent="0.25">
      <c r="C101" s="114"/>
      <c r="D101" s="65">
        <v>45009</v>
      </c>
      <c r="E101" s="69">
        <v>8249</v>
      </c>
      <c r="F101" s="67" t="s">
        <v>16</v>
      </c>
      <c r="G101" s="82"/>
      <c r="H101" s="68">
        <v>21150</v>
      </c>
      <c r="I101" s="45">
        <f t="shared" si="1"/>
        <v>11701546.167000029</v>
      </c>
    </row>
    <row r="102" spans="3:9" s="27" customFormat="1" ht="18" thickTop="1" thickBot="1" x14ac:dyDescent="0.25">
      <c r="C102" s="114"/>
      <c r="D102" s="65">
        <v>45009</v>
      </c>
      <c r="E102" s="69">
        <v>8249</v>
      </c>
      <c r="F102" s="67" t="s">
        <v>136</v>
      </c>
      <c r="G102" s="82"/>
      <c r="H102" s="68">
        <v>477990</v>
      </c>
      <c r="I102" s="45">
        <f t="shared" si="1"/>
        <v>11223556.167000029</v>
      </c>
    </row>
    <row r="103" spans="3:9" s="27" customFormat="1" ht="30" thickTop="1" thickBot="1" x14ac:dyDescent="0.25">
      <c r="C103" s="114"/>
      <c r="D103" s="65">
        <v>45009</v>
      </c>
      <c r="E103" s="69">
        <v>8250</v>
      </c>
      <c r="F103" s="67" t="s">
        <v>16</v>
      </c>
      <c r="G103" s="82"/>
      <c r="H103" s="68">
        <v>38568.75</v>
      </c>
      <c r="I103" s="45">
        <f t="shared" si="1"/>
        <v>11184987.417000029</v>
      </c>
    </row>
    <row r="104" spans="3:9" s="27" customFormat="1" ht="18" thickTop="1" thickBot="1" x14ac:dyDescent="0.25">
      <c r="C104" s="114"/>
      <c r="D104" s="65">
        <v>45009</v>
      </c>
      <c r="E104" s="69">
        <v>8250</v>
      </c>
      <c r="F104" s="67" t="s">
        <v>137</v>
      </c>
      <c r="G104" s="82"/>
      <c r="H104" s="68">
        <v>732806.25</v>
      </c>
      <c r="I104" s="45">
        <f t="shared" si="1"/>
        <v>10452181.167000029</v>
      </c>
    </row>
    <row r="105" spans="3:9" s="27" customFormat="1" ht="30" thickTop="1" thickBot="1" x14ac:dyDescent="0.25">
      <c r="C105" s="114"/>
      <c r="D105" s="65">
        <v>45009</v>
      </c>
      <c r="E105" s="69">
        <v>8251</v>
      </c>
      <c r="F105" s="67" t="s">
        <v>16</v>
      </c>
      <c r="G105" s="82"/>
      <c r="H105" s="68">
        <v>2367.3044999999997</v>
      </c>
      <c r="I105" s="45">
        <f t="shared" si="1"/>
        <v>10449813.862500029</v>
      </c>
    </row>
    <row r="106" spans="3:9" s="27" customFormat="1" ht="18" thickTop="1" thickBot="1" x14ac:dyDescent="0.25">
      <c r="C106" s="114"/>
      <c r="D106" s="65">
        <v>45009</v>
      </c>
      <c r="E106" s="69">
        <v>8251</v>
      </c>
      <c r="F106" s="67" t="s">
        <v>137</v>
      </c>
      <c r="G106" s="82"/>
      <c r="H106" s="68">
        <v>44978.789999999994</v>
      </c>
      <c r="I106" s="45">
        <f t="shared" si="1"/>
        <v>10404835.07250003</v>
      </c>
    </row>
    <row r="107" spans="3:9" s="27" customFormat="1" ht="30" thickTop="1" thickBot="1" x14ac:dyDescent="0.25">
      <c r="C107" s="114"/>
      <c r="D107" s="65">
        <v>45009</v>
      </c>
      <c r="E107" s="69">
        <v>8252</v>
      </c>
      <c r="F107" s="67" t="s">
        <v>16</v>
      </c>
      <c r="G107" s="82"/>
      <c r="H107" s="68">
        <v>55987.5</v>
      </c>
      <c r="I107" s="45">
        <f t="shared" si="1"/>
        <v>10348847.57250003</v>
      </c>
    </row>
    <row r="108" spans="3:9" s="27" customFormat="1" ht="18" thickTop="1" thickBot="1" x14ac:dyDescent="0.25">
      <c r="C108" s="114"/>
      <c r="D108" s="65">
        <v>45009</v>
      </c>
      <c r="E108" s="69">
        <v>8252</v>
      </c>
      <c r="F108" s="67" t="s">
        <v>137</v>
      </c>
      <c r="G108" s="82"/>
      <c r="H108" s="68">
        <v>1097242.5</v>
      </c>
      <c r="I108" s="45">
        <f t="shared" si="1"/>
        <v>9251605.0725000296</v>
      </c>
    </row>
    <row r="109" spans="3:9" s="27" customFormat="1" ht="30" thickTop="1" thickBot="1" x14ac:dyDescent="0.25">
      <c r="C109" s="114"/>
      <c r="D109" s="65">
        <v>45009</v>
      </c>
      <c r="E109" s="69">
        <v>8253</v>
      </c>
      <c r="F109" s="67" t="s">
        <v>16</v>
      </c>
      <c r="G109" s="82"/>
      <c r="H109" s="68">
        <v>32837.700000000004</v>
      </c>
      <c r="I109" s="45">
        <f t="shared" si="1"/>
        <v>9218767.3725000303</v>
      </c>
    </row>
    <row r="110" spans="3:9" s="27" customFormat="1" ht="18" thickTop="1" thickBot="1" x14ac:dyDescent="0.25">
      <c r="C110" s="114"/>
      <c r="D110" s="65">
        <v>45009</v>
      </c>
      <c r="E110" s="69">
        <v>8253</v>
      </c>
      <c r="F110" s="67" t="s">
        <v>137</v>
      </c>
      <c r="G110" s="82"/>
      <c r="H110" s="68">
        <v>651356.94000000006</v>
      </c>
      <c r="I110" s="45">
        <f t="shared" si="1"/>
        <v>8567410.4325000308</v>
      </c>
    </row>
    <row r="111" spans="3:9" s="27" customFormat="1" ht="30" thickTop="1" thickBot="1" x14ac:dyDescent="0.25">
      <c r="C111" s="114"/>
      <c r="D111" s="65">
        <v>45009</v>
      </c>
      <c r="E111" s="69">
        <v>8254</v>
      </c>
      <c r="F111" s="67" t="s">
        <v>16</v>
      </c>
      <c r="G111" s="82"/>
      <c r="H111" s="68">
        <v>44127</v>
      </c>
      <c r="I111" s="45">
        <f t="shared" si="1"/>
        <v>8523283.4325000308</v>
      </c>
    </row>
    <row r="112" spans="3:9" s="27" customFormat="1" ht="18" thickTop="1" thickBot="1" x14ac:dyDescent="0.25">
      <c r="C112" s="114"/>
      <c r="D112" s="65">
        <v>45009</v>
      </c>
      <c r="E112" s="69">
        <v>8254</v>
      </c>
      <c r="F112" s="67" t="s">
        <v>137</v>
      </c>
      <c r="G112" s="82"/>
      <c r="H112" s="68">
        <v>878664.6</v>
      </c>
      <c r="I112" s="45">
        <f t="shared" si="1"/>
        <v>7644618.8325000312</v>
      </c>
    </row>
    <row r="113" spans="3:9" s="27" customFormat="1" ht="30" thickTop="1" thickBot="1" x14ac:dyDescent="0.25">
      <c r="C113" s="114"/>
      <c r="D113" s="65">
        <v>45009</v>
      </c>
      <c r="E113" s="69">
        <v>8255</v>
      </c>
      <c r="F113" s="67" t="s">
        <v>16</v>
      </c>
      <c r="G113" s="82"/>
      <c r="H113" s="68">
        <v>2368</v>
      </c>
      <c r="I113" s="45">
        <f t="shared" si="1"/>
        <v>7642250.8325000312</v>
      </c>
    </row>
    <row r="114" spans="3:9" s="27" customFormat="1" ht="18" thickTop="1" thickBot="1" x14ac:dyDescent="0.25">
      <c r="C114" s="114"/>
      <c r="D114" s="65">
        <v>45009</v>
      </c>
      <c r="E114" s="69">
        <v>8255</v>
      </c>
      <c r="F114" s="67" t="s">
        <v>138</v>
      </c>
      <c r="G114" s="82"/>
      <c r="H114" s="68">
        <v>53516.800000000003</v>
      </c>
      <c r="I114" s="45">
        <f t="shared" si="1"/>
        <v>7588734.0325000314</v>
      </c>
    </row>
    <row r="115" spans="3:9" s="27" customFormat="1" ht="30" thickTop="1" thickBot="1" x14ac:dyDescent="0.25">
      <c r="C115" s="114"/>
      <c r="D115" s="65">
        <v>45009</v>
      </c>
      <c r="E115" s="69">
        <v>8256</v>
      </c>
      <c r="F115" s="67" t="s">
        <v>16</v>
      </c>
      <c r="G115" s="82"/>
      <c r="H115" s="68">
        <v>2933</v>
      </c>
      <c r="I115" s="45">
        <f t="shared" si="1"/>
        <v>7585801.0325000314</v>
      </c>
    </row>
    <row r="116" spans="3:9" s="27" customFormat="1" ht="18" thickTop="1" thickBot="1" x14ac:dyDescent="0.25">
      <c r="C116" s="114"/>
      <c r="D116" s="65">
        <v>45009</v>
      </c>
      <c r="E116" s="69">
        <v>8256</v>
      </c>
      <c r="F116" s="67" t="s">
        <v>139</v>
      </c>
      <c r="G116" s="82"/>
      <c r="H116" s="68">
        <v>58819.4</v>
      </c>
      <c r="I116" s="45">
        <f t="shared" si="1"/>
        <v>7526981.632500031</v>
      </c>
    </row>
    <row r="117" spans="3:9" s="27" customFormat="1" ht="30" thickTop="1" thickBot="1" x14ac:dyDescent="0.25">
      <c r="C117" s="114"/>
      <c r="D117" s="65">
        <v>45009</v>
      </c>
      <c r="E117" s="69">
        <v>8257</v>
      </c>
      <c r="F117" s="67" t="s">
        <v>16</v>
      </c>
      <c r="G117" s="82"/>
      <c r="H117" s="68">
        <v>6476.3</v>
      </c>
      <c r="I117" s="45">
        <f t="shared" si="1"/>
        <v>7520505.3325000312</v>
      </c>
    </row>
    <row r="118" spans="3:9" s="27" customFormat="1" ht="18" thickTop="1" thickBot="1" x14ac:dyDescent="0.25">
      <c r="C118" s="114"/>
      <c r="D118" s="65">
        <v>45009</v>
      </c>
      <c r="E118" s="69">
        <v>8257</v>
      </c>
      <c r="F118" s="67" t="s">
        <v>140</v>
      </c>
      <c r="G118" s="82"/>
      <c r="H118" s="68">
        <v>139614.38</v>
      </c>
      <c r="I118" s="45">
        <f t="shared" si="1"/>
        <v>7380890.9525000313</v>
      </c>
    </row>
    <row r="119" spans="3:9" s="27" customFormat="1" ht="30" thickTop="1" thickBot="1" x14ac:dyDescent="0.25">
      <c r="C119" s="114"/>
      <c r="D119" s="65">
        <v>45009</v>
      </c>
      <c r="E119" s="69">
        <v>8258</v>
      </c>
      <c r="F119" s="67" t="s">
        <v>16</v>
      </c>
      <c r="G119" s="82"/>
      <c r="H119" s="68">
        <v>3393.7000000000003</v>
      </c>
      <c r="I119" s="45">
        <f t="shared" si="1"/>
        <v>7377497.2525000311</v>
      </c>
    </row>
    <row r="120" spans="3:9" s="27" customFormat="1" ht="18" thickTop="1" thickBot="1" x14ac:dyDescent="0.25">
      <c r="C120" s="114"/>
      <c r="D120" s="65">
        <v>45009</v>
      </c>
      <c r="E120" s="69">
        <v>8258</v>
      </c>
      <c r="F120" s="67" t="s">
        <v>140</v>
      </c>
      <c r="G120" s="82"/>
      <c r="H120" s="68">
        <v>76697.62000000001</v>
      </c>
      <c r="I120" s="45">
        <f t="shared" si="1"/>
        <v>7300799.632500031</v>
      </c>
    </row>
    <row r="121" spans="3:9" s="27" customFormat="1" ht="30" thickTop="1" thickBot="1" x14ac:dyDescent="0.25">
      <c r="C121" s="114"/>
      <c r="D121" s="65">
        <v>45009</v>
      </c>
      <c r="E121" s="69">
        <v>8259</v>
      </c>
      <c r="F121" s="67" t="s">
        <v>16</v>
      </c>
      <c r="G121" s="82"/>
      <c r="H121" s="68">
        <v>29880</v>
      </c>
      <c r="I121" s="45">
        <f t="shared" si="1"/>
        <v>7270919.632500031</v>
      </c>
    </row>
    <row r="122" spans="3:9" s="27" customFormat="1" ht="18" thickTop="1" thickBot="1" x14ac:dyDescent="0.25">
      <c r="C122" s="114"/>
      <c r="D122" s="65">
        <v>45009</v>
      </c>
      <c r="E122" s="69">
        <v>8259</v>
      </c>
      <c r="F122" s="67" t="s">
        <v>141</v>
      </c>
      <c r="G122" s="82"/>
      <c r="H122" s="68">
        <v>675288</v>
      </c>
      <c r="I122" s="45">
        <f t="shared" si="1"/>
        <v>6595631.632500031</v>
      </c>
    </row>
    <row r="123" spans="3:9" s="27" customFormat="1" ht="30" thickTop="1" thickBot="1" x14ac:dyDescent="0.25">
      <c r="C123" s="114"/>
      <c r="D123" s="65">
        <v>45009</v>
      </c>
      <c r="E123" s="69">
        <v>8260</v>
      </c>
      <c r="F123" s="67" t="s">
        <v>16</v>
      </c>
      <c r="G123" s="82"/>
      <c r="H123" s="68">
        <v>7800</v>
      </c>
      <c r="I123" s="45">
        <f t="shared" si="1"/>
        <v>6587831.632500031</v>
      </c>
    </row>
    <row r="124" spans="3:9" s="27" customFormat="1" ht="30" thickTop="1" thickBot="1" x14ac:dyDescent="0.25">
      <c r="C124" s="114"/>
      <c r="D124" s="65">
        <v>45009</v>
      </c>
      <c r="E124" s="69">
        <v>8260</v>
      </c>
      <c r="F124" s="67" t="s">
        <v>142</v>
      </c>
      <c r="G124" s="82"/>
      <c r="H124" s="68">
        <v>176280</v>
      </c>
      <c r="I124" s="45">
        <f t="shared" si="1"/>
        <v>6411551.632500031</v>
      </c>
    </row>
    <row r="125" spans="3:9" s="27" customFormat="1" ht="30" thickTop="1" thickBot="1" x14ac:dyDescent="0.25">
      <c r="C125" s="114"/>
      <c r="D125" s="65">
        <v>45009</v>
      </c>
      <c r="E125" s="69">
        <v>8261</v>
      </c>
      <c r="F125" s="67" t="s">
        <v>16</v>
      </c>
      <c r="G125" s="82"/>
      <c r="H125" s="68">
        <v>28132.050000000003</v>
      </c>
      <c r="I125" s="45">
        <f t="shared" si="1"/>
        <v>6383419.5825000312</v>
      </c>
    </row>
    <row r="126" spans="3:9" s="27" customFormat="1" ht="30" thickTop="1" thickBot="1" x14ac:dyDescent="0.25">
      <c r="C126" s="114"/>
      <c r="D126" s="65">
        <v>45009</v>
      </c>
      <c r="E126" s="69">
        <v>8261</v>
      </c>
      <c r="F126" s="67" t="s">
        <v>143</v>
      </c>
      <c r="G126" s="82"/>
      <c r="H126" s="68">
        <v>635784.32999999996</v>
      </c>
      <c r="I126" s="45">
        <f t="shared" si="1"/>
        <v>5747635.2525000311</v>
      </c>
    </row>
    <row r="127" spans="3:9" s="27" customFormat="1" ht="30" thickTop="1" thickBot="1" x14ac:dyDescent="0.25">
      <c r="C127" s="114"/>
      <c r="D127" s="65">
        <v>45009</v>
      </c>
      <c r="E127" s="69">
        <v>8262</v>
      </c>
      <c r="F127" s="67" t="s">
        <v>16</v>
      </c>
      <c r="G127" s="82"/>
      <c r="H127" s="68">
        <v>9604.4</v>
      </c>
      <c r="I127" s="45">
        <f t="shared" si="1"/>
        <v>5738030.8525000308</v>
      </c>
    </row>
    <row r="128" spans="3:9" s="27" customFormat="1" ht="30" thickTop="1" thickBot="1" x14ac:dyDescent="0.25">
      <c r="C128" s="114"/>
      <c r="D128" s="65">
        <v>45012</v>
      </c>
      <c r="E128" s="69">
        <v>8262</v>
      </c>
      <c r="F128" s="67" t="s">
        <v>143</v>
      </c>
      <c r="G128" s="82"/>
      <c r="H128" s="68">
        <v>217059.44</v>
      </c>
      <c r="I128" s="45">
        <f t="shared" si="1"/>
        <v>5520971.4125000304</v>
      </c>
    </row>
    <row r="129" spans="3:9" s="27" customFormat="1" ht="30" thickTop="1" thickBot="1" x14ac:dyDescent="0.25">
      <c r="C129" s="114"/>
      <c r="D129" s="65">
        <v>45012</v>
      </c>
      <c r="E129" s="69"/>
      <c r="F129" s="67" t="s">
        <v>23</v>
      </c>
      <c r="G129" s="82">
        <v>12088198.09</v>
      </c>
      <c r="H129" s="68"/>
      <c r="I129" s="45">
        <f t="shared" si="1"/>
        <v>17609169.502500031</v>
      </c>
    </row>
    <row r="130" spans="3:9" s="27" customFormat="1" ht="30" thickTop="1" thickBot="1" x14ac:dyDescent="0.25">
      <c r="C130" s="114"/>
      <c r="D130" s="65">
        <v>45012</v>
      </c>
      <c r="E130" s="69">
        <v>8263</v>
      </c>
      <c r="F130" s="67" t="s">
        <v>46</v>
      </c>
      <c r="G130" s="82"/>
      <c r="H130" s="68">
        <v>28405.51</v>
      </c>
      <c r="I130" s="45">
        <f t="shared" si="1"/>
        <v>17580763.99250003</v>
      </c>
    </row>
    <row r="131" spans="3:9" s="27" customFormat="1" ht="44.25" thickTop="1" thickBot="1" x14ac:dyDescent="0.25">
      <c r="C131" s="114"/>
      <c r="D131" s="65">
        <v>45012</v>
      </c>
      <c r="E131" s="69">
        <v>8263</v>
      </c>
      <c r="F131" s="67" t="s">
        <v>144</v>
      </c>
      <c r="G131" s="82"/>
      <c r="H131" s="68">
        <v>945993.19</v>
      </c>
      <c r="I131" s="45">
        <f t="shared" si="1"/>
        <v>16634770.80250003</v>
      </c>
    </row>
    <row r="132" spans="3:9" s="27" customFormat="1" ht="30" thickTop="1" thickBot="1" x14ac:dyDescent="0.25">
      <c r="C132" s="114"/>
      <c r="D132" s="65">
        <v>45012</v>
      </c>
      <c r="E132" s="69">
        <v>8264</v>
      </c>
      <c r="F132" s="67" t="s">
        <v>46</v>
      </c>
      <c r="G132" s="82"/>
      <c r="H132" s="68">
        <v>6047353.1100000003</v>
      </c>
      <c r="I132" s="45">
        <f t="shared" si="1"/>
        <v>10587417.692500029</v>
      </c>
    </row>
    <row r="133" spans="3:9" s="27" customFormat="1" ht="44.25" thickTop="1" thickBot="1" x14ac:dyDescent="0.25">
      <c r="C133" s="114"/>
      <c r="D133" s="65">
        <v>45012</v>
      </c>
      <c r="E133" s="69">
        <v>8264</v>
      </c>
      <c r="F133" s="67" t="s">
        <v>145</v>
      </c>
      <c r="G133" s="82"/>
      <c r="H133" s="68">
        <v>25488653.550000001</v>
      </c>
      <c r="I133" s="45">
        <f t="shared" si="1"/>
        <v>-14901235.857499972</v>
      </c>
    </row>
    <row r="134" spans="3:9" s="27" customFormat="1" ht="30" thickTop="1" thickBot="1" x14ac:dyDescent="0.25">
      <c r="C134" s="114"/>
      <c r="D134" s="65">
        <v>45012</v>
      </c>
      <c r="E134" s="69">
        <v>8265</v>
      </c>
      <c r="F134" s="67" t="s">
        <v>46</v>
      </c>
      <c r="G134" s="82"/>
      <c r="H134" s="68">
        <v>180400.59</v>
      </c>
      <c r="I134" s="45">
        <f t="shared" si="1"/>
        <v>-15081636.447499972</v>
      </c>
    </row>
    <row r="135" spans="3:9" s="27" customFormat="1" ht="44.25" thickTop="1" thickBot="1" x14ac:dyDescent="0.25">
      <c r="C135" s="114"/>
      <c r="D135" s="65">
        <v>45013</v>
      </c>
      <c r="E135" s="69">
        <v>8265</v>
      </c>
      <c r="F135" s="67" t="s">
        <v>146</v>
      </c>
      <c r="G135" s="82"/>
      <c r="H135" s="68">
        <v>1623605.08</v>
      </c>
      <c r="I135" s="45">
        <f t="shared" si="1"/>
        <v>-16705241.527499972</v>
      </c>
    </row>
    <row r="136" spans="3:9" s="27" customFormat="1" ht="30" thickTop="1" thickBot="1" x14ac:dyDescent="0.25">
      <c r="C136" s="114"/>
      <c r="D136" s="65">
        <v>45013</v>
      </c>
      <c r="E136" s="69"/>
      <c r="F136" s="67" t="s">
        <v>23</v>
      </c>
      <c r="G136" s="82">
        <v>925919.81</v>
      </c>
      <c r="H136" s="68"/>
      <c r="I136" s="45">
        <f t="shared" si="1"/>
        <v>-15779321.717499971</v>
      </c>
    </row>
    <row r="137" spans="3:9" s="27" customFormat="1" ht="30" thickTop="1" thickBot="1" x14ac:dyDescent="0.25">
      <c r="C137" s="114"/>
      <c r="D137" s="65">
        <v>45014</v>
      </c>
      <c r="E137" s="69"/>
      <c r="F137" s="67" t="s">
        <v>23</v>
      </c>
      <c r="G137" s="82">
        <v>892181.48</v>
      </c>
      <c r="H137" s="68"/>
      <c r="I137" s="45">
        <f t="shared" si="1"/>
        <v>-14887140.237499971</v>
      </c>
    </row>
    <row r="138" spans="3:9" s="27" customFormat="1" ht="30" thickTop="1" thickBot="1" x14ac:dyDescent="0.25">
      <c r="C138" s="114"/>
      <c r="D138" s="65">
        <v>45014</v>
      </c>
      <c r="E138" s="69"/>
      <c r="F138" s="67" t="s">
        <v>23</v>
      </c>
      <c r="G138" s="82">
        <v>438339.81</v>
      </c>
      <c r="H138" s="68"/>
      <c r="I138" s="45">
        <f t="shared" si="1"/>
        <v>-14448800.42749997</v>
      </c>
    </row>
    <row r="139" spans="3:9" s="27" customFormat="1" ht="30" thickTop="1" thickBot="1" x14ac:dyDescent="0.25">
      <c r="C139" s="114"/>
      <c r="D139" s="65">
        <v>45014</v>
      </c>
      <c r="E139" s="69">
        <v>8263</v>
      </c>
      <c r="F139" s="67" t="s">
        <v>16</v>
      </c>
      <c r="G139" s="82"/>
      <c r="H139" s="68">
        <v>18678</v>
      </c>
      <c r="I139" s="45">
        <f t="shared" si="1"/>
        <v>-14467478.42749997</v>
      </c>
    </row>
    <row r="140" spans="3:9" s="27" customFormat="1" ht="18" thickTop="1" thickBot="1" x14ac:dyDescent="0.25">
      <c r="C140" s="114"/>
      <c r="D140" s="65">
        <v>45014</v>
      </c>
      <c r="E140" s="69">
        <v>8263</v>
      </c>
      <c r="F140" s="67" t="s">
        <v>147</v>
      </c>
      <c r="G140" s="82"/>
      <c r="H140" s="68">
        <v>422122.8</v>
      </c>
      <c r="I140" s="45">
        <f t="shared" si="1"/>
        <v>-14889601.227499971</v>
      </c>
    </row>
    <row r="141" spans="3:9" s="27" customFormat="1" ht="30" thickTop="1" thickBot="1" x14ac:dyDescent="0.25">
      <c r="C141" s="114"/>
      <c r="D141" s="65">
        <v>45014</v>
      </c>
      <c r="E141" s="69">
        <v>8264</v>
      </c>
      <c r="F141" s="67" t="s">
        <v>16</v>
      </c>
      <c r="G141" s="82"/>
      <c r="H141" s="68">
        <v>7466.4500000000007</v>
      </c>
      <c r="I141" s="45">
        <f t="shared" si="1"/>
        <v>-14897067.67749997</v>
      </c>
    </row>
    <row r="142" spans="3:9" s="27" customFormat="1" ht="30" thickTop="1" thickBot="1" x14ac:dyDescent="0.25">
      <c r="C142" s="114"/>
      <c r="D142" s="65">
        <v>45014</v>
      </c>
      <c r="E142" s="69">
        <v>8264</v>
      </c>
      <c r="F142" s="67" t="s">
        <v>148</v>
      </c>
      <c r="G142" s="82"/>
      <c r="H142" s="68">
        <v>168741.77</v>
      </c>
      <c r="I142" s="45">
        <f t="shared" si="1"/>
        <v>-15065809.44749997</v>
      </c>
    </row>
    <row r="143" spans="3:9" s="27" customFormat="1" ht="30" thickTop="1" thickBot="1" x14ac:dyDescent="0.25">
      <c r="C143" s="114"/>
      <c r="D143" s="65">
        <v>45014</v>
      </c>
      <c r="E143" s="69">
        <v>8265</v>
      </c>
      <c r="F143" s="67" t="s">
        <v>16</v>
      </c>
      <c r="G143" s="82"/>
      <c r="H143" s="68">
        <v>3494.0025000000005</v>
      </c>
      <c r="I143" s="45">
        <f t="shared" si="1"/>
        <v>-15069303.449999969</v>
      </c>
    </row>
    <row r="144" spans="3:9" s="27" customFormat="1" ht="18" thickTop="1" thickBot="1" x14ac:dyDescent="0.25">
      <c r="C144" s="114"/>
      <c r="D144" s="65">
        <v>45014</v>
      </c>
      <c r="E144" s="69">
        <v>8265</v>
      </c>
      <c r="F144" s="67" t="s">
        <v>149</v>
      </c>
      <c r="G144" s="82"/>
      <c r="H144" s="68">
        <v>78964.460000000006</v>
      </c>
      <c r="I144" s="45">
        <f t="shared" ref="I144:I207" si="2">I143+G144-H144</f>
        <v>-15148267.90999997</v>
      </c>
    </row>
    <row r="145" spans="3:9" s="27" customFormat="1" ht="30" thickTop="1" thickBot="1" x14ac:dyDescent="0.25">
      <c r="C145" s="114"/>
      <c r="D145" s="65">
        <v>45014</v>
      </c>
      <c r="E145" s="69">
        <v>8266</v>
      </c>
      <c r="F145" s="67" t="s">
        <v>16</v>
      </c>
      <c r="G145" s="82"/>
      <c r="H145" s="68">
        <v>6881.7000000000007</v>
      </c>
      <c r="I145" s="45">
        <f t="shared" si="2"/>
        <v>-15155149.60999997</v>
      </c>
    </row>
    <row r="146" spans="3:9" s="27" customFormat="1" ht="18" thickTop="1" thickBot="1" x14ac:dyDescent="0.25">
      <c r="C146" s="114"/>
      <c r="D146" s="65">
        <v>45014</v>
      </c>
      <c r="E146" s="69">
        <v>8266</v>
      </c>
      <c r="F146" s="67" t="s">
        <v>74</v>
      </c>
      <c r="G146" s="82"/>
      <c r="H146" s="68">
        <v>155526.41999999998</v>
      </c>
      <c r="I146" s="45">
        <f t="shared" si="2"/>
        <v>-15310676.02999997</v>
      </c>
    </row>
    <row r="147" spans="3:9" s="27" customFormat="1" ht="30" thickTop="1" thickBot="1" x14ac:dyDescent="0.25">
      <c r="C147" s="114"/>
      <c r="D147" s="65">
        <v>45014</v>
      </c>
      <c r="E147" s="69">
        <v>8267</v>
      </c>
      <c r="F147" s="67" t="s">
        <v>16</v>
      </c>
      <c r="G147" s="82"/>
      <c r="H147" s="68">
        <v>1750</v>
      </c>
      <c r="I147" s="45">
        <f t="shared" si="2"/>
        <v>-15312426.02999997</v>
      </c>
    </row>
    <row r="148" spans="3:9" s="27" customFormat="1" ht="18" thickTop="1" thickBot="1" x14ac:dyDescent="0.25">
      <c r="C148" s="114"/>
      <c r="D148" s="65">
        <v>45014</v>
      </c>
      <c r="E148" s="69">
        <v>8267</v>
      </c>
      <c r="F148" s="67" t="s">
        <v>138</v>
      </c>
      <c r="G148" s="82"/>
      <c r="H148" s="68">
        <v>39550</v>
      </c>
      <c r="I148" s="45">
        <f t="shared" si="2"/>
        <v>-15351976.02999997</v>
      </c>
    </row>
    <row r="149" spans="3:9" s="27" customFormat="1" ht="30" thickTop="1" thickBot="1" x14ac:dyDescent="0.25">
      <c r="C149" s="114"/>
      <c r="D149" s="65">
        <v>45014</v>
      </c>
      <c r="E149" s="69">
        <v>8269</v>
      </c>
      <c r="F149" s="67" t="s">
        <v>16</v>
      </c>
      <c r="G149" s="82"/>
      <c r="H149" s="68">
        <v>2221.73</v>
      </c>
      <c r="I149" s="45">
        <f t="shared" si="2"/>
        <v>-15354197.75999997</v>
      </c>
    </row>
    <row r="150" spans="3:9" s="27" customFormat="1" ht="18" thickTop="1" thickBot="1" x14ac:dyDescent="0.25">
      <c r="C150" s="114"/>
      <c r="D150" s="65">
        <v>45014</v>
      </c>
      <c r="E150" s="69">
        <v>8269</v>
      </c>
      <c r="F150" s="67" t="s">
        <v>150</v>
      </c>
      <c r="G150" s="82"/>
      <c r="H150" s="68">
        <v>50210.979999999996</v>
      </c>
      <c r="I150" s="45">
        <f t="shared" si="2"/>
        <v>-15404408.73999997</v>
      </c>
    </row>
    <row r="151" spans="3:9" s="27" customFormat="1" ht="30" thickTop="1" thickBot="1" x14ac:dyDescent="0.25">
      <c r="C151" s="114"/>
      <c r="D151" s="65">
        <v>45014</v>
      </c>
      <c r="E151" s="69">
        <v>8270</v>
      </c>
      <c r="F151" s="67" t="s">
        <v>16</v>
      </c>
      <c r="G151" s="82"/>
      <c r="H151" s="68">
        <v>7150</v>
      </c>
      <c r="I151" s="45">
        <f t="shared" si="2"/>
        <v>-15411558.73999997</v>
      </c>
    </row>
    <row r="152" spans="3:9" s="27" customFormat="1" ht="30" thickTop="1" thickBot="1" x14ac:dyDescent="0.25">
      <c r="C152" s="114"/>
      <c r="D152" s="65">
        <v>45014</v>
      </c>
      <c r="E152" s="69">
        <v>8270</v>
      </c>
      <c r="F152" s="67" t="s">
        <v>151</v>
      </c>
      <c r="G152" s="82"/>
      <c r="H152" s="68">
        <v>161590</v>
      </c>
      <c r="I152" s="45">
        <f t="shared" si="2"/>
        <v>-15573148.73999997</v>
      </c>
    </row>
    <row r="153" spans="3:9" s="27" customFormat="1" ht="30" thickTop="1" thickBot="1" x14ac:dyDescent="0.25">
      <c r="C153" s="114"/>
      <c r="D153" s="65">
        <v>45014</v>
      </c>
      <c r="E153" s="69">
        <v>8271</v>
      </c>
      <c r="F153" s="67" t="s">
        <v>16</v>
      </c>
      <c r="G153" s="82"/>
      <c r="H153" s="68">
        <v>16813.5</v>
      </c>
      <c r="I153" s="45">
        <f t="shared" si="2"/>
        <v>-15589962.23999997</v>
      </c>
    </row>
    <row r="154" spans="3:9" s="27" customFormat="1" ht="18" thickTop="1" thickBot="1" x14ac:dyDescent="0.25">
      <c r="C154" s="114"/>
      <c r="D154" s="65">
        <v>45014</v>
      </c>
      <c r="E154" s="69">
        <v>8271</v>
      </c>
      <c r="F154" s="67" t="s">
        <v>152</v>
      </c>
      <c r="G154" s="82"/>
      <c r="H154" s="68">
        <v>352828.5</v>
      </c>
      <c r="I154" s="45">
        <f t="shared" si="2"/>
        <v>-15942790.73999997</v>
      </c>
    </row>
    <row r="155" spans="3:9" s="27" customFormat="1" ht="30" thickTop="1" thickBot="1" x14ac:dyDescent="0.25">
      <c r="C155" s="114"/>
      <c r="D155" s="65">
        <v>45014</v>
      </c>
      <c r="E155" s="69">
        <v>8272</v>
      </c>
      <c r="F155" s="67" t="s">
        <v>16</v>
      </c>
      <c r="G155" s="82"/>
      <c r="H155" s="68">
        <v>7676</v>
      </c>
      <c r="I155" s="45">
        <f t="shared" si="2"/>
        <v>-15950466.73999997</v>
      </c>
    </row>
    <row r="156" spans="3:9" s="27" customFormat="1" ht="30" thickTop="1" thickBot="1" x14ac:dyDescent="0.25">
      <c r="C156" s="114"/>
      <c r="D156" s="65">
        <v>45014</v>
      </c>
      <c r="E156" s="69">
        <v>8272</v>
      </c>
      <c r="F156" s="67" t="s">
        <v>153</v>
      </c>
      <c r="G156" s="82"/>
      <c r="H156" s="68">
        <v>145844</v>
      </c>
      <c r="I156" s="45">
        <f t="shared" si="2"/>
        <v>-16096310.73999997</v>
      </c>
    </row>
    <row r="157" spans="3:9" s="27" customFormat="1" ht="30" thickTop="1" thickBot="1" x14ac:dyDescent="0.25">
      <c r="C157" s="114"/>
      <c r="D157" s="65">
        <v>45014</v>
      </c>
      <c r="E157" s="69">
        <v>8273</v>
      </c>
      <c r="F157" s="67" t="s">
        <v>16</v>
      </c>
      <c r="G157" s="82"/>
      <c r="H157" s="68">
        <v>950</v>
      </c>
      <c r="I157" s="45">
        <f t="shared" si="2"/>
        <v>-16097260.73999997</v>
      </c>
    </row>
    <row r="158" spans="3:9" s="27" customFormat="1" ht="18" thickTop="1" thickBot="1" x14ac:dyDescent="0.25">
      <c r="C158" s="114"/>
      <c r="D158" s="65">
        <v>45014</v>
      </c>
      <c r="E158" s="69">
        <v>8273</v>
      </c>
      <c r="F158" s="67" t="s">
        <v>154</v>
      </c>
      <c r="G158" s="82"/>
      <c r="H158" s="68">
        <v>21470</v>
      </c>
      <c r="I158" s="45">
        <f t="shared" si="2"/>
        <v>-16118730.73999997</v>
      </c>
    </row>
    <row r="159" spans="3:9" s="27" customFormat="1" ht="30" thickTop="1" thickBot="1" x14ac:dyDescent="0.25">
      <c r="C159" s="114"/>
      <c r="D159" s="65">
        <v>45014</v>
      </c>
      <c r="E159" s="69">
        <v>8274</v>
      </c>
      <c r="F159" s="67" t="s">
        <v>16</v>
      </c>
      <c r="G159" s="82"/>
      <c r="H159" s="68">
        <v>5719.5000000000009</v>
      </c>
      <c r="I159" s="45">
        <f t="shared" si="2"/>
        <v>-16124450.23999997</v>
      </c>
    </row>
    <row r="160" spans="3:9" s="27" customFormat="1" ht="18" thickTop="1" thickBot="1" x14ac:dyDescent="0.25">
      <c r="C160" s="114"/>
      <c r="D160" s="65">
        <v>45014</v>
      </c>
      <c r="E160" s="69">
        <v>8274</v>
      </c>
      <c r="F160" s="67" t="s">
        <v>155</v>
      </c>
      <c r="G160" s="82"/>
      <c r="H160" s="68">
        <v>129260.70000000001</v>
      </c>
      <c r="I160" s="45">
        <f t="shared" si="2"/>
        <v>-16253710.93999997</v>
      </c>
    </row>
    <row r="161" spans="3:9" s="27" customFormat="1" ht="30" thickTop="1" thickBot="1" x14ac:dyDescent="0.25">
      <c r="C161" s="114"/>
      <c r="D161" s="65">
        <v>45014</v>
      </c>
      <c r="E161" s="69">
        <v>8275</v>
      </c>
      <c r="F161" s="67" t="s">
        <v>16</v>
      </c>
      <c r="G161" s="82"/>
      <c r="H161" s="68">
        <v>1990</v>
      </c>
      <c r="I161" s="45">
        <f t="shared" si="2"/>
        <v>-16255700.93999997</v>
      </c>
    </row>
    <row r="162" spans="3:9" s="27" customFormat="1" ht="30" thickTop="1" thickBot="1" x14ac:dyDescent="0.25">
      <c r="C162" s="114"/>
      <c r="D162" s="65">
        <v>45014</v>
      </c>
      <c r="E162" s="69">
        <v>8275</v>
      </c>
      <c r="F162" s="67" t="s">
        <v>156</v>
      </c>
      <c r="G162" s="82"/>
      <c r="H162" s="68">
        <v>44974</v>
      </c>
      <c r="I162" s="45">
        <f t="shared" si="2"/>
        <v>-16300674.93999997</v>
      </c>
    </row>
    <row r="163" spans="3:9" s="27" customFormat="1" ht="30" thickTop="1" thickBot="1" x14ac:dyDescent="0.25">
      <c r="C163" s="114"/>
      <c r="D163" s="65">
        <v>45014</v>
      </c>
      <c r="E163" s="69">
        <v>8276</v>
      </c>
      <c r="F163" s="67" t="s">
        <v>16</v>
      </c>
      <c r="G163" s="82"/>
      <c r="H163" s="68">
        <v>28186.440000000002</v>
      </c>
      <c r="I163" s="45">
        <f t="shared" si="2"/>
        <v>-16328861.379999969</v>
      </c>
    </row>
    <row r="164" spans="3:9" s="27" customFormat="1" ht="18" thickTop="1" thickBot="1" x14ac:dyDescent="0.25">
      <c r="C164" s="114"/>
      <c r="D164" s="65">
        <v>45014</v>
      </c>
      <c r="E164" s="69">
        <v>8276</v>
      </c>
      <c r="F164" s="67" t="s">
        <v>81</v>
      </c>
      <c r="G164" s="82"/>
      <c r="H164" s="68">
        <v>535542.3600000001</v>
      </c>
      <c r="I164" s="45">
        <f t="shared" si="2"/>
        <v>-16864403.739999969</v>
      </c>
    </row>
    <row r="165" spans="3:9" s="27" customFormat="1" ht="30" thickTop="1" thickBot="1" x14ac:dyDescent="0.25">
      <c r="C165" s="114"/>
      <c r="D165" s="65">
        <v>45014</v>
      </c>
      <c r="E165" s="69">
        <v>8277</v>
      </c>
      <c r="F165" s="67" t="s">
        <v>16</v>
      </c>
      <c r="G165" s="82"/>
      <c r="H165" s="68">
        <v>14593.93</v>
      </c>
      <c r="I165" s="45">
        <f t="shared" si="2"/>
        <v>-16878997.669999968</v>
      </c>
    </row>
    <row r="166" spans="3:9" s="27" customFormat="1" ht="18" thickTop="1" thickBot="1" x14ac:dyDescent="0.25">
      <c r="C166" s="114"/>
      <c r="D166" s="65">
        <v>45014</v>
      </c>
      <c r="E166" s="69">
        <v>8277</v>
      </c>
      <c r="F166" s="67" t="s">
        <v>157</v>
      </c>
      <c r="G166" s="82"/>
      <c r="H166" s="68">
        <v>329822.7</v>
      </c>
      <c r="I166" s="45">
        <f t="shared" si="2"/>
        <v>-17208820.369999968</v>
      </c>
    </row>
    <row r="167" spans="3:9" s="27" customFormat="1" ht="30" thickTop="1" thickBot="1" x14ac:dyDescent="0.25">
      <c r="C167" s="114"/>
      <c r="D167" s="65">
        <v>45014</v>
      </c>
      <c r="E167" s="69">
        <v>8278</v>
      </c>
      <c r="F167" s="67" t="s">
        <v>16</v>
      </c>
      <c r="G167" s="82"/>
      <c r="H167" s="68">
        <v>5040</v>
      </c>
      <c r="I167" s="45">
        <f t="shared" si="2"/>
        <v>-17213860.369999968</v>
      </c>
    </row>
    <row r="168" spans="3:9" s="27" customFormat="1" ht="18" thickTop="1" thickBot="1" x14ac:dyDescent="0.25">
      <c r="C168" s="114"/>
      <c r="D168" s="65">
        <v>45014</v>
      </c>
      <c r="E168" s="69">
        <v>8278</v>
      </c>
      <c r="F168" s="67" t="s">
        <v>74</v>
      </c>
      <c r="G168" s="82"/>
      <c r="H168" s="68">
        <v>113904</v>
      </c>
      <c r="I168" s="45">
        <f t="shared" si="2"/>
        <v>-17327764.369999968</v>
      </c>
    </row>
    <row r="169" spans="3:9" s="27" customFormat="1" ht="30" thickTop="1" thickBot="1" x14ac:dyDescent="0.25">
      <c r="C169" s="114"/>
      <c r="D169" s="65">
        <v>45014</v>
      </c>
      <c r="E169" s="69">
        <v>8279</v>
      </c>
      <c r="F169" s="67" t="s">
        <v>16</v>
      </c>
      <c r="G169" s="82"/>
      <c r="H169" s="68">
        <v>3905</v>
      </c>
      <c r="I169" s="45">
        <f t="shared" si="2"/>
        <v>-17331669.369999968</v>
      </c>
    </row>
    <row r="170" spans="3:9" s="27" customFormat="1" ht="18" thickTop="1" thickBot="1" x14ac:dyDescent="0.25">
      <c r="C170" s="114"/>
      <c r="D170" s="65">
        <v>45014</v>
      </c>
      <c r="E170" s="69">
        <v>8279</v>
      </c>
      <c r="F170" s="67" t="s">
        <v>158</v>
      </c>
      <c r="G170" s="82"/>
      <c r="H170" s="68">
        <v>88253</v>
      </c>
      <c r="I170" s="45">
        <f t="shared" si="2"/>
        <v>-17419922.369999968</v>
      </c>
    </row>
    <row r="171" spans="3:9" s="27" customFormat="1" ht="30" thickTop="1" thickBot="1" x14ac:dyDescent="0.25">
      <c r="C171" s="114"/>
      <c r="D171" s="65">
        <v>45014</v>
      </c>
      <c r="E171" s="69">
        <v>8280</v>
      </c>
      <c r="F171" s="67" t="s">
        <v>16</v>
      </c>
      <c r="G171" s="82"/>
      <c r="H171" s="68">
        <v>2238.7750000000001</v>
      </c>
      <c r="I171" s="45">
        <f t="shared" si="2"/>
        <v>-17422161.144999966</v>
      </c>
    </row>
    <row r="172" spans="3:9" s="27" customFormat="1" ht="18" thickTop="1" thickBot="1" x14ac:dyDescent="0.25">
      <c r="C172" s="114"/>
      <c r="D172" s="65">
        <v>45014</v>
      </c>
      <c r="E172" s="69">
        <v>8280</v>
      </c>
      <c r="F172" s="67" t="s">
        <v>159</v>
      </c>
      <c r="G172" s="82"/>
      <c r="H172" s="68">
        <v>50596.31</v>
      </c>
      <c r="I172" s="45">
        <f t="shared" si="2"/>
        <v>-17472757.454999965</v>
      </c>
    </row>
    <row r="173" spans="3:9" s="27" customFormat="1" ht="30" thickTop="1" thickBot="1" x14ac:dyDescent="0.25">
      <c r="C173" s="114"/>
      <c r="D173" s="65">
        <v>45014</v>
      </c>
      <c r="E173" s="69">
        <v>8281</v>
      </c>
      <c r="F173" s="67" t="s">
        <v>16</v>
      </c>
      <c r="G173" s="82"/>
      <c r="H173" s="68">
        <v>2559</v>
      </c>
      <c r="I173" s="45">
        <f t="shared" si="2"/>
        <v>-17475316.454999965</v>
      </c>
    </row>
    <row r="174" spans="3:9" s="27" customFormat="1" ht="18" thickTop="1" thickBot="1" x14ac:dyDescent="0.25">
      <c r="C174" s="114"/>
      <c r="D174" s="65">
        <v>45014</v>
      </c>
      <c r="E174" s="69">
        <v>8281</v>
      </c>
      <c r="F174" s="67" t="s">
        <v>160</v>
      </c>
      <c r="G174" s="82"/>
      <c r="H174" s="68">
        <v>48621</v>
      </c>
      <c r="I174" s="45">
        <f t="shared" si="2"/>
        <v>-17523937.454999965</v>
      </c>
    </row>
    <row r="175" spans="3:9" s="27" customFormat="1" ht="30" thickTop="1" thickBot="1" x14ac:dyDescent="0.25">
      <c r="C175" s="114"/>
      <c r="D175" s="65">
        <v>45014</v>
      </c>
      <c r="E175" s="69">
        <v>8282</v>
      </c>
      <c r="F175" s="67" t="s">
        <v>16</v>
      </c>
      <c r="G175" s="82"/>
      <c r="H175" s="68">
        <v>2127</v>
      </c>
      <c r="I175" s="45">
        <f t="shared" si="2"/>
        <v>-17526064.454999965</v>
      </c>
    </row>
    <row r="176" spans="3:9" s="27" customFormat="1" ht="18" thickTop="1" thickBot="1" x14ac:dyDescent="0.25">
      <c r="C176" s="114"/>
      <c r="D176" s="65">
        <v>45015</v>
      </c>
      <c r="E176" s="69">
        <v>8282</v>
      </c>
      <c r="F176" s="67" t="s">
        <v>161</v>
      </c>
      <c r="G176" s="82"/>
      <c r="H176" s="68">
        <v>48070.2</v>
      </c>
      <c r="I176" s="45">
        <f t="shared" si="2"/>
        <v>-17574134.654999964</v>
      </c>
    </row>
    <row r="177" spans="3:9" s="27" customFormat="1" ht="30" thickTop="1" thickBot="1" x14ac:dyDescent="0.25">
      <c r="C177" s="114"/>
      <c r="D177" s="65">
        <v>45015</v>
      </c>
      <c r="E177" s="69">
        <v>8296</v>
      </c>
      <c r="F177" s="67" t="s">
        <v>46</v>
      </c>
      <c r="G177" s="82"/>
      <c r="H177" s="68">
        <v>1975</v>
      </c>
      <c r="I177" s="45">
        <f t="shared" si="2"/>
        <v>-17576109.654999964</v>
      </c>
    </row>
    <row r="178" spans="3:9" s="27" customFormat="1" ht="30" thickTop="1" thickBot="1" x14ac:dyDescent="0.25">
      <c r="C178" s="114"/>
      <c r="D178" s="65">
        <v>45015</v>
      </c>
      <c r="E178" s="69">
        <v>8296</v>
      </c>
      <c r="F178" s="67" t="s">
        <v>162</v>
      </c>
      <c r="G178" s="82"/>
      <c r="H178" s="68">
        <v>372694.81</v>
      </c>
      <c r="I178" s="45">
        <f t="shared" si="2"/>
        <v>-17948804.464999963</v>
      </c>
    </row>
    <row r="179" spans="3:9" s="27" customFormat="1" ht="44.25" thickTop="1" thickBot="1" x14ac:dyDescent="0.25">
      <c r="C179" s="114"/>
      <c r="D179" s="65">
        <v>45015</v>
      </c>
      <c r="E179" s="69">
        <v>8297</v>
      </c>
      <c r="F179" s="67" t="s">
        <v>163</v>
      </c>
      <c r="G179" s="82"/>
      <c r="H179" s="68">
        <v>551250</v>
      </c>
      <c r="I179" s="45">
        <f t="shared" si="2"/>
        <v>-18500054.464999963</v>
      </c>
    </row>
    <row r="180" spans="3:9" s="27" customFormat="1" ht="30" thickTop="1" thickBot="1" x14ac:dyDescent="0.25">
      <c r="C180" s="114"/>
      <c r="D180" s="65">
        <v>45015</v>
      </c>
      <c r="E180" s="69">
        <v>8290</v>
      </c>
      <c r="F180" s="67" t="s">
        <v>16</v>
      </c>
      <c r="G180" s="82"/>
      <c r="H180" s="68">
        <v>14702.6</v>
      </c>
      <c r="I180" s="45">
        <f t="shared" si="2"/>
        <v>-18514757.064999964</v>
      </c>
    </row>
    <row r="181" spans="3:9" s="27" customFormat="1" ht="18" thickTop="1" thickBot="1" x14ac:dyDescent="0.25">
      <c r="C181" s="114"/>
      <c r="D181" s="65">
        <v>45015</v>
      </c>
      <c r="E181" s="69">
        <v>8290</v>
      </c>
      <c r="F181" s="67" t="s">
        <v>167</v>
      </c>
      <c r="G181" s="82"/>
      <c r="H181" s="68">
        <v>332278.76</v>
      </c>
      <c r="I181" s="45">
        <f t="shared" si="2"/>
        <v>-18847035.824999966</v>
      </c>
    </row>
    <row r="182" spans="3:9" s="27" customFormat="1" ht="30" thickTop="1" thickBot="1" x14ac:dyDescent="0.25">
      <c r="C182" s="114"/>
      <c r="D182" s="65">
        <v>45015</v>
      </c>
      <c r="E182" s="69">
        <v>8291</v>
      </c>
      <c r="F182" s="67" t="s">
        <v>16</v>
      </c>
      <c r="G182" s="82"/>
      <c r="H182" s="68">
        <v>5520</v>
      </c>
      <c r="I182" s="45">
        <f t="shared" si="2"/>
        <v>-18852555.824999966</v>
      </c>
    </row>
    <row r="183" spans="3:9" s="27" customFormat="1" ht="18" thickTop="1" thickBot="1" x14ac:dyDescent="0.25">
      <c r="C183" s="114"/>
      <c r="D183" s="65">
        <v>45015</v>
      </c>
      <c r="E183" s="69">
        <v>8291</v>
      </c>
      <c r="F183" s="67" t="s">
        <v>168</v>
      </c>
      <c r="G183" s="82"/>
      <c r="H183" s="68">
        <v>124752</v>
      </c>
      <c r="I183" s="45">
        <f t="shared" si="2"/>
        <v>-18977307.824999966</v>
      </c>
    </row>
    <row r="184" spans="3:9" s="27" customFormat="1" ht="30" thickTop="1" thickBot="1" x14ac:dyDescent="0.25">
      <c r="C184" s="114"/>
      <c r="D184" s="65">
        <v>45015</v>
      </c>
      <c r="E184" s="69">
        <v>8292</v>
      </c>
      <c r="F184" s="67" t="s">
        <v>16</v>
      </c>
      <c r="G184" s="82"/>
      <c r="H184" s="68">
        <v>1935.4949999999999</v>
      </c>
      <c r="I184" s="45">
        <f t="shared" si="2"/>
        <v>-18979243.319999967</v>
      </c>
    </row>
    <row r="185" spans="3:9" s="27" customFormat="1" ht="30" thickTop="1" thickBot="1" x14ac:dyDescent="0.25">
      <c r="C185" s="114"/>
      <c r="D185" s="65">
        <v>45015</v>
      </c>
      <c r="E185" s="69">
        <v>8292</v>
      </c>
      <c r="F185" s="67" t="s">
        <v>169</v>
      </c>
      <c r="G185" s="82"/>
      <c r="H185" s="68">
        <v>43742.184999999998</v>
      </c>
      <c r="I185" s="45">
        <f t="shared" si="2"/>
        <v>-19022985.504999965</v>
      </c>
    </row>
    <row r="186" spans="3:9" s="27" customFormat="1" ht="30" thickTop="1" thickBot="1" x14ac:dyDescent="0.25">
      <c r="C186" s="114"/>
      <c r="D186" s="65">
        <v>45015</v>
      </c>
      <c r="E186" s="69">
        <v>8293</v>
      </c>
      <c r="F186" s="67" t="s">
        <v>16</v>
      </c>
      <c r="G186" s="82"/>
      <c r="H186" s="68">
        <v>19287.5</v>
      </c>
      <c r="I186" s="45">
        <f t="shared" si="2"/>
        <v>-19042273.004999965</v>
      </c>
    </row>
    <row r="187" spans="3:9" s="27" customFormat="1" ht="18" thickTop="1" thickBot="1" x14ac:dyDescent="0.25">
      <c r="C187" s="114"/>
      <c r="D187" s="65">
        <v>45015</v>
      </c>
      <c r="E187" s="69">
        <v>8293</v>
      </c>
      <c r="F187" s="67" t="s">
        <v>170</v>
      </c>
      <c r="G187" s="82"/>
      <c r="H187" s="68">
        <v>435897.5</v>
      </c>
      <c r="I187" s="45">
        <f t="shared" si="2"/>
        <v>-19478170.504999965</v>
      </c>
    </row>
    <row r="188" spans="3:9" s="27" customFormat="1" ht="30" thickTop="1" thickBot="1" x14ac:dyDescent="0.25">
      <c r="C188" s="114"/>
      <c r="D188" s="65">
        <v>45015</v>
      </c>
      <c r="E188" s="69">
        <v>8294</v>
      </c>
      <c r="F188" s="67" t="s">
        <v>16</v>
      </c>
      <c r="G188" s="82"/>
      <c r="H188" s="68">
        <v>33606</v>
      </c>
      <c r="I188" s="45">
        <f t="shared" si="2"/>
        <v>-19511776.504999965</v>
      </c>
    </row>
    <row r="189" spans="3:9" s="27" customFormat="1" ht="18" thickTop="1" thickBot="1" x14ac:dyDescent="0.25">
      <c r="C189" s="114"/>
      <c r="D189" s="65">
        <v>45015</v>
      </c>
      <c r="E189" s="69">
        <v>8294</v>
      </c>
      <c r="F189" s="67" t="s">
        <v>81</v>
      </c>
      <c r="G189" s="82"/>
      <c r="H189" s="68">
        <v>638514</v>
      </c>
      <c r="I189" s="45">
        <f t="shared" si="2"/>
        <v>-20150290.504999965</v>
      </c>
    </row>
    <row r="190" spans="3:9" s="27" customFormat="1" ht="30" thickTop="1" thickBot="1" x14ac:dyDescent="0.25">
      <c r="C190" s="114"/>
      <c r="D190" s="65">
        <v>45015</v>
      </c>
      <c r="E190" s="69">
        <v>8295</v>
      </c>
      <c r="F190" s="67" t="s">
        <v>16</v>
      </c>
      <c r="G190" s="82"/>
      <c r="H190" s="68">
        <v>5076</v>
      </c>
      <c r="I190" s="45">
        <f t="shared" si="2"/>
        <v>-20155366.504999965</v>
      </c>
    </row>
    <row r="191" spans="3:9" s="27" customFormat="1" ht="30" thickTop="1" thickBot="1" x14ac:dyDescent="0.25">
      <c r="C191" s="114"/>
      <c r="D191" s="65">
        <v>45015</v>
      </c>
      <c r="E191" s="69">
        <v>8295</v>
      </c>
      <c r="F191" s="67" t="s">
        <v>171</v>
      </c>
      <c r="G191" s="82"/>
      <c r="H191" s="68">
        <v>114717.6</v>
      </c>
      <c r="I191" s="45">
        <f t="shared" si="2"/>
        <v>-20270084.104999967</v>
      </c>
    </row>
    <row r="192" spans="3:9" s="27" customFormat="1" ht="30" thickTop="1" thickBot="1" x14ac:dyDescent="0.25">
      <c r="C192" s="114"/>
      <c r="D192" s="65">
        <v>45015</v>
      </c>
      <c r="E192" s="69">
        <v>8296</v>
      </c>
      <c r="F192" s="67" t="s">
        <v>16</v>
      </c>
      <c r="G192" s="82"/>
      <c r="H192" s="68">
        <v>6336</v>
      </c>
      <c r="I192" s="45">
        <f t="shared" si="2"/>
        <v>-20276420.104999967</v>
      </c>
    </row>
    <row r="193" spans="3:9" s="27" customFormat="1" ht="18" thickTop="1" thickBot="1" x14ac:dyDescent="0.25">
      <c r="C193" s="114"/>
      <c r="D193" s="65">
        <v>45015</v>
      </c>
      <c r="E193" s="69">
        <v>8296</v>
      </c>
      <c r="F193" s="67" t="s">
        <v>172</v>
      </c>
      <c r="G193" s="82"/>
      <c r="H193" s="68">
        <v>143193.60000000001</v>
      </c>
      <c r="I193" s="45">
        <f t="shared" si="2"/>
        <v>-20419613.704999968</v>
      </c>
    </row>
    <row r="194" spans="3:9" s="27" customFormat="1" ht="30" thickTop="1" thickBot="1" x14ac:dyDescent="0.25">
      <c r="C194" s="114"/>
      <c r="D194" s="65">
        <v>45015</v>
      </c>
      <c r="E194" s="69">
        <v>8297</v>
      </c>
      <c r="F194" s="67" t="s">
        <v>16</v>
      </c>
      <c r="G194" s="82"/>
      <c r="H194" s="68">
        <v>3420</v>
      </c>
      <c r="I194" s="45">
        <f t="shared" si="2"/>
        <v>-20423033.704999968</v>
      </c>
    </row>
    <row r="195" spans="3:9" s="27" customFormat="1" ht="30" thickTop="1" thickBot="1" x14ac:dyDescent="0.25">
      <c r="C195" s="114"/>
      <c r="D195" s="65">
        <v>45015</v>
      </c>
      <c r="E195" s="69">
        <v>8297</v>
      </c>
      <c r="F195" s="67" t="s">
        <v>171</v>
      </c>
      <c r="G195" s="82"/>
      <c r="H195" s="68">
        <v>72540</v>
      </c>
      <c r="I195" s="45">
        <f t="shared" si="2"/>
        <v>-20495573.704999968</v>
      </c>
    </row>
    <row r="196" spans="3:9" s="27" customFormat="1" ht="30" thickTop="1" thickBot="1" x14ac:dyDescent="0.25">
      <c r="C196" s="114"/>
      <c r="D196" s="65">
        <v>45015</v>
      </c>
      <c r="E196" s="69">
        <v>8298</v>
      </c>
      <c r="F196" s="67" t="s">
        <v>16</v>
      </c>
      <c r="G196" s="82"/>
      <c r="H196" s="68">
        <v>3420</v>
      </c>
      <c r="I196" s="45">
        <f t="shared" si="2"/>
        <v>-20498993.704999968</v>
      </c>
    </row>
    <row r="197" spans="3:9" s="27" customFormat="1" ht="18" thickTop="1" thickBot="1" x14ac:dyDescent="0.25">
      <c r="C197" s="114"/>
      <c r="D197" s="65">
        <v>45015</v>
      </c>
      <c r="E197" s="69">
        <v>8298</v>
      </c>
      <c r="F197" s="67" t="s">
        <v>172</v>
      </c>
      <c r="G197" s="82"/>
      <c r="H197" s="68">
        <v>72540</v>
      </c>
      <c r="I197" s="45">
        <f t="shared" si="2"/>
        <v>-20571533.704999968</v>
      </c>
    </row>
    <row r="198" spans="3:9" s="27" customFormat="1" ht="30" thickTop="1" thickBot="1" x14ac:dyDescent="0.25">
      <c r="C198" s="114"/>
      <c r="D198" s="65">
        <v>45015</v>
      </c>
      <c r="E198" s="69">
        <v>8289</v>
      </c>
      <c r="F198" s="67" t="s">
        <v>16</v>
      </c>
      <c r="G198" s="82"/>
      <c r="H198" s="68">
        <v>3160</v>
      </c>
      <c r="I198" s="45">
        <f t="shared" si="2"/>
        <v>-20574693.704999968</v>
      </c>
    </row>
    <row r="199" spans="3:9" s="27" customFormat="1" ht="30" thickTop="1" thickBot="1" x14ac:dyDescent="0.25">
      <c r="C199" s="114"/>
      <c r="D199" s="65">
        <v>45015</v>
      </c>
      <c r="E199" s="69">
        <v>8289</v>
      </c>
      <c r="F199" s="67" t="s">
        <v>164</v>
      </c>
      <c r="G199" s="82"/>
      <c r="H199" s="68">
        <v>71416</v>
      </c>
      <c r="I199" s="45">
        <f t="shared" si="2"/>
        <v>-20646109.704999968</v>
      </c>
    </row>
    <row r="200" spans="3:9" s="27" customFormat="1" ht="30" thickTop="1" thickBot="1" x14ac:dyDescent="0.25">
      <c r="C200" s="114"/>
      <c r="D200" s="65">
        <v>45015</v>
      </c>
      <c r="E200" s="69"/>
      <c r="F200" s="67" t="s">
        <v>23</v>
      </c>
      <c r="G200" s="82">
        <v>106938.19</v>
      </c>
      <c r="H200" s="68"/>
      <c r="I200" s="45">
        <f t="shared" si="2"/>
        <v>-20539171.514999967</v>
      </c>
    </row>
    <row r="201" spans="3:9" s="27" customFormat="1" ht="30" thickTop="1" thickBot="1" x14ac:dyDescent="0.25">
      <c r="C201" s="114"/>
      <c r="D201" s="65">
        <v>45016</v>
      </c>
      <c r="E201" s="69"/>
      <c r="F201" s="67" t="s">
        <v>23</v>
      </c>
      <c r="G201" s="82">
        <v>147941.81</v>
      </c>
      <c r="H201" s="68"/>
      <c r="I201" s="45">
        <f t="shared" si="2"/>
        <v>-20391229.704999968</v>
      </c>
    </row>
    <row r="202" spans="3:9" s="27" customFormat="1" ht="30" thickTop="1" thickBot="1" x14ac:dyDescent="0.25">
      <c r="C202" s="114"/>
      <c r="D202" s="65">
        <v>45016</v>
      </c>
      <c r="E202" s="69">
        <v>8301</v>
      </c>
      <c r="F202" s="67" t="s">
        <v>16</v>
      </c>
      <c r="G202" s="82"/>
      <c r="H202" s="68">
        <v>23650</v>
      </c>
      <c r="I202" s="45">
        <f t="shared" si="2"/>
        <v>-20414879.704999968</v>
      </c>
    </row>
    <row r="203" spans="3:9" s="27" customFormat="1" ht="30" thickTop="1" thickBot="1" x14ac:dyDescent="0.25">
      <c r="C203" s="114"/>
      <c r="D203" s="65">
        <v>45016</v>
      </c>
      <c r="E203" s="69">
        <v>8301</v>
      </c>
      <c r="F203" s="67" t="s">
        <v>16</v>
      </c>
      <c r="G203" s="82"/>
      <c r="H203" s="68">
        <v>25542</v>
      </c>
      <c r="I203" s="45">
        <f t="shared" si="2"/>
        <v>-20440421.704999968</v>
      </c>
    </row>
    <row r="204" spans="3:9" s="27" customFormat="1" ht="18" thickTop="1" thickBot="1" x14ac:dyDescent="0.25">
      <c r="C204" s="114"/>
      <c r="D204" s="65">
        <v>45016</v>
      </c>
      <c r="E204" s="69">
        <v>8301</v>
      </c>
      <c r="F204" s="67" t="s">
        <v>165</v>
      </c>
      <c r="G204" s="82"/>
      <c r="H204" s="68">
        <v>508948</v>
      </c>
      <c r="I204" s="45">
        <f t="shared" si="2"/>
        <v>-20949369.704999968</v>
      </c>
    </row>
    <row r="205" spans="3:9" s="27" customFormat="1" ht="30" thickTop="1" thickBot="1" x14ac:dyDescent="0.25">
      <c r="C205" s="114"/>
      <c r="D205" s="65">
        <v>45016</v>
      </c>
      <c r="E205" s="69">
        <v>8302</v>
      </c>
      <c r="F205" s="67" t="s">
        <v>16</v>
      </c>
      <c r="G205" s="82"/>
      <c r="H205" s="68">
        <v>801.50000000000011</v>
      </c>
      <c r="I205" s="45">
        <f t="shared" si="2"/>
        <v>-20950171.204999968</v>
      </c>
    </row>
    <row r="206" spans="3:9" s="27" customFormat="1" ht="18" thickTop="1" thickBot="1" x14ac:dyDescent="0.25">
      <c r="C206" s="114"/>
      <c r="D206" s="65">
        <v>45016</v>
      </c>
      <c r="E206" s="69">
        <v>8302</v>
      </c>
      <c r="F206" s="67" t="s">
        <v>161</v>
      </c>
      <c r="G206" s="82"/>
      <c r="H206" s="68">
        <v>18113.900000000001</v>
      </c>
      <c r="I206" s="45">
        <f t="shared" si="2"/>
        <v>-20968285.104999967</v>
      </c>
    </row>
    <row r="207" spans="3:9" s="27" customFormat="1" ht="30" thickTop="1" thickBot="1" x14ac:dyDescent="0.25">
      <c r="C207" s="114"/>
      <c r="D207" s="65">
        <v>45016</v>
      </c>
      <c r="E207" s="69">
        <v>8303</v>
      </c>
      <c r="F207" s="67" t="s">
        <v>16</v>
      </c>
      <c r="G207" s="82"/>
      <c r="H207" s="68">
        <v>3461.8</v>
      </c>
      <c r="I207" s="45">
        <f t="shared" si="2"/>
        <v>-20971746.904999968</v>
      </c>
    </row>
    <row r="208" spans="3:9" s="27" customFormat="1" ht="18" thickTop="1" thickBot="1" x14ac:dyDescent="0.25">
      <c r="C208" s="114"/>
      <c r="D208" s="65">
        <v>45016</v>
      </c>
      <c r="E208" s="69">
        <v>8303</v>
      </c>
      <c r="F208" s="67" t="s">
        <v>170</v>
      </c>
      <c r="G208" s="82"/>
      <c r="H208" s="68">
        <v>78236.679999999993</v>
      </c>
      <c r="I208" s="45">
        <f t="shared" ref="I208:I211" si="3">I207+G208-H208</f>
        <v>-21049983.584999967</v>
      </c>
    </row>
    <row r="209" spans="3:95" s="27" customFormat="1" ht="30" thickTop="1" thickBot="1" x14ac:dyDescent="0.25">
      <c r="C209" s="114"/>
      <c r="D209" s="65">
        <v>45016</v>
      </c>
      <c r="E209" s="69">
        <v>8304</v>
      </c>
      <c r="F209" s="67" t="s">
        <v>16</v>
      </c>
      <c r="G209" s="82"/>
      <c r="H209" s="68">
        <v>4078.75</v>
      </c>
      <c r="I209" s="45">
        <f t="shared" si="3"/>
        <v>-21054062.334999967</v>
      </c>
    </row>
    <row r="210" spans="3:95" s="27" customFormat="1" ht="18" thickTop="1" thickBot="1" x14ac:dyDescent="0.25">
      <c r="C210" s="114"/>
      <c r="D210" s="65"/>
      <c r="E210" s="69">
        <v>8304</v>
      </c>
      <c r="F210" s="67" t="s">
        <v>166</v>
      </c>
      <c r="G210" s="82"/>
      <c r="H210" s="68">
        <v>77496.25</v>
      </c>
      <c r="I210" s="45">
        <f t="shared" si="3"/>
        <v>-21131558.584999967</v>
      </c>
    </row>
    <row r="211" spans="3:95" s="27" customFormat="1" ht="18" thickTop="1" thickBot="1" x14ac:dyDescent="0.25">
      <c r="C211" s="114"/>
      <c r="D211" s="65"/>
      <c r="E211" s="69"/>
      <c r="F211" s="67"/>
      <c r="G211" s="82"/>
      <c r="H211" s="68"/>
      <c r="I211" s="45">
        <f t="shared" si="3"/>
        <v>-21131558.584999967</v>
      </c>
    </row>
    <row r="212" spans="3:95" s="11" customFormat="1" ht="18" thickTop="1" thickBot="1" x14ac:dyDescent="0.25">
      <c r="C212" s="224" t="s">
        <v>8</v>
      </c>
      <c r="D212" s="225"/>
      <c r="E212" s="225"/>
      <c r="F212" s="225"/>
      <c r="G212" s="91">
        <f>SUM(G15:G211)</f>
        <v>61664785.380000003</v>
      </c>
      <c r="H212" s="91">
        <f>SUM(H15:H211)</f>
        <v>81195713.646500006</v>
      </c>
      <c r="I212" s="92">
        <f>+I14+G212-H212</f>
        <v>-21131558.584999979</v>
      </c>
      <c r="J212" s="28">
        <f>+I212-'[1]CTA. RECOLECTORA AUXILIAR 3001'!$J$2369</f>
        <v>0</v>
      </c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</row>
    <row r="213" spans="3:95" s="11" customFormat="1" ht="17.25" thickTop="1" x14ac:dyDescent="0.2">
      <c r="C213" s="137"/>
      <c r="D213" s="137"/>
      <c r="E213" s="137"/>
      <c r="F213" s="137"/>
      <c r="G213" s="138"/>
      <c r="H213" s="138"/>
      <c r="I213" s="90"/>
      <c r="J213" s="28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</row>
    <row r="214" spans="3:95" s="11" customFormat="1" ht="16.5" x14ac:dyDescent="0.2">
      <c r="C214" s="5"/>
      <c r="D214" s="5"/>
      <c r="E214" s="83"/>
      <c r="F214" s="84"/>
      <c r="G214" s="8"/>
      <c r="H214" s="83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</row>
    <row r="215" spans="3:95" s="11" customFormat="1" ht="16.5" x14ac:dyDescent="0.2">
      <c r="C215" s="5"/>
      <c r="D215" s="83" t="s">
        <v>38</v>
      </c>
      <c r="E215" s="9"/>
      <c r="F215" s="84" t="s">
        <v>40</v>
      </c>
      <c r="G215" s="9"/>
      <c r="H215" s="83" t="s">
        <v>39</v>
      </c>
      <c r="I215" s="9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</row>
    <row r="216" spans="3:95" s="11" customFormat="1" ht="16.5" x14ac:dyDescent="0.2">
      <c r="C216" s="5"/>
      <c r="D216" s="83" t="s">
        <v>31</v>
      </c>
      <c r="E216" s="9"/>
      <c r="F216" s="83" t="s">
        <v>32</v>
      </c>
      <c r="G216" s="9"/>
      <c r="H216" s="83" t="s">
        <v>36</v>
      </c>
      <c r="I216" s="9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</row>
    <row r="217" spans="3:95" s="11" customFormat="1" ht="16.5" x14ac:dyDescent="0.2">
      <c r="C217" s="5"/>
      <c r="D217" s="83" t="s">
        <v>33</v>
      </c>
      <c r="E217" s="9"/>
      <c r="F217" s="83" t="s">
        <v>53</v>
      </c>
      <c r="G217" s="9"/>
      <c r="H217" s="83" t="s">
        <v>43</v>
      </c>
      <c r="I217" s="9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</row>
    <row r="218" spans="3:95" s="11" customFormat="1" ht="16.5" x14ac:dyDescent="0.2">
      <c r="C218" s="5"/>
      <c r="D218" s="83" t="s">
        <v>34</v>
      </c>
      <c r="E218" s="9"/>
      <c r="F218" s="83" t="s">
        <v>35</v>
      </c>
      <c r="G218" s="9"/>
      <c r="H218" s="83" t="s">
        <v>37</v>
      </c>
      <c r="I218" s="9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</row>
    <row r="219" spans="3:95" s="11" customFormat="1" ht="16.5" x14ac:dyDescent="0.2">
      <c r="C219" s="5"/>
      <c r="D219" s="9"/>
      <c r="E219" s="1"/>
      <c r="F219" s="83"/>
      <c r="G219" s="9"/>
      <c r="H219" s="83"/>
      <c r="I219" s="9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</row>
    <row r="220" spans="3:95" s="11" customFormat="1" ht="16.5" x14ac:dyDescent="0.2">
      <c r="C220" s="5"/>
      <c r="D220" s="5"/>
      <c r="E220" s="85"/>
      <c r="F220" s="83"/>
      <c r="G220" s="84"/>
      <c r="H220" s="8"/>
      <c r="I220" s="8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</row>
    <row r="221" spans="3:95" s="11" customFormat="1" ht="18" x14ac:dyDescent="0.25">
      <c r="C221" s="21"/>
      <c r="D221" s="5"/>
      <c r="E221" s="85"/>
      <c r="F221" s="83"/>
      <c r="G221" s="84"/>
      <c r="H221" s="8"/>
      <c r="I221" s="19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</row>
    <row r="222" spans="3:95" s="11" customFormat="1" ht="18" x14ac:dyDescent="0.2">
      <c r="C222" s="22"/>
      <c r="D222" s="5"/>
      <c r="E222" s="85"/>
      <c r="F222" s="83"/>
      <c r="G222" s="84"/>
      <c r="H222" s="8"/>
      <c r="I222" s="23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</row>
    <row r="223" spans="3:95" s="11" customFormat="1" ht="18" x14ac:dyDescent="0.2">
      <c r="C223" s="22"/>
      <c r="D223" s="5"/>
      <c r="E223" s="85"/>
      <c r="G223" s="84"/>
      <c r="H223" s="8"/>
      <c r="I223" s="23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</row>
    <row r="224" spans="3:95" s="11" customFormat="1" ht="16.5" x14ac:dyDescent="0.2">
      <c r="C224" s="5"/>
      <c r="D224" s="5"/>
      <c r="E224" s="85"/>
      <c r="F224" s="84"/>
      <c r="G224" s="84"/>
      <c r="H224" s="8"/>
      <c r="I224" s="4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</row>
    <row r="225" spans="3:95" s="11" customFormat="1" ht="20.25" x14ac:dyDescent="0.2">
      <c r="C225" s="223"/>
      <c r="D225" s="223"/>
      <c r="E225" s="223"/>
      <c r="F225" s="223"/>
      <c r="G225" s="223"/>
      <c r="H225" s="223"/>
      <c r="I225" s="223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</row>
    <row r="226" spans="3:95" s="11" customFormat="1" ht="20.25" x14ac:dyDescent="0.2">
      <c r="C226" s="223"/>
      <c r="D226" s="223"/>
      <c r="E226" s="223"/>
      <c r="F226" s="223"/>
      <c r="G226" s="223"/>
      <c r="H226" s="223"/>
      <c r="I226" s="223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</row>
    <row r="227" spans="3:95" s="11" customFormat="1" ht="20.25" x14ac:dyDescent="0.2">
      <c r="C227" s="223"/>
      <c r="D227" s="223"/>
      <c r="E227" s="223"/>
      <c r="F227" s="223"/>
      <c r="G227" s="223"/>
      <c r="H227" s="223"/>
      <c r="I227" s="223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</row>
    <row r="228" spans="3:95" s="11" customFormat="1" ht="20.25" x14ac:dyDescent="0.2">
      <c r="C228" s="223"/>
      <c r="D228" s="223"/>
      <c r="E228" s="223"/>
      <c r="F228" s="223"/>
      <c r="G228" s="223"/>
      <c r="H228" s="223"/>
      <c r="I228" s="223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</row>
    <row r="229" spans="3:95" s="11" customFormat="1" x14ac:dyDescent="0.2">
      <c r="C229" s="9"/>
      <c r="D229" s="9"/>
      <c r="E229" s="184"/>
      <c r="F229" s="9"/>
      <c r="G229" s="9"/>
      <c r="H229" s="9"/>
      <c r="I229" s="9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</row>
    <row r="230" spans="3:95" s="11" customFormat="1" x14ac:dyDescent="0.2">
      <c r="C230" s="9"/>
      <c r="D230" s="9"/>
      <c r="E230" s="184"/>
      <c r="F230" s="9"/>
      <c r="G230" s="9"/>
      <c r="H230" s="9"/>
      <c r="I230" s="9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</row>
    <row r="231" spans="3:95" s="11" customFormat="1" x14ac:dyDescent="0.2">
      <c r="C231" s="9"/>
      <c r="D231" s="9"/>
      <c r="E231" s="184"/>
      <c r="F231" s="9"/>
      <c r="G231" s="9"/>
      <c r="H231" s="9"/>
      <c r="I231" s="9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</row>
    <row r="232" spans="3:95" s="11" customFormat="1" x14ac:dyDescent="0.2">
      <c r="C232" s="9"/>
      <c r="D232" s="9"/>
      <c r="E232" s="184"/>
      <c r="F232" s="9"/>
      <c r="G232" s="9"/>
      <c r="H232" s="9"/>
      <c r="I232" s="9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</row>
    <row r="233" spans="3:95" s="11" customFormat="1" x14ac:dyDescent="0.2">
      <c r="C233" s="9"/>
      <c r="D233" s="9"/>
      <c r="E233" s="184"/>
      <c r="F233" s="9"/>
      <c r="G233" s="9"/>
      <c r="H233" s="9"/>
      <c r="I233" s="9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</row>
    <row r="234" spans="3:95" s="11" customFormat="1" x14ac:dyDescent="0.2">
      <c r="C234" s="9"/>
      <c r="D234" s="9"/>
      <c r="E234" s="184"/>
      <c r="F234" s="9"/>
      <c r="G234" s="9"/>
      <c r="H234" s="9"/>
      <c r="I234" s="9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</row>
    <row r="235" spans="3:95" s="11" customFormat="1" x14ac:dyDescent="0.2">
      <c r="C235" s="9"/>
      <c r="D235" s="9"/>
      <c r="E235" s="184"/>
      <c r="F235" s="9"/>
      <c r="G235" s="9"/>
      <c r="H235" s="9"/>
      <c r="I235" s="9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</row>
    <row r="236" spans="3:95" s="11" customFormat="1" x14ac:dyDescent="0.2">
      <c r="C236" s="9"/>
      <c r="D236" s="9"/>
      <c r="E236" s="184"/>
      <c r="F236" s="9"/>
      <c r="G236" s="9"/>
      <c r="H236" s="9"/>
      <c r="I236" s="9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</row>
    <row r="237" spans="3:95" s="11" customFormat="1" ht="3" customHeight="1" x14ac:dyDescent="0.2">
      <c r="C237" s="9"/>
      <c r="D237" s="9"/>
      <c r="E237" s="184"/>
      <c r="F237" s="9"/>
      <c r="G237" s="9"/>
      <c r="H237" s="9"/>
      <c r="I237" s="9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</row>
    <row r="238" spans="3:95" s="11" customFormat="1" x14ac:dyDescent="0.2">
      <c r="C238" s="9"/>
      <c r="D238" s="9"/>
      <c r="E238" s="184"/>
      <c r="F238" s="9"/>
      <c r="G238" s="9"/>
      <c r="H238" s="9"/>
      <c r="I238" s="9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</row>
    <row r="239" spans="3:95" s="11" customFormat="1" x14ac:dyDescent="0.2">
      <c r="C239" s="9"/>
      <c r="D239" s="9"/>
      <c r="E239" s="184"/>
      <c r="F239" s="9"/>
      <c r="G239" s="9"/>
      <c r="H239" s="9"/>
      <c r="I239" s="9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</row>
    <row r="240" spans="3:95" s="11" customFormat="1" x14ac:dyDescent="0.2">
      <c r="C240" s="9"/>
      <c r="D240" s="9"/>
      <c r="E240" s="184"/>
      <c r="F240" s="9"/>
      <c r="G240" s="9"/>
      <c r="H240" s="9"/>
      <c r="I240" s="9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</row>
    <row r="259" spans="3:3" ht="13.5" thickBot="1" x14ac:dyDescent="0.25"/>
    <row r="260" spans="3:3" ht="15" x14ac:dyDescent="0.2">
      <c r="C260" s="2"/>
    </row>
  </sheetData>
  <mergeCells count="12">
    <mergeCell ref="C6:I6"/>
    <mergeCell ref="C7:I7"/>
    <mergeCell ref="C225:I225"/>
    <mergeCell ref="C8:I8"/>
    <mergeCell ref="C9:I9"/>
    <mergeCell ref="C226:I226"/>
    <mergeCell ref="C227:I227"/>
    <mergeCell ref="C228:I228"/>
    <mergeCell ref="D11:I11"/>
    <mergeCell ref="C11:C13"/>
    <mergeCell ref="D12:H12"/>
    <mergeCell ref="C212:F212"/>
  </mergeCells>
  <printOptions horizontalCentered="1"/>
  <pageMargins left="0.23622047244094491" right="0.23622047244094491" top="0.74803149606299213" bottom="0.74803149606299213" header="0.31496062992125984" footer="0.31496062992125984"/>
  <pageSetup scale="65" orientation="portrait" r:id="rId1"/>
  <headerFooter alignWithMargins="0">
    <oddFooter>Página &amp;P</oddFooter>
  </headerFooter>
  <rowBreaks count="7" manualBreakCount="7">
    <brk id="42" min="1" max="8" man="1"/>
    <brk id="73" min="1" max="8" man="1"/>
    <brk id="105" min="1" max="8" man="1"/>
    <brk id="134" min="1" max="8" man="1"/>
    <brk id="165" min="1" max="8" man="1"/>
    <brk id="197" min="1" max="8" man="1"/>
    <brk id="224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P84"/>
  <sheetViews>
    <sheetView topLeftCell="B29" zoomScale="80" zoomScaleNormal="80" zoomScaleSheetLayoutView="55" workbookViewId="0">
      <selection activeCell="C58" sqref="C58:I62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8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32"/>
    </row>
    <row r="2" spans="1:12" s="11" customFormat="1" x14ac:dyDescent="0.2">
      <c r="F2" s="32"/>
    </row>
    <row r="3" spans="1:12" s="14" customFormat="1" ht="12" customHeight="1" x14ac:dyDescent="0.2">
      <c r="F3" s="33"/>
    </row>
    <row r="4" spans="1:12" s="15" customFormat="1" ht="18" customHeight="1" x14ac:dyDescent="0.3">
      <c r="B4" s="16"/>
      <c r="C4" s="16"/>
      <c r="D4" s="12"/>
      <c r="E4" s="16"/>
      <c r="F4" s="34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5"/>
    </row>
    <row r="6" spans="1:12" s="15" customFormat="1" ht="20.25" customHeight="1" x14ac:dyDescent="0.25">
      <c r="B6" s="13"/>
      <c r="C6" s="215" t="s">
        <v>10</v>
      </c>
      <c r="D6" s="215"/>
      <c r="E6" s="215"/>
      <c r="F6" s="215"/>
      <c r="G6" s="215"/>
      <c r="H6" s="215"/>
      <c r="I6" s="215"/>
      <c r="J6" s="39"/>
    </row>
    <row r="7" spans="1:12" s="14" customFormat="1" ht="18" customHeight="1" x14ac:dyDescent="0.2">
      <c r="B7" s="18"/>
      <c r="C7" s="221" t="s">
        <v>11</v>
      </c>
      <c r="D7" s="221"/>
      <c r="E7" s="221"/>
      <c r="F7" s="221"/>
      <c r="G7" s="221"/>
      <c r="H7" s="221"/>
      <c r="I7" s="221"/>
      <c r="J7" s="40"/>
    </row>
    <row r="8" spans="1:12" s="17" customFormat="1" ht="15.75" customHeight="1" x14ac:dyDescent="0.2">
      <c r="B8" s="18"/>
      <c r="C8" s="221" t="s">
        <v>21</v>
      </c>
      <c r="D8" s="221"/>
      <c r="E8" s="221"/>
      <c r="F8" s="221"/>
      <c r="G8" s="221"/>
      <c r="H8" s="221"/>
      <c r="I8" s="221"/>
      <c r="J8" s="41"/>
    </row>
    <row r="9" spans="1:12" s="14" customFormat="1" ht="19.5" thickBot="1" x14ac:dyDescent="0.25">
      <c r="B9" s="15"/>
      <c r="C9" s="222" t="s">
        <v>173</v>
      </c>
      <c r="D9" s="222"/>
      <c r="E9" s="222"/>
      <c r="F9" s="222"/>
      <c r="G9" s="222"/>
      <c r="H9" s="222"/>
      <c r="I9" s="222"/>
      <c r="J9" s="40"/>
    </row>
    <row r="10" spans="1:12" s="3" customFormat="1" ht="36.75" customHeight="1" thickTop="1" thickBot="1" x14ac:dyDescent="0.25">
      <c r="A10" s="7"/>
      <c r="B10" s="7"/>
      <c r="C10" s="228"/>
      <c r="D10" s="217" t="s">
        <v>13</v>
      </c>
      <c r="E10" s="217"/>
      <c r="F10" s="217"/>
      <c r="G10" s="217"/>
      <c r="H10" s="217"/>
      <c r="I10" s="217"/>
      <c r="J10" s="7"/>
      <c r="K10" s="7"/>
      <c r="L10" s="7"/>
    </row>
    <row r="11" spans="1:12" s="3" customFormat="1" ht="18" customHeight="1" thickTop="1" thickBot="1" x14ac:dyDescent="0.25">
      <c r="A11" s="7"/>
      <c r="B11" s="7"/>
      <c r="C11" s="229"/>
      <c r="D11" s="216" t="s">
        <v>7</v>
      </c>
      <c r="E11" s="216"/>
      <c r="F11" s="216"/>
      <c r="G11" s="216"/>
      <c r="H11" s="216"/>
      <c r="I11" s="51">
        <f>'[1]CTA. OPERATIVA.(160)'!$J$507</f>
        <v>342285.31130001071</v>
      </c>
      <c r="J11" s="7"/>
      <c r="K11" s="7"/>
      <c r="L11" s="7"/>
    </row>
    <row r="12" spans="1:12" s="3" customFormat="1" ht="45.75" customHeight="1" thickTop="1" thickBot="1" x14ac:dyDescent="0.25">
      <c r="A12" s="7"/>
      <c r="B12" s="7"/>
      <c r="C12" s="229"/>
      <c r="D12" s="50" t="s">
        <v>4</v>
      </c>
      <c r="E12" s="50" t="s">
        <v>5</v>
      </c>
      <c r="F12" s="50" t="s">
        <v>6</v>
      </c>
      <c r="G12" s="50" t="s">
        <v>0</v>
      </c>
      <c r="H12" s="50" t="s">
        <v>1</v>
      </c>
      <c r="I12" s="50" t="s">
        <v>2</v>
      </c>
      <c r="J12" s="7"/>
      <c r="K12" s="7"/>
      <c r="L12" s="7"/>
    </row>
    <row r="13" spans="1:12" s="10" customFormat="1" ht="24.75" customHeight="1" thickTop="1" thickBot="1" x14ac:dyDescent="0.25">
      <c r="C13" s="142"/>
      <c r="D13" s="143"/>
      <c r="E13" s="144"/>
      <c r="F13" s="145">
        <v>44985</v>
      </c>
      <c r="G13" s="146"/>
      <c r="H13" s="147">
        <v>0</v>
      </c>
      <c r="I13" s="61">
        <f>+I11</f>
        <v>342285.31130001071</v>
      </c>
    </row>
    <row r="14" spans="1:12" s="10" customFormat="1" ht="17.25" thickTop="1" x14ac:dyDescent="0.2">
      <c r="C14" s="52"/>
      <c r="D14" s="53">
        <v>44986</v>
      </c>
      <c r="E14" s="77"/>
      <c r="F14" s="44" t="s">
        <v>12</v>
      </c>
      <c r="G14" s="54"/>
      <c r="H14" s="54">
        <v>28.5</v>
      </c>
      <c r="I14" s="46">
        <f>I13+G14-H14</f>
        <v>342256.81130001071</v>
      </c>
    </row>
    <row r="15" spans="1:12" s="10" customFormat="1" ht="28.5" x14ac:dyDescent="0.2">
      <c r="C15" s="55"/>
      <c r="D15" s="56">
        <v>44986</v>
      </c>
      <c r="E15" s="78" t="s">
        <v>79</v>
      </c>
      <c r="F15" s="47" t="s">
        <v>179</v>
      </c>
      <c r="G15" s="57">
        <v>53562</v>
      </c>
      <c r="H15" s="48"/>
      <c r="I15" s="49">
        <f t="shared" ref="I15:I54" si="0">I14+G15-H15</f>
        <v>395818.81130001071</v>
      </c>
    </row>
    <row r="16" spans="1:12" s="7" customFormat="1" ht="28.5" x14ac:dyDescent="0.2">
      <c r="C16" s="55"/>
      <c r="D16" s="56">
        <v>44986</v>
      </c>
      <c r="E16" s="160" t="s">
        <v>77</v>
      </c>
      <c r="F16" s="47" t="s">
        <v>180</v>
      </c>
      <c r="G16" s="57">
        <v>119531.4</v>
      </c>
      <c r="H16" s="48"/>
      <c r="I16" s="49">
        <f t="shared" si="0"/>
        <v>515350.21130001068</v>
      </c>
    </row>
    <row r="17" spans="3:9" s="7" customFormat="1" ht="28.5" x14ac:dyDescent="0.2">
      <c r="C17" s="55"/>
      <c r="D17" s="56">
        <v>44986</v>
      </c>
      <c r="E17" s="78" t="s">
        <v>80</v>
      </c>
      <c r="F17" s="47" t="s">
        <v>181</v>
      </c>
      <c r="G17" s="57">
        <v>97632</v>
      </c>
      <c r="H17" s="48"/>
      <c r="I17" s="49">
        <f t="shared" si="0"/>
        <v>612982.21130001068</v>
      </c>
    </row>
    <row r="18" spans="3:9" s="7" customFormat="1" ht="28.5" x14ac:dyDescent="0.2">
      <c r="C18" s="55"/>
      <c r="D18" s="56">
        <v>44986</v>
      </c>
      <c r="E18" s="78" t="s">
        <v>78</v>
      </c>
      <c r="F18" s="47" t="s">
        <v>182</v>
      </c>
      <c r="G18" s="57">
        <v>26049</v>
      </c>
      <c r="H18" s="48"/>
      <c r="I18" s="49">
        <f t="shared" si="0"/>
        <v>639031.21130001068</v>
      </c>
    </row>
    <row r="19" spans="3:9" s="7" customFormat="1" ht="57" x14ac:dyDescent="0.2">
      <c r="C19" s="55"/>
      <c r="D19" s="56">
        <v>44986</v>
      </c>
      <c r="E19" s="78"/>
      <c r="F19" s="47" t="s">
        <v>183</v>
      </c>
      <c r="G19" s="57">
        <v>445.15999999999997</v>
      </c>
      <c r="H19" s="48"/>
      <c r="I19" s="49">
        <f t="shared" si="0"/>
        <v>639476.37130001071</v>
      </c>
    </row>
    <row r="20" spans="3:9" s="7" customFormat="1" ht="16.5" x14ac:dyDescent="0.2">
      <c r="C20" s="55"/>
      <c r="D20" s="56">
        <v>44992</v>
      </c>
      <c r="E20" s="78" t="s">
        <v>174</v>
      </c>
      <c r="F20" s="47" t="s">
        <v>184</v>
      </c>
      <c r="G20" s="57"/>
      <c r="H20" s="48">
        <v>141097.01999999999</v>
      </c>
      <c r="I20" s="49">
        <f t="shared" si="0"/>
        <v>498379.35130001069</v>
      </c>
    </row>
    <row r="21" spans="3:9" s="7" customFormat="1" ht="16.5" x14ac:dyDescent="0.2">
      <c r="C21" s="55"/>
      <c r="D21" s="56">
        <v>44993</v>
      </c>
      <c r="E21" s="78" t="s">
        <v>175</v>
      </c>
      <c r="F21" s="47" t="s">
        <v>76</v>
      </c>
      <c r="G21" s="57"/>
      <c r="H21" s="48">
        <v>42431.39</v>
      </c>
      <c r="I21" s="49">
        <f t="shared" si="0"/>
        <v>455947.96130001068</v>
      </c>
    </row>
    <row r="22" spans="3:9" s="7" customFormat="1" ht="42.75" x14ac:dyDescent="0.2">
      <c r="C22" s="55"/>
      <c r="D22" s="58">
        <v>44995</v>
      </c>
      <c r="E22" s="59"/>
      <c r="F22" s="47" t="s">
        <v>94</v>
      </c>
      <c r="G22" s="57">
        <v>3244778.21</v>
      </c>
      <c r="H22" s="60"/>
      <c r="I22" s="49">
        <f t="shared" si="0"/>
        <v>3700726.1713000108</v>
      </c>
    </row>
    <row r="23" spans="3:9" s="7" customFormat="1" ht="16.5" x14ac:dyDescent="0.2">
      <c r="C23" s="55"/>
      <c r="D23" s="58">
        <v>44995</v>
      </c>
      <c r="E23" s="78">
        <v>2033</v>
      </c>
      <c r="F23" s="47" t="s">
        <v>185</v>
      </c>
      <c r="G23" s="57"/>
      <c r="H23" s="48">
        <v>40069.175999999992</v>
      </c>
      <c r="I23" s="49">
        <f t="shared" si="0"/>
        <v>3660656.9953000108</v>
      </c>
    </row>
    <row r="24" spans="3:9" s="7" customFormat="1" ht="28.5" x14ac:dyDescent="0.2">
      <c r="C24" s="55"/>
      <c r="D24" s="56">
        <v>44995</v>
      </c>
      <c r="E24" s="78">
        <v>2034</v>
      </c>
      <c r="F24" s="47" t="s">
        <v>186</v>
      </c>
      <c r="G24" s="57"/>
      <c r="H24" s="48">
        <v>39600</v>
      </c>
      <c r="I24" s="49">
        <f t="shared" si="0"/>
        <v>3621056.9953000108</v>
      </c>
    </row>
    <row r="25" spans="3:9" s="7" customFormat="1" ht="28.5" x14ac:dyDescent="0.2">
      <c r="C25" s="55"/>
      <c r="D25" s="56">
        <v>44995</v>
      </c>
      <c r="E25" s="78">
        <v>2035</v>
      </c>
      <c r="F25" s="47" t="s">
        <v>187</v>
      </c>
      <c r="G25" s="57"/>
      <c r="H25" s="48">
        <v>283665.25</v>
      </c>
      <c r="I25" s="49">
        <f t="shared" si="0"/>
        <v>3337391.7453000108</v>
      </c>
    </row>
    <row r="26" spans="3:9" s="7" customFormat="1" ht="16.5" x14ac:dyDescent="0.2">
      <c r="C26" s="55"/>
      <c r="D26" s="56">
        <v>44995</v>
      </c>
      <c r="E26" s="160">
        <v>2036</v>
      </c>
      <c r="F26" s="47" t="s">
        <v>188</v>
      </c>
      <c r="G26" s="57"/>
      <c r="H26" s="48">
        <v>7125</v>
      </c>
      <c r="I26" s="49">
        <f t="shared" si="0"/>
        <v>3330266.7453000108</v>
      </c>
    </row>
    <row r="27" spans="3:9" s="7" customFormat="1" ht="16.5" x14ac:dyDescent="0.2">
      <c r="C27" s="55"/>
      <c r="D27" s="56">
        <v>44995</v>
      </c>
      <c r="E27" s="78">
        <v>2037</v>
      </c>
      <c r="F27" s="47" t="s">
        <v>189</v>
      </c>
      <c r="G27" s="57"/>
      <c r="H27" s="48">
        <v>85924.4</v>
      </c>
      <c r="I27" s="49">
        <f t="shared" si="0"/>
        <v>3244342.3453000109</v>
      </c>
    </row>
    <row r="28" spans="3:9" s="7" customFormat="1" ht="16.5" x14ac:dyDescent="0.2">
      <c r="C28" s="55"/>
      <c r="D28" s="56">
        <v>44995</v>
      </c>
      <c r="E28" s="78">
        <v>2038</v>
      </c>
      <c r="F28" s="47" t="s">
        <v>190</v>
      </c>
      <c r="G28" s="57"/>
      <c r="H28" s="48">
        <v>45600</v>
      </c>
      <c r="I28" s="49">
        <f t="shared" si="0"/>
        <v>3198742.3453000109</v>
      </c>
    </row>
    <row r="29" spans="3:9" s="7" customFormat="1" ht="16.5" x14ac:dyDescent="0.2">
      <c r="C29" s="98"/>
      <c r="D29" s="96">
        <v>44995</v>
      </c>
      <c r="E29" s="109">
        <v>2039</v>
      </c>
      <c r="F29" s="99" t="s">
        <v>191</v>
      </c>
      <c r="G29" s="97"/>
      <c r="H29" s="93">
        <v>24054</v>
      </c>
      <c r="I29" s="49">
        <f t="shared" si="0"/>
        <v>3174688.3453000109</v>
      </c>
    </row>
    <row r="30" spans="3:9" s="7" customFormat="1" ht="16.5" x14ac:dyDescent="0.2">
      <c r="C30" s="98"/>
      <c r="D30" s="96">
        <v>44995</v>
      </c>
      <c r="E30" s="109">
        <v>2040</v>
      </c>
      <c r="F30" s="99" t="s">
        <v>192</v>
      </c>
      <c r="G30" s="97"/>
      <c r="H30" s="93">
        <v>14464</v>
      </c>
      <c r="I30" s="49">
        <f t="shared" si="0"/>
        <v>3160224.3453000109</v>
      </c>
    </row>
    <row r="31" spans="3:9" s="7" customFormat="1" ht="16.5" x14ac:dyDescent="0.2">
      <c r="C31" s="98"/>
      <c r="D31" s="96">
        <v>44995</v>
      </c>
      <c r="E31" s="109"/>
      <c r="F31" s="99" t="s">
        <v>12</v>
      </c>
      <c r="G31" s="97"/>
      <c r="H31" s="93">
        <v>11.25</v>
      </c>
      <c r="I31" s="49">
        <f t="shared" si="0"/>
        <v>3160213.0953000109</v>
      </c>
    </row>
    <row r="32" spans="3:9" s="7" customFormat="1" ht="16.5" x14ac:dyDescent="0.2">
      <c r="C32" s="98"/>
      <c r="D32" s="96">
        <v>44999</v>
      </c>
      <c r="E32" s="109"/>
      <c r="F32" s="99" t="s">
        <v>12</v>
      </c>
      <c r="G32" s="97"/>
      <c r="H32" s="93">
        <v>63.65</v>
      </c>
      <c r="I32" s="49">
        <f t="shared" si="0"/>
        <v>3160149.445300011</v>
      </c>
    </row>
    <row r="33" spans="3:9" s="7" customFormat="1" ht="16.5" x14ac:dyDescent="0.2">
      <c r="C33" s="98"/>
      <c r="D33" s="96">
        <v>45005</v>
      </c>
      <c r="E33" s="109"/>
      <c r="F33" s="99" t="s">
        <v>12</v>
      </c>
      <c r="G33" s="97"/>
      <c r="H33" s="93">
        <v>163.32</v>
      </c>
      <c r="I33" s="49">
        <f t="shared" si="0"/>
        <v>3159986.1253000111</v>
      </c>
    </row>
    <row r="34" spans="3:9" s="7" customFormat="1" ht="16.5" x14ac:dyDescent="0.2">
      <c r="C34" s="98"/>
      <c r="D34" s="96">
        <v>45007</v>
      </c>
      <c r="E34" s="109"/>
      <c r="F34" s="99" t="s">
        <v>12</v>
      </c>
      <c r="G34" s="97"/>
      <c r="H34" s="93">
        <v>3.38</v>
      </c>
      <c r="I34" s="49">
        <f t="shared" si="0"/>
        <v>3159982.7453000112</v>
      </c>
    </row>
    <row r="35" spans="3:9" s="7" customFormat="1" ht="16.5" x14ac:dyDescent="0.2">
      <c r="C35" s="98"/>
      <c r="D35" s="96">
        <v>45008</v>
      </c>
      <c r="E35" s="109" t="s">
        <v>176</v>
      </c>
      <c r="F35" s="99" t="s">
        <v>193</v>
      </c>
      <c r="G35" s="97"/>
      <c r="H35" s="93">
        <v>706986.75</v>
      </c>
      <c r="I35" s="49">
        <f t="shared" si="0"/>
        <v>2452995.9953000112</v>
      </c>
    </row>
    <row r="36" spans="3:9" s="7" customFormat="1" ht="16.5" x14ac:dyDescent="0.2">
      <c r="C36" s="98"/>
      <c r="D36" s="96">
        <v>45008</v>
      </c>
      <c r="E36" s="109" t="s">
        <v>177</v>
      </c>
      <c r="F36" s="99" t="s">
        <v>194</v>
      </c>
      <c r="G36" s="97"/>
      <c r="H36" s="93">
        <v>122802.47</v>
      </c>
      <c r="I36" s="49">
        <f t="shared" si="0"/>
        <v>2330193.525300011</v>
      </c>
    </row>
    <row r="37" spans="3:9" s="7" customFormat="1" ht="16.5" x14ac:dyDescent="0.2">
      <c r="C37" s="98"/>
      <c r="D37" s="96">
        <v>45009</v>
      </c>
      <c r="E37" s="109"/>
      <c r="F37" s="99" t="s">
        <v>12</v>
      </c>
      <c r="G37" s="97"/>
      <c r="H37" s="93">
        <v>222.9</v>
      </c>
      <c r="I37" s="49">
        <f t="shared" si="0"/>
        <v>2329970.6253000111</v>
      </c>
    </row>
    <row r="38" spans="3:9" s="7" customFormat="1" ht="16.5" x14ac:dyDescent="0.2">
      <c r="C38" s="98"/>
      <c r="D38" s="96">
        <v>45014</v>
      </c>
      <c r="E38" s="109"/>
      <c r="F38" s="99" t="s">
        <v>12</v>
      </c>
      <c r="G38" s="97"/>
      <c r="H38" s="93">
        <v>23.76</v>
      </c>
      <c r="I38" s="49">
        <f t="shared" si="0"/>
        <v>2329946.8653000114</v>
      </c>
    </row>
    <row r="39" spans="3:9" s="7" customFormat="1" ht="16.5" x14ac:dyDescent="0.2">
      <c r="C39" s="98"/>
      <c r="D39" s="96">
        <v>45016</v>
      </c>
      <c r="E39" s="109" t="s">
        <v>178</v>
      </c>
      <c r="F39" s="99" t="s">
        <v>50</v>
      </c>
      <c r="G39" s="97"/>
      <c r="H39" s="93"/>
      <c r="I39" s="49">
        <f t="shared" si="0"/>
        <v>2329946.8653000114</v>
      </c>
    </row>
    <row r="40" spans="3:9" s="7" customFormat="1" ht="16.5" x14ac:dyDescent="0.2">
      <c r="C40" s="98"/>
      <c r="D40" s="96">
        <v>45016</v>
      </c>
      <c r="E40" s="109"/>
      <c r="F40" s="99" t="s">
        <v>12</v>
      </c>
      <c r="G40" s="97"/>
      <c r="H40" s="93">
        <v>425.5</v>
      </c>
      <c r="I40" s="49">
        <f t="shared" si="0"/>
        <v>2329521.3653000114</v>
      </c>
    </row>
    <row r="41" spans="3:9" s="7" customFormat="1" ht="42.75" x14ac:dyDescent="0.2">
      <c r="C41" s="98"/>
      <c r="D41" s="96">
        <v>45016</v>
      </c>
      <c r="E41" s="109"/>
      <c r="F41" s="99" t="s">
        <v>195</v>
      </c>
      <c r="G41" s="97"/>
      <c r="H41" s="93">
        <v>240</v>
      </c>
      <c r="I41" s="49">
        <f t="shared" si="0"/>
        <v>2329281.3653000114</v>
      </c>
    </row>
    <row r="42" spans="3:9" s="7" customFormat="1" ht="29.25" thickBot="1" x14ac:dyDescent="0.25">
      <c r="C42" s="98"/>
      <c r="D42" s="96">
        <v>45016</v>
      </c>
      <c r="E42" s="109"/>
      <c r="F42" s="99" t="s">
        <v>30</v>
      </c>
      <c r="G42" s="97"/>
      <c r="H42" s="93">
        <v>175</v>
      </c>
      <c r="I42" s="49">
        <f t="shared" si="0"/>
        <v>2329106.3653000114</v>
      </c>
    </row>
    <row r="43" spans="3:9" s="7" customFormat="1" ht="16.5" hidden="1" x14ac:dyDescent="0.2">
      <c r="C43" s="98"/>
      <c r="D43" s="168"/>
      <c r="E43" s="109"/>
      <c r="F43" s="99"/>
      <c r="G43" s="97"/>
      <c r="H43" s="93"/>
      <c r="I43" s="49" t="e">
        <f>#REF!+G43-H43</f>
        <v>#REF!</v>
      </c>
    </row>
    <row r="44" spans="3:9" s="7" customFormat="1" ht="16.5" hidden="1" x14ac:dyDescent="0.2">
      <c r="C44" s="98"/>
      <c r="D44" s="96"/>
      <c r="E44" s="109"/>
      <c r="F44" s="99"/>
      <c r="G44" s="97"/>
      <c r="H44" s="93"/>
      <c r="I44" s="49" t="e">
        <f t="shared" si="0"/>
        <v>#REF!</v>
      </c>
    </row>
    <row r="45" spans="3:9" s="7" customFormat="1" ht="16.5" hidden="1" x14ac:dyDescent="0.2">
      <c r="C45" s="98"/>
      <c r="D45" s="96"/>
      <c r="E45" s="109"/>
      <c r="F45" s="99"/>
      <c r="G45" s="97"/>
      <c r="H45" s="93"/>
      <c r="I45" s="49" t="e">
        <f t="shared" si="0"/>
        <v>#REF!</v>
      </c>
    </row>
    <row r="46" spans="3:9" s="7" customFormat="1" ht="16.5" hidden="1" x14ac:dyDescent="0.2">
      <c r="C46" s="98"/>
      <c r="D46" s="96"/>
      <c r="E46" s="109"/>
      <c r="F46" s="99"/>
      <c r="G46" s="97"/>
      <c r="H46" s="93"/>
      <c r="I46" s="49" t="e">
        <f t="shared" si="0"/>
        <v>#REF!</v>
      </c>
    </row>
    <row r="47" spans="3:9" s="7" customFormat="1" ht="16.5" hidden="1" x14ac:dyDescent="0.2">
      <c r="C47" s="98"/>
      <c r="D47" s="96"/>
      <c r="E47" s="109"/>
      <c r="F47" s="99"/>
      <c r="G47" s="97"/>
      <c r="H47" s="93"/>
      <c r="I47" s="49" t="e">
        <f t="shared" si="0"/>
        <v>#REF!</v>
      </c>
    </row>
    <row r="48" spans="3:9" s="7" customFormat="1" ht="16.5" hidden="1" x14ac:dyDescent="0.2">
      <c r="C48" s="98"/>
      <c r="D48" s="96"/>
      <c r="E48" s="109"/>
      <c r="F48" s="99"/>
      <c r="G48" s="97"/>
      <c r="H48" s="93"/>
      <c r="I48" s="49" t="e">
        <f t="shared" si="0"/>
        <v>#REF!</v>
      </c>
    </row>
    <row r="49" spans="3:94" s="7" customFormat="1" ht="16.5" hidden="1" x14ac:dyDescent="0.2">
      <c r="C49" s="98"/>
      <c r="D49" s="96"/>
      <c r="E49" s="109"/>
      <c r="F49" s="99"/>
      <c r="G49" s="97"/>
      <c r="H49" s="93"/>
      <c r="I49" s="49" t="e">
        <f t="shared" si="0"/>
        <v>#REF!</v>
      </c>
    </row>
    <row r="50" spans="3:94" s="7" customFormat="1" ht="16.5" hidden="1" x14ac:dyDescent="0.2">
      <c r="C50" s="98"/>
      <c r="D50" s="96"/>
      <c r="E50" s="109"/>
      <c r="F50" s="99"/>
      <c r="G50" s="97"/>
      <c r="H50" s="93"/>
      <c r="I50" s="49" t="e">
        <f t="shared" si="0"/>
        <v>#REF!</v>
      </c>
    </row>
    <row r="51" spans="3:94" s="7" customFormat="1" ht="16.5" hidden="1" x14ac:dyDescent="0.2">
      <c r="C51" s="98"/>
      <c r="D51" s="96"/>
      <c r="E51" s="109"/>
      <c r="F51" s="99"/>
      <c r="G51" s="97"/>
      <c r="H51" s="93"/>
      <c r="I51" s="49" t="e">
        <f t="shared" si="0"/>
        <v>#REF!</v>
      </c>
    </row>
    <row r="52" spans="3:94" s="7" customFormat="1" ht="16.5" hidden="1" x14ac:dyDescent="0.2">
      <c r="C52" s="98"/>
      <c r="D52" s="96"/>
      <c r="E52" s="109"/>
      <c r="F52" s="99"/>
      <c r="G52" s="97"/>
      <c r="H52" s="93"/>
      <c r="I52" s="49" t="e">
        <f t="shared" si="0"/>
        <v>#REF!</v>
      </c>
    </row>
    <row r="53" spans="3:94" s="7" customFormat="1" ht="16.5" hidden="1" x14ac:dyDescent="0.2">
      <c r="C53" s="98"/>
      <c r="D53" s="96"/>
      <c r="E53" s="109"/>
      <c r="F53" s="99"/>
      <c r="G53" s="97"/>
      <c r="H53" s="93"/>
      <c r="I53" s="49" t="e">
        <f t="shared" si="0"/>
        <v>#REF!</v>
      </c>
    </row>
    <row r="54" spans="3:94" s="7" customFormat="1" ht="17.25" hidden="1" thickBot="1" x14ac:dyDescent="0.25">
      <c r="C54" s="98"/>
      <c r="D54" s="96"/>
      <c r="E54" s="109"/>
      <c r="F54" s="161"/>
      <c r="G54" s="97"/>
      <c r="H54" s="93"/>
      <c r="I54" s="49" t="e">
        <f t="shared" si="0"/>
        <v>#REF!</v>
      </c>
    </row>
    <row r="55" spans="3:94" s="11" customFormat="1" ht="17.25" thickBot="1" x14ac:dyDescent="0.25">
      <c r="C55" s="226" t="s">
        <v>8</v>
      </c>
      <c r="D55" s="227"/>
      <c r="E55" s="227"/>
      <c r="F55" s="227"/>
      <c r="G55" s="100">
        <f>SUM(G14:G54)</f>
        <v>3541997.77</v>
      </c>
      <c r="H55" s="100">
        <f>SUM(H14:H54)</f>
        <v>1555176.7159999998</v>
      </c>
      <c r="I55" s="101">
        <f>+I13+G55-H55</f>
        <v>2329106.3653000109</v>
      </c>
      <c r="J55" s="25">
        <f>+I55-'[1]CTA. OPERATIVA.(160)'!$J$536</f>
        <v>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</row>
    <row r="56" spans="3:94" s="11" customFormat="1" ht="16.5" x14ac:dyDescent="0.2">
      <c r="C56" s="5"/>
      <c r="D56" s="5"/>
      <c r="E56" s="5"/>
      <c r="F56" s="36"/>
      <c r="G56" s="8"/>
      <c r="H56" s="8"/>
      <c r="I56" s="8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</row>
    <row r="57" spans="3:94" s="11" customFormat="1" ht="16.5" x14ac:dyDescent="0.2">
      <c r="C57" s="5"/>
      <c r="D57" s="5"/>
      <c r="E57" s="5"/>
      <c r="F57" s="37"/>
      <c r="G57" s="9"/>
      <c r="H57" s="84"/>
      <c r="I57" s="9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</row>
    <row r="58" spans="3:94" s="11" customFormat="1" ht="16.5" x14ac:dyDescent="0.2">
      <c r="C58" s="5"/>
      <c r="D58" s="83" t="s">
        <v>38</v>
      </c>
      <c r="E58" s="9"/>
      <c r="F58" s="84" t="s">
        <v>40</v>
      </c>
      <c r="G58" s="9"/>
      <c r="H58" s="83" t="s">
        <v>39</v>
      </c>
      <c r="I58" s="9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</row>
    <row r="59" spans="3:94" s="11" customFormat="1" ht="16.5" x14ac:dyDescent="0.2">
      <c r="C59" s="5"/>
      <c r="D59" s="83" t="s">
        <v>31</v>
      </c>
      <c r="E59" s="9"/>
      <c r="F59" s="83" t="s">
        <v>32</v>
      </c>
      <c r="G59" s="9"/>
      <c r="H59" s="83" t="s">
        <v>36</v>
      </c>
      <c r="I59" s="9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</row>
    <row r="60" spans="3:94" s="11" customFormat="1" ht="16.5" x14ac:dyDescent="0.2">
      <c r="C60" s="5"/>
      <c r="D60" s="83" t="s">
        <v>33</v>
      </c>
      <c r="E60" s="9"/>
      <c r="F60" s="83" t="s">
        <v>53</v>
      </c>
      <c r="G60" s="9"/>
      <c r="H60" s="83" t="s">
        <v>43</v>
      </c>
      <c r="I60" s="9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</row>
    <row r="61" spans="3:94" s="11" customFormat="1" ht="16.5" x14ac:dyDescent="0.2">
      <c r="C61" s="5"/>
      <c r="D61" s="83" t="s">
        <v>34</v>
      </c>
      <c r="E61" s="9"/>
      <c r="F61" s="83" t="s">
        <v>35</v>
      </c>
      <c r="G61" s="9"/>
      <c r="H61" s="83" t="s">
        <v>37</v>
      </c>
      <c r="I61" s="9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</row>
    <row r="62" spans="3:94" s="11" customFormat="1" ht="16.5" x14ac:dyDescent="0.2">
      <c r="C62" s="5"/>
      <c r="D62" s="9"/>
      <c r="E62" s="1"/>
      <c r="F62" s="83"/>
      <c r="G62" s="9"/>
      <c r="H62" s="83"/>
      <c r="I62" s="9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</row>
    <row r="63" spans="3:94" s="11" customFormat="1" ht="16.5" x14ac:dyDescent="0.2">
      <c r="C63" s="5"/>
      <c r="D63" s="9"/>
      <c r="E63" s="9"/>
      <c r="G63" s="9"/>
      <c r="H63" s="1"/>
      <c r="I63" s="9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</row>
    <row r="64" spans="3:94" s="11" customFormat="1" ht="18" x14ac:dyDescent="0.2">
      <c r="C64" s="22"/>
      <c r="D64" s="9"/>
      <c r="E64" s="9"/>
      <c r="G64" s="9"/>
      <c r="H64" s="9"/>
      <c r="I64" s="9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</row>
    <row r="65" spans="3:94" s="11" customFormat="1" ht="18" x14ac:dyDescent="0.2">
      <c r="C65" s="22"/>
      <c r="D65" s="9"/>
      <c r="E65" s="9"/>
      <c r="F65" s="84"/>
      <c r="G65" s="9"/>
      <c r="H65" s="9"/>
      <c r="I65" s="9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</row>
    <row r="66" spans="3:94" x14ac:dyDescent="0.2">
      <c r="E66" s="9"/>
    </row>
    <row r="84" spans="3:3" ht="15" x14ac:dyDescent="0.2">
      <c r="C84" s="86"/>
    </row>
  </sheetData>
  <mergeCells count="8">
    <mergeCell ref="C55:F55"/>
    <mergeCell ref="C10:C12"/>
    <mergeCell ref="D10:I10"/>
    <mergeCell ref="D11:H11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5" orientation="portrait" r:id="rId1"/>
  <headerFooter alignWithMargins="0">
    <oddFooter>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86"/>
  <sheetViews>
    <sheetView topLeftCell="C34" zoomScale="85" zoomScaleNormal="85" zoomScaleSheetLayoutView="70" workbookViewId="0">
      <selection activeCell="C48" sqref="C48:J51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1.140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15" t="s">
        <v>10</v>
      </c>
      <c r="E8" s="215"/>
      <c r="F8" s="215"/>
      <c r="G8" s="215"/>
      <c r="H8" s="215"/>
      <c r="I8" s="215"/>
      <c r="J8" s="215"/>
      <c r="K8" s="16"/>
      <c r="L8" s="16"/>
    </row>
    <row r="9" spans="1:14" s="14" customFormat="1" ht="18.75" x14ac:dyDescent="0.2">
      <c r="C9" s="18"/>
      <c r="D9" s="221" t="s">
        <v>18</v>
      </c>
      <c r="E9" s="221"/>
      <c r="F9" s="221"/>
      <c r="G9" s="221"/>
      <c r="H9" s="221"/>
      <c r="I9" s="221"/>
      <c r="J9" s="221"/>
    </row>
    <row r="10" spans="1:14" s="17" customFormat="1" ht="18" customHeight="1" x14ac:dyDescent="0.2">
      <c r="B10" s="18"/>
      <c r="C10" s="18"/>
      <c r="D10" s="221" t="s">
        <v>20</v>
      </c>
      <c r="E10" s="221"/>
      <c r="F10" s="221"/>
      <c r="G10" s="221"/>
      <c r="H10" s="221"/>
      <c r="I10" s="221"/>
      <c r="J10" s="221"/>
    </row>
    <row r="11" spans="1:14" s="14" customFormat="1" ht="18.75" customHeight="1" x14ac:dyDescent="0.2">
      <c r="D11" s="222" t="s">
        <v>85</v>
      </c>
      <c r="E11" s="222"/>
      <c r="F11" s="222"/>
      <c r="G11" s="222"/>
      <c r="H11" s="222"/>
      <c r="I11" s="222"/>
      <c r="J11" s="222"/>
    </row>
    <row r="12" spans="1:14" s="11" customFormat="1" ht="19.5" customHeight="1" thickBot="1" x14ac:dyDescent="0.25"/>
    <row r="13" spans="1:14" s="3" customFormat="1" ht="26.25" customHeight="1" thickTop="1" thickBot="1" x14ac:dyDescent="0.25">
      <c r="A13" s="7"/>
      <c r="B13" s="7"/>
      <c r="C13" s="7"/>
      <c r="D13" s="220"/>
      <c r="E13" s="217" t="s">
        <v>18</v>
      </c>
      <c r="F13" s="217"/>
      <c r="G13" s="217"/>
      <c r="H13" s="217"/>
      <c r="I13" s="217"/>
      <c r="J13" s="217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20"/>
      <c r="E14" s="216" t="s">
        <v>7</v>
      </c>
      <c r="F14" s="216"/>
      <c r="G14" s="216"/>
      <c r="H14" s="216"/>
      <c r="I14" s="216"/>
      <c r="J14" s="51">
        <f>'[1]CTA. NOMINA 2000'!$G$647</f>
        <v>172825.77399991592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20"/>
      <c r="E15" s="62" t="s">
        <v>4</v>
      </c>
      <c r="F15" s="62" t="s">
        <v>5</v>
      </c>
      <c r="G15" s="62" t="s">
        <v>6</v>
      </c>
      <c r="H15" s="62" t="s">
        <v>0</v>
      </c>
      <c r="I15" s="62" t="s">
        <v>1</v>
      </c>
      <c r="J15" s="62" t="s">
        <v>2</v>
      </c>
      <c r="K15" s="7"/>
      <c r="L15" s="7"/>
      <c r="M15" s="7"/>
      <c r="N15" s="7"/>
    </row>
    <row r="16" spans="1:14" s="10" customFormat="1" ht="26.25" customHeight="1" thickTop="1" x14ac:dyDescent="0.2">
      <c r="D16" s="148"/>
      <c r="E16" s="145"/>
      <c r="F16" s="148"/>
      <c r="G16" s="145">
        <v>44985</v>
      </c>
      <c r="H16" s="149"/>
      <c r="I16" s="150">
        <v>0</v>
      </c>
      <c r="J16" s="149">
        <f>+J14</f>
        <v>172825.77399991592</v>
      </c>
    </row>
    <row r="17" spans="4:11" s="10" customFormat="1" ht="16.5" x14ac:dyDescent="0.2">
      <c r="D17" s="70"/>
      <c r="E17" s="71">
        <v>44987</v>
      </c>
      <c r="F17" s="72"/>
      <c r="G17" s="87" t="s">
        <v>87</v>
      </c>
      <c r="H17" s="74">
        <v>80750</v>
      </c>
      <c r="I17" s="74"/>
      <c r="J17" s="74">
        <f>J16+H17-I17</f>
        <v>253575.77399991592</v>
      </c>
    </row>
    <row r="18" spans="4:11" s="10" customFormat="1" ht="28.5" x14ac:dyDescent="0.2">
      <c r="D18" s="70"/>
      <c r="E18" s="71">
        <v>44993</v>
      </c>
      <c r="F18" s="72" t="s">
        <v>196</v>
      </c>
      <c r="G18" s="73" t="s">
        <v>16</v>
      </c>
      <c r="H18" s="74"/>
      <c r="I18" s="74">
        <v>8200</v>
      </c>
      <c r="J18" s="74">
        <f>J17+H18-I18</f>
        <v>245375.77399991592</v>
      </c>
    </row>
    <row r="19" spans="4:11" s="10" customFormat="1" ht="16.5" x14ac:dyDescent="0.2">
      <c r="D19" s="70"/>
      <c r="E19" s="71">
        <v>44993</v>
      </c>
      <c r="F19" s="72" t="s">
        <v>196</v>
      </c>
      <c r="G19" s="73" t="s">
        <v>166</v>
      </c>
      <c r="H19" s="74"/>
      <c r="I19" s="74">
        <v>155800</v>
      </c>
      <c r="J19" s="74">
        <f>J18+H19-I19</f>
        <v>89575.773999915924</v>
      </c>
    </row>
    <row r="20" spans="4:11" s="10" customFormat="1" ht="28.5" x14ac:dyDescent="0.2">
      <c r="D20" s="70"/>
      <c r="E20" s="71">
        <v>44993</v>
      </c>
      <c r="F20" s="72" t="s">
        <v>197</v>
      </c>
      <c r="G20" s="73" t="s">
        <v>16</v>
      </c>
      <c r="H20" s="74"/>
      <c r="I20" s="74">
        <v>19475</v>
      </c>
      <c r="J20" s="74">
        <f>J19+H20-I20</f>
        <v>70100.773999915924</v>
      </c>
    </row>
    <row r="21" spans="4:11" s="10" customFormat="1" ht="16.5" x14ac:dyDescent="0.2">
      <c r="D21" s="70"/>
      <c r="E21" s="71">
        <v>44993</v>
      </c>
      <c r="F21" s="72" t="s">
        <v>197</v>
      </c>
      <c r="G21" s="73" t="s">
        <v>82</v>
      </c>
      <c r="H21" s="74"/>
      <c r="I21" s="74">
        <v>370025</v>
      </c>
      <c r="J21" s="74">
        <f>J20+H21-I21</f>
        <v>-299924.22600008408</v>
      </c>
    </row>
    <row r="22" spans="4:11" s="10" customFormat="1" ht="28.5" x14ac:dyDescent="0.2">
      <c r="D22" s="70"/>
      <c r="E22" s="71">
        <v>44993</v>
      </c>
      <c r="F22" s="72" t="s">
        <v>198</v>
      </c>
      <c r="G22" s="73" t="s">
        <v>16</v>
      </c>
      <c r="H22" s="74"/>
      <c r="I22" s="74">
        <v>7440</v>
      </c>
      <c r="J22" s="74">
        <f t="shared" ref="J22:J43" si="0">J21+H22-I22</f>
        <v>-307364.22600008408</v>
      </c>
    </row>
    <row r="23" spans="4:11" s="10" customFormat="1" ht="16.5" x14ac:dyDescent="0.2">
      <c r="D23" s="70"/>
      <c r="E23" s="71">
        <v>44993</v>
      </c>
      <c r="F23" s="72" t="s">
        <v>198</v>
      </c>
      <c r="G23" s="73" t="s">
        <v>83</v>
      </c>
      <c r="H23" s="74"/>
      <c r="I23" s="74">
        <v>141360</v>
      </c>
      <c r="J23" s="74">
        <f t="shared" si="0"/>
        <v>-448724.22600008408</v>
      </c>
    </row>
    <row r="24" spans="4:11" s="10" customFormat="1" ht="28.5" x14ac:dyDescent="0.2">
      <c r="D24" s="70"/>
      <c r="E24" s="71">
        <v>44993</v>
      </c>
      <c r="F24" s="72" t="s">
        <v>199</v>
      </c>
      <c r="G24" s="73" t="s">
        <v>16</v>
      </c>
      <c r="H24" s="74"/>
      <c r="I24" s="74">
        <v>6825</v>
      </c>
      <c r="J24" s="74">
        <f t="shared" si="0"/>
        <v>-455549.22600008408</v>
      </c>
    </row>
    <row r="25" spans="4:11" s="10" customFormat="1" ht="16.5" x14ac:dyDescent="0.2">
      <c r="D25" s="70"/>
      <c r="E25" s="71">
        <v>44993</v>
      </c>
      <c r="F25" s="72" t="s">
        <v>199</v>
      </c>
      <c r="G25" s="73" t="s">
        <v>61</v>
      </c>
      <c r="H25" s="74"/>
      <c r="I25" s="74">
        <v>129675</v>
      </c>
      <c r="J25" s="74">
        <f t="shared" si="0"/>
        <v>-585224.22600008408</v>
      </c>
    </row>
    <row r="26" spans="4:11" s="10" customFormat="1" ht="28.5" x14ac:dyDescent="0.2">
      <c r="D26" s="70"/>
      <c r="E26" s="71">
        <v>44993</v>
      </c>
      <c r="F26" s="72" t="s">
        <v>200</v>
      </c>
      <c r="G26" s="73" t="s">
        <v>16</v>
      </c>
      <c r="H26" s="74"/>
      <c r="I26" s="74">
        <v>5700</v>
      </c>
      <c r="J26" s="74">
        <f t="shared" si="0"/>
        <v>-590924.22600008408</v>
      </c>
      <c r="K26" s="81"/>
    </row>
    <row r="27" spans="4:11" s="10" customFormat="1" ht="16.5" x14ac:dyDescent="0.2">
      <c r="D27" s="70"/>
      <c r="E27" s="71">
        <v>44993</v>
      </c>
      <c r="F27" s="72" t="s">
        <v>200</v>
      </c>
      <c r="G27" s="73" t="s">
        <v>201</v>
      </c>
      <c r="H27" s="74"/>
      <c r="I27" s="74">
        <v>108300</v>
      </c>
      <c r="J27" s="74">
        <f t="shared" si="0"/>
        <v>-699224.22600008408</v>
      </c>
    </row>
    <row r="28" spans="4:11" s="10" customFormat="1" ht="31.5" customHeight="1" x14ac:dyDescent="0.2">
      <c r="D28" s="70"/>
      <c r="E28" s="71">
        <v>44966</v>
      </c>
      <c r="F28" s="72" t="s">
        <v>202</v>
      </c>
      <c r="G28" s="73" t="s">
        <v>16</v>
      </c>
      <c r="H28" s="74"/>
      <c r="I28" s="74">
        <v>2877</v>
      </c>
      <c r="J28" s="74">
        <f t="shared" si="0"/>
        <v>-702101.22600008408</v>
      </c>
    </row>
    <row r="29" spans="4:11" s="10" customFormat="1" ht="16.5" x14ac:dyDescent="0.2">
      <c r="D29" s="70"/>
      <c r="E29" s="71">
        <v>44994</v>
      </c>
      <c r="F29" s="72" t="s">
        <v>202</v>
      </c>
      <c r="G29" s="73" t="s">
        <v>203</v>
      </c>
      <c r="H29" s="74"/>
      <c r="I29" s="74">
        <v>54663</v>
      </c>
      <c r="J29" s="74">
        <f t="shared" si="0"/>
        <v>-756764.22600008408</v>
      </c>
    </row>
    <row r="30" spans="4:11" s="10" customFormat="1" ht="28.5" x14ac:dyDescent="0.2">
      <c r="D30" s="70"/>
      <c r="E30" s="71">
        <v>44994</v>
      </c>
      <c r="F30" s="72"/>
      <c r="G30" s="73" t="s">
        <v>28</v>
      </c>
      <c r="H30" s="74">
        <v>1010358.75</v>
      </c>
      <c r="I30" s="74"/>
      <c r="J30" s="74">
        <f t="shared" si="0"/>
        <v>253594.52399991592</v>
      </c>
    </row>
    <row r="31" spans="4:11" s="10" customFormat="1" ht="28.5" x14ac:dyDescent="0.2">
      <c r="D31" s="70"/>
      <c r="E31" s="71">
        <v>45001</v>
      </c>
      <c r="F31" s="72"/>
      <c r="G31" s="73" t="s">
        <v>24</v>
      </c>
      <c r="H31" s="74">
        <v>1263934.52</v>
      </c>
      <c r="I31" s="74"/>
      <c r="J31" s="74">
        <f t="shared" si="0"/>
        <v>1517529.0439999159</v>
      </c>
    </row>
    <row r="32" spans="4:11" s="10" customFormat="1" ht="28.5" x14ac:dyDescent="0.2">
      <c r="D32" s="70"/>
      <c r="E32" s="71">
        <v>45001</v>
      </c>
      <c r="F32" s="72"/>
      <c r="G32" s="73" t="s">
        <v>24</v>
      </c>
      <c r="H32" s="74"/>
      <c r="I32" s="74">
        <v>1263934.52</v>
      </c>
      <c r="J32" s="74">
        <f t="shared" si="0"/>
        <v>253594.52399991592</v>
      </c>
    </row>
    <row r="33" spans="4:96" s="10" customFormat="1" ht="28.5" x14ac:dyDescent="0.2">
      <c r="D33" s="70"/>
      <c r="E33" s="71">
        <v>45006</v>
      </c>
      <c r="F33" s="72"/>
      <c r="G33" s="87" t="s">
        <v>28</v>
      </c>
      <c r="H33" s="74">
        <v>26842626.670000002</v>
      </c>
      <c r="I33" s="74"/>
      <c r="J33" s="74">
        <f t="shared" si="0"/>
        <v>27096221.193999916</v>
      </c>
    </row>
    <row r="34" spans="4:96" s="10" customFormat="1" ht="28.5" x14ac:dyDescent="0.2">
      <c r="D34" s="70"/>
      <c r="E34" s="71">
        <v>45007</v>
      </c>
      <c r="F34" s="72" t="s">
        <v>204</v>
      </c>
      <c r="G34" s="87" t="s">
        <v>205</v>
      </c>
      <c r="H34" s="74"/>
      <c r="I34" s="74">
        <v>100000</v>
      </c>
      <c r="J34" s="74">
        <f t="shared" si="0"/>
        <v>26996221.193999916</v>
      </c>
      <c r="K34" s="81"/>
    </row>
    <row r="35" spans="4:96" s="10" customFormat="1" ht="31.5" customHeight="1" x14ac:dyDescent="0.2">
      <c r="D35" s="70"/>
      <c r="E35" s="71">
        <v>45007</v>
      </c>
      <c r="F35" s="72" t="s">
        <v>206</v>
      </c>
      <c r="G35" s="73" t="s">
        <v>46</v>
      </c>
      <c r="H35" s="74"/>
      <c r="I35" s="74">
        <v>11646.4</v>
      </c>
      <c r="J35" s="74">
        <f t="shared" si="0"/>
        <v>26984574.793999918</v>
      </c>
      <c r="K35" s="81"/>
    </row>
    <row r="36" spans="4:96" s="10" customFormat="1" ht="26.25" customHeight="1" x14ac:dyDescent="0.2">
      <c r="D36" s="70"/>
      <c r="E36" s="71">
        <v>45007</v>
      </c>
      <c r="F36" s="72" t="s">
        <v>206</v>
      </c>
      <c r="G36" s="73" t="s">
        <v>207</v>
      </c>
      <c r="H36" s="74"/>
      <c r="I36" s="74">
        <v>104817.57</v>
      </c>
      <c r="J36" s="74">
        <f t="shared" si="0"/>
        <v>26879757.223999918</v>
      </c>
      <c r="K36" s="81"/>
    </row>
    <row r="37" spans="4:96" s="10" customFormat="1" ht="25.5" customHeight="1" x14ac:dyDescent="0.2">
      <c r="D37" s="70"/>
      <c r="E37" s="71">
        <v>45007</v>
      </c>
      <c r="F37" s="72" t="s">
        <v>208</v>
      </c>
      <c r="G37" s="73" t="s">
        <v>46</v>
      </c>
      <c r="H37" s="74"/>
      <c r="I37" s="74">
        <v>50487.72</v>
      </c>
      <c r="J37" s="74">
        <f t="shared" si="0"/>
        <v>26829269.503999919</v>
      </c>
      <c r="K37" s="81"/>
    </row>
    <row r="38" spans="4:96" s="10" customFormat="1" ht="25.5" customHeight="1" x14ac:dyDescent="0.2">
      <c r="D38" s="70"/>
      <c r="E38" s="71">
        <v>45007</v>
      </c>
      <c r="F38" s="72" t="s">
        <v>208</v>
      </c>
      <c r="G38" s="73" t="s">
        <v>209</v>
      </c>
      <c r="H38" s="74"/>
      <c r="I38" s="74">
        <v>412808.79</v>
      </c>
      <c r="J38" s="74">
        <f t="shared" si="0"/>
        <v>26416460.71399992</v>
      </c>
      <c r="K38" s="81"/>
    </row>
    <row r="39" spans="4:96" s="10" customFormat="1" ht="27.75" customHeight="1" x14ac:dyDescent="0.2">
      <c r="D39" s="70"/>
      <c r="E39" s="71">
        <v>45007</v>
      </c>
      <c r="F39" s="72" t="s">
        <v>210</v>
      </c>
      <c r="G39" s="73" t="s">
        <v>46</v>
      </c>
      <c r="H39" s="74"/>
      <c r="I39" s="74">
        <v>1067824.3</v>
      </c>
      <c r="J39" s="74">
        <f t="shared" si="0"/>
        <v>25348636.413999919</v>
      </c>
      <c r="K39" s="81"/>
    </row>
    <row r="40" spans="4:96" s="10" customFormat="1" ht="27.75" customHeight="1" x14ac:dyDescent="0.2">
      <c r="D40" s="70"/>
      <c r="E40" s="71">
        <v>45007</v>
      </c>
      <c r="F40" s="72" t="s">
        <v>210</v>
      </c>
      <c r="G40" s="73" t="s">
        <v>211</v>
      </c>
      <c r="H40" s="74"/>
      <c r="I40" s="74">
        <v>18734670.789999999</v>
      </c>
      <c r="J40" s="74">
        <f t="shared" si="0"/>
        <v>6613965.6239999197</v>
      </c>
      <c r="K40" s="81"/>
    </row>
    <row r="41" spans="4:96" s="10" customFormat="1" ht="27.75" customHeight="1" x14ac:dyDescent="0.2">
      <c r="D41" s="70"/>
      <c r="E41" s="71">
        <v>45007</v>
      </c>
      <c r="F41" s="72" t="s">
        <v>212</v>
      </c>
      <c r="G41" s="73" t="s">
        <v>46</v>
      </c>
      <c r="H41" s="74"/>
      <c r="I41" s="74">
        <v>190955.04</v>
      </c>
      <c r="J41" s="74">
        <f t="shared" si="0"/>
        <v>6423010.5839999197</v>
      </c>
      <c r="K41" s="81"/>
    </row>
    <row r="42" spans="4:96" s="10" customFormat="1" ht="27.75" customHeight="1" x14ac:dyDescent="0.2">
      <c r="D42" s="70"/>
      <c r="E42" s="71">
        <v>45007</v>
      </c>
      <c r="F42" s="72" t="s">
        <v>212</v>
      </c>
      <c r="G42" s="73" t="s">
        <v>213</v>
      </c>
      <c r="H42" s="74"/>
      <c r="I42" s="74">
        <v>6199955.0499999998</v>
      </c>
      <c r="J42" s="74">
        <f t="shared" si="0"/>
        <v>223055.53399991989</v>
      </c>
      <c r="K42" s="81"/>
    </row>
    <row r="43" spans="4:96" s="10" customFormat="1" ht="27.75" customHeight="1" x14ac:dyDescent="0.2">
      <c r="D43" s="70"/>
      <c r="E43" s="71">
        <v>45008</v>
      </c>
      <c r="F43" s="72"/>
      <c r="G43" s="73" t="s">
        <v>24</v>
      </c>
      <c r="H43" s="74">
        <v>1010340</v>
      </c>
      <c r="I43" s="74"/>
      <c r="J43" s="74">
        <f t="shared" si="0"/>
        <v>1233395.5339999199</v>
      </c>
      <c r="K43" s="81"/>
    </row>
    <row r="44" spans="4:96" s="10" customFormat="1" ht="27.75" customHeight="1" thickBot="1" x14ac:dyDescent="0.25">
      <c r="D44" s="70"/>
      <c r="E44" s="71">
        <v>45008</v>
      </c>
      <c r="F44" s="72"/>
      <c r="G44" s="73" t="s">
        <v>24</v>
      </c>
      <c r="H44" s="74"/>
      <c r="I44" s="74">
        <v>1010340</v>
      </c>
      <c r="J44" s="74">
        <f>J43+H44-I44</f>
        <v>223055.53399991989</v>
      </c>
      <c r="K44" s="81"/>
    </row>
    <row r="45" spans="4:96" s="11" customFormat="1" ht="18.75" thickBot="1" x14ac:dyDescent="0.25">
      <c r="D45" s="230" t="s">
        <v>8</v>
      </c>
      <c r="E45" s="231"/>
      <c r="F45" s="231"/>
      <c r="G45" s="231"/>
      <c r="H45" s="94">
        <f>SUM(H17:H44)</f>
        <v>30208009.940000001</v>
      </c>
      <c r="I45" s="94">
        <f>SUM(I17:I44)</f>
        <v>30157780.18</v>
      </c>
      <c r="J45" s="95">
        <f>+J16+H45-I45</f>
        <v>223055.53399991617</v>
      </c>
      <c r="K45" s="29">
        <f>+J45-'[1]CTA. NOMINA 2000'!$G$675</f>
        <v>-3.7252902984619141E-9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ht="18" x14ac:dyDescent="0.2">
      <c r="D46" s="88"/>
      <c r="E46" s="88"/>
      <c r="F46" s="88"/>
      <c r="G46" s="88"/>
      <c r="H46" s="89"/>
      <c r="I46" s="89"/>
      <c r="J46" s="90"/>
      <c r="K46" s="2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ht="14.25" x14ac:dyDescent="0.2">
      <c r="D47" s="88"/>
      <c r="E47" s="88"/>
      <c r="F47" s="88"/>
      <c r="G47" s="37"/>
      <c r="H47" s="9"/>
      <c r="I47" s="84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ht="16.5" x14ac:dyDescent="0.2">
      <c r="D48" s="5"/>
      <c r="E48" s="83" t="s">
        <v>38</v>
      </c>
      <c r="F48" s="9"/>
      <c r="G48" s="84" t="s">
        <v>40</v>
      </c>
      <c r="H48" s="9"/>
      <c r="I48" s="83" t="s">
        <v>39</v>
      </c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ht="16.5" x14ac:dyDescent="0.2">
      <c r="D49" s="5"/>
      <c r="E49" s="83" t="s">
        <v>31</v>
      </c>
      <c r="F49" s="9"/>
      <c r="G49" s="83" t="s">
        <v>32</v>
      </c>
      <c r="H49" s="9"/>
      <c r="I49" s="83" t="s">
        <v>36</v>
      </c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ht="16.5" x14ac:dyDescent="0.2">
      <c r="D50" s="5"/>
      <c r="E50" s="83" t="s">
        <v>33</v>
      </c>
      <c r="F50" s="9"/>
      <c r="G50" s="83" t="s">
        <v>53</v>
      </c>
      <c r="H50" s="9"/>
      <c r="I50" s="83" t="s">
        <v>43</v>
      </c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ht="16.5" x14ac:dyDescent="0.2">
      <c r="D51" s="5"/>
      <c r="E51" s="83" t="s">
        <v>34</v>
      </c>
      <c r="F51" s="9"/>
      <c r="G51" s="83" t="s">
        <v>35</v>
      </c>
      <c r="H51" s="9"/>
      <c r="I51" s="83" t="s">
        <v>37</v>
      </c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9"/>
      <c r="E52" s="9"/>
      <c r="F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ht="14.25" x14ac:dyDescent="0.2">
      <c r="D53" s="9"/>
      <c r="E53" s="9"/>
      <c r="F53" s="9"/>
      <c r="G53" s="84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x14ac:dyDescent="0.2">
      <c r="D55" s="9"/>
      <c r="E55" s="9"/>
      <c r="F55" s="9"/>
      <c r="G55" s="1"/>
      <c r="H55" s="9"/>
      <c r="I55" s="9"/>
      <c r="J55" s="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4:96" s="11" customFormat="1" x14ac:dyDescent="0.2">
      <c r="D56" s="9"/>
      <c r="E56" s="9"/>
      <c r="F56" s="9"/>
      <c r="G56" s="1"/>
      <c r="H56" s="1"/>
      <c r="I56" s="1"/>
      <c r="J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57" spans="4:96" s="11" customFormat="1" x14ac:dyDescent="0.2">
      <c r="D57" s="1"/>
      <c r="E57" s="1"/>
      <c r="F57" s="1"/>
      <c r="G57" s="1"/>
      <c r="H57" s="1"/>
      <c r="I57" s="1"/>
      <c r="J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</row>
    <row r="58" spans="4:96" s="11" customFormat="1" x14ac:dyDescent="0.2">
      <c r="D58" s="1"/>
      <c r="E58" s="1"/>
      <c r="F58" s="1"/>
      <c r="G58" s="1"/>
      <c r="H58" s="1"/>
      <c r="I58" s="1"/>
      <c r="J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</row>
    <row r="59" spans="4:96" s="11" customFormat="1" x14ac:dyDescent="0.2">
      <c r="D59" s="1"/>
      <c r="E59" s="1"/>
      <c r="F59" s="1"/>
      <c r="G59" s="1"/>
      <c r="H59" s="1"/>
      <c r="I59" s="1"/>
      <c r="J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</row>
    <row r="60" spans="4:96" s="11" customFormat="1" x14ac:dyDescent="0.2">
      <c r="D60" s="1"/>
      <c r="E60" s="1"/>
      <c r="F60" s="1"/>
      <c r="G60" s="1"/>
      <c r="H60" s="1"/>
      <c r="I60" s="1"/>
      <c r="J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</row>
    <row r="61" spans="4:96" s="11" customFormat="1" x14ac:dyDescent="0.2">
      <c r="D61" s="1"/>
      <c r="E61" s="1"/>
      <c r="F61" s="1"/>
      <c r="G61" s="1"/>
      <c r="H61" s="1"/>
      <c r="I61" s="1"/>
      <c r="J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</row>
    <row r="62" spans="4:96" s="11" customFormat="1" x14ac:dyDescent="0.2">
      <c r="D62" s="1"/>
      <c r="E62" s="1"/>
      <c r="F62" s="1"/>
      <c r="G62" s="1"/>
      <c r="H62" s="1"/>
      <c r="I62" s="1"/>
      <c r="J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</row>
    <row r="63" spans="4:96" s="11" customFormat="1" x14ac:dyDescent="0.2">
      <c r="D63" s="1"/>
      <c r="E63" s="1"/>
      <c r="F63" s="1"/>
      <c r="G63" s="1"/>
      <c r="H63" s="1"/>
      <c r="I63" s="1"/>
      <c r="J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</row>
    <row r="64" spans="4:96" s="11" customFormat="1" x14ac:dyDescent="0.2">
      <c r="D64" s="1"/>
      <c r="E64" s="1"/>
      <c r="F64" s="1"/>
      <c r="G64" s="9"/>
      <c r="H64" s="1"/>
      <c r="I64" s="1"/>
      <c r="J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</row>
    <row r="65" spans="4:10" x14ac:dyDescent="0.2">
      <c r="H65" s="9"/>
      <c r="I65" s="9"/>
      <c r="J65" s="9"/>
    </row>
    <row r="66" spans="4:10" x14ac:dyDescent="0.2">
      <c r="D66" s="9"/>
      <c r="E66" s="9"/>
      <c r="F66" s="9"/>
    </row>
    <row r="86" spans="4:4" ht="15" x14ac:dyDescent="0.2">
      <c r="D86" s="86"/>
    </row>
  </sheetData>
  <mergeCells count="8">
    <mergeCell ref="D8:J8"/>
    <mergeCell ref="D9:J9"/>
    <mergeCell ref="D45:G45"/>
    <mergeCell ref="D10:J10"/>
    <mergeCell ref="D11:J11"/>
    <mergeCell ref="D13:D15"/>
    <mergeCell ref="E13:J13"/>
    <mergeCell ref="E14:I14"/>
  </mergeCells>
  <printOptions horizontalCentered="1"/>
  <pageMargins left="0.25" right="0.25" top="0.75" bottom="0.75" header="0.3" footer="0.3"/>
  <pageSetup scale="61" orientation="portrait" r:id="rId1"/>
  <headerFooter alignWithMargins="0">
    <oddFooter>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75"/>
  <sheetViews>
    <sheetView topLeftCell="C12" zoomScale="85" zoomScaleNormal="85" zoomScaleSheetLayoutView="70" workbookViewId="0">
      <selection activeCell="D26" sqref="D26:J29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15" t="s">
        <v>10</v>
      </c>
      <c r="E8" s="215"/>
      <c r="F8" s="215"/>
      <c r="G8" s="215"/>
      <c r="H8" s="215"/>
      <c r="I8" s="215"/>
      <c r="J8" s="215"/>
      <c r="K8" s="16"/>
      <c r="L8" s="16"/>
    </row>
    <row r="9" spans="1:14" s="14" customFormat="1" ht="18.75" x14ac:dyDescent="0.2">
      <c r="C9" s="18"/>
      <c r="D9" s="221" t="s">
        <v>25</v>
      </c>
      <c r="E9" s="221"/>
      <c r="F9" s="221"/>
      <c r="G9" s="221"/>
      <c r="H9" s="221"/>
      <c r="I9" s="221"/>
      <c r="J9" s="221"/>
    </row>
    <row r="10" spans="1:14" s="17" customFormat="1" ht="18" customHeight="1" x14ac:dyDescent="0.2">
      <c r="B10" s="18"/>
      <c r="C10" s="18"/>
      <c r="D10" s="221" t="s">
        <v>20</v>
      </c>
      <c r="E10" s="221"/>
      <c r="F10" s="221"/>
      <c r="G10" s="221"/>
      <c r="H10" s="221"/>
      <c r="I10" s="221"/>
      <c r="J10" s="221"/>
    </row>
    <row r="11" spans="1:14" s="14" customFormat="1" ht="18.75" customHeight="1" x14ac:dyDescent="0.2">
      <c r="D11" s="222" t="s">
        <v>85</v>
      </c>
      <c r="E11" s="222"/>
      <c r="F11" s="222"/>
      <c r="G11" s="222"/>
      <c r="H11" s="222"/>
      <c r="I11" s="222"/>
      <c r="J11" s="222"/>
    </row>
    <row r="12" spans="1:14" s="14" customFormat="1" ht="18.75" x14ac:dyDescent="0.2">
      <c r="D12" s="80"/>
      <c r="E12" s="80"/>
      <c r="F12" s="80"/>
      <c r="G12" s="80"/>
      <c r="H12" s="80"/>
      <c r="I12" s="80"/>
      <c r="J12" s="80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220"/>
      <c r="E14" s="217" t="s">
        <v>25</v>
      </c>
      <c r="F14" s="217"/>
      <c r="G14" s="217"/>
      <c r="H14" s="217"/>
      <c r="I14" s="217"/>
      <c r="J14" s="217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220"/>
      <c r="E15" s="216" t="s">
        <v>26</v>
      </c>
      <c r="F15" s="216"/>
      <c r="G15" s="216"/>
      <c r="H15" s="216"/>
      <c r="I15" s="216"/>
      <c r="J15" s="51">
        <f>'[1]CTA. FONDOCYT 960'!$J$55</f>
        <v>334779.22999999975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220"/>
      <c r="E16" s="62" t="s">
        <v>4</v>
      </c>
      <c r="F16" s="62" t="s">
        <v>5</v>
      </c>
      <c r="G16" s="62" t="s">
        <v>6</v>
      </c>
      <c r="H16" s="62" t="s">
        <v>0</v>
      </c>
      <c r="I16" s="62" t="s">
        <v>1</v>
      </c>
      <c r="J16" s="62" t="s">
        <v>2</v>
      </c>
      <c r="K16" s="7"/>
      <c r="L16" s="7"/>
      <c r="M16" s="7"/>
      <c r="N16" s="7"/>
    </row>
    <row r="17" spans="4:96" s="10" customFormat="1" ht="30" customHeight="1" thickTop="1" x14ac:dyDescent="0.2">
      <c r="D17" s="115"/>
      <c r="E17" s="116"/>
      <c r="F17" s="115"/>
      <c r="G17" s="116">
        <v>44985</v>
      </c>
      <c r="H17" s="117"/>
      <c r="I17" s="118">
        <v>0</v>
      </c>
      <c r="J17" s="117">
        <f>+J15</f>
        <v>334779.22999999975</v>
      </c>
    </row>
    <row r="18" spans="4:96" s="10" customFormat="1" ht="30" customHeight="1" x14ac:dyDescent="0.2">
      <c r="D18" s="173"/>
      <c r="E18" s="174">
        <v>45005</v>
      </c>
      <c r="F18" s="175" t="s">
        <v>214</v>
      </c>
      <c r="G18" s="214" t="s">
        <v>217</v>
      </c>
      <c r="H18" s="176"/>
      <c r="I18" s="177">
        <v>94500</v>
      </c>
      <c r="J18" s="74">
        <f>J17+H18-I18</f>
        <v>240279.22999999975</v>
      </c>
    </row>
    <row r="19" spans="4:96" s="10" customFormat="1" ht="30" customHeight="1" x14ac:dyDescent="0.2">
      <c r="D19" s="173"/>
      <c r="E19" s="174">
        <v>45005</v>
      </c>
      <c r="F19" s="175" t="s">
        <v>215</v>
      </c>
      <c r="G19" s="214" t="s">
        <v>218</v>
      </c>
      <c r="H19" s="176"/>
      <c r="I19" s="177">
        <v>86400</v>
      </c>
      <c r="J19" s="74">
        <f t="shared" ref="J19:J22" si="0">J18+H19-I19</f>
        <v>153879.22999999975</v>
      </c>
    </row>
    <row r="20" spans="4:96" s="10" customFormat="1" ht="30" customHeight="1" x14ac:dyDescent="0.2">
      <c r="D20" s="173"/>
      <c r="E20" s="174">
        <v>45005</v>
      </c>
      <c r="F20" s="175" t="s">
        <v>216</v>
      </c>
      <c r="G20" s="214" t="s">
        <v>219</v>
      </c>
      <c r="H20" s="176"/>
      <c r="I20" s="177">
        <v>89100</v>
      </c>
      <c r="J20" s="74">
        <f t="shared" si="0"/>
        <v>64779.229999999749</v>
      </c>
    </row>
    <row r="21" spans="4:96" s="10" customFormat="1" ht="30" customHeight="1" x14ac:dyDescent="0.2">
      <c r="D21" s="173"/>
      <c r="E21" s="174">
        <v>45013</v>
      </c>
      <c r="F21" s="175"/>
      <c r="G21" s="214" t="s">
        <v>84</v>
      </c>
      <c r="H21" s="176"/>
      <c r="I21" s="177">
        <v>405</v>
      </c>
      <c r="J21" s="74">
        <f t="shared" si="0"/>
        <v>64374.229999999749</v>
      </c>
    </row>
    <row r="22" spans="4:96" s="10" customFormat="1" ht="30" customHeight="1" thickBot="1" x14ac:dyDescent="0.25">
      <c r="D22" s="173"/>
      <c r="E22" s="174">
        <v>45016</v>
      </c>
      <c r="F22" s="175"/>
      <c r="G22" s="214" t="s">
        <v>30</v>
      </c>
      <c r="H22" s="176"/>
      <c r="I22" s="177">
        <v>175</v>
      </c>
      <c r="J22" s="74">
        <f t="shared" si="0"/>
        <v>64199.229999999749</v>
      </c>
    </row>
    <row r="23" spans="4:96" s="11" customFormat="1" ht="19.5" thickTop="1" thickBot="1" x14ac:dyDescent="0.25">
      <c r="D23" s="232" t="s">
        <v>8</v>
      </c>
      <c r="E23" s="232"/>
      <c r="F23" s="232"/>
      <c r="G23" s="232"/>
      <c r="H23" s="75">
        <v>0</v>
      </c>
      <c r="I23" s="75">
        <f>SUM(I18:I22)</f>
        <v>270580</v>
      </c>
      <c r="J23" s="75">
        <f>+J15+H23-I23</f>
        <v>64199.229999999749</v>
      </c>
      <c r="K23" s="29">
        <f>+J23-'[1]CTA. FONDOCYT 960'!$J$60</f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7.25" thickTop="1" x14ac:dyDescent="0.2">
      <c r="D24" s="5"/>
      <c r="E24" s="5"/>
      <c r="F24" s="5"/>
      <c r="G24" s="5"/>
      <c r="H24" s="8"/>
      <c r="I24" s="8"/>
      <c r="J24" s="8"/>
      <c r="K24" s="11" t="s">
        <v>27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6.5" x14ac:dyDescent="0.2">
      <c r="D25" s="5"/>
      <c r="E25" s="5"/>
      <c r="F25" s="5"/>
      <c r="G25" s="5"/>
      <c r="H25" s="8"/>
      <c r="I25" s="8"/>
      <c r="J25" s="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6.5" x14ac:dyDescent="0.2">
      <c r="D26" s="5" t="s">
        <v>221</v>
      </c>
      <c r="E26" s="83" t="s">
        <v>38</v>
      </c>
      <c r="F26" s="9"/>
      <c r="G26" s="84" t="s">
        <v>40</v>
      </c>
      <c r="H26" s="9"/>
      <c r="I26" s="83" t="s">
        <v>39</v>
      </c>
      <c r="J26" s="9"/>
      <c r="K26" s="25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6.5" x14ac:dyDescent="0.2">
      <c r="D27" s="5"/>
      <c r="E27" s="83" t="s">
        <v>31</v>
      </c>
      <c r="F27" s="9"/>
      <c r="G27" s="83" t="s">
        <v>32</v>
      </c>
      <c r="H27" s="9"/>
      <c r="I27" s="83" t="s">
        <v>36</v>
      </c>
      <c r="J27" s="9"/>
      <c r="K27" s="2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6.5" x14ac:dyDescent="0.2">
      <c r="D28" s="5"/>
      <c r="E28" s="83" t="s">
        <v>33</v>
      </c>
      <c r="F28" s="9"/>
      <c r="G28" s="83" t="s">
        <v>53</v>
      </c>
      <c r="H28" s="9"/>
      <c r="I28" s="83" t="s">
        <v>43</v>
      </c>
      <c r="J28" s="9"/>
      <c r="K28" s="25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6.5" x14ac:dyDescent="0.2">
      <c r="D29" s="5"/>
      <c r="E29" s="83" t="s">
        <v>34</v>
      </c>
      <c r="F29" s="9"/>
      <c r="G29" s="83" t="s">
        <v>35</v>
      </c>
      <c r="H29" s="9"/>
      <c r="I29" s="83" t="s">
        <v>37</v>
      </c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6.5" x14ac:dyDescent="0.2">
      <c r="D30" s="5"/>
      <c r="E30" s="9"/>
      <c r="F30" s="9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6.5" x14ac:dyDescent="0.2">
      <c r="D31" s="5"/>
      <c r="E31" s="9"/>
      <c r="F31" s="9"/>
      <c r="H31" s="9"/>
      <c r="I31" s="9"/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5" x14ac:dyDescent="0.2">
      <c r="D32" s="5"/>
      <c r="E32" s="9"/>
      <c r="F32" s="9"/>
      <c r="H32" s="9"/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9"/>
      <c r="F33" s="9"/>
      <c r="H33" s="9"/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9"/>
      <c r="F34" s="9"/>
      <c r="G34" s="84"/>
      <c r="H34" s="9"/>
      <c r="J34" s="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5"/>
      <c r="E35" s="5"/>
      <c r="F35" s="5"/>
      <c r="G35" s="5"/>
      <c r="H35" s="8"/>
      <c r="I35" s="8"/>
      <c r="J35" s="8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8" x14ac:dyDescent="0.2">
      <c r="D36" s="22"/>
      <c r="E36" s="21"/>
      <c r="F36" s="20"/>
      <c r="G36" s="20"/>
      <c r="H36" s="23"/>
      <c r="I36" s="23"/>
      <c r="J36" s="23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6.5" x14ac:dyDescent="0.2">
      <c r="D37" s="5"/>
      <c r="E37" s="6"/>
      <c r="F37" s="3"/>
      <c r="G37" s="3"/>
      <c r="H37" s="4"/>
      <c r="I37" s="4"/>
      <c r="J37" s="4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6.5" x14ac:dyDescent="0.2">
      <c r="D38" s="233"/>
      <c r="E38" s="233"/>
      <c r="F38" s="233"/>
      <c r="G38" s="233"/>
      <c r="H38" s="233"/>
      <c r="I38" s="233"/>
      <c r="J38" s="233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16.5" x14ac:dyDescent="0.2">
      <c r="D39" s="234"/>
      <c r="E39" s="234"/>
      <c r="F39" s="234"/>
      <c r="G39" s="234"/>
      <c r="H39" s="234"/>
      <c r="I39" s="234"/>
      <c r="J39" s="234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20.25" x14ac:dyDescent="0.2">
      <c r="D40" s="223"/>
      <c r="E40" s="223"/>
      <c r="F40" s="223"/>
      <c r="G40" s="223"/>
      <c r="H40" s="223"/>
      <c r="I40" s="223"/>
      <c r="J40" s="223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20.25" x14ac:dyDescent="0.2">
      <c r="D41" s="223"/>
      <c r="E41" s="223"/>
      <c r="F41" s="223"/>
      <c r="G41" s="223"/>
      <c r="H41" s="223"/>
      <c r="I41" s="223"/>
      <c r="J41" s="223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20.25" x14ac:dyDescent="0.2">
      <c r="D42" s="223"/>
      <c r="E42" s="223"/>
      <c r="F42" s="223"/>
      <c r="G42" s="223"/>
      <c r="H42" s="223"/>
      <c r="I42" s="223"/>
      <c r="J42" s="223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ht="20.25" x14ac:dyDescent="0.2">
      <c r="D43" s="223"/>
      <c r="E43" s="223"/>
      <c r="F43" s="223"/>
      <c r="G43" s="223"/>
      <c r="H43" s="223"/>
      <c r="I43" s="223"/>
      <c r="J43" s="223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9"/>
      <c r="E44" s="9"/>
      <c r="F44" s="9"/>
      <c r="G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9"/>
      <c r="E45" s="9"/>
      <c r="F45" s="9"/>
      <c r="G45" s="9"/>
      <c r="H45" s="9"/>
      <c r="I45" s="9"/>
      <c r="J45" s="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9"/>
      <c r="E52" s="9"/>
      <c r="F52" s="9"/>
      <c r="G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9"/>
      <c r="E53" s="9"/>
      <c r="F53" s="9"/>
      <c r="G53" s="9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x14ac:dyDescent="0.2">
      <c r="D55" s="9"/>
      <c r="E55" s="9"/>
      <c r="F55" s="9"/>
      <c r="G55" s="9"/>
      <c r="H55" s="9"/>
      <c r="I55" s="9"/>
      <c r="J55" s="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74" spans="4:4" ht="13.5" thickBot="1" x14ac:dyDescent="0.25"/>
    <row r="75" spans="4:4" ht="15" x14ac:dyDescent="0.2">
      <c r="D75" s="2"/>
    </row>
  </sheetData>
  <mergeCells count="14">
    <mergeCell ref="D43:J43"/>
    <mergeCell ref="D23:G23"/>
    <mergeCell ref="D38:J38"/>
    <mergeCell ref="D39:J39"/>
    <mergeCell ref="D40:J40"/>
    <mergeCell ref="D41:J41"/>
    <mergeCell ref="D42:J42"/>
    <mergeCell ref="D8:J8"/>
    <mergeCell ref="D9:J9"/>
    <mergeCell ref="D10:J10"/>
    <mergeCell ref="D11:J11"/>
    <mergeCell ref="D14:D16"/>
    <mergeCell ref="E14:J14"/>
    <mergeCell ref="E15:I15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INGRESOS CUENTA COLECT</vt:lpstr>
      <vt:lpstr>EGRESOS CTA. AUXILIAR 33001</vt:lpstr>
      <vt:lpstr>EGRESOS CTA.  OPERT. 160</vt:lpstr>
      <vt:lpstr>EGRESOS CTA. NOMINA</vt:lpstr>
      <vt:lpstr>EGRESOS CTA. FONDOCYT</vt:lpstr>
      <vt:lpstr>'EGRESOS CTA.  OPERT. 160'!Área_de_impresión</vt:lpstr>
      <vt:lpstr>'EGRESOS CTA. AUXILIAR 33001'!Área_de_impresión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AUXILIAR 33001'!Títulos_a_imprimir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Julia Villar</cp:lastModifiedBy>
  <cp:lastPrinted>2023-04-10T18:50:12Z</cp:lastPrinted>
  <dcterms:created xsi:type="dcterms:W3CDTF">2006-07-11T17:39:34Z</dcterms:created>
  <dcterms:modified xsi:type="dcterms:W3CDTF">2023-04-10T18:51:51Z</dcterms:modified>
</cp:coreProperties>
</file>