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ABRIL\"/>
    </mc:Choice>
  </mc:AlternateContent>
  <bookViews>
    <workbookView xWindow="0" yWindow="0" windowWidth="20490" windowHeight="7155" tabRatio="601" activeTab="2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COLECT'!$B$1:$H$291</definedName>
    <definedName name="_xlnm.Print_Area" localSheetId="2">'EGRESOS CTA.  OPERT. 160'!$A$1:$I$113</definedName>
    <definedName name="_xlnm.Print_Area" localSheetId="1">'EGRESOS CTA. AUXILIAR 33001'!$B$1:$I$205</definedName>
    <definedName name="_xlnm.Print_Area" localSheetId="4">'EGRESOS CTA. FONDOCYT'!$A$1:$J$39</definedName>
    <definedName name="_xlnm.Print_Area" localSheetId="3">'EGRESOS CTA. NOMINA'!$A$1:$J$59</definedName>
    <definedName name="_xlnm.Print_Area" localSheetId="0">'INGRESOS CUENTA COLECT'!$A$1:$G$262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22" i="7" l="1"/>
  <c r="J15" i="7"/>
  <c r="J14" i="6"/>
  <c r="H52" i="6"/>
  <c r="I11" i="5"/>
  <c r="I12" i="4"/>
  <c r="G14" i="1" l="1"/>
  <c r="H105" i="5" l="1"/>
  <c r="G105" i="5"/>
  <c r="F252" i="1"/>
  <c r="E252" i="1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  <c r="I78" i="5" s="1"/>
  <c r="I79" i="5" s="1"/>
  <c r="I80" i="5" s="1"/>
  <c r="I81" i="5" s="1"/>
  <c r="I82" i="5" s="1"/>
  <c r="I83" i="5" s="1"/>
  <c r="I84" i="5" s="1"/>
  <c r="I85" i="5" s="1"/>
  <c r="I86" i="5" s="1"/>
  <c r="I87" i="5" s="1"/>
  <c r="I88" i="5" s="1"/>
  <c r="I89" i="5" s="1"/>
  <c r="I90" i="5" s="1"/>
  <c r="I91" i="5" s="1"/>
  <c r="I92" i="5" s="1"/>
  <c r="I93" i="5" s="1"/>
  <c r="I94" i="5" s="1"/>
  <c r="I95" i="5" s="1"/>
  <c r="I96" i="5" s="1"/>
  <c r="I97" i="5" s="1"/>
  <c r="I98" i="5" s="1"/>
  <c r="I99" i="5" s="1"/>
  <c r="I100" i="5" s="1"/>
  <c r="I101" i="5" s="1"/>
  <c r="I102" i="5" s="1"/>
  <c r="I103" i="5" s="1"/>
  <c r="I104" i="5" s="1"/>
  <c r="I105" i="5"/>
  <c r="J105" i="5" s="1"/>
  <c r="H198" i="4"/>
  <c r="I23" i="7" l="1"/>
  <c r="J23" i="7" l="1"/>
  <c r="K23" i="7" s="1"/>
  <c r="G198" i="4"/>
  <c r="I52" i="6" l="1"/>
  <c r="J17" i="7" l="1"/>
  <c r="J16" i="6"/>
  <c r="J52" i="6" s="1"/>
  <c r="K52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I14" i="4" l="1"/>
  <c r="I198" i="4" l="1"/>
  <c r="J198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G17" i="1" l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2" i="1"/>
  <c r="H252" i="1" s="1"/>
  <c r="G250" i="1" l="1"/>
  <c r="G251" i="1" s="1"/>
</calcChain>
</file>

<file path=xl/sharedStrings.xml><?xml version="1.0" encoding="utf-8"?>
<sst xmlns="http://schemas.openxmlformats.org/spreadsheetml/2006/main" count="711" uniqueCount="250">
  <si>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</si>
  <si>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</si>
  <si>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</si>
  <si>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</si>
  <si>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</si>
  <si>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</si>
  <si>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</si>
  <si>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</si>
  <si>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</si>
  <si>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</si>
  <si>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</si>
  <si>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</si>
  <si>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</si>
  <si>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</si>
  <si>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</si>
  <si>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</si>
  <si>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</si>
  <si>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</si>
  <si>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</si>
  <si>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</si>
  <si>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</si>
  <si>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</si>
  <si>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</si>
  <si>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</si>
  <si>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</si>
  <si>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</si>
  <si>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</si>
  <si>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</si>
  <si>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</si>
  <si>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</si>
  <si>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</si>
  <si>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</si>
  <si>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</si>
  <si>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</si>
  <si>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</si>
  <si>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</si>
  <si>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</si>
  <si>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</si>
  <si>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</si>
  <si>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</si>
  <si>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</si>
  <si>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</si>
  <si>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</si>
  <si>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</si>
  <si>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</si>
  <si>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</si>
  <si>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</si>
  <si>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</si>
  <si>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</si>
  <si>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 xml:space="preserve"> ______________________</t>
  </si>
  <si>
    <t>ALTICE DOMINICANA, S.A.</t>
  </si>
  <si>
    <t>DEPOSITO VIA TRANSF. ARS SENASA ODONTOLOGIA</t>
  </si>
  <si>
    <t>DEPOSITO VIA TRANSF. ARS YUNEN</t>
  </si>
  <si>
    <t>DEPOSITO VIA TRANSF., RED ONCOLOGICA DOMINICANA INTEGRAL ,(RODI) CICLOTRÓN  (TIERGAU)</t>
  </si>
  <si>
    <t>DEPOSITO VIA TRANSF. ARS UNIVERSIDAD AUTONOMA DE SANTO DOMINGO</t>
  </si>
  <si>
    <t>SUED &amp; FARGESA, S. R. L.</t>
  </si>
  <si>
    <t>NOTA DEBITO POR COBRO TARJETA CREDITO AMERICAN EXPRESS</t>
  </si>
  <si>
    <t>DEPOSITO VIA TRANSF. ARS ASEMAP</t>
  </si>
  <si>
    <t>HUMANO SEGUROS, S.A.</t>
  </si>
  <si>
    <t>MAPFRE SALUD ARS, S.A.</t>
  </si>
  <si>
    <t>SEGURO NACIONAL DE SALUD (SENASA)</t>
  </si>
  <si>
    <t>ISLA DOMINICANA DE PETROLEO CORPORATION</t>
  </si>
  <si>
    <t>MILDRED VIRGINIA CASTILLO RIERA</t>
  </si>
  <si>
    <t>0065-2023</t>
  </si>
  <si>
    <t>0068-2023</t>
  </si>
  <si>
    <t>0069-2023</t>
  </si>
  <si>
    <t>0073-2023</t>
  </si>
  <si>
    <t>FARACH, S. A.</t>
  </si>
  <si>
    <t>DEPOSITO PENDIENTE POR IDENTIFICAR</t>
  </si>
  <si>
    <t>pago de alquiler de espacio máquinas expendedoras snacks y café  por RD$$20,000.00 de parte de VS Solution, SRL </t>
  </si>
  <si>
    <t>0092-2023</t>
  </si>
  <si>
    <t>DEPOSITO VIA TRANSF. ARS RESERVAS</t>
  </si>
  <si>
    <t>DEPOSITO VIA TRANSF. ARS META SALUD</t>
  </si>
  <si>
    <t>SEGUROS SURA, S.A.</t>
  </si>
  <si>
    <t>DISS DOMINICANA, S.R.L.</t>
  </si>
  <si>
    <t>INVERSIONES ND &amp; ASOCIADOS, S.R.L.</t>
  </si>
  <si>
    <t>BIO-NOVA,  S. R. L.</t>
  </si>
  <si>
    <t>GROUP Z HEALTHCARE PRODUCTS DOMINICANA, SRL</t>
  </si>
  <si>
    <t>CASA DOÑA MARCIA, CAMADONA SRL</t>
  </si>
  <si>
    <t>GRUPO FARMACEUTICO CAR-M,  S. R. L.</t>
  </si>
  <si>
    <t>SERVICIOS E INSTALACIONES TECNICAS,  S.R.L.</t>
  </si>
  <si>
    <t>SUPLIDORES MEDICOS COMERCIALES, SRL (SUMEDCOR)</t>
  </si>
  <si>
    <t>0085-2023</t>
  </si>
  <si>
    <t>DHL DOMINICANA,  S. A.</t>
  </si>
  <si>
    <t>MP PATHOLOGY</t>
  </si>
  <si>
    <t>NOMINA COMPENSACION MIILITAR MARZO 2023, FONDO GENERAL</t>
  </si>
  <si>
    <t>NOMINA COMPENSACION ESPECIAL MARZO 2023 FONDO GENERAL</t>
  </si>
  <si>
    <t>911-1</t>
  </si>
  <si>
    <t>NOMINA  PERSONAL CARÁCTER TEMPORAL (CICLOTRON)  MARZO 2023 FONDO GENERAL</t>
  </si>
  <si>
    <t>NOMINA  PERSONAL CARÁCTER TEMPORAL MARZO 2023 FONDO GENERAL</t>
  </si>
  <si>
    <t>NOMINA  PERSONAL CARÁCTER FIJO  MARZO 2023 FONDO GENERAL</t>
  </si>
  <si>
    <t xml:space="preserve">    Aprobabdo Por:</t>
  </si>
  <si>
    <t xml:space="preserve">      </t>
  </si>
  <si>
    <t>NOTA DEBITO POR COBRO TARJETA CREDITO MARZO 2023</t>
  </si>
  <si>
    <t>Deposito via transferecia plan de defuncion y asistencia social Donacion ayuda economica del señor Hawer Santana para secciones de radioterapia por el monto de RD$30,000.00</t>
  </si>
  <si>
    <t>DEPOSITO CK.  SOLEO FOOD SERVICES SRL PAGO  RENTA CAFETERIA MARZO  2023</t>
  </si>
  <si>
    <t>DEPOSITO VIA TRANSF. ARS APS</t>
  </si>
  <si>
    <t>DEPOSITO VIA TRANSF. ARS GMA</t>
  </si>
  <si>
    <t>Dp via transferencia Sra. Heidi Maria Lozarda, para abono  salida de hospitalizacion</t>
  </si>
  <si>
    <t>DEPOSITO VIA CHEQUE ARS PRIMERA DE HUMANOS</t>
  </si>
  <si>
    <t>DEPOSITO VIA CHEQUE ARS  HUMANOS SEGUROS</t>
  </si>
  <si>
    <t>DEPOSITO VIA CHEQUE ARS  MONUMENTAL</t>
  </si>
  <si>
    <t>Deposito via  Cheque Empresa de transmision electrica dominicana, donacion al señor Julian de paula para procedimientos medicos por el monto de RD$ 16,200.00</t>
  </si>
  <si>
    <t xml:space="preserve"> Deposito Cheque  #001988., Asoc. Mujeres Solidarias (AMSI) Donacion a la Sra,.Marisol martinez,  para compra de medicamentos por el monto de RD$  2,208.00</t>
  </si>
  <si>
    <t>1676-1</t>
  </si>
  <si>
    <t>LUG HEALTHCARE TECHNOLOGY  S.L.</t>
  </si>
  <si>
    <t>Deposito Via Transferencia Fundacion Saint Jude, Saldo facturas de los menores Noah Gonzalez factura#29597/Renata Matos FACT.25304 Y Nicole Hernadez Fact. 18377.</t>
  </si>
  <si>
    <t>DEPOSITO VIA CHEQUE ARS SIMAG</t>
  </si>
  <si>
    <t xml:space="preserve">DIFERENCIA A FAVOR PROVICIONAL EN TASA CAMBIARIA LUG HEALTHCARE TECHNOLOGY, S.L. </t>
  </si>
  <si>
    <t>DEPOSITO VIA TRANSF. ARS UNIVERSAL</t>
  </si>
  <si>
    <t>Dp via transferencia de la Sra. Rosangel del valle, para un proceso de cirugía</t>
  </si>
  <si>
    <t>TRANSFERENCIA RECIBIDA EN LA CUENTA  3000 PENDIENTE POR IDENTIFICAR (AVISO DE CREDITO)</t>
  </si>
  <si>
    <t xml:space="preserve"> Deposito Cheque  #001995, Asoc. Mujeres Solidarias (AMSI) Donacion a la Sra,.Wanda I. Perez,  para compra una inmunostoquimica.  por el monto de RD$  9,500.00 </t>
  </si>
  <si>
    <t>RADIONCOL SERVICIOS MEDICOS, S. R. L.</t>
  </si>
  <si>
    <t>CENTRO DE MEDICINA PALIATIVA DRA. GLORIA CASTILLO, E.I.R.L</t>
  </si>
  <si>
    <t>RAYAMEL GROUP, SRL</t>
  </si>
  <si>
    <t>ALIANZA INNOVADORA DE SERVICIOS AMBIENTALES,  S. R. L.</t>
  </si>
  <si>
    <t>COMPAÑÍA DOMINICANA DE TELEFONOS</t>
  </si>
  <si>
    <t>CORPORACION DEL ACUEDUCTO Y ALCANTARILLADO DE SANTO DOMINGO, CAASD</t>
  </si>
  <si>
    <t>KYODOM DOCUMENT SOLUTIONS</t>
  </si>
  <si>
    <t>PROPANO Y DERIVADOS, S.A.</t>
  </si>
  <si>
    <t>SCARLISA MULTISERVICES, S.R.L.</t>
  </si>
  <si>
    <t>WEST, S.A.</t>
  </si>
  <si>
    <t>DSETA GROUP, S.R.L.</t>
  </si>
  <si>
    <t>OSCAR A. RENTA NEGRON, S. A.</t>
  </si>
  <si>
    <t>KETTLE, SANCHEZ Y CO. S.A.</t>
  </si>
  <si>
    <t>J GASSO GASSO, S.A.S.</t>
  </si>
  <si>
    <t>DOCTORES MALLEN GUERRA, S. A.</t>
  </si>
  <si>
    <t>AGRO DE MI TIERRA ISIDRO QUEZADA, SRL</t>
  </si>
  <si>
    <t>ALIMENTARY LAND JAGD, S.R.L.</t>
  </si>
  <si>
    <t>AUTANA INVESTMENTS, SRL</t>
  </si>
  <si>
    <t>IMPORTADORA COAV, S.R.L.</t>
  </si>
  <si>
    <t>CONSTRUCTORA CAPCON, S.R.L.</t>
  </si>
  <si>
    <t>MAIKOL JOSE DE LA ROSA RAMIREZ</t>
  </si>
  <si>
    <t>UVRO SOLUCIONES EMPRESARIALES</t>
  </si>
  <si>
    <t>VARIEDADES RD LOS PEÑA, S.R.L.</t>
  </si>
  <si>
    <t>BIO-NUCLEAR, S. A.</t>
  </si>
  <si>
    <t>CRISTALIA DOMINICANA SRL</t>
  </si>
  <si>
    <t>PHARMACEUTICAL TECHNOLOGY, S. A.</t>
  </si>
  <si>
    <t>PRODUCTOS MEDICINALES SRL (PROMEDCA)</t>
  </si>
  <si>
    <t>QUIROFANOS L.Q, S.R.L.</t>
  </si>
  <si>
    <t>SEAN DOMINICANA,  S.R.L.</t>
  </si>
  <si>
    <t>SILVER PHARMA, S.R.L.</t>
  </si>
  <si>
    <t>SEVEN PHARMA D.R, S.R.L.</t>
  </si>
  <si>
    <t>SUED &amp; FARGESA,  S. R. L.</t>
  </si>
  <si>
    <t>ULTRALAB, S. R. L.</t>
  </si>
  <si>
    <t>FERROELECTRO INDUSTRIAL Y REFRIGERACION F&amp;H, S.R.L.</t>
  </si>
  <si>
    <t>CAJUFA, S.R.L.</t>
  </si>
  <si>
    <t>AGUA CRYSTAL, S. A.</t>
  </si>
  <si>
    <t>AYUNTAMIENTO DISTRITO NACIONAL (ADN)</t>
  </si>
  <si>
    <t>MEGA LABS, S.R.L. (ROEMMERS)</t>
  </si>
  <si>
    <t>Del 01 Al 30 De Abril 2023</t>
  </si>
  <si>
    <t>Del 01 Al 30 De  Abril 2023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</si>
  <si>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</si>
  <si>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</si>
  <si>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</si>
  <si>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</si>
  <si>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</si>
  <si>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</si>
  <si>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</si>
  <si>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</si>
  <si>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</si>
  <si>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</si>
  <si>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</si>
  <si>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</si>
  <si>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</si>
  <si>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</si>
  <si>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</si>
  <si>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</si>
  <si>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</si>
  <si>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0087-2023</t>
  </si>
  <si>
    <t>0088-2023</t>
  </si>
  <si>
    <t>0089-2023</t>
  </si>
  <si>
    <t>0090-2023</t>
  </si>
  <si>
    <t>0091-2023</t>
  </si>
  <si>
    <t>0093-2023</t>
  </si>
  <si>
    <t>0094-2023</t>
  </si>
  <si>
    <t>0095-2023</t>
  </si>
  <si>
    <t>0096-2023</t>
  </si>
  <si>
    <t>0097-2023</t>
  </si>
  <si>
    <t>0098-2023</t>
  </si>
  <si>
    <t>0099-2023</t>
  </si>
  <si>
    <t>0100-2023</t>
  </si>
  <si>
    <t>0101-2023</t>
  </si>
  <si>
    <t>0102-2023</t>
  </si>
  <si>
    <t>0103-2023</t>
  </si>
  <si>
    <t>0104-2023</t>
  </si>
  <si>
    <t>0105-2023</t>
  </si>
  <si>
    <t>0106-2023</t>
  </si>
  <si>
    <t>2059</t>
  </si>
  <si>
    <t>0107-2023</t>
  </si>
  <si>
    <t>0108-2023</t>
  </si>
  <si>
    <t>0109-2023</t>
  </si>
  <si>
    <t>0110-2023</t>
  </si>
  <si>
    <t>0111-2023</t>
  </si>
  <si>
    <t>2075</t>
  </si>
  <si>
    <t xml:space="preserve">  COMISION POR PAGO AL INSTANTE MP PATHOLOGY</t>
  </si>
  <si>
    <t>ALEXIS HERRERA SANTANA</t>
  </si>
  <si>
    <t>DOLORES CEDANO CABRAL</t>
  </si>
  <si>
    <t>LOUISE NAPOLEON</t>
  </si>
  <si>
    <t>DENYS GARCIA LANTIGUA</t>
  </si>
  <si>
    <t>SANTA PACHECO</t>
  </si>
  <si>
    <t>PAMELA CARINA DIAZ BELTRE</t>
  </si>
  <si>
    <t>LEIDY LAURA TOLEDO</t>
  </si>
  <si>
    <t>FRANYELYS PEÑA PAREDES</t>
  </si>
  <si>
    <t>MODESTA CONTRERAS PAYANO</t>
  </si>
  <si>
    <t>MAYCOL JEFERSON CONTRERAS</t>
  </si>
  <si>
    <t>JAYSER VICTORIA SANTANA</t>
  </si>
  <si>
    <t>JESUS BIENVENIDO DE LA CRUZ GARCIA</t>
  </si>
  <si>
    <t>SULEYCA TERESA JAVIER DE GONZALEZ</t>
  </si>
  <si>
    <t>RISEYDA VALDEZ DE LA CRUZ</t>
  </si>
  <si>
    <t>MYRLINE ANGELE</t>
  </si>
  <si>
    <t>MARCELLE JOSELYN DEL ROSARIO DE MICHEL</t>
  </si>
  <si>
    <t>ASMED, S.R.L.</t>
  </si>
  <si>
    <t>BRECHEN COMMERCE INTERNATIONAL, S.R.L.</t>
  </si>
  <si>
    <t>CIENCIA TECNOLOGIA Y CONSULTAS, S.R.L. (CIENTEC)</t>
  </si>
  <si>
    <t>COPEM HOSPICLINIC, S.R.L.</t>
  </si>
  <si>
    <t>CLINIMED, S.R.L.</t>
  </si>
  <si>
    <t>GROUP Z HEALTHCARE PRODUCTS DOMINICANA, S.R.L.</t>
  </si>
  <si>
    <t>EPX DOMINICANA, S.R.L.</t>
  </si>
  <si>
    <t>LAMBDA DIAGNOSTICOS, S.R.L.</t>
  </si>
  <si>
    <t>HOSPIFAR, S. R. L.</t>
  </si>
  <si>
    <t>REINTEGRO CK. 2042, ( DIFERENCIA EN FIRMA SEGÚN BANCO )</t>
  </si>
  <si>
    <t>SANTOS &amp; ORTIZ GROUP, S.R.L.</t>
  </si>
  <si>
    <t>SALEO FOOD SERVICES, S.R.L.</t>
  </si>
  <si>
    <t>GRUPO FARMACEUTICO CAR-M, S.R.L.</t>
  </si>
  <si>
    <t>CARMEN MINERVA MARTINEZ CADO</t>
  </si>
  <si>
    <t>JOSE MANUEL JIMENEZ</t>
  </si>
  <si>
    <t>SANTA MARCIA PEREZ PUELLO</t>
  </si>
  <si>
    <t>ANA DILIA GERMAN PEÑA</t>
  </si>
  <si>
    <t>RAMON FELIPE DE JESUS SIRI ARIAS</t>
  </si>
  <si>
    <t>MARIE CLAIRE PIERRE</t>
  </si>
  <si>
    <t>RUTH ESTHER CASTILLO RECIO</t>
  </si>
  <si>
    <t>FATIMA ALTAGRACIA BRITO ENCARNACION</t>
  </si>
  <si>
    <t>JUAN LUCIANO</t>
  </si>
  <si>
    <t>GRUPO CAROL S.A.S.</t>
  </si>
  <si>
    <t>PEREZ BARROSO, S. R. L.</t>
  </si>
  <si>
    <t>POHUT COMERCIAL, S.R.L.</t>
  </si>
  <si>
    <t>JUANA MARIA ANDUJAR CALDERON</t>
  </si>
  <si>
    <t xml:space="preserve">HOSPIFAR, S. R. L.              </t>
  </si>
  <si>
    <t>PRO PHARMACEUTICAK PEÑA, S.R.L.</t>
  </si>
  <si>
    <t>COPEM HOSPICLINIC SRL</t>
  </si>
  <si>
    <t>DEPOSITO VIA TRANSF. PRESIDENCIA DE LA REPUBLICA DOMINICANA</t>
  </si>
  <si>
    <t>PAGO NOMINAVACACIONES NO DISFRUTADAS EX COLABORADORES ABRIL  2023 FP</t>
  </si>
  <si>
    <t>NOMINA PERSONAL CARÁCTER SUPLENCIA  ABRIL 2023 FP</t>
  </si>
  <si>
    <t>NOMINA PERSONAL CARÁCTER TEMPORAL  ABRIL 2023 FP</t>
  </si>
  <si>
    <t>NOMINA PERSONAL CARÁCTER EVENTUAL  ABRIL 2023 FP</t>
  </si>
  <si>
    <t>tkl</t>
  </si>
  <si>
    <t xml:space="preserve">  Lcda. Yokasta Burgos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</si>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</sst>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vertical="center" wrapText="1"/>
    </xf>
    <xf numFmtId="43" fontId="23" fillId="0" borderId="38" xfId="4" applyFont="1" applyFill="1" applyBorder="1" applyAlignment="1">
      <alignment vertical="center"/>
    </xf>
    <xf numFmtId="43" fontId="23" fillId="0" borderId="0" xfId="1" applyFont="1" applyFill="1" applyBorder="1"/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65" fontId="12" fillId="0" borderId="9" xfId="0" applyNumberFormat="1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260</xdr:row>
      <xdr:rowOff>28575</xdr:rowOff>
    </xdr:from>
    <xdr:to>
      <xdr:col>7</xdr:col>
      <xdr:colOff>704850</xdr:colOff>
      <xdr:row>270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109</xdr:row>
      <xdr:rowOff>47625</xdr:rowOff>
    </xdr:from>
    <xdr:to>
      <xdr:col>8</xdr:col>
      <xdr:colOff>833799</xdr:colOff>
      <xdr:row>120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110</xdr:row>
      <xdr:rowOff>38100</xdr:rowOff>
    </xdr:from>
    <xdr:to>
      <xdr:col>8</xdr:col>
      <xdr:colOff>948099</xdr:colOff>
      <xdr:row>121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111</xdr:row>
      <xdr:rowOff>38100</xdr:rowOff>
    </xdr:from>
    <xdr:to>
      <xdr:col>8</xdr:col>
      <xdr:colOff>948099</xdr:colOff>
      <xdr:row>122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112</xdr:row>
      <xdr:rowOff>28575</xdr:rowOff>
    </xdr:from>
    <xdr:to>
      <xdr:col>8</xdr:col>
      <xdr:colOff>948099</xdr:colOff>
      <xdr:row>123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</sheetNames>
    <sheetDataSet>
      <sheetData sheetId="0">
        <row r="3244">
          <cell r="G3244">
            <v>6825639.8203998702</v>
          </cell>
        </row>
        <row r="3504">
          <cell r="G3504">
            <v>36589204.140399881</v>
          </cell>
        </row>
      </sheetData>
      <sheetData sheetId="1"/>
      <sheetData sheetId="2">
        <row r="2369">
          <cell r="J2369">
            <v>-21131558.584999971</v>
          </cell>
        </row>
        <row r="2552">
          <cell r="J2552">
            <v>-57921132.517499968</v>
          </cell>
        </row>
      </sheetData>
      <sheetData sheetId="3">
        <row r="536">
          <cell r="J536">
            <v>2329106.3653000114</v>
          </cell>
        </row>
        <row r="615">
          <cell r="J615">
            <v>237809.60380001209</v>
          </cell>
        </row>
      </sheetData>
      <sheetData sheetId="4"/>
      <sheetData sheetId="5">
        <row r="675">
          <cell r="G675">
            <v>223055.53399991989</v>
          </cell>
        </row>
        <row r="710">
          <cell r="G710">
            <v>301658.29399991967</v>
          </cell>
        </row>
      </sheetData>
      <sheetData sheetId="6">
        <row r="60">
          <cell r="J60">
            <v>64199.229999999749</v>
          </cell>
        </row>
        <row r="61">
          <cell r="J61">
            <v>64024.229999999749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91"/>
  <sheetViews>
    <sheetView topLeftCell="B226" zoomScale="80" zoomScaleNormal="80" zoomScaleSheetLayoutView="50" workbookViewId="0">
      <selection activeCell="D19" sqref="D1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1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9"/>
    </row>
    <row r="2" spans="1:14" s="11" customFormat="1" x14ac:dyDescent="0.2">
      <c r="F2" s="189"/>
    </row>
    <row r="3" spans="1:14" s="14" customFormat="1" ht="12" customHeight="1" x14ac:dyDescent="0.2">
      <c r="F3" s="190"/>
    </row>
    <row r="4" spans="1:14" s="15" customFormat="1" ht="18" customHeight="1" x14ac:dyDescent="0.3">
      <c r="A4" s="16"/>
      <c r="B4" s="12"/>
      <c r="C4" s="16"/>
      <c r="D4" s="16"/>
      <c r="E4" s="16"/>
      <c r="F4" s="191"/>
      <c r="G4" s="16"/>
      <c r="H4" s="16"/>
      <c r="I4" s="16"/>
    </row>
    <row r="5" spans="1:14" s="13" customFormat="1" ht="18.75" x14ac:dyDescent="0.2">
      <c r="A5" s="216"/>
      <c r="B5" s="216"/>
      <c r="C5" s="216"/>
      <c r="D5" s="216"/>
      <c r="E5" s="216"/>
      <c r="F5" s="216"/>
      <c r="G5" s="216"/>
    </row>
    <row r="6" spans="1:14" s="15" customFormat="1" ht="18.75" x14ac:dyDescent="0.3">
      <c r="A6" s="216" t="s">
        <v>10</v>
      </c>
      <c r="B6" s="216"/>
      <c r="C6" s="216"/>
      <c r="D6" s="216"/>
      <c r="E6" s="216"/>
      <c r="F6" s="216"/>
      <c r="G6" s="216"/>
      <c r="H6" s="16"/>
      <c r="I6" s="16"/>
    </row>
    <row r="7" spans="1:14" s="14" customFormat="1" ht="18.75" x14ac:dyDescent="0.2">
      <c r="A7" s="216" t="s">
        <v>15</v>
      </c>
      <c r="B7" s="216"/>
      <c r="C7" s="216"/>
      <c r="D7" s="216"/>
      <c r="E7" s="216"/>
      <c r="F7" s="216"/>
      <c r="G7" s="216"/>
    </row>
    <row r="8" spans="1:14" s="17" customFormat="1" ht="21" customHeight="1" x14ac:dyDescent="0.2">
      <c r="A8" s="222" t="s">
        <v>3</v>
      </c>
      <c r="B8" s="222"/>
      <c r="C8" s="222"/>
      <c r="D8" s="222"/>
      <c r="E8" s="222"/>
      <c r="F8" s="222"/>
      <c r="G8" s="222"/>
    </row>
    <row r="9" spans="1:14" s="14" customFormat="1" ht="18.75" x14ac:dyDescent="0.2">
      <c r="A9" s="223" t="s">
        <v>151</v>
      </c>
      <c r="B9" s="223"/>
      <c r="C9" s="223"/>
      <c r="D9" s="223"/>
      <c r="E9" s="223"/>
      <c r="F9" s="223"/>
      <c r="G9" s="223"/>
    </row>
    <row r="10" spans="1:14" s="14" customFormat="1" ht="18.75" x14ac:dyDescent="0.2">
      <c r="A10" s="15"/>
      <c r="B10" s="31"/>
      <c r="C10" s="31"/>
      <c r="D10" s="31"/>
      <c r="E10" s="31"/>
      <c r="F10" s="192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2"/>
      <c r="G11" s="15"/>
    </row>
    <row r="12" spans="1:14" s="11" customFormat="1" ht="19.5" customHeight="1" thickBot="1" x14ac:dyDescent="0.25">
      <c r="F12" s="189"/>
      <c r="N12" s="30"/>
    </row>
    <row r="13" spans="1:14" s="3" customFormat="1" ht="27.75" customHeight="1" thickTop="1" thickBot="1" x14ac:dyDescent="0.25">
      <c r="A13" s="219"/>
      <c r="B13" s="218" t="s">
        <v>14</v>
      </c>
      <c r="C13" s="218"/>
      <c r="D13" s="218"/>
      <c r="E13" s="218"/>
      <c r="F13" s="218"/>
      <c r="G13" s="218"/>
      <c r="H13" s="7"/>
      <c r="I13" s="7"/>
      <c r="J13" s="7"/>
      <c r="K13" s="7"/>
    </row>
    <row r="14" spans="1:14" s="3" customFormat="1" ht="27.75" customHeight="1" thickTop="1" thickBot="1" x14ac:dyDescent="0.25">
      <c r="A14" s="219"/>
      <c r="B14" s="217" t="s">
        <v>15</v>
      </c>
      <c r="C14" s="217"/>
      <c r="D14" s="217"/>
      <c r="E14" s="217"/>
      <c r="F14" s="217"/>
      <c r="G14" s="76">
        <f>'[1]CTA. RECOLECTORA (010) y 3000'!$G$3244</f>
        <v>6825639.8203998702</v>
      </c>
      <c r="H14" s="7"/>
      <c r="I14" s="7"/>
      <c r="J14" s="7"/>
      <c r="K14" s="7"/>
    </row>
    <row r="15" spans="1:14" s="3" customFormat="1" ht="26.25" customHeight="1" thickTop="1" thickBot="1" x14ac:dyDescent="0.25">
      <c r="A15" s="219"/>
      <c r="B15" s="221"/>
      <c r="C15" s="221"/>
      <c r="D15" s="221"/>
      <c r="E15" s="221"/>
      <c r="F15" s="221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0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2"/>
      <c r="B17" s="155"/>
      <c r="C17" s="156"/>
      <c r="D17" s="155">
        <v>45016</v>
      </c>
      <c r="E17" s="157">
        <f>'[2]CTA. RECOLECTORA (010)'!E6</f>
        <v>0</v>
      </c>
      <c r="F17" s="158">
        <v>0</v>
      </c>
      <c r="G17" s="159">
        <f>+G14</f>
        <v>6825639.8203998702</v>
      </c>
      <c r="H17" s="81"/>
    </row>
    <row r="18" spans="1:8" s="10" customFormat="1" ht="27" customHeight="1" thickTop="1" thickBot="1" x14ac:dyDescent="0.25">
      <c r="A18" s="43"/>
      <c r="B18" s="119">
        <v>45017</v>
      </c>
      <c r="C18" s="120"/>
      <c r="D18" s="121" t="s">
        <v>93</v>
      </c>
      <c r="E18" s="122"/>
      <c r="F18" s="193">
        <v>870.66</v>
      </c>
      <c r="G18" s="123">
        <f>G17+E18-F18</f>
        <v>6824769.16039987</v>
      </c>
    </row>
    <row r="19" spans="1:8" s="10" customFormat="1" ht="18" thickTop="1" thickBot="1" x14ac:dyDescent="0.25">
      <c r="A19" s="24"/>
      <c r="B19" s="124">
        <v>45017</v>
      </c>
      <c r="C19" s="125"/>
      <c r="D19" s="121" t="s">
        <v>41</v>
      </c>
      <c r="E19" s="122">
        <v>6340</v>
      </c>
      <c r="F19" s="194">
        <v>31.53</v>
      </c>
      <c r="G19" s="123">
        <f>G18+E19-F19</f>
        <v>6831077.6303998698</v>
      </c>
    </row>
    <row r="20" spans="1:8" s="7" customFormat="1" ht="18" thickTop="1" thickBot="1" x14ac:dyDescent="0.25">
      <c r="A20" s="24"/>
      <c r="B20" s="124">
        <v>45017</v>
      </c>
      <c r="C20" s="125"/>
      <c r="D20" s="121" t="s">
        <v>29</v>
      </c>
      <c r="E20" s="122">
        <v>1261</v>
      </c>
      <c r="F20" s="194"/>
      <c r="G20" s="123">
        <f t="shared" ref="G20:G83" si="0">G19+E20-F20</f>
        <v>6832338.6303998698</v>
      </c>
    </row>
    <row r="21" spans="1:8" s="7" customFormat="1" ht="18" thickTop="1" thickBot="1" x14ac:dyDescent="0.25">
      <c r="A21" s="24"/>
      <c r="B21" s="124">
        <v>45018</v>
      </c>
      <c r="C21" s="125"/>
      <c r="D21" s="121" t="s">
        <v>41</v>
      </c>
      <c r="E21" s="122">
        <v>3920</v>
      </c>
      <c r="F21" s="194"/>
      <c r="G21" s="123">
        <f t="shared" si="0"/>
        <v>6836258.6303998698</v>
      </c>
    </row>
    <row r="22" spans="1:8" s="7" customFormat="1" ht="18" thickTop="1" thickBot="1" x14ac:dyDescent="0.25">
      <c r="A22" s="24"/>
      <c r="B22" s="124">
        <v>45018</v>
      </c>
      <c r="C22" s="125"/>
      <c r="D22" s="121" t="s">
        <v>29</v>
      </c>
      <c r="E22" s="122">
        <v>51149</v>
      </c>
      <c r="F22" s="194">
        <v>1278.73</v>
      </c>
      <c r="G22" s="123">
        <f t="shared" si="0"/>
        <v>6886128.9003998693</v>
      </c>
    </row>
    <row r="23" spans="1:8" s="7" customFormat="1" ht="18" thickTop="1" thickBot="1" x14ac:dyDescent="0.25">
      <c r="A23" s="24"/>
      <c r="B23" s="124">
        <v>45019</v>
      </c>
      <c r="C23" s="125"/>
      <c r="D23" s="121" t="s">
        <v>41</v>
      </c>
      <c r="E23" s="122">
        <v>132735</v>
      </c>
      <c r="F23" s="194"/>
      <c r="G23" s="123">
        <f t="shared" si="0"/>
        <v>7018863.9003998693</v>
      </c>
    </row>
    <row r="24" spans="1:8" s="7" customFormat="1" ht="18" thickTop="1" thickBot="1" x14ac:dyDescent="0.25">
      <c r="A24" s="24"/>
      <c r="B24" s="124">
        <v>45019</v>
      </c>
      <c r="C24" s="125"/>
      <c r="D24" s="121" t="s">
        <v>41</v>
      </c>
      <c r="E24" s="122">
        <v>70225</v>
      </c>
      <c r="F24" s="194"/>
      <c r="G24" s="123">
        <f t="shared" si="0"/>
        <v>7089088.9003998693</v>
      </c>
    </row>
    <row r="25" spans="1:8" s="7" customFormat="1" ht="18" thickTop="1" thickBot="1" x14ac:dyDescent="0.25">
      <c r="A25" s="24"/>
      <c r="B25" s="124">
        <v>45019</v>
      </c>
      <c r="C25" s="125"/>
      <c r="D25" s="121" t="s">
        <v>41</v>
      </c>
      <c r="E25" s="122">
        <v>13160</v>
      </c>
      <c r="F25" s="194"/>
      <c r="G25" s="123">
        <f t="shared" si="0"/>
        <v>7102248.9003998693</v>
      </c>
    </row>
    <row r="26" spans="1:8" s="7" customFormat="1" ht="18" customHeight="1" thickTop="1" thickBot="1" x14ac:dyDescent="0.25">
      <c r="A26" s="24"/>
      <c r="B26" s="124">
        <v>45019</v>
      </c>
      <c r="C26" s="125"/>
      <c r="D26" s="121" t="s">
        <v>41</v>
      </c>
      <c r="E26" s="122">
        <v>2250</v>
      </c>
      <c r="F26" s="194"/>
      <c r="G26" s="123">
        <f t="shared" si="0"/>
        <v>7104498.9003998693</v>
      </c>
    </row>
    <row r="27" spans="1:8" s="7" customFormat="1" ht="18" thickTop="1" thickBot="1" x14ac:dyDescent="0.25">
      <c r="A27" s="24"/>
      <c r="B27" s="124">
        <v>45019</v>
      </c>
      <c r="C27" s="125"/>
      <c r="D27" s="121" t="s">
        <v>41</v>
      </c>
      <c r="E27" s="122">
        <v>1456</v>
      </c>
      <c r="F27" s="194"/>
      <c r="G27" s="123">
        <f t="shared" si="0"/>
        <v>7105954.9003998693</v>
      </c>
    </row>
    <row r="28" spans="1:8" s="7" customFormat="1" ht="17.25" customHeight="1" thickTop="1" thickBot="1" x14ac:dyDescent="0.25">
      <c r="A28" s="24"/>
      <c r="B28" s="124">
        <v>45019</v>
      </c>
      <c r="C28" s="125"/>
      <c r="D28" s="121" t="s">
        <v>41</v>
      </c>
      <c r="E28" s="122">
        <v>7580</v>
      </c>
      <c r="F28" s="194"/>
      <c r="G28" s="123">
        <f t="shared" si="0"/>
        <v>7113534.9003998693</v>
      </c>
    </row>
    <row r="29" spans="1:8" s="7" customFormat="1" ht="24.75" customHeight="1" thickTop="1" thickBot="1" x14ac:dyDescent="0.25">
      <c r="A29" s="24"/>
      <c r="B29" s="124">
        <v>45019</v>
      </c>
      <c r="C29" s="125"/>
      <c r="D29" s="121" t="s">
        <v>29</v>
      </c>
      <c r="E29" s="122">
        <v>66556.22</v>
      </c>
      <c r="F29" s="194">
        <v>1663.92</v>
      </c>
      <c r="G29" s="123">
        <f t="shared" si="0"/>
        <v>7178427.2003998691</v>
      </c>
    </row>
    <row r="30" spans="1:8" s="7" customFormat="1" ht="31.5" thickTop="1" thickBot="1" x14ac:dyDescent="0.25">
      <c r="A30" s="24"/>
      <c r="B30" s="124">
        <v>45019</v>
      </c>
      <c r="C30" s="125"/>
      <c r="D30" s="121" t="s">
        <v>56</v>
      </c>
      <c r="E30" s="122">
        <v>100</v>
      </c>
      <c r="F30" s="194">
        <v>28</v>
      </c>
      <c r="G30" s="123">
        <f t="shared" si="0"/>
        <v>7178499.2003998691</v>
      </c>
    </row>
    <row r="31" spans="1:8" s="7" customFormat="1" ht="31.5" thickTop="1" thickBot="1" x14ac:dyDescent="0.25">
      <c r="A31" s="24"/>
      <c r="B31" s="124">
        <v>45019</v>
      </c>
      <c r="C31" s="125"/>
      <c r="D31" s="121" t="s">
        <v>69</v>
      </c>
      <c r="E31" s="122">
        <v>20000</v>
      </c>
      <c r="F31" s="194"/>
      <c r="G31" s="123">
        <f t="shared" si="0"/>
        <v>7198499.2003998691</v>
      </c>
    </row>
    <row r="32" spans="1:8" s="7" customFormat="1" ht="31.5" thickTop="1" thickBot="1" x14ac:dyDescent="0.25">
      <c r="A32" s="24"/>
      <c r="B32" s="124">
        <v>45019</v>
      </c>
      <c r="C32" s="125"/>
      <c r="D32" s="121" t="s">
        <v>53</v>
      </c>
      <c r="E32" s="122">
        <v>540</v>
      </c>
      <c r="F32" s="194"/>
      <c r="G32" s="123">
        <f t="shared" si="0"/>
        <v>7199039.2003998691</v>
      </c>
    </row>
    <row r="33" spans="1:9" s="7" customFormat="1" ht="14.25" customHeight="1" thickTop="1" thickBot="1" x14ac:dyDescent="0.25">
      <c r="A33" s="24"/>
      <c r="B33" s="124">
        <v>45019</v>
      </c>
      <c r="C33" s="125"/>
      <c r="D33" s="121" t="s">
        <v>22</v>
      </c>
      <c r="E33" s="122">
        <v>101246.39999999999</v>
      </c>
      <c r="F33" s="194"/>
      <c r="G33" s="123">
        <f t="shared" si="0"/>
        <v>7300285.6003998695</v>
      </c>
    </row>
    <row r="34" spans="1:9" s="7" customFormat="1" ht="18" thickTop="1" thickBot="1" x14ac:dyDescent="0.25">
      <c r="A34" s="24"/>
      <c r="B34" s="124">
        <v>45019</v>
      </c>
      <c r="C34" s="125"/>
      <c r="D34" s="121" t="s">
        <v>22</v>
      </c>
      <c r="E34" s="122">
        <v>3348415.2</v>
      </c>
      <c r="F34" s="194"/>
      <c r="G34" s="123">
        <f t="shared" si="0"/>
        <v>10648700.80039987</v>
      </c>
    </row>
    <row r="35" spans="1:9" s="7" customFormat="1" ht="18" thickTop="1" thickBot="1" x14ac:dyDescent="0.25">
      <c r="A35" s="24"/>
      <c r="B35" s="124">
        <v>45019</v>
      </c>
      <c r="C35" s="125"/>
      <c r="D35" s="121" t="s">
        <v>22</v>
      </c>
      <c r="E35" s="122">
        <v>131225</v>
      </c>
      <c r="F35" s="194"/>
      <c r="G35" s="123">
        <f t="shared" si="0"/>
        <v>10779925.80039987</v>
      </c>
    </row>
    <row r="36" spans="1:9" s="7" customFormat="1" ht="18" thickTop="1" thickBot="1" x14ac:dyDescent="0.25">
      <c r="A36" s="24"/>
      <c r="B36" s="124">
        <v>45019</v>
      </c>
      <c r="C36" s="125"/>
      <c r="D36" s="121" t="s">
        <v>22</v>
      </c>
      <c r="E36" s="122">
        <v>303613.5</v>
      </c>
      <c r="F36" s="194"/>
      <c r="G36" s="123">
        <f t="shared" si="0"/>
        <v>11083539.30039987</v>
      </c>
    </row>
    <row r="37" spans="1:9" s="7" customFormat="1" ht="18" thickTop="1" thickBot="1" x14ac:dyDescent="0.25">
      <c r="A37" s="24"/>
      <c r="B37" s="124">
        <v>45019</v>
      </c>
      <c r="C37" s="125"/>
      <c r="D37" s="121" t="s">
        <v>22</v>
      </c>
      <c r="E37" s="122">
        <v>2168382.73</v>
      </c>
      <c r="F37" s="194"/>
      <c r="G37" s="123">
        <f t="shared" si="0"/>
        <v>13251922.03039987</v>
      </c>
    </row>
    <row r="38" spans="1:9" s="7" customFormat="1" ht="15" customHeight="1" thickTop="1" thickBot="1" x14ac:dyDescent="0.25">
      <c r="A38" s="24"/>
      <c r="B38" s="124">
        <v>45019</v>
      </c>
      <c r="C38" s="125"/>
      <c r="D38" s="121" t="s">
        <v>22</v>
      </c>
      <c r="E38" s="122">
        <v>1608927.95</v>
      </c>
      <c r="F38" s="194"/>
      <c r="G38" s="123">
        <f t="shared" si="0"/>
        <v>14860849.980399869</v>
      </c>
    </row>
    <row r="39" spans="1:9" s="7" customFormat="1" ht="18" thickTop="1" thickBot="1" x14ac:dyDescent="0.25">
      <c r="A39" s="24"/>
      <c r="B39" s="124">
        <v>45019</v>
      </c>
      <c r="C39" s="125"/>
      <c r="D39" s="121" t="s">
        <v>22</v>
      </c>
      <c r="E39" s="122">
        <v>2790123.92</v>
      </c>
      <c r="F39" s="194"/>
      <c r="G39" s="123">
        <f t="shared" si="0"/>
        <v>17650973.900399871</v>
      </c>
    </row>
    <row r="40" spans="1:9" s="7" customFormat="1" ht="42" customHeight="1" thickTop="1" thickBot="1" x14ac:dyDescent="0.25">
      <c r="A40" s="24"/>
      <c r="B40" s="124">
        <v>45019</v>
      </c>
      <c r="C40" s="125"/>
      <c r="D40" s="121" t="s">
        <v>94</v>
      </c>
      <c r="E40" s="122">
        <v>30000</v>
      </c>
      <c r="F40" s="194"/>
      <c r="G40" s="123">
        <f t="shared" si="0"/>
        <v>17680973.900399871</v>
      </c>
    </row>
    <row r="41" spans="1:9" s="7" customFormat="1" ht="18" thickTop="1" thickBot="1" x14ac:dyDescent="0.25">
      <c r="A41" s="24"/>
      <c r="B41" s="124">
        <v>45020</v>
      </c>
      <c r="C41" s="125"/>
      <c r="D41" s="121" t="s">
        <v>41</v>
      </c>
      <c r="E41" s="122">
        <v>84100</v>
      </c>
      <c r="F41" s="194"/>
      <c r="G41" s="123">
        <f t="shared" si="0"/>
        <v>17765073.900399871</v>
      </c>
    </row>
    <row r="42" spans="1:9" s="7" customFormat="1" ht="18" customHeight="1" thickTop="1" thickBot="1" x14ac:dyDescent="0.25">
      <c r="A42" s="24"/>
      <c r="B42" s="124">
        <v>45020</v>
      </c>
      <c r="C42" s="125"/>
      <c r="D42" s="121" t="s">
        <v>41</v>
      </c>
      <c r="E42" s="122">
        <v>53745</v>
      </c>
      <c r="F42" s="195"/>
      <c r="G42" s="123">
        <f t="shared" si="0"/>
        <v>17818818.900399871</v>
      </c>
    </row>
    <row r="43" spans="1:9" s="7" customFormat="1" ht="18" thickTop="1" thickBot="1" x14ac:dyDescent="0.25">
      <c r="A43" s="24"/>
      <c r="B43" s="124">
        <v>45020</v>
      </c>
      <c r="C43" s="125"/>
      <c r="D43" s="121" t="s">
        <v>41</v>
      </c>
      <c r="E43" s="122">
        <v>9275</v>
      </c>
      <c r="F43" s="194"/>
      <c r="G43" s="123">
        <f t="shared" si="0"/>
        <v>17828093.900399871</v>
      </c>
    </row>
    <row r="44" spans="1:9" s="7" customFormat="1" ht="18" thickTop="1" thickBot="1" x14ac:dyDescent="0.25">
      <c r="A44" s="24"/>
      <c r="B44" s="124">
        <v>45020</v>
      </c>
      <c r="C44" s="125"/>
      <c r="D44" s="121" t="s">
        <v>41</v>
      </c>
      <c r="E44" s="122">
        <v>2670</v>
      </c>
      <c r="F44" s="194"/>
      <c r="G44" s="123">
        <f t="shared" si="0"/>
        <v>17830763.900399871</v>
      </c>
    </row>
    <row r="45" spans="1:9" s="7" customFormat="1" ht="19.5" customHeight="1" thickTop="1" thickBot="1" x14ac:dyDescent="0.25">
      <c r="A45" s="24"/>
      <c r="B45" s="124">
        <v>45020</v>
      </c>
      <c r="C45" s="125"/>
      <c r="D45" s="121" t="s">
        <v>41</v>
      </c>
      <c r="E45" s="122">
        <v>2160</v>
      </c>
      <c r="F45" s="194"/>
      <c r="G45" s="123">
        <f t="shared" si="0"/>
        <v>17832923.900399871</v>
      </c>
    </row>
    <row r="46" spans="1:9" s="7" customFormat="1" ht="21" customHeight="1" thickTop="1" thickBot="1" x14ac:dyDescent="0.25">
      <c r="A46" s="24"/>
      <c r="B46" s="124">
        <v>45020</v>
      </c>
      <c r="C46" s="125"/>
      <c r="D46" s="139" t="s">
        <v>41</v>
      </c>
      <c r="E46" s="122">
        <v>60</v>
      </c>
      <c r="F46" s="195"/>
      <c r="G46" s="123">
        <f t="shared" si="0"/>
        <v>17832983.900399871</v>
      </c>
      <c r="H46" s="204"/>
      <c r="I46" s="111"/>
    </row>
    <row r="47" spans="1:9" s="7" customFormat="1" ht="19.5" customHeight="1" thickTop="1" thickBot="1" x14ac:dyDescent="0.25">
      <c r="A47" s="24"/>
      <c r="B47" s="124">
        <v>45020</v>
      </c>
      <c r="C47" s="125"/>
      <c r="D47" s="121" t="s">
        <v>29</v>
      </c>
      <c r="E47" s="122">
        <v>64154.89</v>
      </c>
      <c r="F47" s="195">
        <v>1603.91</v>
      </c>
      <c r="G47" s="123">
        <f t="shared" si="0"/>
        <v>17895534.880399872</v>
      </c>
    </row>
    <row r="48" spans="1:9" s="7" customFormat="1" ht="31.5" thickTop="1" thickBot="1" x14ac:dyDescent="0.25">
      <c r="A48" s="24"/>
      <c r="B48" s="124">
        <v>45020</v>
      </c>
      <c r="C48" s="125"/>
      <c r="D48" s="121" t="s">
        <v>53</v>
      </c>
      <c r="E48" s="122">
        <v>349650</v>
      </c>
      <c r="F48" s="194"/>
      <c r="G48" s="123">
        <f t="shared" si="0"/>
        <v>18245184.880399872</v>
      </c>
    </row>
    <row r="49" spans="1:7" s="7" customFormat="1" ht="18" thickTop="1" thickBot="1" x14ac:dyDescent="0.25">
      <c r="A49" s="24"/>
      <c r="B49" s="124">
        <v>45020</v>
      </c>
      <c r="C49" s="125"/>
      <c r="D49" s="121" t="s">
        <v>22</v>
      </c>
      <c r="E49" s="122">
        <v>921535.08</v>
      </c>
      <c r="F49" s="194"/>
      <c r="G49" s="123">
        <f t="shared" si="0"/>
        <v>19166719.96039987</v>
      </c>
    </row>
    <row r="50" spans="1:7" s="7" customFormat="1" ht="18" thickTop="1" thickBot="1" x14ac:dyDescent="0.25">
      <c r="A50" s="24"/>
      <c r="B50" s="124">
        <v>45020</v>
      </c>
      <c r="C50" s="125"/>
      <c r="D50" s="121" t="s">
        <v>22</v>
      </c>
      <c r="E50" s="122">
        <v>1727052.68</v>
      </c>
      <c r="F50" s="194"/>
      <c r="G50" s="123">
        <f t="shared" si="0"/>
        <v>20893772.64039987</v>
      </c>
    </row>
    <row r="51" spans="1:7" s="7" customFormat="1" ht="18" thickTop="1" thickBot="1" x14ac:dyDescent="0.25">
      <c r="A51" s="24"/>
      <c r="B51" s="124">
        <v>45020</v>
      </c>
      <c r="C51" s="125"/>
      <c r="D51" s="121" t="s">
        <v>22</v>
      </c>
      <c r="E51" s="122">
        <v>4088852.66</v>
      </c>
      <c r="F51" s="194"/>
      <c r="G51" s="123">
        <f t="shared" si="0"/>
        <v>24982625.30039987</v>
      </c>
    </row>
    <row r="52" spans="1:7" s="7" customFormat="1" ht="19.5" customHeight="1" thickTop="1" thickBot="1" x14ac:dyDescent="0.25">
      <c r="A52" s="24"/>
      <c r="B52" s="124">
        <v>45020</v>
      </c>
      <c r="C52" s="125"/>
      <c r="D52" s="121" t="s">
        <v>22</v>
      </c>
      <c r="E52" s="122">
        <v>995873.91</v>
      </c>
      <c r="F52" s="194"/>
      <c r="G52" s="123">
        <f t="shared" si="0"/>
        <v>25978499.21039987</v>
      </c>
    </row>
    <row r="53" spans="1:7" s="7" customFormat="1" ht="18" thickTop="1" thickBot="1" x14ac:dyDescent="0.25">
      <c r="A53" s="24"/>
      <c r="B53" s="124">
        <v>45020</v>
      </c>
      <c r="C53" s="125"/>
      <c r="D53" s="121" t="s">
        <v>22</v>
      </c>
      <c r="E53" s="122">
        <v>4786133.84</v>
      </c>
      <c r="F53" s="194"/>
      <c r="G53" s="123">
        <f t="shared" si="0"/>
        <v>30764633.05039987</v>
      </c>
    </row>
    <row r="54" spans="1:7" s="7" customFormat="1" ht="20.25" customHeight="1" thickTop="1" thickBot="1" x14ac:dyDescent="0.25">
      <c r="A54" s="24"/>
      <c r="B54" s="124">
        <v>45020</v>
      </c>
      <c r="C54" s="125"/>
      <c r="D54" s="126" t="s">
        <v>22</v>
      </c>
      <c r="E54" s="122">
        <v>4046801.7</v>
      </c>
      <c r="F54" s="196"/>
      <c r="G54" s="123">
        <f t="shared" si="0"/>
        <v>34811434.750399873</v>
      </c>
    </row>
    <row r="55" spans="1:7" s="7" customFormat="1" ht="21" customHeight="1" thickTop="1" thickBot="1" x14ac:dyDescent="0.25">
      <c r="A55" s="24"/>
      <c r="B55" s="124">
        <v>45021</v>
      </c>
      <c r="C55" s="125"/>
      <c r="D55" s="121" t="s">
        <v>41</v>
      </c>
      <c r="E55" s="122">
        <v>82370</v>
      </c>
      <c r="F55" s="194"/>
      <c r="G55" s="123">
        <f t="shared" si="0"/>
        <v>34893804.750399873</v>
      </c>
    </row>
    <row r="56" spans="1:7" s="7" customFormat="1" ht="18" thickTop="1" thickBot="1" x14ac:dyDescent="0.25">
      <c r="A56" s="24"/>
      <c r="B56" s="124">
        <v>45021</v>
      </c>
      <c r="C56" s="125"/>
      <c r="D56" s="121" t="s">
        <v>41</v>
      </c>
      <c r="E56" s="122">
        <v>76700</v>
      </c>
      <c r="F56" s="194"/>
      <c r="G56" s="123">
        <f t="shared" si="0"/>
        <v>34970504.750399873</v>
      </c>
    </row>
    <row r="57" spans="1:7" s="7" customFormat="1" ht="18" thickTop="1" thickBot="1" x14ac:dyDescent="0.25">
      <c r="A57" s="24"/>
      <c r="B57" s="124">
        <v>45021</v>
      </c>
      <c r="C57" s="125"/>
      <c r="D57" s="121" t="s">
        <v>41</v>
      </c>
      <c r="E57" s="122">
        <v>8310</v>
      </c>
      <c r="F57" s="195"/>
      <c r="G57" s="123">
        <f t="shared" si="0"/>
        <v>34978814.750399873</v>
      </c>
    </row>
    <row r="58" spans="1:7" s="7" customFormat="1" ht="18" thickTop="1" thickBot="1" x14ac:dyDescent="0.25">
      <c r="A58" s="24"/>
      <c r="B58" s="124">
        <v>45021</v>
      </c>
      <c r="C58" s="125"/>
      <c r="D58" s="121" t="s">
        <v>41</v>
      </c>
      <c r="E58" s="122">
        <v>15745</v>
      </c>
      <c r="F58" s="194"/>
      <c r="G58" s="123">
        <f t="shared" si="0"/>
        <v>34994559.750399873</v>
      </c>
    </row>
    <row r="59" spans="1:7" s="7" customFormat="1" ht="25.5" customHeight="1" thickTop="1" thickBot="1" x14ac:dyDescent="0.25">
      <c r="A59" s="24"/>
      <c r="B59" s="124">
        <v>45021</v>
      </c>
      <c r="C59" s="125"/>
      <c r="D59" s="121" t="s">
        <v>41</v>
      </c>
      <c r="E59" s="122">
        <v>4475</v>
      </c>
      <c r="F59" s="194"/>
      <c r="G59" s="123">
        <f t="shared" si="0"/>
        <v>34999034.750399873</v>
      </c>
    </row>
    <row r="60" spans="1:7" s="7" customFormat="1" ht="18" thickTop="1" thickBot="1" x14ac:dyDescent="0.25">
      <c r="A60" s="24"/>
      <c r="B60" s="124">
        <v>45021</v>
      </c>
      <c r="C60" s="125"/>
      <c r="D60" s="121" t="s">
        <v>29</v>
      </c>
      <c r="E60" s="122">
        <v>83067</v>
      </c>
      <c r="F60" s="194">
        <v>2076.69</v>
      </c>
      <c r="G60" s="123">
        <f t="shared" si="0"/>
        <v>35080025.060399875</v>
      </c>
    </row>
    <row r="61" spans="1:7" s="7" customFormat="1" ht="24" customHeight="1" thickTop="1" thickBot="1" x14ac:dyDescent="0.25">
      <c r="A61" s="24"/>
      <c r="B61" s="124">
        <v>45021</v>
      </c>
      <c r="C61" s="125"/>
      <c r="D61" s="121" t="s">
        <v>56</v>
      </c>
      <c r="E61" s="122">
        <v>700</v>
      </c>
      <c r="F61" s="194">
        <v>46</v>
      </c>
      <c r="G61" s="123">
        <f t="shared" si="0"/>
        <v>35080679.060399875</v>
      </c>
    </row>
    <row r="62" spans="1:7" s="7" customFormat="1" ht="18" thickTop="1" thickBot="1" x14ac:dyDescent="0.25">
      <c r="A62" s="24"/>
      <c r="B62" s="124">
        <v>45021</v>
      </c>
      <c r="C62" s="125"/>
      <c r="D62" s="121" t="s">
        <v>22</v>
      </c>
      <c r="E62" s="122">
        <v>8059599.2800000003</v>
      </c>
      <c r="F62" s="194"/>
      <c r="G62" s="123">
        <f t="shared" si="0"/>
        <v>43140278.340399876</v>
      </c>
    </row>
    <row r="63" spans="1:7" s="7" customFormat="1" ht="19.5" customHeight="1" thickTop="1" thickBot="1" x14ac:dyDescent="0.25">
      <c r="A63" s="24"/>
      <c r="B63" s="124">
        <v>45021</v>
      </c>
      <c r="C63" s="125"/>
      <c r="D63" s="121" t="s">
        <v>23</v>
      </c>
      <c r="E63" s="122"/>
      <c r="F63" s="194">
        <v>14506871.460000001</v>
      </c>
      <c r="G63" s="123">
        <f t="shared" si="0"/>
        <v>28633406.880399875</v>
      </c>
    </row>
    <row r="64" spans="1:7" s="7" customFormat="1" ht="18" thickTop="1" thickBot="1" x14ac:dyDescent="0.25">
      <c r="A64" s="24"/>
      <c r="B64" s="124">
        <v>45022</v>
      </c>
      <c r="C64" s="125"/>
      <c r="D64" s="126" t="s">
        <v>41</v>
      </c>
      <c r="E64" s="122">
        <v>10</v>
      </c>
      <c r="F64" s="196"/>
      <c r="G64" s="123">
        <f t="shared" si="0"/>
        <v>28633416.880399875</v>
      </c>
    </row>
    <row r="65" spans="1:7" s="7" customFormat="1" ht="18" thickTop="1" thickBot="1" x14ac:dyDescent="0.25">
      <c r="A65" s="24"/>
      <c r="B65" s="124">
        <v>45022</v>
      </c>
      <c r="C65" s="125"/>
      <c r="D65" s="121" t="s">
        <v>29</v>
      </c>
      <c r="E65" s="122">
        <v>61967.39</v>
      </c>
      <c r="F65" s="194">
        <v>1549.18</v>
      </c>
      <c r="G65" s="123">
        <f t="shared" si="0"/>
        <v>28693835.090399876</v>
      </c>
    </row>
    <row r="66" spans="1:7" s="7" customFormat="1" ht="18" thickTop="1" thickBot="1" x14ac:dyDescent="0.25">
      <c r="A66" s="24"/>
      <c r="B66" s="124">
        <v>45023</v>
      </c>
      <c r="C66" s="125"/>
      <c r="D66" s="121" t="s">
        <v>41</v>
      </c>
      <c r="E66" s="122">
        <v>19600</v>
      </c>
      <c r="F66" s="194"/>
      <c r="G66" s="123">
        <f t="shared" si="0"/>
        <v>28713435.090399876</v>
      </c>
    </row>
    <row r="67" spans="1:7" s="7" customFormat="1" ht="18" thickTop="1" thickBot="1" x14ac:dyDescent="0.25">
      <c r="A67" s="24"/>
      <c r="B67" s="124">
        <v>45023</v>
      </c>
      <c r="C67" s="125"/>
      <c r="D67" s="121" t="s">
        <v>29</v>
      </c>
      <c r="E67" s="122">
        <v>45727</v>
      </c>
      <c r="F67" s="194">
        <v>1143.18</v>
      </c>
      <c r="G67" s="123">
        <f t="shared" si="0"/>
        <v>28758018.910399877</v>
      </c>
    </row>
    <row r="68" spans="1:7" s="7" customFormat="1" ht="21" customHeight="1" thickTop="1" thickBot="1" x14ac:dyDescent="0.25">
      <c r="A68" s="24"/>
      <c r="B68" s="124">
        <v>45024</v>
      </c>
      <c r="C68" s="125"/>
      <c r="D68" s="121" t="s">
        <v>41</v>
      </c>
      <c r="E68" s="122">
        <v>550</v>
      </c>
      <c r="F68" s="194"/>
      <c r="G68" s="123">
        <f t="shared" si="0"/>
        <v>28758568.910399877</v>
      </c>
    </row>
    <row r="69" spans="1:7" s="7" customFormat="1" ht="18" thickTop="1" thickBot="1" x14ac:dyDescent="0.25">
      <c r="A69" s="24"/>
      <c r="B69" s="124">
        <v>45025</v>
      </c>
      <c r="C69" s="125"/>
      <c r="D69" s="121" t="s">
        <v>41</v>
      </c>
      <c r="E69" s="122">
        <v>1151</v>
      </c>
      <c r="F69" s="194"/>
      <c r="G69" s="123">
        <f t="shared" si="0"/>
        <v>28759719.910399877</v>
      </c>
    </row>
    <row r="70" spans="1:7" s="7" customFormat="1" ht="18" thickTop="1" thickBot="1" x14ac:dyDescent="0.25">
      <c r="A70" s="24"/>
      <c r="B70" s="124">
        <v>45025</v>
      </c>
      <c r="C70" s="125"/>
      <c r="D70" s="121" t="s">
        <v>29</v>
      </c>
      <c r="E70" s="122">
        <v>9500</v>
      </c>
      <c r="F70" s="194">
        <v>237.5</v>
      </c>
      <c r="G70" s="123">
        <f t="shared" si="0"/>
        <v>28768982.410399877</v>
      </c>
    </row>
    <row r="71" spans="1:7" s="7" customFormat="1" ht="18" thickTop="1" thickBot="1" x14ac:dyDescent="0.25">
      <c r="A71" s="24"/>
      <c r="B71" s="124">
        <v>45026</v>
      </c>
      <c r="C71" s="125"/>
      <c r="D71" s="121" t="s">
        <v>41</v>
      </c>
      <c r="E71" s="122">
        <v>74260</v>
      </c>
      <c r="F71" s="194"/>
      <c r="G71" s="123">
        <f t="shared" si="0"/>
        <v>28843242.410399877</v>
      </c>
    </row>
    <row r="72" spans="1:7" s="7" customFormat="1" ht="18" thickTop="1" thickBot="1" x14ac:dyDescent="0.25">
      <c r="A72" s="24"/>
      <c r="B72" s="124">
        <v>45026</v>
      </c>
      <c r="C72" s="125"/>
      <c r="D72" s="121" t="s">
        <v>41</v>
      </c>
      <c r="E72" s="127">
        <v>53063</v>
      </c>
      <c r="F72" s="194"/>
      <c r="G72" s="123">
        <f t="shared" si="0"/>
        <v>28896305.410399877</v>
      </c>
    </row>
    <row r="73" spans="1:7" s="7" customFormat="1" ht="18" thickTop="1" thickBot="1" x14ac:dyDescent="0.25">
      <c r="A73" s="24"/>
      <c r="B73" s="124">
        <v>45026</v>
      </c>
      <c r="C73" s="125"/>
      <c r="D73" s="121" t="s">
        <v>41</v>
      </c>
      <c r="E73" s="127">
        <v>13550</v>
      </c>
      <c r="F73" s="194"/>
      <c r="G73" s="123">
        <f t="shared" si="0"/>
        <v>28909855.410399877</v>
      </c>
    </row>
    <row r="74" spans="1:7" s="7" customFormat="1" ht="18" thickTop="1" thickBot="1" x14ac:dyDescent="0.25">
      <c r="A74" s="24"/>
      <c r="B74" s="124">
        <v>45026</v>
      </c>
      <c r="C74" s="125"/>
      <c r="D74" s="121" t="s">
        <v>41</v>
      </c>
      <c r="E74" s="127">
        <v>2540</v>
      </c>
      <c r="F74" s="197"/>
      <c r="G74" s="123">
        <f t="shared" si="0"/>
        <v>28912395.410399877</v>
      </c>
    </row>
    <row r="75" spans="1:7" s="7" customFormat="1" ht="18" thickTop="1" thickBot="1" x14ac:dyDescent="0.25">
      <c r="A75" s="24"/>
      <c r="B75" s="124">
        <v>45026</v>
      </c>
      <c r="C75" s="125"/>
      <c r="D75" s="121" t="s">
        <v>41</v>
      </c>
      <c r="E75" s="127">
        <v>6921</v>
      </c>
      <c r="F75" s="197"/>
      <c r="G75" s="123">
        <f t="shared" si="0"/>
        <v>28919316.410399877</v>
      </c>
    </row>
    <row r="76" spans="1:7" s="7" customFormat="1" ht="18" thickTop="1" thickBot="1" x14ac:dyDescent="0.25">
      <c r="A76" s="24"/>
      <c r="B76" s="124">
        <v>45026</v>
      </c>
      <c r="C76" s="125"/>
      <c r="D76" s="126" t="s">
        <v>29</v>
      </c>
      <c r="E76" s="122">
        <v>28697.42</v>
      </c>
      <c r="F76" s="194">
        <v>717.44</v>
      </c>
      <c r="G76" s="123">
        <f t="shared" si="0"/>
        <v>28947296.390399877</v>
      </c>
    </row>
    <row r="77" spans="1:7" s="7" customFormat="1" ht="18" customHeight="1" thickTop="1" thickBot="1" x14ac:dyDescent="0.25">
      <c r="A77" s="24"/>
      <c r="B77" s="124">
        <v>45026</v>
      </c>
      <c r="C77" s="125"/>
      <c r="D77" s="121" t="s">
        <v>23</v>
      </c>
      <c r="E77" s="122"/>
      <c r="F77" s="194">
        <v>146090.68</v>
      </c>
      <c r="G77" s="123">
        <f t="shared" si="0"/>
        <v>28801205.710399877</v>
      </c>
    </row>
    <row r="78" spans="1:7" s="7" customFormat="1" ht="18" customHeight="1" thickTop="1" thickBot="1" x14ac:dyDescent="0.25">
      <c r="A78" s="24"/>
      <c r="B78" s="124">
        <v>45027</v>
      </c>
      <c r="C78" s="125"/>
      <c r="D78" s="121" t="s">
        <v>41</v>
      </c>
      <c r="E78" s="122">
        <v>79800</v>
      </c>
      <c r="F78" s="194"/>
      <c r="G78" s="123">
        <f t="shared" si="0"/>
        <v>28881005.710399877</v>
      </c>
    </row>
    <row r="79" spans="1:7" s="113" customFormat="1" ht="18" thickTop="1" thickBot="1" x14ac:dyDescent="0.25">
      <c r="A79" s="112"/>
      <c r="B79" s="124">
        <v>45027</v>
      </c>
      <c r="C79" s="125"/>
      <c r="D79" s="121" t="s">
        <v>41</v>
      </c>
      <c r="E79" s="122">
        <v>81835</v>
      </c>
      <c r="F79" s="194"/>
      <c r="G79" s="123">
        <f t="shared" si="0"/>
        <v>28962840.710399877</v>
      </c>
    </row>
    <row r="80" spans="1:7" s="7" customFormat="1" ht="18" thickTop="1" thickBot="1" x14ac:dyDescent="0.25">
      <c r="A80" s="24"/>
      <c r="B80" s="124">
        <v>45027</v>
      </c>
      <c r="C80" s="125"/>
      <c r="D80" s="121" t="s">
        <v>41</v>
      </c>
      <c r="E80" s="122">
        <v>12785</v>
      </c>
      <c r="F80" s="194"/>
      <c r="G80" s="123">
        <f t="shared" si="0"/>
        <v>28975625.710399877</v>
      </c>
    </row>
    <row r="81" spans="1:8" s="7" customFormat="1" ht="18" thickTop="1" thickBot="1" x14ac:dyDescent="0.25">
      <c r="A81" s="24"/>
      <c r="B81" s="124">
        <v>45027</v>
      </c>
      <c r="C81" s="125"/>
      <c r="D81" s="121" t="s">
        <v>41</v>
      </c>
      <c r="E81" s="122">
        <v>2130</v>
      </c>
      <c r="F81" s="194"/>
      <c r="G81" s="123">
        <f t="shared" si="0"/>
        <v>28977755.710399877</v>
      </c>
    </row>
    <row r="82" spans="1:8" s="7" customFormat="1" ht="18" thickTop="1" thickBot="1" x14ac:dyDescent="0.25">
      <c r="A82" s="24"/>
      <c r="B82" s="124">
        <v>45027</v>
      </c>
      <c r="C82" s="125"/>
      <c r="D82" s="121" t="s">
        <v>41</v>
      </c>
      <c r="E82" s="122">
        <v>15750</v>
      </c>
      <c r="F82" s="194"/>
      <c r="G82" s="123">
        <f t="shared" si="0"/>
        <v>28993505.710399877</v>
      </c>
    </row>
    <row r="83" spans="1:8" s="7" customFormat="1" ht="18.75" customHeight="1" thickTop="1" thickBot="1" x14ac:dyDescent="0.25">
      <c r="A83" s="24"/>
      <c r="B83" s="124">
        <v>45027</v>
      </c>
      <c r="C83" s="125"/>
      <c r="D83" s="121" t="s">
        <v>29</v>
      </c>
      <c r="E83" s="122">
        <v>136322.22</v>
      </c>
      <c r="F83" s="194">
        <v>3412.23</v>
      </c>
      <c r="G83" s="123">
        <f t="shared" si="0"/>
        <v>29126415.700399876</v>
      </c>
    </row>
    <row r="84" spans="1:8" s="7" customFormat="1" ht="28.5" customHeight="1" thickTop="1" thickBot="1" x14ac:dyDescent="0.25">
      <c r="A84" s="24"/>
      <c r="B84" s="124">
        <v>45027</v>
      </c>
      <c r="C84" s="125"/>
      <c r="D84" s="205" t="s">
        <v>95</v>
      </c>
      <c r="E84" s="122">
        <v>70000</v>
      </c>
      <c r="F84" s="194"/>
      <c r="G84" s="123">
        <f t="shared" ref="G84:G147" si="1">G83+E84-F84</f>
        <v>29196415.700399876</v>
      </c>
    </row>
    <row r="85" spans="1:8" s="7" customFormat="1" ht="24.75" customHeight="1" thickTop="1" thickBot="1" x14ac:dyDescent="0.25">
      <c r="A85" s="24"/>
      <c r="B85" s="124">
        <v>45027</v>
      </c>
      <c r="C85" s="125"/>
      <c r="D85" s="140" t="s">
        <v>46</v>
      </c>
      <c r="E85" s="122">
        <v>246558.64</v>
      </c>
      <c r="F85" s="194"/>
      <c r="G85" s="123">
        <f t="shared" si="1"/>
        <v>29442974.340399876</v>
      </c>
    </row>
    <row r="86" spans="1:8" s="7" customFormat="1" ht="25.5" customHeight="1" thickTop="1" thickBot="1" x14ac:dyDescent="0.25">
      <c r="A86" s="24"/>
      <c r="B86" s="124">
        <v>45027</v>
      </c>
      <c r="C86" s="125"/>
      <c r="D86" s="121" t="s">
        <v>22</v>
      </c>
      <c r="E86" s="122">
        <v>1320951.92</v>
      </c>
      <c r="F86" s="194"/>
      <c r="G86" s="123">
        <f t="shared" si="1"/>
        <v>30763926.260399878</v>
      </c>
    </row>
    <row r="87" spans="1:8" s="7" customFormat="1" ht="18" thickTop="1" thickBot="1" x14ac:dyDescent="0.25">
      <c r="A87" s="24"/>
      <c r="B87" s="124">
        <v>45027</v>
      </c>
      <c r="C87" s="125"/>
      <c r="D87" s="121" t="s">
        <v>22</v>
      </c>
      <c r="E87" s="122">
        <v>1112110.3500000001</v>
      </c>
      <c r="F87" s="194"/>
      <c r="G87" s="123">
        <f t="shared" si="1"/>
        <v>31876036.61039988</v>
      </c>
    </row>
    <row r="88" spans="1:8" s="7" customFormat="1" ht="18" thickTop="1" thickBot="1" x14ac:dyDescent="0.25">
      <c r="A88" s="24"/>
      <c r="B88" s="124">
        <v>45027</v>
      </c>
      <c r="C88" s="125"/>
      <c r="D88" s="121" t="s">
        <v>22</v>
      </c>
      <c r="E88" s="122">
        <v>96000</v>
      </c>
      <c r="F88" s="194"/>
      <c r="G88" s="123">
        <f t="shared" si="1"/>
        <v>31972036.61039988</v>
      </c>
    </row>
    <row r="89" spans="1:8" s="7" customFormat="1" ht="18" thickTop="1" thickBot="1" x14ac:dyDescent="0.25">
      <c r="A89" s="24"/>
      <c r="B89" s="124">
        <v>45027</v>
      </c>
      <c r="C89" s="125"/>
      <c r="D89" s="121" t="s">
        <v>22</v>
      </c>
      <c r="E89" s="122">
        <v>1662451.99</v>
      </c>
      <c r="F89" s="194"/>
      <c r="G89" s="123">
        <f t="shared" si="1"/>
        <v>33634488.600399882</v>
      </c>
    </row>
    <row r="90" spans="1:8" s="7" customFormat="1" ht="18" thickTop="1" thickBot="1" x14ac:dyDescent="0.25">
      <c r="A90" s="24"/>
      <c r="B90" s="124">
        <v>45027</v>
      </c>
      <c r="C90" s="125"/>
      <c r="D90" s="126" t="s">
        <v>23</v>
      </c>
      <c r="E90" s="122"/>
      <c r="F90" s="194">
        <v>3206909.23</v>
      </c>
      <c r="G90" s="123">
        <f t="shared" si="1"/>
        <v>30427579.370399881</v>
      </c>
    </row>
    <row r="91" spans="1:8" s="7" customFormat="1" ht="18" thickTop="1" thickBot="1" x14ac:dyDescent="0.25">
      <c r="A91" s="24"/>
      <c r="B91" s="124">
        <v>45028</v>
      </c>
      <c r="C91" s="125"/>
      <c r="D91" s="121" t="s">
        <v>41</v>
      </c>
      <c r="E91" s="122">
        <v>72892</v>
      </c>
      <c r="F91" s="194"/>
      <c r="G91" s="123">
        <f t="shared" si="1"/>
        <v>30500471.370399881</v>
      </c>
    </row>
    <row r="92" spans="1:8" s="7" customFormat="1" ht="18" thickTop="1" thickBot="1" x14ac:dyDescent="0.25">
      <c r="A92" s="24"/>
      <c r="B92" s="124">
        <v>45028</v>
      </c>
      <c r="C92" s="125"/>
      <c r="D92" s="121" t="s">
        <v>41</v>
      </c>
      <c r="E92" s="122">
        <v>119358</v>
      </c>
      <c r="F92" s="194"/>
      <c r="G92" s="123">
        <f t="shared" si="1"/>
        <v>30619829.370399881</v>
      </c>
    </row>
    <row r="93" spans="1:8" s="7" customFormat="1" ht="18" thickTop="1" thickBot="1" x14ac:dyDescent="0.25">
      <c r="A93" s="24"/>
      <c r="B93" s="124">
        <v>45028</v>
      </c>
      <c r="C93" s="125"/>
      <c r="D93" s="121" t="s">
        <v>41</v>
      </c>
      <c r="E93" s="122">
        <v>17165</v>
      </c>
      <c r="F93" s="194"/>
      <c r="G93" s="123">
        <f t="shared" si="1"/>
        <v>30636994.370399881</v>
      </c>
    </row>
    <row r="94" spans="1:8" s="7" customFormat="1" ht="18" thickTop="1" thickBot="1" x14ac:dyDescent="0.25">
      <c r="A94" s="24"/>
      <c r="B94" s="124">
        <v>45028</v>
      </c>
      <c r="C94" s="125"/>
      <c r="D94" s="121" t="s">
        <v>41</v>
      </c>
      <c r="E94" s="122">
        <v>6940</v>
      </c>
      <c r="F94" s="194"/>
      <c r="G94" s="123">
        <f t="shared" si="1"/>
        <v>30643934.370399881</v>
      </c>
    </row>
    <row r="95" spans="1:8" s="7" customFormat="1" ht="18" thickTop="1" thickBot="1" x14ac:dyDescent="0.25">
      <c r="A95" s="24"/>
      <c r="B95" s="124">
        <v>45028</v>
      </c>
      <c r="C95" s="125"/>
      <c r="D95" s="121" t="s">
        <v>41</v>
      </c>
      <c r="E95" s="122">
        <v>4057</v>
      </c>
      <c r="F95" s="194"/>
      <c r="G95" s="123">
        <f t="shared" si="1"/>
        <v>30647991.370399881</v>
      </c>
      <c r="H95" s="111"/>
    </row>
    <row r="96" spans="1:8" s="7" customFormat="1" ht="18" thickTop="1" thickBot="1" x14ac:dyDescent="0.25">
      <c r="A96" s="24"/>
      <c r="B96" s="124">
        <v>45028</v>
      </c>
      <c r="C96" s="125"/>
      <c r="D96" s="121" t="s">
        <v>29</v>
      </c>
      <c r="E96" s="122">
        <v>51480.54</v>
      </c>
      <c r="F96" s="194">
        <v>1341.41</v>
      </c>
      <c r="G96" s="123">
        <f t="shared" si="1"/>
        <v>30698130.50039988</v>
      </c>
    </row>
    <row r="97" spans="1:7" s="7" customFormat="1" ht="18" thickTop="1" thickBot="1" x14ac:dyDescent="0.25">
      <c r="A97" s="24"/>
      <c r="B97" s="124">
        <v>45028</v>
      </c>
      <c r="C97" s="125"/>
      <c r="D97" s="121" t="s">
        <v>23</v>
      </c>
      <c r="E97" s="122"/>
      <c r="F97" s="194">
        <v>1799073.88</v>
      </c>
      <c r="G97" s="123">
        <f t="shared" si="1"/>
        <v>28899056.620399881</v>
      </c>
    </row>
    <row r="98" spans="1:7" s="7" customFormat="1" ht="18" thickTop="1" thickBot="1" x14ac:dyDescent="0.25">
      <c r="A98" s="24"/>
      <c r="B98" s="124">
        <v>45029</v>
      </c>
      <c r="C98" s="125"/>
      <c r="D98" s="121" t="s">
        <v>41</v>
      </c>
      <c r="E98" s="122">
        <v>182124</v>
      </c>
      <c r="F98" s="194"/>
      <c r="G98" s="123">
        <f t="shared" si="1"/>
        <v>29081180.620399881</v>
      </c>
    </row>
    <row r="99" spans="1:7" s="7" customFormat="1" ht="18" thickTop="1" thickBot="1" x14ac:dyDescent="0.25">
      <c r="A99" s="24"/>
      <c r="B99" s="124">
        <v>45029</v>
      </c>
      <c r="C99" s="125"/>
      <c r="D99" s="121" t="s">
        <v>41</v>
      </c>
      <c r="E99" s="122">
        <v>71195</v>
      </c>
      <c r="F99" s="194"/>
      <c r="G99" s="123">
        <f t="shared" si="1"/>
        <v>29152375.620399881</v>
      </c>
    </row>
    <row r="100" spans="1:7" s="7" customFormat="1" ht="18" thickTop="1" thickBot="1" x14ac:dyDescent="0.25">
      <c r="A100" s="24"/>
      <c r="B100" s="124">
        <v>45029</v>
      </c>
      <c r="C100" s="125"/>
      <c r="D100" s="121" t="s">
        <v>41</v>
      </c>
      <c r="E100" s="122">
        <v>7840</v>
      </c>
      <c r="F100" s="194"/>
      <c r="G100" s="123">
        <f t="shared" si="1"/>
        <v>29160215.620399881</v>
      </c>
    </row>
    <row r="101" spans="1:7" s="7" customFormat="1" ht="27" customHeight="1" thickTop="1" thickBot="1" x14ac:dyDescent="0.25">
      <c r="A101" s="24"/>
      <c r="B101" s="124">
        <v>45029</v>
      </c>
      <c r="C101" s="125"/>
      <c r="D101" s="121" t="s">
        <v>41</v>
      </c>
      <c r="E101" s="122">
        <v>5750</v>
      </c>
      <c r="F101" s="194"/>
      <c r="G101" s="123">
        <f t="shared" si="1"/>
        <v>29165965.620399881</v>
      </c>
    </row>
    <row r="102" spans="1:7" s="7" customFormat="1" ht="18" thickTop="1" thickBot="1" x14ac:dyDescent="0.25">
      <c r="A102" s="24"/>
      <c r="B102" s="124">
        <v>45029</v>
      </c>
      <c r="C102" s="125"/>
      <c r="D102" s="121" t="s">
        <v>41</v>
      </c>
      <c r="E102" s="122">
        <v>1305</v>
      </c>
      <c r="F102" s="195"/>
      <c r="G102" s="123">
        <f t="shared" si="1"/>
        <v>29167270.620399881</v>
      </c>
    </row>
    <row r="103" spans="1:7" s="7" customFormat="1" ht="18" thickTop="1" thickBot="1" x14ac:dyDescent="0.25">
      <c r="A103" s="24"/>
      <c r="B103" s="124">
        <v>45029</v>
      </c>
      <c r="C103" s="125"/>
      <c r="D103" s="126" t="s">
        <v>29</v>
      </c>
      <c r="E103" s="122">
        <v>74012.490000000005</v>
      </c>
      <c r="F103" s="194">
        <v>1871.34</v>
      </c>
      <c r="G103" s="123">
        <f t="shared" si="1"/>
        <v>29239411.77039988</v>
      </c>
    </row>
    <row r="104" spans="1:7" s="7" customFormat="1" ht="18" thickTop="1" thickBot="1" x14ac:dyDescent="0.25">
      <c r="A104" s="24"/>
      <c r="B104" s="124">
        <v>45029</v>
      </c>
      <c r="C104" s="125"/>
      <c r="D104" s="121" t="s">
        <v>22</v>
      </c>
      <c r="E104" s="122">
        <v>2998957.34</v>
      </c>
      <c r="F104" s="194"/>
      <c r="G104" s="123">
        <f t="shared" si="1"/>
        <v>32238369.11039988</v>
      </c>
    </row>
    <row r="105" spans="1:7" s="7" customFormat="1" ht="18" thickTop="1" thickBot="1" x14ac:dyDescent="0.25">
      <c r="A105" s="24"/>
      <c r="B105" s="124">
        <v>45029</v>
      </c>
      <c r="C105" s="125"/>
      <c r="D105" s="121" t="s">
        <v>23</v>
      </c>
      <c r="E105" s="122"/>
      <c r="F105" s="194">
        <v>100613.88</v>
      </c>
      <c r="G105" s="123">
        <f t="shared" si="1"/>
        <v>32137755.230399881</v>
      </c>
    </row>
    <row r="106" spans="1:7" s="7" customFormat="1" ht="27" customHeight="1" thickTop="1" thickBot="1" x14ac:dyDescent="0.25">
      <c r="A106" s="24"/>
      <c r="B106" s="124">
        <v>45030</v>
      </c>
      <c r="C106" s="125"/>
      <c r="D106" s="121" t="s">
        <v>41</v>
      </c>
      <c r="E106" s="122">
        <v>136300</v>
      </c>
      <c r="F106" s="194"/>
      <c r="G106" s="123">
        <f t="shared" si="1"/>
        <v>32274055.230399881</v>
      </c>
    </row>
    <row r="107" spans="1:7" s="7" customFormat="1" ht="18" thickTop="1" thickBot="1" x14ac:dyDescent="0.25">
      <c r="A107" s="24"/>
      <c r="B107" s="124">
        <v>45030</v>
      </c>
      <c r="C107" s="125"/>
      <c r="D107" s="121" t="s">
        <v>41</v>
      </c>
      <c r="E107" s="122">
        <v>92176</v>
      </c>
      <c r="F107" s="194"/>
      <c r="G107" s="123">
        <f t="shared" si="1"/>
        <v>32366231.230399881</v>
      </c>
    </row>
    <row r="108" spans="1:7" s="7" customFormat="1" ht="18" thickTop="1" thickBot="1" x14ac:dyDescent="0.25">
      <c r="A108" s="24"/>
      <c r="B108" s="124">
        <v>45030</v>
      </c>
      <c r="C108" s="125"/>
      <c r="D108" s="121" t="s">
        <v>41</v>
      </c>
      <c r="E108" s="122">
        <v>16005</v>
      </c>
      <c r="F108" s="194"/>
      <c r="G108" s="123">
        <f t="shared" si="1"/>
        <v>32382236.230399881</v>
      </c>
    </row>
    <row r="109" spans="1:7" s="7" customFormat="1" ht="18" thickTop="1" thickBot="1" x14ac:dyDescent="0.25">
      <c r="A109" s="24"/>
      <c r="B109" s="124">
        <v>45030</v>
      </c>
      <c r="C109" s="125"/>
      <c r="D109" s="121" t="s">
        <v>41</v>
      </c>
      <c r="E109" s="122">
        <v>5680</v>
      </c>
      <c r="F109" s="194"/>
      <c r="G109" s="123">
        <f t="shared" si="1"/>
        <v>32387916.230399881</v>
      </c>
    </row>
    <row r="110" spans="1:7" s="7" customFormat="1" ht="20.25" customHeight="1" thickTop="1" thickBot="1" x14ac:dyDescent="0.25">
      <c r="A110" s="24"/>
      <c r="B110" s="128">
        <v>45030</v>
      </c>
      <c r="C110" s="129"/>
      <c r="D110" s="121" t="s">
        <v>41</v>
      </c>
      <c r="E110" s="122">
        <v>725</v>
      </c>
      <c r="F110" s="194"/>
      <c r="G110" s="123">
        <f t="shared" si="1"/>
        <v>32388641.230399881</v>
      </c>
    </row>
    <row r="111" spans="1:7" s="7" customFormat="1" ht="18" thickTop="1" thickBot="1" x14ac:dyDescent="0.25">
      <c r="A111" s="24"/>
      <c r="B111" s="124">
        <v>45030</v>
      </c>
      <c r="C111" s="125"/>
      <c r="D111" s="121" t="s">
        <v>29</v>
      </c>
      <c r="E111" s="122">
        <v>206076.07</v>
      </c>
      <c r="F111" s="194">
        <v>5573.13</v>
      </c>
      <c r="G111" s="123">
        <f t="shared" si="1"/>
        <v>32589144.170399882</v>
      </c>
    </row>
    <row r="112" spans="1:7" s="7" customFormat="1" ht="18" thickTop="1" thickBot="1" x14ac:dyDescent="0.25">
      <c r="A112" s="24"/>
      <c r="B112" s="124">
        <v>45030</v>
      </c>
      <c r="C112" s="125"/>
      <c r="D112" s="121" t="s">
        <v>57</v>
      </c>
      <c r="E112" s="122">
        <v>62693.65</v>
      </c>
      <c r="F112" s="194"/>
      <c r="G112" s="123">
        <f t="shared" si="1"/>
        <v>32651837.82039988</v>
      </c>
    </row>
    <row r="113" spans="1:7" s="7" customFormat="1" ht="17.25" customHeight="1" thickTop="1" thickBot="1" x14ac:dyDescent="0.25">
      <c r="A113" s="24"/>
      <c r="B113" s="124">
        <v>45030</v>
      </c>
      <c r="C113" s="125"/>
      <c r="D113" s="121" t="s">
        <v>96</v>
      </c>
      <c r="E113" s="122">
        <v>62741.74</v>
      </c>
      <c r="F113" s="194"/>
      <c r="G113" s="123">
        <f t="shared" si="1"/>
        <v>32714579.560399879</v>
      </c>
    </row>
    <row r="114" spans="1:7" s="7" customFormat="1" ht="18" thickTop="1" thickBot="1" x14ac:dyDescent="0.25">
      <c r="A114" s="24"/>
      <c r="B114" s="124">
        <v>45030</v>
      </c>
      <c r="C114" s="125"/>
      <c r="D114" s="121" t="s">
        <v>97</v>
      </c>
      <c r="E114" s="122">
        <v>240305.25</v>
      </c>
      <c r="F114" s="194"/>
      <c r="G114" s="123">
        <f t="shared" si="1"/>
        <v>32954884.810399879</v>
      </c>
    </row>
    <row r="115" spans="1:7" s="7" customFormat="1" ht="35.25" customHeight="1" thickTop="1" thickBot="1" x14ac:dyDescent="0.25">
      <c r="A115" s="24"/>
      <c r="B115" s="124">
        <v>45030</v>
      </c>
      <c r="C115" s="125"/>
      <c r="D115" s="121" t="s">
        <v>53</v>
      </c>
      <c r="E115" s="122">
        <v>327332.11</v>
      </c>
      <c r="F115" s="194"/>
      <c r="G115" s="123">
        <f t="shared" si="1"/>
        <v>33282216.920399878</v>
      </c>
    </row>
    <row r="116" spans="1:7" s="7" customFormat="1" ht="42" customHeight="1" thickTop="1" thickBot="1" x14ac:dyDescent="0.25">
      <c r="A116" s="24"/>
      <c r="B116" s="128">
        <v>45030</v>
      </c>
      <c r="C116" s="129"/>
      <c r="D116" s="121" t="s">
        <v>98</v>
      </c>
      <c r="E116" s="122">
        <v>30000</v>
      </c>
      <c r="F116" s="194"/>
      <c r="G116" s="123">
        <f t="shared" si="1"/>
        <v>33312216.920399878</v>
      </c>
    </row>
    <row r="117" spans="1:7" s="7" customFormat="1" ht="18" thickTop="1" thickBot="1" x14ac:dyDescent="0.25">
      <c r="A117" s="24"/>
      <c r="B117" s="124">
        <v>45030</v>
      </c>
      <c r="C117" s="125"/>
      <c r="D117" s="121" t="s">
        <v>22</v>
      </c>
      <c r="E117" s="122">
        <v>43965</v>
      </c>
      <c r="F117" s="194"/>
      <c r="G117" s="123">
        <f t="shared" si="1"/>
        <v>33356181.920399878</v>
      </c>
    </row>
    <row r="118" spans="1:7" s="7" customFormat="1" ht="18" thickTop="1" thickBot="1" x14ac:dyDescent="0.25">
      <c r="A118" s="24"/>
      <c r="B118" s="124">
        <v>45031</v>
      </c>
      <c r="C118" s="125"/>
      <c r="D118" s="121" t="s">
        <v>41</v>
      </c>
      <c r="E118" s="122">
        <v>10490</v>
      </c>
      <c r="F118" s="162"/>
      <c r="G118" s="123">
        <f t="shared" si="1"/>
        <v>33366671.920399878</v>
      </c>
    </row>
    <row r="119" spans="1:7" s="7" customFormat="1" ht="18" thickTop="1" thickBot="1" x14ac:dyDescent="0.25">
      <c r="A119" s="24"/>
      <c r="B119" s="124">
        <v>45031</v>
      </c>
      <c r="C119" s="125"/>
      <c r="D119" s="121" t="s">
        <v>29</v>
      </c>
      <c r="E119" s="122">
        <v>18455</v>
      </c>
      <c r="F119" s="194">
        <v>501.98</v>
      </c>
      <c r="G119" s="123">
        <f t="shared" si="1"/>
        <v>33384624.940399878</v>
      </c>
    </row>
    <row r="120" spans="1:7" s="7" customFormat="1" ht="18" thickTop="1" thickBot="1" x14ac:dyDescent="0.25">
      <c r="A120" s="24"/>
      <c r="B120" s="124">
        <v>45032</v>
      </c>
      <c r="C120" s="125"/>
      <c r="D120" s="121" t="s">
        <v>41</v>
      </c>
      <c r="E120" s="122">
        <v>66320</v>
      </c>
      <c r="F120" s="194"/>
      <c r="G120" s="123">
        <f t="shared" si="1"/>
        <v>33450944.940399878</v>
      </c>
    </row>
    <row r="121" spans="1:7" s="7" customFormat="1" ht="21.75" customHeight="1" thickTop="1" thickBot="1" x14ac:dyDescent="0.25">
      <c r="A121" s="24"/>
      <c r="B121" s="124">
        <v>45032</v>
      </c>
      <c r="C121" s="125"/>
      <c r="D121" s="126" t="s">
        <v>29</v>
      </c>
      <c r="E121" s="122">
        <v>5500</v>
      </c>
      <c r="F121" s="194">
        <v>137.5</v>
      </c>
      <c r="G121" s="123">
        <f t="shared" si="1"/>
        <v>33456307.440399878</v>
      </c>
    </row>
    <row r="122" spans="1:7" s="7" customFormat="1" ht="18" thickTop="1" thickBot="1" x14ac:dyDescent="0.25">
      <c r="A122" s="24"/>
      <c r="B122" s="124">
        <v>45033</v>
      </c>
      <c r="C122" s="125"/>
      <c r="D122" s="121" t="s">
        <v>41</v>
      </c>
      <c r="E122" s="122">
        <v>92377</v>
      </c>
      <c r="F122" s="194"/>
      <c r="G122" s="123">
        <f t="shared" si="1"/>
        <v>33548684.440399878</v>
      </c>
    </row>
    <row r="123" spans="1:7" s="7" customFormat="1" ht="18" thickTop="1" thickBot="1" x14ac:dyDescent="0.25">
      <c r="A123" s="24"/>
      <c r="B123" s="124">
        <v>45033</v>
      </c>
      <c r="C123" s="125"/>
      <c r="D123" s="121" t="s">
        <v>41</v>
      </c>
      <c r="E123" s="122">
        <v>21450</v>
      </c>
      <c r="F123" s="194"/>
      <c r="G123" s="123">
        <f t="shared" si="1"/>
        <v>33570134.440399878</v>
      </c>
    </row>
    <row r="124" spans="1:7" s="7" customFormat="1" ht="18" thickTop="1" thickBot="1" x14ac:dyDescent="0.25">
      <c r="A124" s="24"/>
      <c r="B124" s="124">
        <v>45033</v>
      </c>
      <c r="C124" s="125"/>
      <c r="D124" s="121" t="s">
        <v>41</v>
      </c>
      <c r="E124" s="122">
        <v>16050</v>
      </c>
      <c r="F124" s="194"/>
      <c r="G124" s="123">
        <f t="shared" si="1"/>
        <v>33586184.440399878</v>
      </c>
    </row>
    <row r="125" spans="1:7" s="7" customFormat="1" ht="18" thickTop="1" thickBot="1" x14ac:dyDescent="0.25">
      <c r="A125" s="24"/>
      <c r="B125" s="124">
        <v>45033</v>
      </c>
      <c r="C125" s="125"/>
      <c r="D125" s="121" t="s">
        <v>41</v>
      </c>
      <c r="E125" s="122">
        <v>3500</v>
      </c>
      <c r="F125" s="194"/>
      <c r="G125" s="123">
        <f t="shared" si="1"/>
        <v>33589684.440399878</v>
      </c>
    </row>
    <row r="126" spans="1:7" s="7" customFormat="1" ht="18" thickTop="1" thickBot="1" x14ac:dyDescent="0.25">
      <c r="A126" s="24"/>
      <c r="B126" s="124">
        <v>45033</v>
      </c>
      <c r="C126" s="125"/>
      <c r="D126" s="121" t="s">
        <v>41</v>
      </c>
      <c r="E126" s="122">
        <v>2225</v>
      </c>
      <c r="F126" s="194"/>
      <c r="G126" s="123">
        <f t="shared" si="1"/>
        <v>33591909.440399878</v>
      </c>
    </row>
    <row r="127" spans="1:7" s="7" customFormat="1" ht="18" thickTop="1" thickBot="1" x14ac:dyDescent="0.25">
      <c r="A127" s="24"/>
      <c r="B127" s="124">
        <v>45033</v>
      </c>
      <c r="C127" s="125"/>
      <c r="D127" s="121" t="s">
        <v>41</v>
      </c>
      <c r="E127" s="122">
        <v>72</v>
      </c>
      <c r="F127" s="195"/>
      <c r="G127" s="123">
        <f t="shared" si="1"/>
        <v>33591981.440399878</v>
      </c>
    </row>
    <row r="128" spans="1:7" s="7" customFormat="1" ht="18" thickTop="1" thickBot="1" x14ac:dyDescent="0.25">
      <c r="A128" s="24"/>
      <c r="B128" s="124">
        <v>45033</v>
      </c>
      <c r="C128" s="125"/>
      <c r="D128" s="121" t="s">
        <v>29</v>
      </c>
      <c r="E128" s="122">
        <v>76999.520000000004</v>
      </c>
      <c r="F128" s="194">
        <v>1983.95</v>
      </c>
      <c r="G128" s="123">
        <f t="shared" si="1"/>
        <v>33666997.010399878</v>
      </c>
    </row>
    <row r="129" spans="1:9" s="7" customFormat="1" ht="18" thickTop="1" thickBot="1" x14ac:dyDescent="0.25">
      <c r="A129" s="24"/>
      <c r="B129" s="124">
        <v>45033</v>
      </c>
      <c r="C129" s="125"/>
      <c r="D129" s="121" t="s">
        <v>99</v>
      </c>
      <c r="E129" s="122">
        <v>2783964.62</v>
      </c>
      <c r="F129" s="194"/>
      <c r="G129" s="123">
        <f t="shared" si="1"/>
        <v>36450961.630399875</v>
      </c>
      <c r="H129" s="204"/>
      <c r="I129" s="111"/>
    </row>
    <row r="130" spans="1:9" s="7" customFormat="1" ht="18" thickTop="1" thickBot="1" x14ac:dyDescent="0.25">
      <c r="A130" s="79"/>
      <c r="B130" s="124">
        <v>45033</v>
      </c>
      <c r="C130" s="125"/>
      <c r="D130" s="126" t="s">
        <v>100</v>
      </c>
      <c r="E130" s="122">
        <v>834444.4</v>
      </c>
      <c r="F130" s="196"/>
      <c r="G130" s="123">
        <f t="shared" si="1"/>
        <v>37285406.030399874</v>
      </c>
    </row>
    <row r="131" spans="1:9" s="7" customFormat="1" ht="18" thickTop="1" thickBot="1" x14ac:dyDescent="0.25">
      <c r="A131" s="79"/>
      <c r="B131" s="124">
        <v>45033</v>
      </c>
      <c r="C131" s="125"/>
      <c r="D131" s="126" t="s">
        <v>101</v>
      </c>
      <c r="E131" s="122">
        <v>54006.080000000002</v>
      </c>
      <c r="F131" s="198"/>
      <c r="G131" s="123">
        <f t="shared" si="1"/>
        <v>37339412.110399872</v>
      </c>
    </row>
    <row r="132" spans="1:9" s="7" customFormat="1" ht="18" thickTop="1" thickBot="1" x14ac:dyDescent="0.25">
      <c r="A132" s="79"/>
      <c r="B132" s="124">
        <v>45034</v>
      </c>
      <c r="C132" s="125"/>
      <c r="D132" s="121" t="s">
        <v>41</v>
      </c>
      <c r="E132" s="122">
        <v>240212</v>
      </c>
      <c r="F132" s="194"/>
      <c r="G132" s="123">
        <f t="shared" si="1"/>
        <v>37579624.110399872</v>
      </c>
    </row>
    <row r="133" spans="1:9" s="7" customFormat="1" ht="18" thickTop="1" thickBot="1" x14ac:dyDescent="0.25">
      <c r="A133" s="79"/>
      <c r="B133" s="124">
        <v>45034</v>
      </c>
      <c r="C133" s="125"/>
      <c r="D133" s="121" t="s">
        <v>41</v>
      </c>
      <c r="E133" s="122">
        <v>27357</v>
      </c>
      <c r="F133" s="194"/>
      <c r="G133" s="123">
        <f t="shared" si="1"/>
        <v>37606981.110399872</v>
      </c>
    </row>
    <row r="134" spans="1:9" s="7" customFormat="1" ht="18" thickTop="1" thickBot="1" x14ac:dyDescent="0.25">
      <c r="A134" s="79"/>
      <c r="B134" s="124">
        <v>45034</v>
      </c>
      <c r="C134" s="125"/>
      <c r="D134" s="121" t="s">
        <v>41</v>
      </c>
      <c r="E134" s="122">
        <v>21245</v>
      </c>
      <c r="F134" s="194"/>
      <c r="G134" s="123">
        <f t="shared" si="1"/>
        <v>37628226.110399872</v>
      </c>
    </row>
    <row r="135" spans="1:9" s="7" customFormat="1" ht="20.25" customHeight="1" thickTop="1" thickBot="1" x14ac:dyDescent="0.25">
      <c r="A135" s="79"/>
      <c r="B135" s="124">
        <v>45034</v>
      </c>
      <c r="C135" s="125"/>
      <c r="D135" s="121" t="s">
        <v>41</v>
      </c>
      <c r="E135" s="122">
        <v>10945</v>
      </c>
      <c r="F135" s="194"/>
      <c r="G135" s="123">
        <f t="shared" si="1"/>
        <v>37639171.110399872</v>
      </c>
    </row>
    <row r="136" spans="1:9" s="7" customFormat="1" ht="18" thickTop="1" thickBot="1" x14ac:dyDescent="0.25">
      <c r="A136" s="79"/>
      <c r="B136" s="124">
        <v>45034</v>
      </c>
      <c r="C136" s="125"/>
      <c r="D136" s="121" t="s">
        <v>41</v>
      </c>
      <c r="E136" s="122">
        <v>10110</v>
      </c>
      <c r="F136" s="194"/>
      <c r="G136" s="123">
        <f t="shared" si="1"/>
        <v>37649281.110399872</v>
      </c>
    </row>
    <row r="137" spans="1:9" s="7" customFormat="1" ht="18" thickTop="1" thickBot="1" x14ac:dyDescent="0.25">
      <c r="A137" s="79"/>
      <c r="B137" s="124">
        <v>45034</v>
      </c>
      <c r="C137" s="125"/>
      <c r="D137" s="121" t="s">
        <v>29</v>
      </c>
      <c r="E137" s="122">
        <v>114314.86</v>
      </c>
      <c r="F137" s="194">
        <v>2976.61</v>
      </c>
      <c r="G137" s="123">
        <f t="shared" si="1"/>
        <v>37760619.360399872</v>
      </c>
    </row>
    <row r="138" spans="1:9" s="7" customFormat="1" ht="31.5" thickTop="1" thickBot="1" x14ac:dyDescent="0.25">
      <c r="A138" s="79"/>
      <c r="B138" s="124">
        <v>45034</v>
      </c>
      <c r="C138" s="125"/>
      <c r="D138" s="121" t="s">
        <v>53</v>
      </c>
      <c r="E138" s="122">
        <v>216567.89</v>
      </c>
      <c r="F138" s="194"/>
      <c r="G138" s="123">
        <f t="shared" si="1"/>
        <v>37977187.250399873</v>
      </c>
    </row>
    <row r="139" spans="1:9" s="7" customFormat="1" ht="18" thickTop="1" thickBot="1" x14ac:dyDescent="0.25">
      <c r="A139" s="79"/>
      <c r="B139" s="124">
        <v>45034</v>
      </c>
      <c r="C139" s="125"/>
      <c r="D139" s="121" t="s">
        <v>22</v>
      </c>
      <c r="E139" s="122">
        <v>1960553.8</v>
      </c>
      <c r="F139" s="194"/>
      <c r="G139" s="123">
        <f t="shared" si="1"/>
        <v>39937741.05039987</v>
      </c>
    </row>
    <row r="140" spans="1:9" s="7" customFormat="1" ht="18" thickTop="1" thickBot="1" x14ac:dyDescent="0.25">
      <c r="A140" s="79"/>
      <c r="B140" s="124">
        <v>45034</v>
      </c>
      <c r="C140" s="125"/>
      <c r="D140" s="121" t="s">
        <v>23</v>
      </c>
      <c r="E140" s="122"/>
      <c r="F140" s="194">
        <v>346981.36</v>
      </c>
      <c r="G140" s="123">
        <f t="shared" si="1"/>
        <v>39590759.69039987</v>
      </c>
    </row>
    <row r="141" spans="1:9" s="7" customFormat="1" ht="18" thickTop="1" thickBot="1" x14ac:dyDescent="0.25">
      <c r="A141" s="79"/>
      <c r="B141" s="124">
        <v>45035</v>
      </c>
      <c r="C141" s="125"/>
      <c r="D141" s="121" t="s">
        <v>41</v>
      </c>
      <c r="E141" s="122">
        <v>123310</v>
      </c>
      <c r="F141" s="194"/>
      <c r="G141" s="123">
        <f t="shared" si="1"/>
        <v>39714069.69039987</v>
      </c>
    </row>
    <row r="142" spans="1:9" s="7" customFormat="1" ht="18" thickTop="1" thickBot="1" x14ac:dyDescent="0.25">
      <c r="A142" s="79"/>
      <c r="B142" s="124">
        <v>45035</v>
      </c>
      <c r="C142" s="125"/>
      <c r="D142" s="121" t="s">
        <v>41</v>
      </c>
      <c r="E142" s="122">
        <v>46650</v>
      </c>
      <c r="F142" s="194"/>
      <c r="G142" s="123">
        <f t="shared" si="1"/>
        <v>39760719.69039987</v>
      </c>
    </row>
    <row r="143" spans="1:9" s="7" customFormat="1" ht="18" thickTop="1" thickBot="1" x14ac:dyDescent="0.25">
      <c r="A143" s="79"/>
      <c r="B143" s="124">
        <v>45035</v>
      </c>
      <c r="C143" s="125"/>
      <c r="D143" s="121" t="s">
        <v>41</v>
      </c>
      <c r="E143" s="127">
        <v>9900</v>
      </c>
      <c r="F143" s="197"/>
      <c r="G143" s="123">
        <f t="shared" si="1"/>
        <v>39770619.69039987</v>
      </c>
    </row>
    <row r="144" spans="1:9" s="7" customFormat="1" ht="18" thickTop="1" thickBot="1" x14ac:dyDescent="0.25">
      <c r="A144" s="79"/>
      <c r="B144" s="124">
        <v>45035</v>
      </c>
      <c r="C144" s="125"/>
      <c r="D144" s="121" t="s">
        <v>41</v>
      </c>
      <c r="E144" s="127">
        <v>3650</v>
      </c>
      <c r="F144" s="197"/>
      <c r="G144" s="123">
        <f t="shared" si="1"/>
        <v>39774269.69039987</v>
      </c>
    </row>
    <row r="145" spans="1:7" s="7" customFormat="1" ht="17.25" customHeight="1" thickTop="1" thickBot="1" x14ac:dyDescent="0.25">
      <c r="A145" s="79"/>
      <c r="B145" s="124">
        <v>45035</v>
      </c>
      <c r="C145" s="125"/>
      <c r="D145" s="121" t="s">
        <v>41</v>
      </c>
      <c r="E145" s="127">
        <v>5481</v>
      </c>
      <c r="F145" s="194"/>
      <c r="G145" s="123">
        <f t="shared" si="1"/>
        <v>39779750.69039987</v>
      </c>
    </row>
    <row r="146" spans="1:7" s="7" customFormat="1" ht="18" thickTop="1" thickBot="1" x14ac:dyDescent="0.25">
      <c r="A146" s="79"/>
      <c r="B146" s="124">
        <v>45035</v>
      </c>
      <c r="C146" s="125"/>
      <c r="D146" s="121" t="s">
        <v>29</v>
      </c>
      <c r="E146" s="127">
        <v>59949.919999999998</v>
      </c>
      <c r="F146" s="194">
        <v>1593.72</v>
      </c>
      <c r="G146" s="123">
        <f t="shared" si="1"/>
        <v>39838106.890399873</v>
      </c>
    </row>
    <row r="147" spans="1:7" s="7" customFormat="1" ht="46.5" thickTop="1" thickBot="1" x14ac:dyDescent="0.25">
      <c r="A147" s="79"/>
      <c r="B147" s="124">
        <v>45035</v>
      </c>
      <c r="C147" s="125"/>
      <c r="D147" s="121" t="s">
        <v>102</v>
      </c>
      <c r="E147" s="122">
        <v>16200</v>
      </c>
      <c r="F147" s="194"/>
      <c r="G147" s="123">
        <f t="shared" si="1"/>
        <v>39854306.890399873</v>
      </c>
    </row>
    <row r="148" spans="1:7" s="7" customFormat="1" ht="46.5" thickTop="1" thickBot="1" x14ac:dyDescent="0.25">
      <c r="A148" s="79"/>
      <c r="B148" s="124">
        <v>45035</v>
      </c>
      <c r="C148" s="125"/>
      <c r="D148" s="121" t="s">
        <v>103</v>
      </c>
      <c r="E148" s="122">
        <v>2208</v>
      </c>
      <c r="F148" s="194"/>
      <c r="G148" s="123">
        <f t="shared" ref="G148:G211" si="2">G147+E148-F148</f>
        <v>39856514.890399873</v>
      </c>
    </row>
    <row r="149" spans="1:7" s="7" customFormat="1" ht="18" customHeight="1" thickTop="1" thickBot="1" x14ac:dyDescent="0.25">
      <c r="A149" s="79"/>
      <c r="B149" s="124">
        <v>45035</v>
      </c>
      <c r="C149" s="125" t="s">
        <v>104</v>
      </c>
      <c r="D149" s="121" t="s">
        <v>105</v>
      </c>
      <c r="E149" s="122"/>
      <c r="F149" s="194">
        <v>1242353.21</v>
      </c>
      <c r="G149" s="123">
        <f t="shared" si="2"/>
        <v>38614161.680399872</v>
      </c>
    </row>
    <row r="150" spans="1:7" s="7" customFormat="1" ht="46.5" thickTop="1" thickBot="1" x14ac:dyDescent="0.25">
      <c r="A150" s="79"/>
      <c r="B150" s="124">
        <v>45035</v>
      </c>
      <c r="C150" s="125"/>
      <c r="D150" s="121" t="s">
        <v>106</v>
      </c>
      <c r="E150" s="122">
        <v>700</v>
      </c>
      <c r="F150" s="194"/>
      <c r="G150" s="123">
        <f t="shared" si="2"/>
        <v>38614861.680399872</v>
      </c>
    </row>
    <row r="151" spans="1:7" s="7" customFormat="1" ht="18" thickTop="1" thickBot="1" x14ac:dyDescent="0.25">
      <c r="A151" s="79"/>
      <c r="B151" s="124">
        <v>45035</v>
      </c>
      <c r="C151" s="125"/>
      <c r="D151" s="121" t="s">
        <v>23</v>
      </c>
      <c r="E151" s="122"/>
      <c r="F151" s="194">
        <v>21217445.109999999</v>
      </c>
      <c r="G151" s="123">
        <f t="shared" si="2"/>
        <v>17397416.570399873</v>
      </c>
    </row>
    <row r="152" spans="1:7" s="7" customFormat="1" ht="18" thickTop="1" thickBot="1" x14ac:dyDescent="0.25">
      <c r="A152" s="79"/>
      <c r="B152" s="124">
        <v>45035</v>
      </c>
      <c r="C152" s="125"/>
      <c r="D152" s="121" t="s">
        <v>23</v>
      </c>
      <c r="E152" s="122"/>
      <c r="F152" s="194">
        <v>1478785.23</v>
      </c>
      <c r="G152" s="123">
        <f t="shared" si="2"/>
        <v>15918631.340399873</v>
      </c>
    </row>
    <row r="153" spans="1:7" s="7" customFormat="1" ht="18" thickTop="1" thickBot="1" x14ac:dyDescent="0.25">
      <c r="A153" s="79"/>
      <c r="B153" s="124">
        <v>45036</v>
      </c>
      <c r="C153" s="125"/>
      <c r="D153" s="121" t="s">
        <v>41</v>
      </c>
      <c r="E153" s="122">
        <v>191206</v>
      </c>
      <c r="F153" s="194"/>
      <c r="G153" s="123">
        <f t="shared" si="2"/>
        <v>16109837.340399873</v>
      </c>
    </row>
    <row r="154" spans="1:7" s="7" customFormat="1" ht="18" thickTop="1" thickBot="1" x14ac:dyDescent="0.25">
      <c r="A154" s="79"/>
      <c r="B154" s="124">
        <v>45036</v>
      </c>
      <c r="C154" s="125"/>
      <c r="D154" s="121" t="s">
        <v>41</v>
      </c>
      <c r="E154" s="122">
        <v>48503</v>
      </c>
      <c r="F154" s="194"/>
      <c r="G154" s="123">
        <f t="shared" si="2"/>
        <v>16158340.340399873</v>
      </c>
    </row>
    <row r="155" spans="1:7" s="7" customFormat="1" ht="18" thickTop="1" thickBot="1" x14ac:dyDescent="0.25">
      <c r="A155" s="79"/>
      <c r="B155" s="124">
        <v>45036</v>
      </c>
      <c r="C155" s="125"/>
      <c r="D155" s="121" t="s">
        <v>41</v>
      </c>
      <c r="E155" s="122">
        <v>7735</v>
      </c>
      <c r="F155" s="194"/>
      <c r="G155" s="123">
        <f t="shared" si="2"/>
        <v>16166075.340399873</v>
      </c>
    </row>
    <row r="156" spans="1:7" s="7" customFormat="1" ht="18" thickTop="1" thickBot="1" x14ac:dyDescent="0.25">
      <c r="A156" s="79"/>
      <c r="B156" s="124">
        <v>45036</v>
      </c>
      <c r="C156" s="125"/>
      <c r="D156" s="121" t="s">
        <v>41</v>
      </c>
      <c r="E156" s="122">
        <v>4501</v>
      </c>
      <c r="F156" s="194"/>
      <c r="G156" s="123">
        <f t="shared" si="2"/>
        <v>16170576.340399873</v>
      </c>
    </row>
    <row r="157" spans="1:7" s="7" customFormat="1" ht="18.75" customHeight="1" thickTop="1" thickBot="1" x14ac:dyDescent="0.25">
      <c r="A157" s="79"/>
      <c r="B157" s="124">
        <v>45036</v>
      </c>
      <c r="C157" s="125"/>
      <c r="D157" s="121" t="s">
        <v>41</v>
      </c>
      <c r="E157" s="122">
        <v>5475</v>
      </c>
      <c r="F157" s="194"/>
      <c r="G157" s="123">
        <f t="shared" si="2"/>
        <v>16176051.340399873</v>
      </c>
    </row>
    <row r="158" spans="1:7" s="7" customFormat="1" ht="23.25" customHeight="1" thickTop="1" thickBot="1" x14ac:dyDescent="0.25">
      <c r="A158" s="79"/>
      <c r="B158" s="124">
        <v>45036</v>
      </c>
      <c r="C158" s="125"/>
      <c r="D158" s="121" t="s">
        <v>29</v>
      </c>
      <c r="E158" s="122">
        <v>101387.3</v>
      </c>
      <c r="F158" s="194">
        <v>2620.08</v>
      </c>
      <c r="G158" s="123">
        <f t="shared" si="2"/>
        <v>16274818.560399873</v>
      </c>
    </row>
    <row r="159" spans="1:7" s="7" customFormat="1" ht="19.5" customHeight="1" thickTop="1" thickBot="1" x14ac:dyDescent="0.25">
      <c r="A159" s="79"/>
      <c r="B159" s="124">
        <v>45036</v>
      </c>
      <c r="C159" s="125"/>
      <c r="D159" s="121" t="s">
        <v>42</v>
      </c>
      <c r="E159" s="122">
        <v>3101169.25</v>
      </c>
      <c r="F159" s="194"/>
      <c r="G159" s="123">
        <f t="shared" si="2"/>
        <v>19375987.810399875</v>
      </c>
    </row>
    <row r="160" spans="1:7" s="7" customFormat="1" ht="21.75" customHeight="1" thickTop="1" thickBot="1" x14ac:dyDescent="0.25">
      <c r="A160" s="79"/>
      <c r="B160" s="124">
        <v>45036</v>
      </c>
      <c r="C160" s="125"/>
      <c r="D160" s="121" t="s">
        <v>42</v>
      </c>
      <c r="E160" s="122">
        <v>745590.19</v>
      </c>
      <c r="F160" s="194"/>
      <c r="G160" s="123">
        <f t="shared" si="2"/>
        <v>20121578.000399876</v>
      </c>
    </row>
    <row r="161" spans="1:7" s="7" customFormat="1" ht="18" thickTop="1" thickBot="1" x14ac:dyDescent="0.25">
      <c r="A161" s="79"/>
      <c r="B161" s="140">
        <v>45036</v>
      </c>
      <c r="C161" s="140"/>
      <c r="D161" s="140" t="s">
        <v>42</v>
      </c>
      <c r="E161" s="165">
        <v>535437.22</v>
      </c>
      <c r="F161" s="165"/>
      <c r="G161" s="123">
        <f t="shared" si="2"/>
        <v>20657015.220399875</v>
      </c>
    </row>
    <row r="162" spans="1:7" s="7" customFormat="1" ht="18" thickTop="1" thickBot="1" x14ac:dyDescent="0.25">
      <c r="A162" s="79"/>
      <c r="B162" s="140">
        <v>45036</v>
      </c>
      <c r="C162" s="140"/>
      <c r="D162" s="140" t="s">
        <v>42</v>
      </c>
      <c r="E162" s="165">
        <v>409562.43</v>
      </c>
      <c r="F162" s="165"/>
      <c r="G162" s="123">
        <f t="shared" si="2"/>
        <v>21066577.650399875</v>
      </c>
    </row>
    <row r="163" spans="1:7" s="7" customFormat="1" ht="18" thickTop="1" thickBot="1" x14ac:dyDescent="0.25">
      <c r="A163" s="79"/>
      <c r="B163" s="140">
        <v>45036</v>
      </c>
      <c r="C163" s="140"/>
      <c r="D163" s="140" t="s">
        <v>42</v>
      </c>
      <c r="E163" s="165">
        <v>358683.5</v>
      </c>
      <c r="F163" s="165"/>
      <c r="G163" s="123">
        <f t="shared" si="2"/>
        <v>21425261.150399875</v>
      </c>
    </row>
    <row r="164" spans="1:7" s="7" customFormat="1" ht="18" thickTop="1" thickBot="1" x14ac:dyDescent="0.25">
      <c r="A164" s="79"/>
      <c r="B164" s="140">
        <v>45036</v>
      </c>
      <c r="C164" s="140"/>
      <c r="D164" s="140" t="s">
        <v>42</v>
      </c>
      <c r="E164" s="165">
        <v>122924</v>
      </c>
      <c r="F164" s="165"/>
      <c r="G164" s="123">
        <f t="shared" si="2"/>
        <v>21548185.150399875</v>
      </c>
    </row>
    <row r="165" spans="1:7" s="7" customFormat="1" ht="18" thickTop="1" thickBot="1" x14ac:dyDescent="0.25">
      <c r="A165" s="79"/>
      <c r="B165" s="140">
        <v>45036</v>
      </c>
      <c r="C165" s="140"/>
      <c r="D165" s="140" t="s">
        <v>42</v>
      </c>
      <c r="E165" s="165">
        <v>89698.08</v>
      </c>
      <c r="F165" s="165"/>
      <c r="G165" s="123">
        <f t="shared" si="2"/>
        <v>21637883.230399873</v>
      </c>
    </row>
    <row r="166" spans="1:7" s="7" customFormat="1" ht="18" thickTop="1" thickBot="1" x14ac:dyDescent="0.25">
      <c r="A166" s="79"/>
      <c r="B166" s="140">
        <v>45036</v>
      </c>
      <c r="C166" s="140"/>
      <c r="D166" s="140" t="s">
        <v>42</v>
      </c>
      <c r="E166" s="165">
        <v>68533.55</v>
      </c>
      <c r="F166" s="165"/>
      <c r="G166" s="123">
        <f t="shared" si="2"/>
        <v>21706416.780399874</v>
      </c>
    </row>
    <row r="167" spans="1:7" s="7" customFormat="1" ht="18" thickTop="1" thickBot="1" x14ac:dyDescent="0.25">
      <c r="A167" s="79"/>
      <c r="B167" s="140">
        <v>45036</v>
      </c>
      <c r="C167" s="140"/>
      <c r="D167" s="140" t="s">
        <v>42</v>
      </c>
      <c r="E167" s="165">
        <v>34148</v>
      </c>
      <c r="F167" s="165"/>
      <c r="G167" s="123">
        <f t="shared" si="2"/>
        <v>21740564.780399874</v>
      </c>
    </row>
    <row r="168" spans="1:7" s="7" customFormat="1" ht="18" thickTop="1" thickBot="1" x14ac:dyDescent="0.25">
      <c r="A168" s="79"/>
      <c r="B168" s="140">
        <v>45036</v>
      </c>
      <c r="C168" s="140"/>
      <c r="D168" s="140" t="s">
        <v>42</v>
      </c>
      <c r="E168" s="165">
        <v>480</v>
      </c>
      <c r="F168" s="165"/>
      <c r="G168" s="123">
        <f t="shared" si="2"/>
        <v>21741044.780399874</v>
      </c>
    </row>
    <row r="169" spans="1:7" s="7" customFormat="1" ht="18" thickTop="1" thickBot="1" x14ac:dyDescent="0.25">
      <c r="A169" s="79"/>
      <c r="B169" s="170">
        <v>45036</v>
      </c>
      <c r="C169" s="171"/>
      <c r="D169" s="167" t="s">
        <v>107</v>
      </c>
      <c r="E169" s="169">
        <v>76538.58</v>
      </c>
      <c r="F169" s="169"/>
      <c r="G169" s="123">
        <f t="shared" si="2"/>
        <v>21817583.360399872</v>
      </c>
    </row>
    <row r="170" spans="1:7" s="7" customFormat="1" ht="18" thickTop="1" thickBot="1" x14ac:dyDescent="0.25">
      <c r="A170" s="79"/>
      <c r="B170" s="140">
        <v>45036</v>
      </c>
      <c r="C170" s="140"/>
      <c r="D170" s="206" t="s">
        <v>23</v>
      </c>
      <c r="E170" s="165"/>
      <c r="F170" s="165">
        <v>72681.13</v>
      </c>
      <c r="G170" s="123">
        <f t="shared" si="2"/>
        <v>21744902.230399873</v>
      </c>
    </row>
    <row r="171" spans="1:7" s="7" customFormat="1" ht="18" thickTop="1" thickBot="1" x14ac:dyDescent="0.25">
      <c r="A171" s="79"/>
      <c r="B171" s="164">
        <v>45036</v>
      </c>
      <c r="C171" s="140"/>
      <c r="D171" s="163" t="s">
        <v>56</v>
      </c>
      <c r="E171" s="165">
        <v>2400</v>
      </c>
      <c r="F171" s="165">
        <v>97</v>
      </c>
      <c r="G171" s="123">
        <f t="shared" si="2"/>
        <v>21747205.230399873</v>
      </c>
    </row>
    <row r="172" spans="1:7" s="7" customFormat="1" ht="18" thickTop="1" thickBot="1" x14ac:dyDescent="0.25">
      <c r="A172" s="79"/>
      <c r="B172" s="164">
        <v>45036</v>
      </c>
      <c r="C172" s="140" t="s">
        <v>104</v>
      </c>
      <c r="D172" s="163" t="s">
        <v>108</v>
      </c>
      <c r="E172" s="165">
        <v>382.5</v>
      </c>
      <c r="F172" s="165"/>
      <c r="G172" s="123">
        <f t="shared" si="2"/>
        <v>21747587.730399873</v>
      </c>
    </row>
    <row r="173" spans="1:7" s="7" customFormat="1" ht="18" thickTop="1" thickBot="1" x14ac:dyDescent="0.25">
      <c r="A173" s="79"/>
      <c r="B173" s="164">
        <v>45037</v>
      </c>
      <c r="C173" s="140"/>
      <c r="D173" s="163" t="s">
        <v>41</v>
      </c>
      <c r="E173" s="165">
        <v>88350</v>
      </c>
      <c r="F173" s="165"/>
      <c r="G173" s="123">
        <f t="shared" si="2"/>
        <v>21835937.730399873</v>
      </c>
    </row>
    <row r="174" spans="1:7" s="7" customFormat="1" ht="18" thickTop="1" thickBot="1" x14ac:dyDescent="0.25">
      <c r="A174" s="79"/>
      <c r="B174" s="166">
        <v>45037</v>
      </c>
      <c r="C174" s="162"/>
      <c r="D174" s="167" t="s">
        <v>41</v>
      </c>
      <c r="E174" s="162">
        <v>30235</v>
      </c>
      <c r="F174" s="162"/>
      <c r="G174" s="123">
        <f t="shared" si="2"/>
        <v>21866172.730399873</v>
      </c>
    </row>
    <row r="175" spans="1:7" s="7" customFormat="1" ht="17.25" customHeight="1" thickTop="1" thickBot="1" x14ac:dyDescent="0.25">
      <c r="A175" s="79"/>
      <c r="B175" s="124">
        <v>45037</v>
      </c>
      <c r="C175" s="125"/>
      <c r="D175" s="121" t="s">
        <v>41</v>
      </c>
      <c r="E175" s="122">
        <v>5000</v>
      </c>
      <c r="F175" s="172"/>
      <c r="G175" s="123">
        <f t="shared" si="2"/>
        <v>21871172.730399873</v>
      </c>
    </row>
    <row r="176" spans="1:7" s="7" customFormat="1" ht="18" thickTop="1" thickBot="1" x14ac:dyDescent="0.25">
      <c r="A176" s="79"/>
      <c r="B176" s="130">
        <v>45037</v>
      </c>
      <c r="C176" s="131"/>
      <c r="D176" s="121" t="s">
        <v>41</v>
      </c>
      <c r="E176" s="122">
        <v>20495</v>
      </c>
      <c r="F176" s="172"/>
      <c r="G176" s="123">
        <f t="shared" si="2"/>
        <v>21891667.730399873</v>
      </c>
    </row>
    <row r="177" spans="1:9" s="7" customFormat="1" ht="18" thickTop="1" thickBot="1" x14ac:dyDescent="0.25">
      <c r="A177" s="79"/>
      <c r="B177" s="130">
        <v>45037</v>
      </c>
      <c r="C177" s="131"/>
      <c r="D177" s="121" t="s">
        <v>41</v>
      </c>
      <c r="E177" s="122">
        <v>4900</v>
      </c>
      <c r="F177" s="172"/>
      <c r="G177" s="123">
        <f t="shared" si="2"/>
        <v>21896567.730399873</v>
      </c>
    </row>
    <row r="178" spans="1:9" s="7" customFormat="1" ht="18" thickTop="1" thickBot="1" x14ac:dyDescent="0.25">
      <c r="A178" s="79"/>
      <c r="B178" s="130">
        <v>45037</v>
      </c>
      <c r="C178" s="131"/>
      <c r="D178" s="121" t="s">
        <v>29</v>
      </c>
      <c r="E178" s="122">
        <v>65857.84</v>
      </c>
      <c r="F178" s="172">
        <v>1717.41</v>
      </c>
      <c r="G178" s="123">
        <f t="shared" si="2"/>
        <v>21960708.160399873</v>
      </c>
    </row>
    <row r="179" spans="1:9" s="7" customFormat="1" ht="18" thickTop="1" thickBot="1" x14ac:dyDescent="0.25">
      <c r="A179" s="79"/>
      <c r="B179" s="130">
        <v>45037</v>
      </c>
      <c r="C179" s="131"/>
      <c r="D179" s="121" t="s">
        <v>109</v>
      </c>
      <c r="E179" s="122">
        <v>1198095.5</v>
      </c>
      <c r="F179" s="172"/>
      <c r="G179" s="123">
        <f t="shared" si="2"/>
        <v>23158803.660399873</v>
      </c>
    </row>
    <row r="180" spans="1:9" s="7" customFormat="1" ht="31.5" thickTop="1" thickBot="1" x14ac:dyDescent="0.25">
      <c r="A180" s="79"/>
      <c r="B180" s="130">
        <v>45037</v>
      </c>
      <c r="C180" s="131"/>
      <c r="D180" s="121" t="s">
        <v>110</v>
      </c>
      <c r="E180" s="122">
        <v>28880</v>
      </c>
      <c r="F180" s="172"/>
      <c r="G180" s="123">
        <f t="shared" si="2"/>
        <v>23187683.660399873</v>
      </c>
    </row>
    <row r="181" spans="1:9" s="7" customFormat="1" ht="18" thickTop="1" thickBot="1" x14ac:dyDescent="0.25">
      <c r="A181" s="79"/>
      <c r="B181" s="130">
        <v>45038</v>
      </c>
      <c r="C181" s="131"/>
      <c r="D181" s="121" t="s">
        <v>41</v>
      </c>
      <c r="E181" s="122">
        <v>20900</v>
      </c>
      <c r="F181" s="172"/>
      <c r="G181" s="123">
        <f t="shared" si="2"/>
        <v>23208583.660399873</v>
      </c>
    </row>
    <row r="182" spans="1:9" s="7" customFormat="1" ht="18" thickTop="1" thickBot="1" x14ac:dyDescent="0.25">
      <c r="A182" s="79"/>
      <c r="B182" s="130">
        <v>45038</v>
      </c>
      <c r="C182" s="131"/>
      <c r="D182" s="121" t="s">
        <v>29</v>
      </c>
      <c r="E182" s="122">
        <v>8200</v>
      </c>
      <c r="F182" s="172">
        <v>223.04</v>
      </c>
      <c r="G182" s="123">
        <f t="shared" si="2"/>
        <v>23216560.620399874</v>
      </c>
    </row>
    <row r="183" spans="1:9" s="7" customFormat="1" ht="18" thickTop="1" thickBot="1" x14ac:dyDescent="0.25">
      <c r="A183" s="79"/>
      <c r="B183" s="130">
        <v>45039</v>
      </c>
      <c r="C183" s="131"/>
      <c r="D183" s="121" t="s">
        <v>41</v>
      </c>
      <c r="E183" s="122">
        <v>46950</v>
      </c>
      <c r="F183" s="172"/>
      <c r="G183" s="123">
        <f t="shared" si="2"/>
        <v>23263510.620399874</v>
      </c>
    </row>
    <row r="184" spans="1:9" s="7" customFormat="1" ht="18" thickTop="1" thickBot="1" x14ac:dyDescent="0.25">
      <c r="A184" s="79"/>
      <c r="B184" s="130">
        <v>45039</v>
      </c>
      <c r="C184" s="131"/>
      <c r="D184" s="121" t="s">
        <v>29</v>
      </c>
      <c r="E184" s="122">
        <v>29200</v>
      </c>
      <c r="F184" s="172">
        <v>782.14</v>
      </c>
      <c r="G184" s="123">
        <f t="shared" si="2"/>
        <v>23291928.480399873</v>
      </c>
    </row>
    <row r="185" spans="1:9" s="7" customFormat="1" ht="18" thickTop="1" thickBot="1" x14ac:dyDescent="0.25">
      <c r="A185" s="79"/>
      <c r="B185" s="130">
        <v>45040</v>
      </c>
      <c r="C185" s="131"/>
      <c r="D185" s="121" t="s">
        <v>41</v>
      </c>
      <c r="E185" s="122">
        <v>104009</v>
      </c>
      <c r="F185" s="172"/>
      <c r="G185" s="123">
        <f t="shared" si="2"/>
        <v>23395937.480399873</v>
      </c>
    </row>
    <row r="186" spans="1:9" s="7" customFormat="1" ht="18" thickTop="1" thickBot="1" x14ac:dyDescent="0.25">
      <c r="A186" s="79"/>
      <c r="B186" s="130">
        <v>45040</v>
      </c>
      <c r="C186" s="131"/>
      <c r="D186" s="121" t="s">
        <v>41</v>
      </c>
      <c r="E186" s="122">
        <v>40855</v>
      </c>
      <c r="F186" s="172"/>
      <c r="G186" s="123">
        <f t="shared" si="2"/>
        <v>23436792.480399873</v>
      </c>
    </row>
    <row r="187" spans="1:9" s="7" customFormat="1" ht="18" thickTop="1" thickBot="1" x14ac:dyDescent="0.25">
      <c r="A187" s="79"/>
      <c r="B187" s="130">
        <v>45040</v>
      </c>
      <c r="C187" s="131"/>
      <c r="D187" s="121" t="s">
        <v>41</v>
      </c>
      <c r="E187" s="122">
        <v>17840</v>
      </c>
      <c r="F187" s="172"/>
      <c r="G187" s="123">
        <f t="shared" si="2"/>
        <v>23454632.480399873</v>
      </c>
    </row>
    <row r="188" spans="1:9" s="7" customFormat="1" ht="18" thickTop="1" thickBot="1" x14ac:dyDescent="0.25">
      <c r="A188" s="79"/>
      <c r="B188" s="130">
        <v>45040</v>
      </c>
      <c r="C188" s="131"/>
      <c r="D188" s="121" t="s">
        <v>41</v>
      </c>
      <c r="E188" s="122">
        <v>3245</v>
      </c>
      <c r="F188" s="172"/>
      <c r="G188" s="123">
        <f t="shared" si="2"/>
        <v>23457877.480399873</v>
      </c>
    </row>
    <row r="189" spans="1:9" s="7" customFormat="1" ht="18" thickTop="1" thickBot="1" x14ac:dyDescent="0.25">
      <c r="A189" s="79"/>
      <c r="B189" s="130">
        <v>45040</v>
      </c>
      <c r="C189" s="131"/>
      <c r="D189" s="121" t="s">
        <v>41</v>
      </c>
      <c r="E189" s="122">
        <v>1065</v>
      </c>
      <c r="F189" s="172"/>
      <c r="G189" s="123">
        <f t="shared" si="2"/>
        <v>23458942.480399873</v>
      </c>
      <c r="H189" s="204"/>
      <c r="I189" s="111"/>
    </row>
    <row r="190" spans="1:9" s="7" customFormat="1" ht="18" thickTop="1" thickBot="1" x14ac:dyDescent="0.25">
      <c r="A190" s="79"/>
      <c r="B190" s="130">
        <v>45040</v>
      </c>
      <c r="C190" s="131"/>
      <c r="D190" s="121" t="s">
        <v>41</v>
      </c>
      <c r="E190" s="122">
        <v>1385</v>
      </c>
      <c r="F190" s="172"/>
      <c r="G190" s="123">
        <f t="shared" si="2"/>
        <v>23460327.480399873</v>
      </c>
    </row>
    <row r="191" spans="1:9" s="7" customFormat="1" ht="18" thickTop="1" thickBot="1" x14ac:dyDescent="0.25">
      <c r="A191" s="79"/>
      <c r="B191" s="130">
        <v>45040</v>
      </c>
      <c r="C191" s="131"/>
      <c r="D191" s="121" t="s">
        <v>41</v>
      </c>
      <c r="E191" s="122">
        <v>70</v>
      </c>
      <c r="F191" s="172"/>
      <c r="G191" s="123">
        <f t="shared" si="2"/>
        <v>23460397.480399873</v>
      </c>
    </row>
    <row r="192" spans="1:9" s="7" customFormat="1" ht="18" thickTop="1" thickBot="1" x14ac:dyDescent="0.25">
      <c r="A192" s="79"/>
      <c r="B192" s="130">
        <v>45040</v>
      </c>
      <c r="C192" s="131"/>
      <c r="D192" s="121" t="s">
        <v>29</v>
      </c>
      <c r="E192" s="122">
        <v>152139.51999999999</v>
      </c>
      <c r="F192" s="172">
        <v>4011.31</v>
      </c>
      <c r="G192" s="123">
        <f t="shared" si="2"/>
        <v>23608525.690399874</v>
      </c>
    </row>
    <row r="193" spans="1:7" s="7" customFormat="1" ht="31.5" thickTop="1" thickBot="1" x14ac:dyDescent="0.25">
      <c r="A193" s="79"/>
      <c r="B193" s="130">
        <v>45040</v>
      </c>
      <c r="C193" s="131"/>
      <c r="D193" s="121" t="s">
        <v>56</v>
      </c>
      <c r="E193" s="122">
        <v>200</v>
      </c>
      <c r="F193" s="172">
        <v>31</v>
      </c>
      <c r="G193" s="123">
        <f t="shared" si="2"/>
        <v>23608694.690399874</v>
      </c>
    </row>
    <row r="194" spans="1:7" s="7" customFormat="1" ht="18" thickTop="1" thickBot="1" x14ac:dyDescent="0.25">
      <c r="A194" s="79"/>
      <c r="B194" s="130">
        <v>45040</v>
      </c>
      <c r="C194" s="131"/>
      <c r="D194" s="121" t="s">
        <v>44</v>
      </c>
      <c r="E194" s="122">
        <v>108869.16</v>
      </c>
      <c r="F194" s="172"/>
      <c r="G194" s="123">
        <f t="shared" si="2"/>
        <v>23717563.850399874</v>
      </c>
    </row>
    <row r="195" spans="1:7" s="7" customFormat="1" ht="18" thickTop="1" thickBot="1" x14ac:dyDescent="0.25">
      <c r="A195" s="79"/>
      <c r="B195" s="130">
        <v>45040</v>
      </c>
      <c r="C195" s="131"/>
      <c r="D195" s="121" t="s">
        <v>68</v>
      </c>
      <c r="E195" s="122">
        <v>24000</v>
      </c>
      <c r="F195" s="172"/>
      <c r="G195" s="123">
        <f t="shared" si="2"/>
        <v>23741563.850399874</v>
      </c>
    </row>
    <row r="196" spans="1:7" s="7" customFormat="1" ht="18" thickTop="1" thickBot="1" x14ac:dyDescent="0.25">
      <c r="A196" s="79"/>
      <c r="B196" s="130">
        <v>45041</v>
      </c>
      <c r="C196" s="131"/>
      <c r="D196" s="121" t="s">
        <v>41</v>
      </c>
      <c r="E196" s="122">
        <v>178818</v>
      </c>
      <c r="F196" s="172"/>
      <c r="G196" s="123">
        <f t="shared" si="2"/>
        <v>23920381.850399874</v>
      </c>
    </row>
    <row r="197" spans="1:7" s="7" customFormat="1" ht="18" thickTop="1" thickBot="1" x14ac:dyDescent="0.25">
      <c r="A197" s="79"/>
      <c r="B197" s="130">
        <v>45041</v>
      </c>
      <c r="C197" s="131"/>
      <c r="D197" s="121" t="s">
        <v>41</v>
      </c>
      <c r="E197" s="122">
        <v>89076</v>
      </c>
      <c r="F197" s="172"/>
      <c r="G197" s="123">
        <f t="shared" si="2"/>
        <v>24009457.850399874</v>
      </c>
    </row>
    <row r="198" spans="1:7" s="7" customFormat="1" ht="18" thickTop="1" thickBot="1" x14ac:dyDescent="0.25">
      <c r="A198" s="79"/>
      <c r="B198" s="130">
        <v>45041</v>
      </c>
      <c r="C198" s="131"/>
      <c r="D198" s="121" t="s">
        <v>41</v>
      </c>
      <c r="E198" s="122">
        <v>20890</v>
      </c>
      <c r="F198" s="172"/>
      <c r="G198" s="123">
        <f t="shared" si="2"/>
        <v>24030347.850399874</v>
      </c>
    </row>
    <row r="199" spans="1:7" s="7" customFormat="1" ht="18" thickTop="1" thickBot="1" x14ac:dyDescent="0.25">
      <c r="A199" s="79"/>
      <c r="B199" s="130">
        <v>45041</v>
      </c>
      <c r="C199" s="131"/>
      <c r="D199" s="121" t="s">
        <v>41</v>
      </c>
      <c r="E199" s="122">
        <v>1400</v>
      </c>
      <c r="F199" s="172"/>
      <c r="G199" s="123">
        <f t="shared" si="2"/>
        <v>24031747.850399874</v>
      </c>
    </row>
    <row r="200" spans="1:7" s="7" customFormat="1" ht="18" thickTop="1" thickBot="1" x14ac:dyDescent="0.25">
      <c r="A200" s="79"/>
      <c r="B200" s="130">
        <v>45041</v>
      </c>
      <c r="C200" s="131"/>
      <c r="D200" s="121" t="s">
        <v>41</v>
      </c>
      <c r="E200" s="122">
        <v>3354</v>
      </c>
      <c r="F200" s="172"/>
      <c r="G200" s="123">
        <f t="shared" si="2"/>
        <v>24035101.850399874</v>
      </c>
    </row>
    <row r="201" spans="1:7" s="7" customFormat="1" ht="18" thickTop="1" thickBot="1" x14ac:dyDescent="0.25">
      <c r="A201" s="79"/>
      <c r="B201" s="130">
        <v>45041</v>
      </c>
      <c r="C201" s="131"/>
      <c r="D201" s="121" t="s">
        <v>41</v>
      </c>
      <c r="E201" s="122">
        <v>19</v>
      </c>
      <c r="F201" s="172"/>
      <c r="G201" s="123">
        <f t="shared" si="2"/>
        <v>24035120.850399874</v>
      </c>
    </row>
    <row r="202" spans="1:7" s="7" customFormat="1" ht="18" thickTop="1" thickBot="1" x14ac:dyDescent="0.25">
      <c r="A202" s="79"/>
      <c r="B202" s="130">
        <v>45041</v>
      </c>
      <c r="C202" s="131"/>
      <c r="D202" s="121" t="s">
        <v>29</v>
      </c>
      <c r="E202" s="122">
        <v>106057.28</v>
      </c>
      <c r="F202" s="172">
        <v>2825.75</v>
      </c>
      <c r="G202" s="123">
        <f t="shared" si="2"/>
        <v>24138352.380399875</v>
      </c>
    </row>
    <row r="203" spans="1:7" s="7" customFormat="1" ht="21.75" customHeight="1" thickTop="1" thickBot="1" x14ac:dyDescent="0.25">
      <c r="A203" s="79"/>
      <c r="B203" s="130">
        <v>45041</v>
      </c>
      <c r="C203" s="131"/>
      <c r="D203" s="121" t="s">
        <v>51</v>
      </c>
      <c r="E203" s="122">
        <v>50000</v>
      </c>
      <c r="F203" s="172"/>
      <c r="G203" s="123">
        <f t="shared" si="2"/>
        <v>24188352.380399875</v>
      </c>
    </row>
    <row r="204" spans="1:7" s="7" customFormat="1" ht="18" thickTop="1" thickBot="1" x14ac:dyDescent="0.25">
      <c r="A204" s="79"/>
      <c r="B204" s="130">
        <v>45041</v>
      </c>
      <c r="C204" s="131"/>
      <c r="D204" s="121" t="s">
        <v>52</v>
      </c>
      <c r="E204" s="122">
        <v>109077.38</v>
      </c>
      <c r="F204" s="172"/>
      <c r="G204" s="123">
        <f t="shared" si="2"/>
        <v>24297429.760399874</v>
      </c>
    </row>
    <row r="205" spans="1:7" s="7" customFormat="1" ht="31.5" thickTop="1" thickBot="1" x14ac:dyDescent="0.25">
      <c r="A205" s="79"/>
      <c r="B205" s="130">
        <v>45041</v>
      </c>
      <c r="C205" s="131"/>
      <c r="D205" s="121" t="s">
        <v>111</v>
      </c>
      <c r="E205" s="122">
        <v>269115.48</v>
      </c>
      <c r="F205" s="172"/>
      <c r="G205" s="123">
        <f t="shared" si="2"/>
        <v>24566545.240399875</v>
      </c>
    </row>
    <row r="206" spans="1:7" s="7" customFormat="1" ht="18" thickTop="1" thickBot="1" x14ac:dyDescent="0.25">
      <c r="A206" s="79"/>
      <c r="B206" s="130">
        <v>45042</v>
      </c>
      <c r="C206" s="131"/>
      <c r="D206" s="121" t="s">
        <v>41</v>
      </c>
      <c r="E206" s="122">
        <v>93442</v>
      </c>
      <c r="F206" s="172"/>
      <c r="G206" s="123">
        <f t="shared" si="2"/>
        <v>24659987.240399875</v>
      </c>
    </row>
    <row r="207" spans="1:7" s="7" customFormat="1" ht="18" thickTop="1" thickBot="1" x14ac:dyDescent="0.25">
      <c r="A207" s="79"/>
      <c r="B207" s="130">
        <v>45042</v>
      </c>
      <c r="C207" s="131"/>
      <c r="D207" s="121" t="s">
        <v>41</v>
      </c>
      <c r="E207" s="122">
        <v>105989</v>
      </c>
      <c r="F207" s="172"/>
      <c r="G207" s="123">
        <f t="shared" si="2"/>
        <v>24765976.240399875</v>
      </c>
    </row>
    <row r="208" spans="1:7" s="7" customFormat="1" ht="18" thickTop="1" thickBot="1" x14ac:dyDescent="0.25">
      <c r="A208" s="79"/>
      <c r="B208" s="130">
        <v>45042</v>
      </c>
      <c r="C208" s="131"/>
      <c r="D208" s="121" t="s">
        <v>41</v>
      </c>
      <c r="E208" s="122">
        <v>12940</v>
      </c>
      <c r="F208" s="172"/>
      <c r="G208" s="123">
        <f t="shared" si="2"/>
        <v>24778916.240399875</v>
      </c>
    </row>
    <row r="209" spans="1:7" s="7" customFormat="1" ht="18" thickTop="1" thickBot="1" x14ac:dyDescent="0.25">
      <c r="A209" s="79"/>
      <c r="B209" s="130">
        <v>45042</v>
      </c>
      <c r="C209" s="131"/>
      <c r="D209" s="121" t="s">
        <v>41</v>
      </c>
      <c r="E209" s="122">
        <v>18095</v>
      </c>
      <c r="F209" s="172"/>
      <c r="G209" s="123">
        <f t="shared" si="2"/>
        <v>24797011.240399875</v>
      </c>
    </row>
    <row r="210" spans="1:7" s="7" customFormat="1" ht="18" thickTop="1" thickBot="1" x14ac:dyDescent="0.25">
      <c r="A210" s="79"/>
      <c r="B210" s="130">
        <v>45042</v>
      </c>
      <c r="C210" s="131"/>
      <c r="D210" s="121" t="s">
        <v>41</v>
      </c>
      <c r="E210" s="122">
        <v>59605</v>
      </c>
      <c r="F210" s="172"/>
      <c r="G210" s="123">
        <f t="shared" si="2"/>
        <v>24856616.240399875</v>
      </c>
    </row>
    <row r="211" spans="1:7" s="7" customFormat="1" ht="18" thickTop="1" thickBot="1" x14ac:dyDescent="0.25">
      <c r="A211" s="79"/>
      <c r="B211" s="130">
        <v>45042</v>
      </c>
      <c r="C211" s="131"/>
      <c r="D211" s="121" t="s">
        <v>41</v>
      </c>
      <c r="E211" s="122">
        <v>3456</v>
      </c>
      <c r="F211" s="172"/>
      <c r="G211" s="123">
        <f t="shared" si="2"/>
        <v>24860072.240399875</v>
      </c>
    </row>
    <row r="212" spans="1:7" s="7" customFormat="1" ht="18" thickTop="1" thickBot="1" x14ac:dyDescent="0.25">
      <c r="A212" s="79"/>
      <c r="B212" s="130">
        <v>45042</v>
      </c>
      <c r="C212" s="131"/>
      <c r="D212" s="121" t="s">
        <v>41</v>
      </c>
      <c r="E212" s="122">
        <v>235</v>
      </c>
      <c r="F212" s="172"/>
      <c r="G212" s="123">
        <f t="shared" ref="G212:G250" si="3">G211+E212-F212</f>
        <v>24860307.240399875</v>
      </c>
    </row>
    <row r="213" spans="1:7" s="7" customFormat="1" ht="18" thickTop="1" thickBot="1" x14ac:dyDescent="0.25">
      <c r="A213" s="79"/>
      <c r="B213" s="130">
        <v>45042</v>
      </c>
      <c r="C213" s="131"/>
      <c r="D213" s="121" t="s">
        <v>29</v>
      </c>
      <c r="E213" s="122">
        <v>61886.1</v>
      </c>
      <c r="F213" s="172">
        <v>1633.8</v>
      </c>
      <c r="G213" s="123">
        <f t="shared" si="3"/>
        <v>24920559.540399875</v>
      </c>
    </row>
    <row r="214" spans="1:7" s="7" customFormat="1" ht="46.5" thickTop="1" thickBot="1" x14ac:dyDescent="0.25">
      <c r="A214" s="79"/>
      <c r="B214" s="130">
        <v>45042</v>
      </c>
      <c r="C214" s="131"/>
      <c r="D214" s="121" t="s">
        <v>112</v>
      </c>
      <c r="E214" s="122">
        <v>9500</v>
      </c>
      <c r="F214" s="172"/>
      <c r="G214" s="123">
        <f t="shared" si="3"/>
        <v>24930059.540399875</v>
      </c>
    </row>
    <row r="215" spans="1:7" s="7" customFormat="1" ht="18" thickTop="1" thickBot="1" x14ac:dyDescent="0.25">
      <c r="A215" s="79"/>
      <c r="B215" s="130">
        <v>45042</v>
      </c>
      <c r="C215" s="131"/>
      <c r="D215" s="121" t="s">
        <v>107</v>
      </c>
      <c r="E215" s="122">
        <v>29545.55</v>
      </c>
      <c r="F215" s="172"/>
      <c r="G215" s="123">
        <f t="shared" si="3"/>
        <v>24959605.090399876</v>
      </c>
    </row>
    <row r="216" spans="1:7" s="7" customFormat="1" ht="31.5" thickTop="1" thickBot="1" x14ac:dyDescent="0.25">
      <c r="A216" s="79"/>
      <c r="B216" s="130">
        <v>45042</v>
      </c>
      <c r="C216" s="131"/>
      <c r="D216" s="121" t="s">
        <v>53</v>
      </c>
      <c r="E216" s="122">
        <v>329035</v>
      </c>
      <c r="F216" s="172"/>
      <c r="G216" s="123">
        <f t="shared" si="3"/>
        <v>25288640.090399876</v>
      </c>
    </row>
    <row r="217" spans="1:7" s="7" customFormat="1" ht="18" thickTop="1" thickBot="1" x14ac:dyDescent="0.25">
      <c r="A217" s="79"/>
      <c r="B217" s="130">
        <v>45042</v>
      </c>
      <c r="C217" s="131"/>
      <c r="D217" s="121" t="s">
        <v>22</v>
      </c>
      <c r="E217" s="122">
        <v>7664246.3200000003</v>
      </c>
      <c r="F217" s="172"/>
      <c r="G217" s="123">
        <f t="shared" si="3"/>
        <v>32952886.410399877</v>
      </c>
    </row>
    <row r="218" spans="1:7" s="7" customFormat="1" ht="18" thickTop="1" thickBot="1" x14ac:dyDescent="0.25">
      <c r="A218" s="79"/>
      <c r="B218" s="130">
        <v>45042</v>
      </c>
      <c r="C218" s="131"/>
      <c r="D218" s="121" t="s">
        <v>22</v>
      </c>
      <c r="E218" s="122">
        <v>1476300</v>
      </c>
      <c r="F218" s="172"/>
      <c r="G218" s="123">
        <f t="shared" si="3"/>
        <v>34429186.410399877</v>
      </c>
    </row>
    <row r="219" spans="1:7" s="7" customFormat="1" ht="18" thickTop="1" thickBot="1" x14ac:dyDescent="0.25">
      <c r="A219" s="79"/>
      <c r="B219" s="130">
        <v>45042</v>
      </c>
      <c r="C219" s="131"/>
      <c r="D219" s="121" t="s">
        <v>22</v>
      </c>
      <c r="E219" s="122">
        <v>5235051.67</v>
      </c>
      <c r="F219" s="172"/>
      <c r="G219" s="123">
        <f t="shared" si="3"/>
        <v>39664238.080399878</v>
      </c>
    </row>
    <row r="220" spans="1:7" s="7" customFormat="1" ht="18" thickTop="1" thickBot="1" x14ac:dyDescent="0.25">
      <c r="A220" s="79"/>
      <c r="B220" s="130">
        <v>45042</v>
      </c>
      <c r="C220" s="131"/>
      <c r="D220" s="121" t="s">
        <v>23</v>
      </c>
      <c r="E220" s="122"/>
      <c r="F220" s="172">
        <v>197136</v>
      </c>
      <c r="G220" s="123">
        <f t="shared" si="3"/>
        <v>39467102.080399878</v>
      </c>
    </row>
    <row r="221" spans="1:7" s="7" customFormat="1" ht="18" thickTop="1" thickBot="1" x14ac:dyDescent="0.25">
      <c r="A221" s="79"/>
      <c r="B221" s="130">
        <v>45043</v>
      </c>
      <c r="C221" s="131"/>
      <c r="D221" s="121" t="s">
        <v>41</v>
      </c>
      <c r="E221" s="122">
        <v>108500</v>
      </c>
      <c r="F221" s="172"/>
      <c r="G221" s="123">
        <f t="shared" si="3"/>
        <v>39575602.080399878</v>
      </c>
    </row>
    <row r="222" spans="1:7" s="7" customFormat="1" ht="18" thickTop="1" thickBot="1" x14ac:dyDescent="0.25">
      <c r="A222" s="79"/>
      <c r="B222" s="130">
        <v>45043</v>
      </c>
      <c r="C222" s="131"/>
      <c r="D222" s="121" t="s">
        <v>41</v>
      </c>
      <c r="E222" s="122">
        <v>66300</v>
      </c>
      <c r="F222" s="172"/>
      <c r="G222" s="123">
        <f t="shared" si="3"/>
        <v>39641902.080399878</v>
      </c>
    </row>
    <row r="223" spans="1:7" s="7" customFormat="1" ht="18" thickTop="1" thickBot="1" x14ac:dyDescent="0.25">
      <c r="A223" s="79"/>
      <c r="B223" s="130">
        <v>45043</v>
      </c>
      <c r="C223" s="131"/>
      <c r="D223" s="121" t="s">
        <v>41</v>
      </c>
      <c r="E223" s="122">
        <v>8585</v>
      </c>
      <c r="F223" s="172"/>
      <c r="G223" s="123">
        <f t="shared" si="3"/>
        <v>39650487.080399878</v>
      </c>
    </row>
    <row r="224" spans="1:7" s="7" customFormat="1" ht="18" thickTop="1" thickBot="1" x14ac:dyDescent="0.25">
      <c r="A224" s="79"/>
      <c r="B224" s="130">
        <v>45043</v>
      </c>
      <c r="C224" s="131"/>
      <c r="D224" s="121" t="s">
        <v>41</v>
      </c>
      <c r="E224" s="122">
        <v>3755</v>
      </c>
      <c r="F224" s="172"/>
      <c r="G224" s="123">
        <f t="shared" si="3"/>
        <v>39654242.080399878</v>
      </c>
    </row>
    <row r="225" spans="1:7" s="7" customFormat="1" ht="18" thickTop="1" thickBot="1" x14ac:dyDescent="0.25">
      <c r="A225" s="79"/>
      <c r="B225" s="130">
        <v>45043</v>
      </c>
      <c r="C225" s="131"/>
      <c r="D225" s="121" t="s">
        <v>41</v>
      </c>
      <c r="E225" s="122">
        <v>3040</v>
      </c>
      <c r="F225" s="172"/>
      <c r="G225" s="123">
        <f t="shared" si="3"/>
        <v>39657282.080399878</v>
      </c>
    </row>
    <row r="226" spans="1:7" s="7" customFormat="1" ht="18" thickTop="1" thickBot="1" x14ac:dyDescent="0.25">
      <c r="A226" s="79"/>
      <c r="B226" s="130">
        <v>45043</v>
      </c>
      <c r="C226" s="131"/>
      <c r="D226" s="121" t="s">
        <v>29</v>
      </c>
      <c r="E226" s="122">
        <v>53277.38</v>
      </c>
      <c r="F226" s="172">
        <v>1350.43</v>
      </c>
      <c r="G226" s="123">
        <f t="shared" si="3"/>
        <v>39709209.030399881</v>
      </c>
    </row>
    <row r="227" spans="1:7" s="7" customFormat="1" ht="18" thickTop="1" thickBot="1" x14ac:dyDescent="0.25">
      <c r="A227" s="79"/>
      <c r="B227" s="130">
        <v>45043</v>
      </c>
      <c r="C227" s="131"/>
      <c r="D227" s="121" t="s">
        <v>72</v>
      </c>
      <c r="E227" s="122">
        <v>1040</v>
      </c>
      <c r="F227" s="172"/>
      <c r="G227" s="123">
        <f t="shared" si="3"/>
        <v>39710249.030399881</v>
      </c>
    </row>
    <row r="228" spans="1:7" s="7" customFormat="1" ht="18" thickTop="1" thickBot="1" x14ac:dyDescent="0.25">
      <c r="A228" s="79"/>
      <c r="B228" s="130">
        <v>45043</v>
      </c>
      <c r="C228" s="131"/>
      <c r="D228" s="121" t="s">
        <v>23</v>
      </c>
      <c r="E228" s="122"/>
      <c r="F228" s="172">
        <v>3516319.85</v>
      </c>
      <c r="G228" s="123">
        <f t="shared" si="3"/>
        <v>36193929.18039988</v>
      </c>
    </row>
    <row r="229" spans="1:7" s="7" customFormat="1" ht="18" thickTop="1" thickBot="1" x14ac:dyDescent="0.25">
      <c r="A229" s="79"/>
      <c r="B229" s="130">
        <v>45044</v>
      </c>
      <c r="C229" s="131"/>
      <c r="D229" s="121" t="s">
        <v>41</v>
      </c>
      <c r="E229" s="122">
        <v>56006</v>
      </c>
      <c r="F229" s="172"/>
      <c r="G229" s="123">
        <f t="shared" si="3"/>
        <v>36249935.18039988</v>
      </c>
    </row>
    <row r="230" spans="1:7" s="7" customFormat="1" ht="18" thickTop="1" thickBot="1" x14ac:dyDescent="0.25">
      <c r="A230" s="79"/>
      <c r="B230" s="130">
        <v>45044</v>
      </c>
      <c r="C230" s="131"/>
      <c r="D230" s="121" t="s">
        <v>41</v>
      </c>
      <c r="E230" s="122">
        <v>24582</v>
      </c>
      <c r="F230" s="172"/>
      <c r="G230" s="123">
        <f t="shared" si="3"/>
        <v>36274517.18039988</v>
      </c>
    </row>
    <row r="231" spans="1:7" s="7" customFormat="1" ht="18" thickTop="1" thickBot="1" x14ac:dyDescent="0.25">
      <c r="A231" s="79"/>
      <c r="B231" s="130">
        <v>45044</v>
      </c>
      <c r="C231" s="131"/>
      <c r="D231" s="121" t="s">
        <v>41</v>
      </c>
      <c r="E231" s="122">
        <v>21230</v>
      </c>
      <c r="F231" s="172"/>
      <c r="G231" s="123">
        <f t="shared" si="3"/>
        <v>36295747.18039988</v>
      </c>
    </row>
    <row r="232" spans="1:7" s="7" customFormat="1" ht="18" thickTop="1" thickBot="1" x14ac:dyDescent="0.25">
      <c r="A232" s="79"/>
      <c r="B232" s="130">
        <v>45044</v>
      </c>
      <c r="C232" s="131"/>
      <c r="D232" s="121" t="s">
        <v>41</v>
      </c>
      <c r="E232" s="122">
        <v>8544</v>
      </c>
      <c r="F232" s="172"/>
      <c r="G232" s="123">
        <f t="shared" si="3"/>
        <v>36304291.18039988</v>
      </c>
    </row>
    <row r="233" spans="1:7" s="7" customFormat="1" ht="18" thickTop="1" thickBot="1" x14ac:dyDescent="0.25">
      <c r="A233" s="79"/>
      <c r="B233" s="130">
        <v>45044</v>
      </c>
      <c r="C233" s="131"/>
      <c r="D233" s="121" t="s">
        <v>41</v>
      </c>
      <c r="E233" s="122">
        <v>22072</v>
      </c>
      <c r="F233" s="172"/>
      <c r="G233" s="123">
        <f t="shared" si="3"/>
        <v>36326363.18039988</v>
      </c>
    </row>
    <row r="234" spans="1:7" s="7" customFormat="1" ht="18" thickTop="1" thickBot="1" x14ac:dyDescent="0.25">
      <c r="A234" s="79"/>
      <c r="B234" s="130">
        <v>45044</v>
      </c>
      <c r="C234" s="131"/>
      <c r="D234" s="121" t="s">
        <v>41</v>
      </c>
      <c r="E234" s="122">
        <v>40</v>
      </c>
      <c r="F234" s="172"/>
      <c r="G234" s="123">
        <f t="shared" si="3"/>
        <v>36326403.18039988</v>
      </c>
    </row>
    <row r="235" spans="1:7" s="7" customFormat="1" ht="18" thickTop="1" thickBot="1" x14ac:dyDescent="0.25">
      <c r="A235" s="79"/>
      <c r="B235" s="130">
        <v>45044</v>
      </c>
      <c r="C235" s="131"/>
      <c r="D235" s="121" t="s">
        <v>29</v>
      </c>
      <c r="E235" s="122">
        <v>74671.7</v>
      </c>
      <c r="F235" s="172"/>
      <c r="G235" s="123">
        <f t="shared" si="3"/>
        <v>36401074.880399883</v>
      </c>
    </row>
    <row r="236" spans="1:7" s="7" customFormat="1" ht="31.5" thickTop="1" thickBot="1" x14ac:dyDescent="0.25">
      <c r="A236" s="79"/>
      <c r="B236" s="130">
        <v>45044</v>
      </c>
      <c r="C236" s="131"/>
      <c r="D236" s="121" t="s">
        <v>56</v>
      </c>
      <c r="E236" s="122">
        <v>2704</v>
      </c>
      <c r="F236" s="172"/>
      <c r="G236" s="123">
        <f t="shared" si="3"/>
        <v>36403778.880399883</v>
      </c>
    </row>
    <row r="237" spans="1:7" s="7" customFormat="1" ht="31.5" thickTop="1" thickBot="1" x14ac:dyDescent="0.25">
      <c r="A237" s="79"/>
      <c r="B237" s="130">
        <v>45044</v>
      </c>
      <c r="C237" s="131"/>
      <c r="D237" s="121" t="s">
        <v>54</v>
      </c>
      <c r="E237" s="122">
        <v>3800</v>
      </c>
      <c r="F237" s="172"/>
      <c r="G237" s="123">
        <f t="shared" si="3"/>
        <v>36407578.880399883</v>
      </c>
    </row>
    <row r="238" spans="1:7" s="7" customFormat="1" ht="18" thickTop="1" thickBot="1" x14ac:dyDescent="0.25">
      <c r="A238" s="79"/>
      <c r="B238" s="130">
        <v>45044</v>
      </c>
      <c r="C238" s="131"/>
      <c r="D238" s="121" t="s">
        <v>68</v>
      </c>
      <c r="E238" s="122">
        <v>10000</v>
      </c>
      <c r="F238" s="172"/>
      <c r="G238" s="123">
        <f t="shared" si="3"/>
        <v>36417578.880399883</v>
      </c>
    </row>
    <row r="239" spans="1:7" s="7" customFormat="1" ht="18" thickTop="1" thickBot="1" x14ac:dyDescent="0.25">
      <c r="A239" s="79"/>
      <c r="B239" s="130">
        <v>45044</v>
      </c>
      <c r="C239" s="131"/>
      <c r="D239" s="121" t="s">
        <v>71</v>
      </c>
      <c r="E239" s="122">
        <v>118955.26</v>
      </c>
      <c r="F239" s="172"/>
      <c r="G239" s="123">
        <f t="shared" si="3"/>
        <v>36536534.140399881</v>
      </c>
    </row>
    <row r="240" spans="1:7" s="7" customFormat="1" ht="18" thickTop="1" thickBot="1" x14ac:dyDescent="0.25">
      <c r="A240" s="79"/>
      <c r="B240" s="130">
        <v>45045</v>
      </c>
      <c r="C240" s="131"/>
      <c r="D240" s="121" t="s">
        <v>41</v>
      </c>
      <c r="E240" s="122">
        <v>26870</v>
      </c>
      <c r="F240" s="172"/>
      <c r="G240" s="123">
        <f t="shared" si="3"/>
        <v>36563404.140399881</v>
      </c>
    </row>
    <row r="241" spans="1:8" s="7" customFormat="1" ht="18" thickTop="1" thickBot="1" x14ac:dyDescent="0.25">
      <c r="A241" s="79"/>
      <c r="B241" s="130">
        <v>45045</v>
      </c>
      <c r="C241" s="131"/>
      <c r="D241" s="121" t="s">
        <v>29</v>
      </c>
      <c r="E241" s="122">
        <v>11800</v>
      </c>
      <c r="F241" s="172"/>
      <c r="G241" s="123">
        <f t="shared" si="3"/>
        <v>36575204.140399881</v>
      </c>
    </row>
    <row r="242" spans="1:8" s="7" customFormat="1" ht="18" thickTop="1" thickBot="1" x14ac:dyDescent="0.25">
      <c r="A242" s="79"/>
      <c r="B242" s="130">
        <v>45046</v>
      </c>
      <c r="C242" s="131"/>
      <c r="D242" s="121" t="s">
        <v>41</v>
      </c>
      <c r="E242" s="122">
        <v>10000</v>
      </c>
      <c r="F242" s="172"/>
      <c r="G242" s="123">
        <f t="shared" si="3"/>
        <v>36585204.140399881</v>
      </c>
    </row>
    <row r="243" spans="1:8" s="7" customFormat="1" ht="18" thickTop="1" thickBot="1" x14ac:dyDescent="0.25">
      <c r="A243" s="79"/>
      <c r="B243" s="130">
        <v>45046</v>
      </c>
      <c r="C243" s="131"/>
      <c r="D243" s="121" t="s">
        <v>29</v>
      </c>
      <c r="E243" s="122">
        <v>4000</v>
      </c>
      <c r="F243" s="172"/>
      <c r="G243" s="123">
        <f t="shared" si="3"/>
        <v>36589204.140399881</v>
      </c>
    </row>
    <row r="244" spans="1:8" s="7" customFormat="1" ht="18" hidden="1" thickTop="1" thickBot="1" x14ac:dyDescent="0.25">
      <c r="A244" s="79"/>
      <c r="B244" s="130"/>
      <c r="C244" s="131"/>
      <c r="D244" s="121"/>
      <c r="E244" s="122"/>
      <c r="F244" s="172"/>
      <c r="G244" s="123">
        <f t="shared" si="3"/>
        <v>36589204.140399881</v>
      </c>
    </row>
    <row r="245" spans="1:8" s="7" customFormat="1" ht="18" hidden="1" thickTop="1" thickBot="1" x14ac:dyDescent="0.25">
      <c r="A245" s="79"/>
      <c r="B245" s="207"/>
      <c r="C245" s="208"/>
      <c r="D245" s="209"/>
      <c r="E245" s="212"/>
      <c r="F245" s="213"/>
      <c r="G245" s="123">
        <f t="shared" si="3"/>
        <v>36589204.140399881</v>
      </c>
    </row>
    <row r="246" spans="1:8" s="7" customFormat="1" ht="18" hidden="1" thickTop="1" thickBot="1" x14ac:dyDescent="0.25">
      <c r="A246" s="79"/>
      <c r="B246" s="207"/>
      <c r="C246" s="208"/>
      <c r="D246" s="209"/>
      <c r="E246" s="212"/>
      <c r="F246" s="213"/>
      <c r="G246" s="123">
        <f t="shared" si="3"/>
        <v>36589204.140399881</v>
      </c>
    </row>
    <row r="247" spans="1:8" s="7" customFormat="1" ht="18" hidden="1" thickTop="1" thickBot="1" x14ac:dyDescent="0.25">
      <c r="A247" s="79"/>
      <c r="B247" s="207"/>
      <c r="C247" s="208"/>
      <c r="D247" s="209"/>
      <c r="E247" s="212"/>
      <c r="F247" s="213"/>
      <c r="G247" s="123">
        <f t="shared" si="3"/>
        <v>36589204.140399881</v>
      </c>
    </row>
    <row r="248" spans="1:8" s="7" customFormat="1" ht="18" hidden="1" thickTop="1" thickBot="1" x14ac:dyDescent="0.25">
      <c r="A248" s="79"/>
      <c r="B248" s="207"/>
      <c r="C248" s="208"/>
      <c r="D248" s="209"/>
      <c r="E248" s="212"/>
      <c r="F248" s="213"/>
      <c r="G248" s="123">
        <f t="shared" si="3"/>
        <v>36589204.140399881</v>
      </c>
    </row>
    <row r="249" spans="1:8" s="7" customFormat="1" ht="18" hidden="1" thickTop="1" thickBot="1" x14ac:dyDescent="0.25">
      <c r="A249" s="79"/>
      <c r="B249" s="207"/>
      <c r="C249" s="208"/>
      <c r="D249" s="209"/>
      <c r="E249" s="212"/>
      <c r="F249" s="213"/>
      <c r="G249" s="123">
        <f t="shared" si="3"/>
        <v>36589204.140399881</v>
      </c>
    </row>
    <row r="250" spans="1:8" s="7" customFormat="1" ht="18" hidden="1" thickTop="1" thickBot="1" x14ac:dyDescent="0.25">
      <c r="A250" s="79"/>
      <c r="B250" s="207"/>
      <c r="C250" s="208"/>
      <c r="D250" s="209"/>
      <c r="E250" s="210"/>
      <c r="F250" s="211"/>
      <c r="G250" s="123">
        <f t="shared" si="3"/>
        <v>36589204.140399881</v>
      </c>
    </row>
    <row r="251" spans="1:8" s="7" customFormat="1" ht="18" hidden="1" thickTop="1" thickBot="1" x14ac:dyDescent="0.25">
      <c r="A251" s="79"/>
      <c r="B251" s="207"/>
      <c r="C251" s="208"/>
      <c r="D251" s="209"/>
      <c r="E251" s="210"/>
      <c r="F251" s="211"/>
      <c r="G251" s="123">
        <f>G250+E251-F251</f>
        <v>36589204.140399881</v>
      </c>
    </row>
    <row r="252" spans="1:8" ht="17.25" thickBot="1" x14ac:dyDescent="0.25">
      <c r="A252" s="26"/>
      <c r="B252" s="187"/>
      <c r="C252" s="188"/>
      <c r="D252" s="188" t="s">
        <v>8</v>
      </c>
      <c r="E252" s="186">
        <f>SUM(E18:E250)</f>
        <v>77640755.909999996</v>
      </c>
      <c r="F252" s="186">
        <f>SUM(F18:F250)</f>
        <v>47877191.589999989</v>
      </c>
      <c r="G252" s="92">
        <f>+G17+E252-F252</f>
        <v>36589204.140399873</v>
      </c>
      <c r="H252" s="28">
        <f>+G252-'[1]CTA. RECOLECTORA (010) y 3000'!$G$3504</f>
        <v>0</v>
      </c>
    </row>
    <row r="253" spans="1:8" ht="16.5" x14ac:dyDescent="0.2">
      <c r="A253" s="5"/>
      <c r="B253" s="132"/>
      <c r="C253" s="132"/>
      <c r="D253" s="132"/>
      <c r="E253" s="133"/>
      <c r="F253" s="199"/>
      <c r="G253" s="133"/>
    </row>
    <row r="254" spans="1:8" ht="16.5" x14ac:dyDescent="0.2">
      <c r="A254" s="5"/>
      <c r="B254" s="132"/>
      <c r="C254" s="134" t="s">
        <v>31</v>
      </c>
      <c r="D254" s="135"/>
      <c r="E254" s="136"/>
      <c r="F254" s="200"/>
      <c r="G254" s="133"/>
    </row>
    <row r="255" spans="1:8" ht="16.5" x14ac:dyDescent="0.2">
      <c r="A255" s="5"/>
      <c r="B255" s="132"/>
      <c r="C255" s="134" t="s">
        <v>33</v>
      </c>
      <c r="D255" s="135"/>
      <c r="E255" s="136"/>
      <c r="F255" s="200"/>
      <c r="G255" s="133"/>
    </row>
    <row r="256" spans="1:8" ht="16.5" x14ac:dyDescent="0.2">
      <c r="A256" s="5"/>
      <c r="B256" s="132"/>
      <c r="C256" s="134" t="s">
        <v>34</v>
      </c>
      <c r="D256" s="134" t="s">
        <v>38</v>
      </c>
      <c r="E256" s="134" t="s">
        <v>39</v>
      </c>
      <c r="G256" s="178" t="s">
        <v>49</v>
      </c>
    </row>
    <row r="257" spans="1:8" ht="16.5" x14ac:dyDescent="0.2">
      <c r="A257" s="5"/>
      <c r="B257" s="132"/>
      <c r="C257" s="135"/>
      <c r="D257" s="134" t="s">
        <v>31</v>
      </c>
      <c r="E257" s="83" t="s">
        <v>32</v>
      </c>
      <c r="G257" s="134" t="s">
        <v>91</v>
      </c>
    </row>
    <row r="258" spans="1:8" ht="16.5" x14ac:dyDescent="0.2">
      <c r="A258" s="5"/>
      <c r="B258" s="132"/>
      <c r="C258" s="135"/>
      <c r="D258" s="134" t="s">
        <v>33</v>
      </c>
      <c r="E258" s="215" t="s">
        <v>248</v>
      </c>
      <c r="G258" s="134" t="s">
        <v>43</v>
      </c>
    </row>
    <row r="259" spans="1:8" ht="16.5" x14ac:dyDescent="0.2">
      <c r="A259" s="5"/>
      <c r="B259" s="132"/>
      <c r="C259" s="135"/>
      <c r="D259" s="134" t="s">
        <v>34</v>
      </c>
      <c r="E259" s="83" t="s">
        <v>35</v>
      </c>
      <c r="G259" s="134" t="s">
        <v>37</v>
      </c>
    </row>
    <row r="260" spans="1:8" ht="16.5" x14ac:dyDescent="0.2">
      <c r="A260" s="5"/>
      <c r="B260" s="132"/>
      <c r="C260" s="135"/>
      <c r="D260" s="136"/>
      <c r="F260" s="199"/>
      <c r="H260" s="25"/>
    </row>
    <row r="261" spans="1:8" ht="16.5" x14ac:dyDescent="0.2">
      <c r="A261" s="5"/>
      <c r="B261" s="132"/>
      <c r="C261" s="135"/>
      <c r="D261" s="136"/>
      <c r="F261" s="199"/>
      <c r="G261" s="133"/>
    </row>
    <row r="262" spans="1:8" ht="16.5" x14ac:dyDescent="0.2">
      <c r="A262" s="5"/>
      <c r="B262" s="132"/>
      <c r="C262" s="135"/>
      <c r="D262" s="136"/>
      <c r="F262" s="199"/>
      <c r="G262" s="133"/>
    </row>
    <row r="263" spans="1:8" ht="16.5" x14ac:dyDescent="0.2">
      <c r="A263" s="5"/>
      <c r="B263" s="132"/>
      <c r="C263" s="135"/>
      <c r="D263" s="136"/>
      <c r="F263" s="199"/>
      <c r="G263" s="133"/>
    </row>
    <row r="264" spans="1:8" ht="16.5" x14ac:dyDescent="0.2">
      <c r="A264" s="5"/>
      <c r="B264" s="132"/>
      <c r="C264" s="132"/>
      <c r="F264" s="199"/>
      <c r="G264" s="133"/>
    </row>
    <row r="265" spans="1:8" ht="16.5" x14ac:dyDescent="0.2">
      <c r="A265" s="5"/>
      <c r="B265" s="132"/>
      <c r="C265" s="132"/>
      <c r="E265" s="136"/>
      <c r="F265" s="199"/>
      <c r="G265" s="133"/>
    </row>
    <row r="266" spans="1:8" ht="16.5" x14ac:dyDescent="0.2">
      <c r="A266" s="5"/>
      <c r="B266" s="5"/>
      <c r="C266" s="5"/>
      <c r="F266" s="202"/>
      <c r="G266" s="8"/>
    </row>
    <row r="267" spans="1:8" ht="16.5" x14ac:dyDescent="0.2">
      <c r="A267" s="5"/>
      <c r="B267" s="5"/>
      <c r="C267" s="5"/>
      <c r="F267" s="202"/>
      <c r="G267" s="8"/>
    </row>
    <row r="268" spans="1:8" ht="16.5" x14ac:dyDescent="0.2">
      <c r="A268" s="5"/>
      <c r="B268" s="5"/>
      <c r="C268" s="5"/>
      <c r="E268" s="8"/>
      <c r="F268" s="202"/>
      <c r="G268" s="8"/>
    </row>
    <row r="269" spans="1:8" x14ac:dyDescent="0.2">
      <c r="A269" s="9"/>
      <c r="B269" s="9"/>
      <c r="C269" s="9"/>
      <c r="D269" s="9"/>
      <c r="E269" s="9"/>
      <c r="F269" s="203"/>
      <c r="G269" s="9"/>
    </row>
    <row r="270" spans="1:8" x14ac:dyDescent="0.2">
      <c r="A270" s="9"/>
      <c r="B270" s="9"/>
      <c r="C270" s="9"/>
      <c r="D270" s="9"/>
      <c r="E270" s="9"/>
      <c r="F270" s="203"/>
      <c r="G270" s="9"/>
    </row>
    <row r="271" spans="1:8" x14ac:dyDescent="0.2">
      <c r="A271" s="9"/>
      <c r="B271" s="9"/>
      <c r="C271" s="9"/>
      <c r="D271" s="9"/>
      <c r="E271" s="9"/>
      <c r="F271" s="203"/>
      <c r="G271" s="9"/>
    </row>
    <row r="290" spans="1:1" ht="13.5" thickBot="1" x14ac:dyDescent="0.25"/>
    <row r="291" spans="1:1" ht="15" x14ac:dyDescent="0.2">
      <c r="A291" s="2"/>
    </row>
  </sheetData>
  <autoFilter ref="B1:H291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3" max="6" man="1"/>
    <brk id="114" max="6" man="1"/>
    <brk id="166" max="6" man="1"/>
    <brk id="21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46"/>
  <sheetViews>
    <sheetView topLeftCell="B193" zoomScale="80" zoomScaleNormal="80" workbookViewId="0">
      <selection activeCell="F122" sqref="F12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6" t="s">
        <v>10</v>
      </c>
      <c r="D6" s="216"/>
      <c r="E6" s="216"/>
      <c r="F6" s="216"/>
      <c r="G6" s="216"/>
      <c r="H6" s="216"/>
      <c r="I6" s="216"/>
      <c r="J6" s="16"/>
      <c r="K6" s="16"/>
    </row>
    <row r="7" spans="1:13" s="14" customFormat="1" ht="18.75" x14ac:dyDescent="0.2">
      <c r="B7" s="18"/>
      <c r="C7" s="222" t="s">
        <v>19</v>
      </c>
      <c r="D7" s="222"/>
      <c r="E7" s="222"/>
      <c r="F7" s="222"/>
      <c r="G7" s="222"/>
      <c r="H7" s="222"/>
      <c r="I7" s="222"/>
    </row>
    <row r="8" spans="1:13" s="17" customFormat="1" ht="21" customHeight="1" x14ac:dyDescent="0.2">
      <c r="B8" s="18"/>
      <c r="C8" s="222" t="s">
        <v>3</v>
      </c>
      <c r="D8" s="222"/>
      <c r="E8" s="222"/>
      <c r="F8" s="222"/>
      <c r="G8" s="222"/>
      <c r="H8" s="222"/>
      <c r="I8" s="222"/>
    </row>
    <row r="9" spans="1:13" s="14" customFormat="1" ht="18.75" x14ac:dyDescent="0.2">
      <c r="C9" s="223" t="s">
        <v>151</v>
      </c>
      <c r="D9" s="223"/>
      <c r="E9" s="223"/>
      <c r="F9" s="223"/>
      <c r="G9" s="223"/>
      <c r="H9" s="223"/>
      <c r="I9" s="223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21"/>
      <c r="D11" s="218" t="s">
        <v>17</v>
      </c>
      <c r="E11" s="218"/>
      <c r="F11" s="218"/>
      <c r="G11" s="218"/>
      <c r="H11" s="218"/>
      <c r="I11" s="218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1"/>
      <c r="D12" s="217" t="s">
        <v>7</v>
      </c>
      <c r="E12" s="217"/>
      <c r="F12" s="217"/>
      <c r="G12" s="217"/>
      <c r="H12" s="217"/>
      <c r="I12" s="51">
        <f>'[1]CTA. RECOLECTORA AUXILIAR 3001'!$J$2369</f>
        <v>-21131558.584999971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1"/>
      <c r="D13" s="62" t="s">
        <v>4</v>
      </c>
      <c r="E13" s="179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1"/>
      <c r="D14" s="152"/>
      <c r="E14" s="183"/>
      <c r="F14" s="145">
        <v>45016</v>
      </c>
      <c r="G14" s="153"/>
      <c r="H14" s="154">
        <v>0</v>
      </c>
      <c r="I14" s="61">
        <f>+I12</f>
        <v>-21131558.584999971</v>
      </c>
    </row>
    <row r="15" spans="1:13" s="27" customFormat="1" ht="31.5" customHeight="1" thickTop="1" thickBot="1" x14ac:dyDescent="0.25">
      <c r="C15" s="63"/>
      <c r="D15" s="65">
        <v>45021</v>
      </c>
      <c r="E15" s="66"/>
      <c r="F15" s="102" t="s">
        <v>23</v>
      </c>
      <c r="G15" s="106">
        <v>14506871.460000001</v>
      </c>
      <c r="H15" s="106"/>
      <c r="I15" s="45">
        <f>I14+G15-H15</f>
        <v>-6624687.1249999702</v>
      </c>
    </row>
    <row r="16" spans="1:13" s="27" customFormat="1" ht="31.5" customHeight="1" thickTop="1" thickBot="1" x14ac:dyDescent="0.25">
      <c r="C16" s="141"/>
      <c r="D16" s="65">
        <v>45026</v>
      </c>
      <c r="E16" s="69"/>
      <c r="F16" s="102" t="s">
        <v>23</v>
      </c>
      <c r="G16" s="107">
        <v>146090.68</v>
      </c>
      <c r="H16" s="107"/>
      <c r="I16" s="45">
        <f>I15+G16-H16</f>
        <v>-6478596.4449999705</v>
      </c>
    </row>
    <row r="17" spans="3:9" s="27" customFormat="1" ht="24.75" customHeight="1" thickTop="1" thickBot="1" x14ac:dyDescent="0.25">
      <c r="C17" s="64"/>
      <c r="D17" s="65">
        <v>45027</v>
      </c>
      <c r="E17" s="66"/>
      <c r="F17" s="102" t="s">
        <v>23</v>
      </c>
      <c r="G17" s="107">
        <v>3206909.23</v>
      </c>
      <c r="H17" s="104"/>
      <c r="I17" s="45">
        <f t="shared" ref="I17:I79" si="0">I16+G17-H17</f>
        <v>-3271687.2149999705</v>
      </c>
    </row>
    <row r="18" spans="3:9" s="27" customFormat="1" ht="30" thickTop="1" thickBot="1" x14ac:dyDescent="0.25">
      <c r="C18" s="64"/>
      <c r="D18" s="65">
        <v>45028</v>
      </c>
      <c r="E18" s="69"/>
      <c r="F18" s="102" t="s">
        <v>23</v>
      </c>
      <c r="G18" s="107">
        <v>1799073.88</v>
      </c>
      <c r="H18" s="104"/>
      <c r="I18" s="45">
        <f t="shared" si="0"/>
        <v>-1472613.3349999706</v>
      </c>
    </row>
    <row r="19" spans="3:9" s="27" customFormat="1" ht="30" thickTop="1" thickBot="1" x14ac:dyDescent="0.25">
      <c r="C19" s="64"/>
      <c r="D19" s="65">
        <v>45029</v>
      </c>
      <c r="E19" s="66">
        <v>8313</v>
      </c>
      <c r="F19" s="102" t="s">
        <v>16</v>
      </c>
      <c r="G19" s="107"/>
      <c r="H19" s="104">
        <v>14300</v>
      </c>
      <c r="I19" s="45">
        <f t="shared" si="0"/>
        <v>-1486913.3349999706</v>
      </c>
    </row>
    <row r="20" spans="3:9" s="27" customFormat="1" ht="30" thickTop="1" thickBot="1" x14ac:dyDescent="0.25">
      <c r="C20" s="64"/>
      <c r="D20" s="65">
        <v>45029</v>
      </c>
      <c r="E20" s="69">
        <v>8313</v>
      </c>
      <c r="F20" s="102" t="s">
        <v>113</v>
      </c>
      <c r="G20" s="107"/>
      <c r="H20" s="104">
        <v>271700</v>
      </c>
      <c r="I20" s="45">
        <f t="shared" si="0"/>
        <v>-1758613.3349999706</v>
      </c>
    </row>
    <row r="21" spans="3:9" s="27" customFormat="1" ht="30" thickTop="1" thickBot="1" x14ac:dyDescent="0.25">
      <c r="C21" s="64"/>
      <c r="D21" s="65">
        <v>45029</v>
      </c>
      <c r="E21" s="66">
        <v>8314</v>
      </c>
      <c r="F21" s="102" t="s">
        <v>16</v>
      </c>
      <c r="G21" s="107"/>
      <c r="H21" s="104">
        <v>7000</v>
      </c>
      <c r="I21" s="45">
        <f t="shared" si="0"/>
        <v>-1765613.3349999706</v>
      </c>
    </row>
    <row r="22" spans="3:9" s="27" customFormat="1" ht="30" thickTop="1" thickBot="1" x14ac:dyDescent="0.25">
      <c r="C22" s="64"/>
      <c r="D22" s="65">
        <v>45029</v>
      </c>
      <c r="E22" s="69">
        <v>8314</v>
      </c>
      <c r="F22" s="102" t="s">
        <v>114</v>
      </c>
      <c r="G22" s="107"/>
      <c r="H22" s="104">
        <v>133000</v>
      </c>
      <c r="I22" s="45">
        <f t="shared" si="0"/>
        <v>-1898613.3349999706</v>
      </c>
    </row>
    <row r="23" spans="3:9" s="27" customFormat="1" ht="30" thickTop="1" thickBot="1" x14ac:dyDescent="0.25">
      <c r="C23" s="64"/>
      <c r="D23" s="65">
        <v>45029</v>
      </c>
      <c r="E23" s="66">
        <v>8315</v>
      </c>
      <c r="F23" s="102" t="s">
        <v>16</v>
      </c>
      <c r="G23" s="107"/>
      <c r="H23" s="104">
        <v>37111.25</v>
      </c>
      <c r="I23" s="45">
        <f t="shared" si="0"/>
        <v>-1935724.5849999706</v>
      </c>
    </row>
    <row r="24" spans="3:9" s="27" customFormat="1" ht="18" thickTop="1" thickBot="1" x14ac:dyDescent="0.25">
      <c r="C24" s="64"/>
      <c r="D24" s="65">
        <v>45029</v>
      </c>
      <c r="E24" s="69">
        <v>8315</v>
      </c>
      <c r="F24" s="102" t="s">
        <v>76</v>
      </c>
      <c r="G24" s="107"/>
      <c r="H24" s="103">
        <v>749039.15</v>
      </c>
      <c r="I24" s="45">
        <f t="shared" si="0"/>
        <v>-2684763.7349999705</v>
      </c>
    </row>
    <row r="25" spans="3:9" s="27" customFormat="1" ht="30" thickTop="1" thickBot="1" x14ac:dyDescent="0.25">
      <c r="C25" s="64"/>
      <c r="D25" s="65">
        <v>45029</v>
      </c>
      <c r="E25" s="69"/>
      <c r="F25" s="102" t="s">
        <v>23</v>
      </c>
      <c r="G25" s="107">
        <v>100613.88</v>
      </c>
      <c r="H25" s="103"/>
      <c r="I25" s="45">
        <f t="shared" si="0"/>
        <v>-2584149.8549999706</v>
      </c>
    </row>
    <row r="26" spans="3:9" s="27" customFormat="1" ht="30" thickTop="1" thickBot="1" x14ac:dyDescent="0.25">
      <c r="C26" s="64"/>
      <c r="D26" s="65">
        <v>45030</v>
      </c>
      <c r="E26" s="66">
        <v>8316</v>
      </c>
      <c r="F26" s="102" t="s">
        <v>16</v>
      </c>
      <c r="G26" s="107"/>
      <c r="H26" s="104">
        <v>13224.17</v>
      </c>
      <c r="I26" s="45">
        <f t="shared" si="0"/>
        <v>-2597374.0249999706</v>
      </c>
    </row>
    <row r="27" spans="3:9" s="27" customFormat="1" ht="18" thickTop="1" thickBot="1" x14ac:dyDescent="0.25">
      <c r="C27" s="64"/>
      <c r="D27" s="65">
        <v>45030</v>
      </c>
      <c r="E27" s="66">
        <v>8316</v>
      </c>
      <c r="F27" s="102" t="s">
        <v>115</v>
      </c>
      <c r="G27" s="107"/>
      <c r="H27" s="104">
        <v>298866.31000000006</v>
      </c>
      <c r="I27" s="45">
        <f t="shared" si="0"/>
        <v>-2896240.3349999706</v>
      </c>
    </row>
    <row r="28" spans="3:9" s="27" customFormat="1" ht="30" thickTop="1" thickBot="1" x14ac:dyDescent="0.25">
      <c r="C28" s="64"/>
      <c r="D28" s="65">
        <v>45031</v>
      </c>
      <c r="E28" s="69">
        <v>8318</v>
      </c>
      <c r="F28" s="102" t="s">
        <v>16</v>
      </c>
      <c r="G28" s="107"/>
      <c r="H28" s="104">
        <v>10071.030000000001</v>
      </c>
      <c r="I28" s="45">
        <f t="shared" si="0"/>
        <v>-2906311.3649999704</v>
      </c>
    </row>
    <row r="29" spans="3:9" s="27" customFormat="1" ht="18" thickTop="1" thickBot="1" x14ac:dyDescent="0.25">
      <c r="C29" s="64"/>
      <c r="D29" s="65">
        <v>45031</v>
      </c>
      <c r="E29" s="69">
        <v>8318</v>
      </c>
      <c r="F29" s="102" t="s">
        <v>58</v>
      </c>
      <c r="G29" s="107"/>
      <c r="H29" s="104">
        <v>191349.47</v>
      </c>
      <c r="I29" s="45">
        <f t="shared" si="0"/>
        <v>-3097660.8349999706</v>
      </c>
    </row>
    <row r="30" spans="3:9" s="27" customFormat="1" ht="30" thickTop="1" thickBot="1" x14ac:dyDescent="0.25">
      <c r="C30" s="64"/>
      <c r="D30" s="65">
        <v>45031</v>
      </c>
      <c r="E30" s="66">
        <v>8319</v>
      </c>
      <c r="F30" s="102" t="s">
        <v>16</v>
      </c>
      <c r="G30" s="108"/>
      <c r="H30" s="104">
        <v>4997.5</v>
      </c>
      <c r="I30" s="45">
        <f t="shared" si="0"/>
        <v>-3102658.3349999706</v>
      </c>
    </row>
    <row r="31" spans="3:9" s="27" customFormat="1" ht="18" thickTop="1" thickBot="1" x14ac:dyDescent="0.25">
      <c r="C31" s="64"/>
      <c r="D31" s="65">
        <v>45031</v>
      </c>
      <c r="E31" s="69">
        <v>8319</v>
      </c>
      <c r="F31" s="67" t="s">
        <v>58</v>
      </c>
      <c r="G31" s="105"/>
      <c r="H31" s="82">
        <v>94952.5</v>
      </c>
      <c r="I31" s="45">
        <f t="shared" si="0"/>
        <v>-3197610.8349999706</v>
      </c>
    </row>
    <row r="32" spans="3:9" s="27" customFormat="1" ht="30" thickTop="1" thickBot="1" x14ac:dyDescent="0.25">
      <c r="C32" s="64"/>
      <c r="D32" s="65">
        <v>45031</v>
      </c>
      <c r="E32" s="66">
        <v>8320</v>
      </c>
      <c r="F32" s="67" t="s">
        <v>16</v>
      </c>
      <c r="G32" s="82"/>
      <c r="H32" s="82">
        <v>1162.3500000000001</v>
      </c>
      <c r="I32" s="45">
        <f t="shared" si="0"/>
        <v>-3198773.1849999707</v>
      </c>
    </row>
    <row r="33" spans="3:9" s="27" customFormat="1" ht="18" thickTop="1" thickBot="1" x14ac:dyDescent="0.25">
      <c r="C33" s="64"/>
      <c r="D33" s="65">
        <v>45031</v>
      </c>
      <c r="E33" s="69">
        <v>8320</v>
      </c>
      <c r="F33" s="67" t="s">
        <v>59</v>
      </c>
      <c r="G33" s="82"/>
      <c r="H33" s="82">
        <v>22084.65</v>
      </c>
      <c r="I33" s="45">
        <f t="shared" si="0"/>
        <v>-3220857.8349999706</v>
      </c>
    </row>
    <row r="34" spans="3:9" s="27" customFormat="1" ht="30" thickTop="1" thickBot="1" x14ac:dyDescent="0.25">
      <c r="C34" s="64"/>
      <c r="D34" s="65">
        <v>45032</v>
      </c>
      <c r="E34" s="66">
        <v>8321</v>
      </c>
      <c r="F34" s="67" t="s">
        <v>16</v>
      </c>
      <c r="G34" s="82"/>
      <c r="H34" s="82">
        <v>695.04</v>
      </c>
      <c r="I34" s="45">
        <f t="shared" si="0"/>
        <v>-3221552.8749999707</v>
      </c>
    </row>
    <row r="35" spans="3:9" s="27" customFormat="1" ht="18" thickTop="1" thickBot="1" x14ac:dyDescent="0.25">
      <c r="C35" s="64"/>
      <c r="D35" s="65">
        <v>45032</v>
      </c>
      <c r="E35" s="69">
        <v>8321</v>
      </c>
      <c r="F35" s="67" t="s">
        <v>50</v>
      </c>
      <c r="G35" s="82"/>
      <c r="H35" s="82">
        <v>17267.28</v>
      </c>
      <c r="I35" s="45">
        <f t="shared" si="0"/>
        <v>-3238820.1549999705</v>
      </c>
    </row>
    <row r="36" spans="3:9" s="27" customFormat="1" ht="30" thickTop="1" thickBot="1" x14ac:dyDescent="0.25">
      <c r="C36" s="64"/>
      <c r="D36" s="65">
        <v>45032</v>
      </c>
      <c r="E36" s="66">
        <v>8322</v>
      </c>
      <c r="F36" s="67" t="s">
        <v>16</v>
      </c>
      <c r="G36" s="82"/>
      <c r="H36" s="82">
        <v>6500</v>
      </c>
      <c r="I36" s="45">
        <f t="shared" si="0"/>
        <v>-3245320.1549999705</v>
      </c>
    </row>
    <row r="37" spans="3:9" s="27" customFormat="1" ht="30" thickTop="1" thickBot="1" x14ac:dyDescent="0.25">
      <c r="C37" s="64"/>
      <c r="D37" s="65">
        <v>45032</v>
      </c>
      <c r="E37" s="69">
        <v>8322</v>
      </c>
      <c r="F37" s="67" t="s">
        <v>116</v>
      </c>
      <c r="G37" s="82"/>
      <c r="H37" s="68">
        <v>123500</v>
      </c>
      <c r="I37" s="45">
        <f t="shared" si="0"/>
        <v>-3368820.1549999705</v>
      </c>
    </row>
    <row r="38" spans="3:9" s="27" customFormat="1" ht="30" thickTop="1" thickBot="1" x14ac:dyDescent="0.25">
      <c r="C38" s="64"/>
      <c r="D38" s="65">
        <v>45032</v>
      </c>
      <c r="E38" s="66">
        <v>8323</v>
      </c>
      <c r="F38" s="67" t="s">
        <v>16</v>
      </c>
      <c r="G38" s="82"/>
      <c r="H38" s="68">
        <v>7866.01</v>
      </c>
      <c r="I38" s="45">
        <f t="shared" si="0"/>
        <v>-3376686.1649999702</v>
      </c>
    </row>
    <row r="39" spans="3:9" s="27" customFormat="1" ht="18" thickTop="1" thickBot="1" x14ac:dyDescent="0.25">
      <c r="C39" s="64"/>
      <c r="D39" s="65">
        <v>45032</v>
      </c>
      <c r="E39" s="69">
        <v>8323</v>
      </c>
      <c r="F39" s="67" t="s">
        <v>117</v>
      </c>
      <c r="G39" s="82"/>
      <c r="H39" s="68">
        <v>200141.65</v>
      </c>
      <c r="I39" s="45">
        <f t="shared" si="0"/>
        <v>-3576827.8149999701</v>
      </c>
    </row>
    <row r="40" spans="3:9" s="27" customFormat="1" ht="44.25" thickTop="1" thickBot="1" x14ac:dyDescent="0.25">
      <c r="C40" s="64"/>
      <c r="D40" s="65">
        <v>45032</v>
      </c>
      <c r="E40" s="66">
        <v>8324</v>
      </c>
      <c r="F40" s="67" t="s">
        <v>118</v>
      </c>
      <c r="G40" s="82"/>
      <c r="H40" s="68">
        <v>126360</v>
      </c>
      <c r="I40" s="45">
        <f t="shared" si="0"/>
        <v>-3703187.8149999701</v>
      </c>
    </row>
    <row r="41" spans="3:9" s="27" customFormat="1" ht="30" thickTop="1" thickBot="1" x14ac:dyDescent="0.25">
      <c r="C41" s="64"/>
      <c r="D41" s="65">
        <v>45032</v>
      </c>
      <c r="E41" s="69">
        <v>8325</v>
      </c>
      <c r="F41" s="67" t="s">
        <v>16</v>
      </c>
      <c r="G41" s="82"/>
      <c r="H41" s="68">
        <v>47437.5</v>
      </c>
      <c r="I41" s="45">
        <f t="shared" si="0"/>
        <v>-3750625.3149999701</v>
      </c>
    </row>
    <row r="42" spans="3:9" s="27" customFormat="1" ht="30" thickTop="1" thickBot="1" x14ac:dyDescent="0.25">
      <c r="C42" s="64"/>
      <c r="D42" s="65">
        <v>45032</v>
      </c>
      <c r="E42" s="69">
        <v>8325</v>
      </c>
      <c r="F42" s="67" t="s">
        <v>47</v>
      </c>
      <c r="G42" s="82"/>
      <c r="H42" s="68">
        <v>51232.5</v>
      </c>
      <c r="I42" s="45">
        <f t="shared" si="0"/>
        <v>-3801857.8149999701</v>
      </c>
    </row>
    <row r="43" spans="3:9" s="27" customFormat="1" ht="35.25" customHeight="1" thickTop="1" thickBot="1" x14ac:dyDescent="0.25">
      <c r="C43" s="64"/>
      <c r="D43" s="65">
        <v>45032</v>
      </c>
      <c r="E43" s="69">
        <v>8325</v>
      </c>
      <c r="F43" s="67" t="s">
        <v>74</v>
      </c>
      <c r="G43" s="82"/>
      <c r="H43" s="68">
        <v>1020855</v>
      </c>
      <c r="I43" s="45">
        <f t="shared" si="0"/>
        <v>-4822712.8149999697</v>
      </c>
    </row>
    <row r="44" spans="3:9" s="27" customFormat="1" ht="30" thickTop="1" thickBot="1" x14ac:dyDescent="0.25">
      <c r="C44" s="64"/>
      <c r="D44" s="65">
        <v>45032</v>
      </c>
      <c r="E44" s="69">
        <v>8326</v>
      </c>
      <c r="F44" s="67" t="s">
        <v>16</v>
      </c>
      <c r="G44" s="82"/>
      <c r="H44" s="68">
        <v>2359.98</v>
      </c>
      <c r="I44" s="45">
        <f t="shared" si="0"/>
        <v>-4825072.7949999701</v>
      </c>
    </row>
    <row r="45" spans="3:9" s="27" customFormat="1" ht="30" thickTop="1" thickBot="1" x14ac:dyDescent="0.25">
      <c r="C45" s="64"/>
      <c r="D45" s="65">
        <v>45032</v>
      </c>
      <c r="E45" s="69">
        <v>8326</v>
      </c>
      <c r="F45" s="67" t="s">
        <v>61</v>
      </c>
      <c r="G45" s="82"/>
      <c r="H45" s="68">
        <v>571690.02</v>
      </c>
      <c r="I45" s="45">
        <f t="shared" si="0"/>
        <v>-5396762.8149999697</v>
      </c>
    </row>
    <row r="46" spans="3:9" s="27" customFormat="1" ht="30" thickTop="1" thickBot="1" x14ac:dyDescent="0.25">
      <c r="C46" s="64"/>
      <c r="D46" s="65">
        <v>45032</v>
      </c>
      <c r="E46" s="69">
        <v>8327</v>
      </c>
      <c r="F46" s="67" t="s">
        <v>16</v>
      </c>
      <c r="G46" s="82"/>
      <c r="H46" s="68"/>
      <c r="I46" s="45">
        <f t="shared" si="0"/>
        <v>-5396762.8149999697</v>
      </c>
    </row>
    <row r="47" spans="3:9" s="27" customFormat="1" ht="30" thickTop="1" thickBot="1" x14ac:dyDescent="0.25">
      <c r="C47" s="64"/>
      <c r="D47" s="65">
        <v>45032</v>
      </c>
      <c r="E47" s="69">
        <v>8327</v>
      </c>
      <c r="F47" s="67" t="s">
        <v>47</v>
      </c>
      <c r="G47" s="82"/>
      <c r="H47" s="68">
        <v>13467.359999999999</v>
      </c>
      <c r="I47" s="45">
        <f t="shared" si="0"/>
        <v>-5410230.17499997</v>
      </c>
    </row>
    <row r="48" spans="3:9" s="27" customFormat="1" ht="18" thickTop="1" thickBot="1" x14ac:dyDescent="0.25">
      <c r="C48" s="64"/>
      <c r="D48" s="65">
        <v>45032</v>
      </c>
      <c r="E48" s="69">
        <v>8327</v>
      </c>
      <c r="F48" s="67" t="s">
        <v>119</v>
      </c>
      <c r="G48" s="82"/>
      <c r="H48" s="68">
        <v>268349.59999999998</v>
      </c>
      <c r="I48" s="45">
        <f t="shared" si="0"/>
        <v>-5678579.7749999696</v>
      </c>
    </row>
    <row r="49" spans="3:9" s="27" customFormat="1" ht="30" thickTop="1" thickBot="1" x14ac:dyDescent="0.25">
      <c r="C49" s="64"/>
      <c r="D49" s="65">
        <v>45032</v>
      </c>
      <c r="E49" s="69">
        <v>8328</v>
      </c>
      <c r="F49" s="67" t="s">
        <v>16</v>
      </c>
      <c r="G49" s="82"/>
      <c r="H49" s="68">
        <v>1283.55</v>
      </c>
      <c r="I49" s="45">
        <f t="shared" si="0"/>
        <v>-5679863.3249999695</v>
      </c>
    </row>
    <row r="50" spans="3:9" s="27" customFormat="1" ht="18" thickTop="1" thickBot="1" x14ac:dyDescent="0.25">
      <c r="C50" s="64"/>
      <c r="D50" s="65">
        <v>45032</v>
      </c>
      <c r="E50" s="69">
        <v>8328</v>
      </c>
      <c r="F50" s="67" t="s">
        <v>120</v>
      </c>
      <c r="G50" s="82"/>
      <c r="H50" s="68">
        <v>317395.18</v>
      </c>
      <c r="I50" s="45">
        <f t="shared" si="0"/>
        <v>-5997258.5049999692</v>
      </c>
    </row>
    <row r="51" spans="3:9" s="27" customFormat="1" ht="30" thickTop="1" thickBot="1" x14ac:dyDescent="0.25">
      <c r="C51" s="64"/>
      <c r="D51" s="65">
        <v>45032</v>
      </c>
      <c r="E51" s="69">
        <v>8329</v>
      </c>
      <c r="F51" s="67" t="s">
        <v>16</v>
      </c>
      <c r="G51" s="82"/>
      <c r="H51" s="68">
        <v>786.52</v>
      </c>
      <c r="I51" s="45">
        <f t="shared" si="0"/>
        <v>-5998045.0249999687</v>
      </c>
    </row>
    <row r="52" spans="3:9" s="27" customFormat="1" ht="30" thickTop="1" thickBot="1" x14ac:dyDescent="0.25">
      <c r="C52" s="64"/>
      <c r="D52" s="65">
        <v>45032</v>
      </c>
      <c r="E52" s="69">
        <v>8329</v>
      </c>
      <c r="F52" s="67" t="s">
        <v>80</v>
      </c>
      <c r="G52" s="82"/>
      <c r="H52" s="68">
        <v>17775.259999999998</v>
      </c>
      <c r="I52" s="45">
        <f t="shared" si="0"/>
        <v>-6015820.2849999685</v>
      </c>
    </row>
    <row r="53" spans="3:9" s="27" customFormat="1" ht="30" thickTop="1" thickBot="1" x14ac:dyDescent="0.25">
      <c r="C53" s="64"/>
      <c r="D53" s="65">
        <v>45032</v>
      </c>
      <c r="E53" s="69">
        <v>8330</v>
      </c>
      <c r="F53" s="67" t="s">
        <v>16</v>
      </c>
      <c r="G53" s="82"/>
      <c r="H53" s="68">
        <v>2337.5</v>
      </c>
      <c r="I53" s="45">
        <f t="shared" si="0"/>
        <v>-6018157.7849999685</v>
      </c>
    </row>
    <row r="54" spans="3:9" s="27" customFormat="1" ht="30" thickTop="1" thickBot="1" x14ac:dyDescent="0.25">
      <c r="C54" s="64"/>
      <c r="D54" s="65">
        <v>45032</v>
      </c>
      <c r="E54" s="69">
        <v>8330</v>
      </c>
      <c r="F54" s="67" t="s">
        <v>80</v>
      </c>
      <c r="G54" s="82"/>
      <c r="H54" s="68">
        <v>52827.5</v>
      </c>
      <c r="I54" s="45">
        <f t="shared" si="0"/>
        <v>-6070985.2849999685</v>
      </c>
    </row>
    <row r="55" spans="3:9" s="27" customFormat="1" ht="30" thickTop="1" thickBot="1" x14ac:dyDescent="0.25">
      <c r="C55" s="64"/>
      <c r="D55" s="65">
        <v>45032</v>
      </c>
      <c r="E55" s="69">
        <v>8331</v>
      </c>
      <c r="F55" s="67" t="s">
        <v>16</v>
      </c>
      <c r="G55" s="82"/>
      <c r="H55" s="68">
        <v>732.78000000000009</v>
      </c>
      <c r="I55" s="45">
        <f t="shared" si="0"/>
        <v>-6071718.0649999687</v>
      </c>
    </row>
    <row r="56" spans="3:9" s="27" customFormat="1" ht="30" thickTop="1" thickBot="1" x14ac:dyDescent="0.25">
      <c r="C56" s="64"/>
      <c r="D56" s="65">
        <v>45032</v>
      </c>
      <c r="E56" s="69">
        <v>8331</v>
      </c>
      <c r="F56" s="67" t="s">
        <v>80</v>
      </c>
      <c r="G56" s="82"/>
      <c r="H56" s="68">
        <v>16560.830000000002</v>
      </c>
      <c r="I56" s="45">
        <f t="shared" si="0"/>
        <v>-6088278.8949999688</v>
      </c>
    </row>
    <row r="57" spans="3:9" s="27" customFormat="1" ht="18" thickTop="1" thickBot="1" x14ac:dyDescent="0.25">
      <c r="C57" s="64"/>
      <c r="D57" s="65">
        <v>45033</v>
      </c>
      <c r="E57" s="69">
        <v>8368</v>
      </c>
      <c r="F57" s="67" t="s">
        <v>60</v>
      </c>
      <c r="G57" s="82"/>
      <c r="H57" s="68">
        <v>141681.28</v>
      </c>
      <c r="I57" s="45">
        <f t="shared" si="0"/>
        <v>-6229960.1749999691</v>
      </c>
    </row>
    <row r="58" spans="3:9" s="27" customFormat="1" ht="30" thickTop="1" thickBot="1" x14ac:dyDescent="0.25">
      <c r="C58" s="64"/>
      <c r="D58" s="65">
        <v>45033</v>
      </c>
      <c r="E58" s="69">
        <v>8369</v>
      </c>
      <c r="F58" s="67" t="s">
        <v>16</v>
      </c>
      <c r="G58" s="82"/>
      <c r="H58" s="68">
        <v>13224.17</v>
      </c>
      <c r="I58" s="45">
        <f t="shared" si="0"/>
        <v>-6243184.344999969</v>
      </c>
    </row>
    <row r="59" spans="3:9" s="27" customFormat="1" ht="18" thickTop="1" thickBot="1" x14ac:dyDescent="0.25">
      <c r="C59" s="64"/>
      <c r="D59" s="65">
        <v>45033</v>
      </c>
      <c r="E59" s="69">
        <v>8369</v>
      </c>
      <c r="F59" s="67" t="s">
        <v>115</v>
      </c>
      <c r="G59" s="82"/>
      <c r="H59" s="68">
        <v>298866.31000000006</v>
      </c>
      <c r="I59" s="45">
        <f t="shared" si="0"/>
        <v>-6542050.6549999695</v>
      </c>
    </row>
    <row r="60" spans="3:9" s="27" customFormat="1" ht="30" thickTop="1" thickBot="1" x14ac:dyDescent="0.25">
      <c r="C60" s="64"/>
      <c r="D60" s="65">
        <v>45033</v>
      </c>
      <c r="E60" s="69">
        <v>8370</v>
      </c>
      <c r="F60" s="67" t="s">
        <v>16</v>
      </c>
      <c r="G60" s="82"/>
      <c r="H60" s="68">
        <v>1160</v>
      </c>
      <c r="I60" s="45">
        <f t="shared" si="0"/>
        <v>-6543210.6549999695</v>
      </c>
    </row>
    <row r="61" spans="3:9" s="27" customFormat="1" ht="30" thickTop="1" thickBot="1" x14ac:dyDescent="0.25">
      <c r="C61" s="64"/>
      <c r="D61" s="65">
        <v>45033</v>
      </c>
      <c r="E61" s="69">
        <v>8370</v>
      </c>
      <c r="F61" s="67" t="s">
        <v>47</v>
      </c>
      <c r="G61" s="82"/>
      <c r="H61" s="68">
        <v>1252.8</v>
      </c>
      <c r="I61" s="45">
        <f t="shared" si="0"/>
        <v>-6544463.4549999693</v>
      </c>
    </row>
    <row r="62" spans="3:9" s="27" customFormat="1" ht="18" thickTop="1" thickBot="1" x14ac:dyDescent="0.25">
      <c r="C62" s="64"/>
      <c r="D62" s="65">
        <v>45033</v>
      </c>
      <c r="E62" s="69">
        <v>8370</v>
      </c>
      <c r="F62" s="67" t="s">
        <v>121</v>
      </c>
      <c r="G62" s="82"/>
      <c r="H62" s="68">
        <v>24963.200000000001</v>
      </c>
      <c r="I62" s="45">
        <f t="shared" si="0"/>
        <v>-6569426.6549999695</v>
      </c>
    </row>
    <row r="63" spans="3:9" s="27" customFormat="1" ht="30" thickTop="1" thickBot="1" x14ac:dyDescent="0.25">
      <c r="C63" s="64"/>
      <c r="D63" s="65">
        <v>45034</v>
      </c>
      <c r="E63" s="69">
        <v>8371</v>
      </c>
      <c r="F63" s="67" t="s">
        <v>16</v>
      </c>
      <c r="G63" s="82"/>
      <c r="H63" s="68">
        <v>5385.8</v>
      </c>
      <c r="I63" s="45">
        <f t="shared" si="0"/>
        <v>-6574812.4549999693</v>
      </c>
    </row>
    <row r="64" spans="3:9" s="27" customFormat="1" ht="18" thickTop="1" thickBot="1" x14ac:dyDescent="0.25">
      <c r="C64" s="64"/>
      <c r="D64" s="65">
        <v>45034</v>
      </c>
      <c r="E64" s="69">
        <v>8371</v>
      </c>
      <c r="F64" s="67" t="s">
        <v>73</v>
      </c>
      <c r="G64" s="82"/>
      <c r="H64" s="68">
        <v>119564.69</v>
      </c>
      <c r="I64" s="45">
        <f t="shared" si="0"/>
        <v>-6694377.1449999698</v>
      </c>
    </row>
    <row r="65" spans="3:9" s="27" customFormat="1" ht="30" thickTop="1" thickBot="1" x14ac:dyDescent="0.25">
      <c r="C65" s="64"/>
      <c r="D65" s="65">
        <v>45034</v>
      </c>
      <c r="E65" s="69">
        <v>8372</v>
      </c>
      <c r="F65" s="67" t="s">
        <v>16</v>
      </c>
      <c r="G65" s="82"/>
      <c r="H65" s="68">
        <v>1162.3500000000001</v>
      </c>
      <c r="I65" s="45">
        <f t="shared" si="0"/>
        <v>-6695539.4949999694</v>
      </c>
    </row>
    <row r="66" spans="3:9" s="27" customFormat="1" ht="18" thickTop="1" thickBot="1" x14ac:dyDescent="0.25">
      <c r="C66" s="64"/>
      <c r="D66" s="65">
        <v>45034</v>
      </c>
      <c r="E66" s="69">
        <v>8372</v>
      </c>
      <c r="F66" s="67" t="s">
        <v>59</v>
      </c>
      <c r="G66" s="82"/>
      <c r="H66" s="68">
        <v>22084.65</v>
      </c>
      <c r="I66" s="45">
        <f t="shared" si="0"/>
        <v>-6717624.1449999698</v>
      </c>
    </row>
    <row r="67" spans="3:9" s="27" customFormat="1" ht="30" thickTop="1" thickBot="1" x14ac:dyDescent="0.25">
      <c r="C67" s="64"/>
      <c r="D67" s="65">
        <v>45034</v>
      </c>
      <c r="E67" s="69"/>
      <c r="F67" s="67" t="s">
        <v>23</v>
      </c>
      <c r="G67" s="82">
        <v>346981.36</v>
      </c>
      <c r="H67" s="68"/>
      <c r="I67" s="45">
        <f t="shared" si="0"/>
        <v>-6370642.7849999694</v>
      </c>
    </row>
    <row r="68" spans="3:9" s="27" customFormat="1" ht="30" thickTop="1" thickBot="1" x14ac:dyDescent="0.25">
      <c r="C68" s="64"/>
      <c r="D68" s="65">
        <v>45035</v>
      </c>
      <c r="E68" s="69">
        <v>8332</v>
      </c>
      <c r="F68" s="67" t="s">
        <v>16</v>
      </c>
      <c r="G68" s="82"/>
      <c r="H68" s="68">
        <v>4500</v>
      </c>
      <c r="I68" s="45">
        <f t="shared" si="0"/>
        <v>-6375142.7849999694</v>
      </c>
    </row>
    <row r="69" spans="3:9" s="27" customFormat="1" ht="18" thickTop="1" thickBot="1" x14ac:dyDescent="0.25">
      <c r="C69" s="64"/>
      <c r="D69" s="65">
        <v>45035</v>
      </c>
      <c r="E69" s="69">
        <v>8332</v>
      </c>
      <c r="F69" s="67" t="s">
        <v>122</v>
      </c>
      <c r="G69" s="82"/>
      <c r="H69" s="68">
        <v>101700</v>
      </c>
      <c r="I69" s="45">
        <f t="shared" si="0"/>
        <v>-6476842.7849999694</v>
      </c>
    </row>
    <row r="70" spans="3:9" s="27" customFormat="1" ht="30" thickTop="1" thickBot="1" x14ac:dyDescent="0.25">
      <c r="C70" s="64"/>
      <c r="D70" s="65">
        <v>45035</v>
      </c>
      <c r="E70" s="69">
        <v>8373</v>
      </c>
      <c r="F70" s="67" t="s">
        <v>16</v>
      </c>
      <c r="G70" s="82"/>
      <c r="H70" s="68">
        <v>12469.78</v>
      </c>
      <c r="I70" s="45">
        <f t="shared" si="0"/>
        <v>-6489312.5649999697</v>
      </c>
    </row>
    <row r="71" spans="3:9" s="27" customFormat="1" ht="30" thickTop="1" thickBot="1" x14ac:dyDescent="0.25">
      <c r="C71" s="64"/>
      <c r="D71" s="65">
        <v>45035</v>
      </c>
      <c r="E71" s="69">
        <v>8373</v>
      </c>
      <c r="F71" s="67" t="s">
        <v>47</v>
      </c>
      <c r="G71" s="82"/>
      <c r="H71" s="68">
        <v>13467.359999999999</v>
      </c>
      <c r="I71" s="45">
        <f t="shared" si="0"/>
        <v>-6502779.92499997</v>
      </c>
    </row>
    <row r="72" spans="3:9" s="27" customFormat="1" ht="18" thickTop="1" thickBot="1" x14ac:dyDescent="0.25">
      <c r="C72" s="64"/>
      <c r="D72" s="65">
        <v>45035</v>
      </c>
      <c r="E72" s="69">
        <v>8373</v>
      </c>
      <c r="F72" s="67" t="s">
        <v>119</v>
      </c>
      <c r="G72" s="82"/>
      <c r="H72" s="68">
        <v>268349.59999999998</v>
      </c>
      <c r="I72" s="45">
        <f t="shared" si="0"/>
        <v>-6771129.5249999696</v>
      </c>
    </row>
    <row r="73" spans="3:9" s="27" customFormat="1" ht="30" thickTop="1" thickBot="1" x14ac:dyDescent="0.25">
      <c r="C73" s="64"/>
      <c r="D73" s="65">
        <v>45035</v>
      </c>
      <c r="E73" s="69">
        <v>8375</v>
      </c>
      <c r="F73" s="67" t="s">
        <v>16</v>
      </c>
      <c r="G73" s="82"/>
      <c r="H73" s="68">
        <v>1654.33</v>
      </c>
      <c r="I73" s="45">
        <f t="shared" si="0"/>
        <v>-6772783.8549999697</v>
      </c>
    </row>
    <row r="74" spans="3:9" s="27" customFormat="1" ht="30" thickTop="1" thickBot="1" x14ac:dyDescent="0.25">
      <c r="C74" s="64"/>
      <c r="D74" s="65">
        <v>45035</v>
      </c>
      <c r="E74" s="69">
        <v>8375</v>
      </c>
      <c r="F74" s="67" t="s">
        <v>47</v>
      </c>
      <c r="G74" s="82"/>
      <c r="H74" s="68">
        <v>1786.67</v>
      </c>
      <c r="I74" s="45">
        <f t="shared" si="0"/>
        <v>-6774570.5249999696</v>
      </c>
    </row>
    <row r="75" spans="3:9" s="27" customFormat="1" ht="18" thickTop="1" thickBot="1" x14ac:dyDescent="0.25">
      <c r="C75" s="64"/>
      <c r="D75" s="65">
        <v>45035</v>
      </c>
      <c r="E75" s="69">
        <v>8375</v>
      </c>
      <c r="F75" s="67" t="s">
        <v>123</v>
      </c>
      <c r="G75" s="82"/>
      <c r="H75" s="68">
        <v>35601.07</v>
      </c>
      <c r="I75" s="45">
        <f t="shared" si="0"/>
        <v>-6810171.5949999699</v>
      </c>
    </row>
    <row r="76" spans="3:9" s="27" customFormat="1" ht="30" thickTop="1" thickBot="1" x14ac:dyDescent="0.25">
      <c r="C76" s="64"/>
      <c r="D76" s="65">
        <v>45035</v>
      </c>
      <c r="E76" s="69">
        <v>8377</v>
      </c>
      <c r="F76" s="67" t="s">
        <v>16</v>
      </c>
      <c r="G76" s="82"/>
      <c r="H76" s="68">
        <v>213634.55</v>
      </c>
      <c r="I76" s="45">
        <f t="shared" si="0"/>
        <v>-7023806.1449999698</v>
      </c>
    </row>
    <row r="77" spans="3:9" s="27" customFormat="1" ht="18" thickTop="1" thickBot="1" x14ac:dyDescent="0.25">
      <c r="C77" s="64"/>
      <c r="D77" s="65">
        <v>45035</v>
      </c>
      <c r="E77" s="69">
        <v>8377</v>
      </c>
      <c r="F77" s="67" t="s">
        <v>124</v>
      </c>
      <c r="G77" s="82"/>
      <c r="H77" s="68">
        <v>4059056.45</v>
      </c>
      <c r="I77" s="45">
        <f t="shared" si="0"/>
        <v>-11082862.594999969</v>
      </c>
    </row>
    <row r="78" spans="3:9" s="27" customFormat="1" ht="30" thickTop="1" thickBot="1" x14ac:dyDescent="0.25">
      <c r="C78" s="64"/>
      <c r="D78" s="65">
        <v>45035</v>
      </c>
      <c r="E78" s="69">
        <v>8378</v>
      </c>
      <c r="F78" s="67" t="s">
        <v>16</v>
      </c>
      <c r="G78" s="82"/>
      <c r="H78" s="68">
        <v>99437.5</v>
      </c>
      <c r="I78" s="45">
        <f t="shared" si="0"/>
        <v>-11182300.094999969</v>
      </c>
    </row>
    <row r="79" spans="3:9" s="27" customFormat="1" ht="18" thickTop="1" thickBot="1" x14ac:dyDescent="0.25">
      <c r="C79" s="64"/>
      <c r="D79" s="65">
        <v>45035</v>
      </c>
      <c r="E79" s="69">
        <v>8378</v>
      </c>
      <c r="F79" s="67" t="s">
        <v>125</v>
      </c>
      <c r="G79" s="82"/>
      <c r="H79" s="68">
        <v>1889312.5</v>
      </c>
      <c r="I79" s="45">
        <f t="shared" si="0"/>
        <v>-13071612.594999969</v>
      </c>
    </row>
    <row r="80" spans="3:9" s="27" customFormat="1" ht="30" thickTop="1" thickBot="1" x14ac:dyDescent="0.25">
      <c r="C80" s="64"/>
      <c r="D80" s="65">
        <v>45035</v>
      </c>
      <c r="E80" s="69">
        <v>8379</v>
      </c>
      <c r="F80" s="67" t="s">
        <v>16</v>
      </c>
      <c r="G80" s="82"/>
      <c r="H80" s="68">
        <v>232857.2</v>
      </c>
      <c r="I80" s="45">
        <f t="shared" ref="I80:I143" si="1">I79+G80-H80</f>
        <v>-13304469.794999968</v>
      </c>
    </row>
    <row r="81" spans="3:9" s="27" customFormat="1" ht="18" thickTop="1" thickBot="1" x14ac:dyDescent="0.25">
      <c r="C81" s="64"/>
      <c r="D81" s="65">
        <v>45035</v>
      </c>
      <c r="E81" s="69">
        <v>8379</v>
      </c>
      <c r="F81" s="67" t="s">
        <v>126</v>
      </c>
      <c r="G81" s="82"/>
      <c r="H81" s="68">
        <v>4424286.8</v>
      </c>
      <c r="I81" s="45">
        <f t="shared" si="1"/>
        <v>-17728756.594999969</v>
      </c>
    </row>
    <row r="82" spans="3:9" s="27" customFormat="1" ht="30" thickTop="1" thickBot="1" x14ac:dyDescent="0.25">
      <c r="C82" s="64"/>
      <c r="D82" s="65">
        <v>45035</v>
      </c>
      <c r="E82" s="69">
        <v>8380</v>
      </c>
      <c r="F82" s="67" t="s">
        <v>16</v>
      </c>
      <c r="G82" s="82"/>
      <c r="H82" s="68">
        <v>262245.32</v>
      </c>
      <c r="I82" s="45">
        <f t="shared" si="1"/>
        <v>-17991001.914999969</v>
      </c>
    </row>
    <row r="83" spans="3:9" s="27" customFormat="1" ht="18" thickTop="1" thickBot="1" x14ac:dyDescent="0.25">
      <c r="C83" s="110"/>
      <c r="D83" s="65">
        <v>45035</v>
      </c>
      <c r="E83" s="69">
        <v>8380</v>
      </c>
      <c r="F83" s="67" t="s">
        <v>127</v>
      </c>
      <c r="G83" s="82"/>
      <c r="H83" s="68">
        <v>4982661.08</v>
      </c>
      <c r="I83" s="45">
        <f t="shared" si="1"/>
        <v>-22973662.994999968</v>
      </c>
    </row>
    <row r="84" spans="3:9" s="27" customFormat="1" ht="30" thickTop="1" thickBot="1" x14ac:dyDescent="0.25">
      <c r="C84" s="110"/>
      <c r="D84" s="65">
        <v>45035</v>
      </c>
      <c r="E84" s="69"/>
      <c r="F84" s="67" t="s">
        <v>23</v>
      </c>
      <c r="G84" s="82">
        <v>21217445.109999999</v>
      </c>
      <c r="H84" s="68"/>
      <c r="I84" s="45">
        <f t="shared" si="1"/>
        <v>-1756217.8849999681</v>
      </c>
    </row>
    <row r="85" spans="3:9" s="27" customFormat="1" ht="30" thickTop="1" thickBot="1" x14ac:dyDescent="0.25">
      <c r="C85" s="110"/>
      <c r="D85" s="65">
        <v>45035</v>
      </c>
      <c r="E85" s="69"/>
      <c r="F85" s="67" t="s">
        <v>23</v>
      </c>
      <c r="G85" s="82">
        <v>1478785.23</v>
      </c>
      <c r="H85" s="68"/>
      <c r="I85" s="45">
        <f t="shared" si="1"/>
        <v>-277432.65499996813</v>
      </c>
    </row>
    <row r="86" spans="3:9" s="27" customFormat="1" ht="30" thickTop="1" thickBot="1" x14ac:dyDescent="0.25">
      <c r="C86" s="110"/>
      <c r="D86" s="65">
        <v>45035</v>
      </c>
      <c r="E86" s="69">
        <v>8381</v>
      </c>
      <c r="F86" s="67" t="s">
        <v>45</v>
      </c>
      <c r="G86" s="82"/>
      <c r="H86" s="68">
        <v>55021.96</v>
      </c>
      <c r="I86" s="45">
        <f t="shared" si="1"/>
        <v>-332454.61499996815</v>
      </c>
    </row>
    <row r="87" spans="3:9" s="27" customFormat="1" ht="30" thickTop="1" thickBot="1" x14ac:dyDescent="0.25">
      <c r="C87" s="114"/>
      <c r="D87" s="65">
        <v>45035</v>
      </c>
      <c r="E87" s="69">
        <v>8381</v>
      </c>
      <c r="F87" s="67" t="s">
        <v>244</v>
      </c>
      <c r="G87" s="82"/>
      <c r="H87" s="68">
        <v>495197.79</v>
      </c>
      <c r="I87" s="45">
        <f t="shared" si="1"/>
        <v>-827652.40499996813</v>
      </c>
    </row>
    <row r="88" spans="3:9" s="27" customFormat="1" ht="30" thickTop="1" thickBot="1" x14ac:dyDescent="0.25">
      <c r="C88" s="114"/>
      <c r="D88" s="65">
        <v>45035</v>
      </c>
      <c r="E88" s="69">
        <v>8382</v>
      </c>
      <c r="F88" s="67" t="s">
        <v>45</v>
      </c>
      <c r="G88" s="82"/>
      <c r="H88" s="68">
        <v>473766.27</v>
      </c>
      <c r="I88" s="45">
        <f t="shared" si="1"/>
        <v>-1301418.6749999681</v>
      </c>
    </row>
    <row r="89" spans="3:9" s="27" customFormat="1" ht="30" thickTop="1" thickBot="1" x14ac:dyDescent="0.25">
      <c r="C89" s="114"/>
      <c r="D89" s="65">
        <v>45035</v>
      </c>
      <c r="E89" s="69">
        <v>8382</v>
      </c>
      <c r="F89" s="67" t="s">
        <v>245</v>
      </c>
      <c r="G89" s="82"/>
      <c r="H89" s="68">
        <v>16393933.82</v>
      </c>
      <c r="I89" s="45">
        <f t="shared" si="1"/>
        <v>-17695352.494999968</v>
      </c>
    </row>
    <row r="90" spans="3:9" s="27" customFormat="1" ht="30" thickTop="1" thickBot="1" x14ac:dyDescent="0.25">
      <c r="C90" s="114"/>
      <c r="D90" s="65">
        <v>45035</v>
      </c>
      <c r="E90" s="69">
        <v>8383</v>
      </c>
      <c r="F90" s="67" t="s">
        <v>45</v>
      </c>
      <c r="G90" s="82"/>
      <c r="H90" s="68">
        <v>527830.98</v>
      </c>
      <c r="I90" s="45">
        <f t="shared" si="1"/>
        <v>-18223183.474999968</v>
      </c>
    </row>
    <row r="91" spans="3:9" s="27" customFormat="1" ht="30" thickTop="1" thickBot="1" x14ac:dyDescent="0.25">
      <c r="C91" s="114"/>
      <c r="D91" s="65">
        <v>45035</v>
      </c>
      <c r="E91" s="69">
        <v>8383</v>
      </c>
      <c r="F91" s="67" t="s">
        <v>246</v>
      </c>
      <c r="G91" s="82"/>
      <c r="H91" s="68">
        <v>4750479.5199999996</v>
      </c>
      <c r="I91" s="45">
        <f t="shared" si="1"/>
        <v>-22973662.994999968</v>
      </c>
    </row>
    <row r="92" spans="3:9" s="27" customFormat="1" ht="30" thickTop="1" thickBot="1" x14ac:dyDescent="0.25">
      <c r="C92" s="114"/>
      <c r="D92" s="65">
        <v>45036</v>
      </c>
      <c r="E92" s="69"/>
      <c r="F92" s="67" t="s">
        <v>23</v>
      </c>
      <c r="G92" s="82">
        <v>72681.13</v>
      </c>
      <c r="H92" s="68"/>
      <c r="I92" s="45">
        <f t="shared" si="1"/>
        <v>-22900981.864999969</v>
      </c>
    </row>
    <row r="93" spans="3:9" s="27" customFormat="1" ht="30" thickTop="1" thickBot="1" x14ac:dyDescent="0.25">
      <c r="C93" s="114"/>
      <c r="D93" s="65">
        <v>45036</v>
      </c>
      <c r="E93" s="69">
        <v>8384</v>
      </c>
      <c r="F93" s="67" t="s">
        <v>16</v>
      </c>
      <c r="G93" s="82"/>
      <c r="H93" s="68">
        <v>285352.08</v>
      </c>
      <c r="I93" s="45">
        <f t="shared" si="1"/>
        <v>-23186333.944999967</v>
      </c>
    </row>
    <row r="94" spans="3:9" s="27" customFormat="1" ht="18" thickTop="1" thickBot="1" x14ac:dyDescent="0.25">
      <c r="C94" s="114"/>
      <c r="D94" s="65">
        <v>45036</v>
      </c>
      <c r="E94" s="69">
        <v>8384</v>
      </c>
      <c r="F94" s="67" t="s">
        <v>124</v>
      </c>
      <c r="G94" s="82"/>
      <c r="H94" s="68">
        <v>5421689.5</v>
      </c>
      <c r="I94" s="45">
        <f t="shared" si="1"/>
        <v>-28608023.444999967</v>
      </c>
    </row>
    <row r="95" spans="3:9" s="27" customFormat="1" ht="30" thickTop="1" thickBot="1" x14ac:dyDescent="0.25">
      <c r="C95" s="114"/>
      <c r="D95" s="65">
        <v>45036</v>
      </c>
      <c r="E95" s="69">
        <v>8385</v>
      </c>
      <c r="F95" s="67" t="s">
        <v>16</v>
      </c>
      <c r="G95" s="82"/>
      <c r="H95" s="68">
        <v>5916.75</v>
      </c>
      <c r="I95" s="45">
        <f t="shared" si="1"/>
        <v>-28613940.194999967</v>
      </c>
    </row>
    <row r="96" spans="3:9" s="27" customFormat="1" ht="30" thickTop="1" thickBot="1" x14ac:dyDescent="0.25">
      <c r="C96" s="114"/>
      <c r="D96" s="65">
        <v>45036</v>
      </c>
      <c r="E96" s="69">
        <v>8385</v>
      </c>
      <c r="F96" s="67" t="s">
        <v>128</v>
      </c>
      <c r="G96" s="82"/>
      <c r="H96" s="68">
        <v>112418.25</v>
      </c>
      <c r="I96" s="45">
        <f t="shared" si="1"/>
        <v>-28726358.444999967</v>
      </c>
    </row>
    <row r="97" spans="3:9" s="27" customFormat="1" ht="30" thickTop="1" thickBot="1" x14ac:dyDescent="0.25">
      <c r="C97" s="114"/>
      <c r="D97" s="65">
        <v>45037</v>
      </c>
      <c r="E97" s="69">
        <v>8391</v>
      </c>
      <c r="F97" s="67" t="s">
        <v>16</v>
      </c>
      <c r="G97" s="82"/>
      <c r="H97" s="68">
        <v>9353.5</v>
      </c>
      <c r="I97" s="45">
        <f t="shared" si="1"/>
        <v>-28735711.944999967</v>
      </c>
    </row>
    <row r="98" spans="3:9" s="27" customFormat="1" ht="18" thickTop="1" thickBot="1" x14ac:dyDescent="0.25">
      <c r="C98" s="114"/>
      <c r="D98" s="65">
        <v>45037</v>
      </c>
      <c r="E98" s="69">
        <v>8391</v>
      </c>
      <c r="F98" s="67" t="s">
        <v>129</v>
      </c>
      <c r="G98" s="82"/>
      <c r="H98" s="68">
        <v>185186.5</v>
      </c>
      <c r="I98" s="45">
        <f t="shared" si="1"/>
        <v>-28920898.444999967</v>
      </c>
    </row>
    <row r="99" spans="3:9" s="27" customFormat="1" ht="30" thickTop="1" thickBot="1" x14ac:dyDescent="0.25">
      <c r="C99" s="114"/>
      <c r="D99" s="65">
        <v>45037</v>
      </c>
      <c r="E99" s="69">
        <v>8392</v>
      </c>
      <c r="F99" s="67" t="s">
        <v>16</v>
      </c>
      <c r="G99" s="82"/>
      <c r="H99" s="68">
        <v>4970</v>
      </c>
      <c r="I99" s="45">
        <f t="shared" si="1"/>
        <v>-28925868.444999967</v>
      </c>
    </row>
    <row r="100" spans="3:9" s="27" customFormat="1" ht="18" thickTop="1" thickBot="1" x14ac:dyDescent="0.25">
      <c r="C100" s="114"/>
      <c r="D100" s="65">
        <v>45037</v>
      </c>
      <c r="E100" s="69">
        <v>8392</v>
      </c>
      <c r="F100" s="67" t="s">
        <v>130</v>
      </c>
      <c r="G100" s="82"/>
      <c r="H100" s="68">
        <v>112322</v>
      </c>
      <c r="I100" s="45">
        <f t="shared" si="1"/>
        <v>-29038190.444999967</v>
      </c>
    </row>
    <row r="101" spans="3:9" s="27" customFormat="1" ht="30" thickTop="1" thickBot="1" x14ac:dyDescent="0.25">
      <c r="C101" s="114"/>
      <c r="D101" s="65">
        <v>45037</v>
      </c>
      <c r="E101" s="69">
        <v>8393</v>
      </c>
      <c r="F101" s="67" t="s">
        <v>16</v>
      </c>
      <c r="G101" s="82"/>
      <c r="H101" s="68">
        <v>33398.129999999997</v>
      </c>
      <c r="I101" s="45">
        <f t="shared" si="1"/>
        <v>-29071588.574999966</v>
      </c>
    </row>
    <row r="102" spans="3:9" s="27" customFormat="1" ht="18" thickTop="1" thickBot="1" x14ac:dyDescent="0.25">
      <c r="C102" s="114"/>
      <c r="D102" s="65">
        <v>45037</v>
      </c>
      <c r="E102" s="69">
        <v>8393</v>
      </c>
      <c r="F102" s="67" t="s">
        <v>131</v>
      </c>
      <c r="G102" s="82"/>
      <c r="H102" s="68">
        <v>754797.68</v>
      </c>
      <c r="I102" s="45">
        <f t="shared" si="1"/>
        <v>-29826386.254999965</v>
      </c>
    </row>
    <row r="103" spans="3:9" s="27" customFormat="1" ht="30" thickTop="1" thickBot="1" x14ac:dyDescent="0.25">
      <c r="C103" s="114"/>
      <c r="D103" s="65">
        <v>45037</v>
      </c>
      <c r="E103" s="69">
        <v>8394</v>
      </c>
      <c r="F103" s="67" t="s">
        <v>16</v>
      </c>
      <c r="G103" s="82"/>
      <c r="H103" s="68">
        <v>5501.28</v>
      </c>
      <c r="I103" s="45">
        <f t="shared" si="1"/>
        <v>-29831887.534999967</v>
      </c>
    </row>
    <row r="104" spans="3:9" s="27" customFormat="1" ht="18" thickTop="1" thickBot="1" x14ac:dyDescent="0.25">
      <c r="C104" s="114"/>
      <c r="D104" s="65">
        <v>45037</v>
      </c>
      <c r="E104" s="69">
        <v>8394</v>
      </c>
      <c r="F104" s="67" t="s">
        <v>131</v>
      </c>
      <c r="G104" s="82"/>
      <c r="H104" s="68">
        <v>122128.42</v>
      </c>
      <c r="I104" s="45">
        <f t="shared" si="1"/>
        <v>-29954015.954999968</v>
      </c>
    </row>
    <row r="105" spans="3:9" s="27" customFormat="1" ht="30" thickTop="1" thickBot="1" x14ac:dyDescent="0.25">
      <c r="C105" s="114"/>
      <c r="D105" s="65">
        <v>45037</v>
      </c>
      <c r="E105" s="69">
        <v>8395</v>
      </c>
      <c r="F105" s="67" t="s">
        <v>16</v>
      </c>
      <c r="G105" s="82"/>
      <c r="H105" s="68">
        <v>30677.97</v>
      </c>
      <c r="I105" s="45">
        <f t="shared" si="1"/>
        <v>-29984693.924999967</v>
      </c>
    </row>
    <row r="106" spans="3:9" s="27" customFormat="1" ht="30" thickTop="1" thickBot="1" x14ac:dyDescent="0.25">
      <c r="C106" s="114"/>
      <c r="D106" s="65">
        <v>45037</v>
      </c>
      <c r="E106" s="69">
        <v>8395</v>
      </c>
      <c r="F106" s="67" t="s">
        <v>47</v>
      </c>
      <c r="G106" s="82"/>
      <c r="H106" s="68">
        <v>33132.199999999997</v>
      </c>
      <c r="I106" s="45">
        <f t="shared" si="1"/>
        <v>-30017826.124999966</v>
      </c>
    </row>
    <row r="107" spans="3:9" s="27" customFormat="1" ht="18" thickTop="1" thickBot="1" x14ac:dyDescent="0.25">
      <c r="C107" s="114"/>
      <c r="D107" s="65">
        <v>45037</v>
      </c>
      <c r="E107" s="69">
        <v>8395</v>
      </c>
      <c r="F107" s="67" t="s">
        <v>132</v>
      </c>
      <c r="G107" s="82"/>
      <c r="H107" s="68">
        <v>660189.82999999996</v>
      </c>
      <c r="I107" s="45">
        <f t="shared" si="1"/>
        <v>-30678015.954999965</v>
      </c>
    </row>
    <row r="108" spans="3:9" s="27" customFormat="1" ht="30" thickTop="1" thickBot="1" x14ac:dyDescent="0.25">
      <c r="C108" s="114"/>
      <c r="D108" s="65">
        <v>45037</v>
      </c>
      <c r="E108" s="69">
        <v>8396</v>
      </c>
      <c r="F108" s="67" t="s">
        <v>16</v>
      </c>
      <c r="G108" s="82"/>
      <c r="H108" s="68">
        <v>50650</v>
      </c>
      <c r="I108" s="45">
        <f t="shared" si="1"/>
        <v>-30728665.954999965</v>
      </c>
    </row>
    <row r="109" spans="3:9" s="27" customFormat="1" ht="18" thickTop="1" thickBot="1" x14ac:dyDescent="0.25">
      <c r="C109" s="114"/>
      <c r="D109" s="65">
        <v>45037</v>
      </c>
      <c r="E109" s="69">
        <v>8396</v>
      </c>
      <c r="F109" s="67" t="s">
        <v>75</v>
      </c>
      <c r="G109" s="82"/>
      <c r="H109" s="68">
        <v>1005190</v>
      </c>
      <c r="I109" s="45">
        <f t="shared" si="1"/>
        <v>-31733855.954999965</v>
      </c>
    </row>
    <row r="110" spans="3:9" s="27" customFormat="1" ht="30" thickTop="1" thickBot="1" x14ac:dyDescent="0.25">
      <c r="C110" s="114"/>
      <c r="D110" s="65">
        <v>45037</v>
      </c>
      <c r="E110" s="69">
        <v>8397</v>
      </c>
      <c r="F110" s="67" t="s">
        <v>16</v>
      </c>
      <c r="G110" s="82"/>
      <c r="H110" s="68">
        <v>21602.799999999999</v>
      </c>
      <c r="I110" s="45">
        <f t="shared" si="1"/>
        <v>-31755458.754999965</v>
      </c>
    </row>
    <row r="111" spans="3:9" s="27" customFormat="1" ht="18" thickTop="1" thickBot="1" x14ac:dyDescent="0.25">
      <c r="C111" s="114"/>
      <c r="D111" s="65">
        <v>45037</v>
      </c>
      <c r="E111" s="69">
        <v>8397</v>
      </c>
      <c r="F111" s="67" t="s">
        <v>75</v>
      </c>
      <c r="G111" s="82"/>
      <c r="H111" s="68">
        <v>418478.8</v>
      </c>
      <c r="I111" s="45">
        <f t="shared" si="1"/>
        <v>-32173937.554999966</v>
      </c>
    </row>
    <row r="112" spans="3:9" s="27" customFormat="1" ht="30" thickTop="1" thickBot="1" x14ac:dyDescent="0.25">
      <c r="C112" s="114"/>
      <c r="D112" s="65">
        <v>45037</v>
      </c>
      <c r="E112" s="69">
        <v>8398</v>
      </c>
      <c r="F112" s="67" t="s">
        <v>16</v>
      </c>
      <c r="G112" s="82"/>
      <c r="H112" s="68">
        <v>8997.7999999999993</v>
      </c>
      <c r="I112" s="45">
        <f t="shared" si="1"/>
        <v>-32182935.354999967</v>
      </c>
    </row>
    <row r="113" spans="3:9" s="27" customFormat="1" ht="18" thickTop="1" thickBot="1" x14ac:dyDescent="0.25">
      <c r="C113" s="114"/>
      <c r="D113" s="65">
        <v>45037</v>
      </c>
      <c r="E113" s="69">
        <v>8398</v>
      </c>
      <c r="F113" s="67" t="s">
        <v>75</v>
      </c>
      <c r="G113" s="82"/>
      <c r="H113" s="68">
        <v>195370.28</v>
      </c>
      <c r="I113" s="45">
        <f t="shared" si="1"/>
        <v>-32378305.634999968</v>
      </c>
    </row>
    <row r="114" spans="3:9" s="27" customFormat="1" ht="30" thickTop="1" thickBot="1" x14ac:dyDescent="0.25">
      <c r="C114" s="114"/>
      <c r="D114" s="65">
        <v>45037</v>
      </c>
      <c r="E114" s="69">
        <v>8399</v>
      </c>
      <c r="F114" s="67" t="s">
        <v>16</v>
      </c>
      <c r="G114" s="82"/>
      <c r="H114" s="68">
        <v>865</v>
      </c>
      <c r="I114" s="45">
        <f t="shared" si="1"/>
        <v>-32379170.634999968</v>
      </c>
    </row>
    <row r="115" spans="3:9" s="27" customFormat="1" ht="18" thickTop="1" thickBot="1" x14ac:dyDescent="0.25">
      <c r="C115" s="114"/>
      <c r="D115" s="65">
        <v>45037</v>
      </c>
      <c r="E115" s="69">
        <v>8399</v>
      </c>
      <c r="F115" s="67" t="s">
        <v>75</v>
      </c>
      <c r="G115" s="82"/>
      <c r="H115" s="68">
        <v>19369</v>
      </c>
      <c r="I115" s="45">
        <f t="shared" si="1"/>
        <v>-32398539.634999968</v>
      </c>
    </row>
    <row r="116" spans="3:9" s="27" customFormat="1" ht="30" thickTop="1" thickBot="1" x14ac:dyDescent="0.25">
      <c r="C116" s="114"/>
      <c r="D116" s="65">
        <v>45037</v>
      </c>
      <c r="E116" s="69">
        <v>8400</v>
      </c>
      <c r="F116" s="67" t="s">
        <v>16</v>
      </c>
      <c r="G116" s="82"/>
      <c r="H116" s="68">
        <v>11368.75</v>
      </c>
      <c r="I116" s="45">
        <f t="shared" si="1"/>
        <v>-32409908.384999968</v>
      </c>
    </row>
    <row r="117" spans="3:9" s="27" customFormat="1" ht="18" thickTop="1" thickBot="1" x14ac:dyDescent="0.25">
      <c r="C117" s="114"/>
      <c r="D117" s="65">
        <v>45037</v>
      </c>
      <c r="E117" s="69">
        <v>8400</v>
      </c>
      <c r="F117" s="67" t="s">
        <v>75</v>
      </c>
      <c r="G117" s="82"/>
      <c r="H117" s="68">
        <v>256933.63</v>
      </c>
      <c r="I117" s="45">
        <f t="shared" si="1"/>
        <v>-32666842.014999967</v>
      </c>
    </row>
    <row r="118" spans="3:9" s="27" customFormat="1" ht="30" thickTop="1" thickBot="1" x14ac:dyDescent="0.25">
      <c r="C118" s="114"/>
      <c r="D118" s="65">
        <v>45037</v>
      </c>
      <c r="E118" s="69">
        <v>8401</v>
      </c>
      <c r="F118" s="67" t="s">
        <v>16</v>
      </c>
      <c r="G118" s="82"/>
      <c r="H118" s="68">
        <v>14165</v>
      </c>
      <c r="I118" s="45">
        <f t="shared" si="1"/>
        <v>-32681007.014999967</v>
      </c>
    </row>
    <row r="119" spans="3:9" s="27" customFormat="1" ht="18" thickTop="1" thickBot="1" x14ac:dyDescent="0.25">
      <c r="C119" s="114"/>
      <c r="D119" s="65">
        <v>45037</v>
      </c>
      <c r="E119" s="69">
        <v>8401</v>
      </c>
      <c r="F119" s="67" t="s">
        <v>133</v>
      </c>
      <c r="G119" s="82"/>
      <c r="H119" s="68">
        <v>269135</v>
      </c>
      <c r="I119" s="45">
        <f t="shared" si="1"/>
        <v>-32950142.014999967</v>
      </c>
    </row>
    <row r="120" spans="3:9" s="27" customFormat="1" ht="30" thickTop="1" thickBot="1" x14ac:dyDescent="0.25">
      <c r="C120" s="114"/>
      <c r="D120" s="65">
        <v>45037</v>
      </c>
      <c r="E120" s="69">
        <v>8402</v>
      </c>
      <c r="F120" s="67" t="s">
        <v>16</v>
      </c>
      <c r="G120" s="82"/>
      <c r="H120" s="68">
        <v>618</v>
      </c>
      <c r="I120" s="45">
        <f t="shared" si="1"/>
        <v>-32950760.014999967</v>
      </c>
    </row>
    <row r="121" spans="3:9" s="27" customFormat="1" ht="18" thickTop="1" thickBot="1" x14ac:dyDescent="0.25">
      <c r="C121" s="114"/>
      <c r="D121" s="65">
        <v>45037</v>
      </c>
      <c r="E121" s="69">
        <v>8402</v>
      </c>
      <c r="F121" s="67" t="s">
        <v>133</v>
      </c>
      <c r="G121" s="82"/>
      <c r="H121" s="68">
        <v>11742</v>
      </c>
      <c r="I121" s="45">
        <f t="shared" si="1"/>
        <v>-32962502.014999967</v>
      </c>
    </row>
    <row r="122" spans="3:9" s="27" customFormat="1" ht="44.25" thickTop="1" thickBot="1" x14ac:dyDescent="0.25">
      <c r="C122" s="114"/>
      <c r="D122" s="65">
        <v>45037</v>
      </c>
      <c r="E122" s="66">
        <v>8403</v>
      </c>
      <c r="F122" s="236" t="s">
        <v>243</v>
      </c>
      <c r="G122" s="82"/>
      <c r="H122" s="68">
        <v>72681.13</v>
      </c>
      <c r="I122" s="45">
        <f t="shared" si="1"/>
        <v>-33035183.144999966</v>
      </c>
    </row>
    <row r="123" spans="3:9" s="27" customFormat="1" ht="30" thickTop="1" thickBot="1" x14ac:dyDescent="0.25">
      <c r="C123" s="114"/>
      <c r="D123" s="65">
        <v>45038</v>
      </c>
      <c r="E123" s="69">
        <v>8404</v>
      </c>
      <c r="F123" s="67" t="s">
        <v>16</v>
      </c>
      <c r="G123" s="82"/>
      <c r="H123" s="68">
        <v>8700</v>
      </c>
      <c r="I123" s="45">
        <f t="shared" si="1"/>
        <v>-33043883.144999966</v>
      </c>
    </row>
    <row r="124" spans="3:9" s="27" customFormat="1" ht="18" thickTop="1" thickBot="1" x14ac:dyDescent="0.25">
      <c r="C124" s="114"/>
      <c r="D124" s="65">
        <v>45038</v>
      </c>
      <c r="E124" s="69">
        <v>8404</v>
      </c>
      <c r="F124" s="67" t="s">
        <v>134</v>
      </c>
      <c r="G124" s="82"/>
      <c r="H124" s="68">
        <v>196620</v>
      </c>
      <c r="I124" s="45">
        <f t="shared" si="1"/>
        <v>-33240503.144999966</v>
      </c>
    </row>
    <row r="125" spans="3:9" s="27" customFormat="1" ht="30" thickTop="1" thickBot="1" x14ac:dyDescent="0.25">
      <c r="C125" s="114"/>
      <c r="D125" s="65">
        <v>45038</v>
      </c>
      <c r="E125" s="69">
        <v>8405</v>
      </c>
      <c r="F125" s="67" t="s">
        <v>16</v>
      </c>
      <c r="G125" s="82"/>
      <c r="H125" s="68">
        <v>4900</v>
      </c>
      <c r="I125" s="45">
        <f t="shared" si="1"/>
        <v>-33245403.144999966</v>
      </c>
    </row>
    <row r="126" spans="3:9" s="27" customFormat="1" ht="18" thickTop="1" thickBot="1" x14ac:dyDescent="0.25">
      <c r="C126" s="114"/>
      <c r="D126" s="65">
        <v>45038</v>
      </c>
      <c r="E126" s="69">
        <v>8405</v>
      </c>
      <c r="F126" s="67" t="s">
        <v>135</v>
      </c>
      <c r="G126" s="82"/>
      <c r="H126" s="68">
        <v>110740</v>
      </c>
      <c r="I126" s="45">
        <f t="shared" si="1"/>
        <v>-33356143.144999966</v>
      </c>
    </row>
    <row r="127" spans="3:9" s="27" customFormat="1" ht="30" thickTop="1" thickBot="1" x14ac:dyDescent="0.25">
      <c r="C127" s="114"/>
      <c r="D127" s="65">
        <v>45039</v>
      </c>
      <c r="E127" s="69">
        <v>8406</v>
      </c>
      <c r="F127" s="67" t="s">
        <v>16</v>
      </c>
      <c r="G127" s="82"/>
      <c r="H127" s="68">
        <v>107594.92</v>
      </c>
      <c r="I127" s="45">
        <f t="shared" si="1"/>
        <v>-33463738.064999968</v>
      </c>
    </row>
    <row r="128" spans="3:9" s="27" customFormat="1" ht="18" thickTop="1" thickBot="1" x14ac:dyDescent="0.25">
      <c r="C128" s="114"/>
      <c r="D128" s="65">
        <v>45039</v>
      </c>
      <c r="E128" s="69">
        <v>8406</v>
      </c>
      <c r="F128" s="67" t="s">
        <v>136</v>
      </c>
      <c r="G128" s="82"/>
      <c r="H128" s="68">
        <v>2044303.48</v>
      </c>
      <c r="I128" s="45">
        <f t="shared" si="1"/>
        <v>-35508041.544999965</v>
      </c>
    </row>
    <row r="129" spans="3:9" s="27" customFormat="1" ht="30" thickTop="1" thickBot="1" x14ac:dyDescent="0.25">
      <c r="C129" s="114"/>
      <c r="D129" s="65">
        <v>45039</v>
      </c>
      <c r="E129" s="69">
        <v>8407</v>
      </c>
      <c r="F129" s="67" t="s">
        <v>16</v>
      </c>
      <c r="G129" s="82"/>
      <c r="H129" s="68">
        <v>44111.9</v>
      </c>
      <c r="I129" s="45">
        <f t="shared" si="1"/>
        <v>-35552153.444999963</v>
      </c>
    </row>
    <row r="130" spans="3:9" s="27" customFormat="1" ht="18" thickTop="1" thickBot="1" x14ac:dyDescent="0.25">
      <c r="C130" s="114"/>
      <c r="D130" s="65">
        <v>45039</v>
      </c>
      <c r="E130" s="69">
        <v>8407</v>
      </c>
      <c r="F130" s="67" t="s">
        <v>136</v>
      </c>
      <c r="G130" s="82"/>
      <c r="H130" s="68">
        <v>838126.1</v>
      </c>
      <c r="I130" s="45">
        <f t="shared" si="1"/>
        <v>-36390279.544999965</v>
      </c>
    </row>
    <row r="131" spans="3:9" s="27" customFormat="1" ht="30" thickTop="1" thickBot="1" x14ac:dyDescent="0.25">
      <c r="C131" s="114"/>
      <c r="D131" s="65">
        <v>45039</v>
      </c>
      <c r="E131" s="69">
        <v>8407</v>
      </c>
      <c r="F131" s="67" t="s">
        <v>16</v>
      </c>
      <c r="G131" s="82"/>
      <c r="H131" s="68">
        <v>11700</v>
      </c>
      <c r="I131" s="45">
        <f t="shared" si="1"/>
        <v>-36401979.544999965</v>
      </c>
    </row>
    <row r="132" spans="3:9" s="27" customFormat="1" ht="18" thickTop="1" thickBot="1" x14ac:dyDescent="0.25">
      <c r="C132" s="114"/>
      <c r="D132" s="65">
        <v>45039</v>
      </c>
      <c r="E132" s="69">
        <v>8407</v>
      </c>
      <c r="F132" s="67" t="s">
        <v>137</v>
      </c>
      <c r="G132" s="82"/>
      <c r="H132" s="68">
        <v>222300</v>
      </c>
      <c r="I132" s="45">
        <f t="shared" si="1"/>
        <v>-36624279.544999965</v>
      </c>
    </row>
    <row r="133" spans="3:9" s="27" customFormat="1" ht="30" thickTop="1" thickBot="1" x14ac:dyDescent="0.25">
      <c r="C133" s="114"/>
      <c r="D133" s="65">
        <v>45039</v>
      </c>
      <c r="E133" s="69">
        <v>8408</v>
      </c>
      <c r="F133" s="67" t="s">
        <v>16</v>
      </c>
      <c r="G133" s="82"/>
      <c r="H133" s="68">
        <v>15000</v>
      </c>
      <c r="I133" s="45">
        <f t="shared" si="1"/>
        <v>-36639279.544999965</v>
      </c>
    </row>
    <row r="134" spans="3:9" s="27" customFormat="1" ht="18" thickTop="1" thickBot="1" x14ac:dyDescent="0.25">
      <c r="C134" s="114"/>
      <c r="D134" s="65">
        <v>45039</v>
      </c>
      <c r="E134" s="69">
        <v>8408</v>
      </c>
      <c r="F134" s="67" t="s">
        <v>79</v>
      </c>
      <c r="G134" s="82"/>
      <c r="H134" s="68">
        <v>285000</v>
      </c>
      <c r="I134" s="45">
        <f t="shared" si="1"/>
        <v>-36924279.544999965</v>
      </c>
    </row>
    <row r="135" spans="3:9" s="27" customFormat="1" ht="30" thickTop="1" thickBot="1" x14ac:dyDescent="0.25">
      <c r="C135" s="114"/>
      <c r="D135" s="65">
        <v>45039</v>
      </c>
      <c r="E135" s="69">
        <v>8409</v>
      </c>
      <c r="F135" s="67" t="s">
        <v>16</v>
      </c>
      <c r="G135" s="82"/>
      <c r="H135" s="68">
        <v>4500</v>
      </c>
      <c r="I135" s="45">
        <f t="shared" si="1"/>
        <v>-36928779.544999965</v>
      </c>
    </row>
    <row r="136" spans="3:9" s="27" customFormat="1" ht="18" thickTop="1" thickBot="1" x14ac:dyDescent="0.25">
      <c r="C136" s="114"/>
      <c r="D136" s="65">
        <v>45039</v>
      </c>
      <c r="E136" s="69">
        <v>8409</v>
      </c>
      <c r="F136" s="67" t="s">
        <v>79</v>
      </c>
      <c r="G136" s="82"/>
      <c r="H136" s="68">
        <v>85500</v>
      </c>
      <c r="I136" s="45">
        <f t="shared" si="1"/>
        <v>-37014279.544999965</v>
      </c>
    </row>
    <row r="137" spans="3:9" s="27" customFormat="1" ht="30" thickTop="1" thickBot="1" x14ac:dyDescent="0.25">
      <c r="C137" s="114"/>
      <c r="D137" s="65">
        <v>45039</v>
      </c>
      <c r="E137" s="69">
        <v>8410</v>
      </c>
      <c r="F137" s="67" t="s">
        <v>16</v>
      </c>
      <c r="G137" s="82"/>
      <c r="H137" s="68">
        <v>41640</v>
      </c>
      <c r="I137" s="45">
        <f t="shared" si="1"/>
        <v>-37055919.544999965</v>
      </c>
    </row>
    <row r="138" spans="3:9" s="27" customFormat="1" ht="18" thickTop="1" thickBot="1" x14ac:dyDescent="0.25">
      <c r="C138" s="114"/>
      <c r="D138" s="65">
        <v>45039</v>
      </c>
      <c r="E138" s="69">
        <v>8410</v>
      </c>
      <c r="F138" s="67" t="s">
        <v>138</v>
      </c>
      <c r="G138" s="82"/>
      <c r="H138" s="68">
        <v>791160</v>
      </c>
      <c r="I138" s="45">
        <f t="shared" si="1"/>
        <v>-37847079.544999965</v>
      </c>
    </row>
    <row r="139" spans="3:9" s="27" customFormat="1" ht="30" thickTop="1" thickBot="1" x14ac:dyDescent="0.25">
      <c r="C139" s="114"/>
      <c r="D139" s="65">
        <v>45039</v>
      </c>
      <c r="E139" s="69">
        <v>8411</v>
      </c>
      <c r="F139" s="67" t="s">
        <v>16</v>
      </c>
      <c r="G139" s="82"/>
      <c r="H139" s="68">
        <v>14162.5</v>
      </c>
      <c r="I139" s="45">
        <f t="shared" si="1"/>
        <v>-37861242.044999965</v>
      </c>
    </row>
    <row r="140" spans="3:9" s="27" customFormat="1" ht="18" thickTop="1" thickBot="1" x14ac:dyDescent="0.25">
      <c r="C140" s="114"/>
      <c r="D140" s="65">
        <v>45039</v>
      </c>
      <c r="E140" s="69">
        <v>8411</v>
      </c>
      <c r="F140" s="67" t="s">
        <v>138</v>
      </c>
      <c r="G140" s="82"/>
      <c r="H140" s="68">
        <v>269087.5</v>
      </c>
      <c r="I140" s="45">
        <f t="shared" si="1"/>
        <v>-38130329.544999965</v>
      </c>
    </row>
    <row r="141" spans="3:9" s="27" customFormat="1" ht="30" thickTop="1" thickBot="1" x14ac:dyDescent="0.25">
      <c r="C141" s="114"/>
      <c r="D141" s="65">
        <v>45039</v>
      </c>
      <c r="E141" s="69">
        <v>8412</v>
      </c>
      <c r="F141" s="67" t="s">
        <v>16</v>
      </c>
      <c r="G141" s="82"/>
      <c r="H141" s="68">
        <v>34450</v>
      </c>
      <c r="I141" s="45">
        <f t="shared" si="1"/>
        <v>-38164779.544999965</v>
      </c>
    </row>
    <row r="142" spans="3:9" s="27" customFormat="1" ht="18" thickTop="1" thickBot="1" x14ac:dyDescent="0.25">
      <c r="C142" s="114"/>
      <c r="D142" s="65">
        <v>45039</v>
      </c>
      <c r="E142" s="69">
        <v>8412</v>
      </c>
      <c r="F142" s="67" t="s">
        <v>138</v>
      </c>
      <c r="G142" s="82"/>
      <c r="H142" s="68">
        <v>654550</v>
      </c>
      <c r="I142" s="45">
        <f t="shared" si="1"/>
        <v>-38819329.544999965</v>
      </c>
    </row>
    <row r="143" spans="3:9" s="27" customFormat="1" ht="30" thickTop="1" thickBot="1" x14ac:dyDescent="0.25">
      <c r="C143" s="114"/>
      <c r="D143" s="65">
        <v>45039</v>
      </c>
      <c r="E143" s="69">
        <v>8413</v>
      </c>
      <c r="F143" s="67" t="s">
        <v>16</v>
      </c>
      <c r="G143" s="82"/>
      <c r="H143" s="68">
        <v>1725</v>
      </c>
      <c r="I143" s="45">
        <f t="shared" si="1"/>
        <v>-38821054.544999965</v>
      </c>
    </row>
    <row r="144" spans="3:9" s="27" customFormat="1" ht="30" thickTop="1" thickBot="1" x14ac:dyDescent="0.25">
      <c r="C144" s="114"/>
      <c r="D144" s="65">
        <v>45039</v>
      </c>
      <c r="E144" s="69">
        <v>8413</v>
      </c>
      <c r="F144" s="67" t="s">
        <v>139</v>
      </c>
      <c r="G144" s="82"/>
      <c r="H144" s="68">
        <v>38985</v>
      </c>
      <c r="I144" s="45">
        <f t="shared" ref="I144:I197" si="2">I143+G144-H144</f>
        <v>-38860039.544999965</v>
      </c>
    </row>
    <row r="145" spans="3:9" s="27" customFormat="1" ht="30" thickTop="1" thickBot="1" x14ac:dyDescent="0.25">
      <c r="C145" s="114"/>
      <c r="D145" s="65">
        <v>45039</v>
      </c>
      <c r="E145" s="69">
        <v>8414</v>
      </c>
      <c r="F145" s="67" t="s">
        <v>16</v>
      </c>
      <c r="G145" s="82"/>
      <c r="H145" s="68">
        <v>3980</v>
      </c>
      <c r="I145" s="45">
        <f t="shared" si="2"/>
        <v>-38864019.544999965</v>
      </c>
    </row>
    <row r="146" spans="3:9" s="27" customFormat="1" ht="18" thickTop="1" thickBot="1" x14ac:dyDescent="0.25">
      <c r="C146" s="114"/>
      <c r="D146" s="65">
        <v>45039</v>
      </c>
      <c r="E146" s="69">
        <v>8414</v>
      </c>
      <c r="F146" s="67" t="s">
        <v>140</v>
      </c>
      <c r="G146" s="82"/>
      <c r="H146" s="68">
        <v>75620</v>
      </c>
      <c r="I146" s="45">
        <f t="shared" si="2"/>
        <v>-38939639.544999965</v>
      </c>
    </row>
    <row r="147" spans="3:9" s="27" customFormat="1" ht="30" thickTop="1" thickBot="1" x14ac:dyDescent="0.25">
      <c r="C147" s="114"/>
      <c r="D147" s="65">
        <v>45039</v>
      </c>
      <c r="E147" s="69">
        <v>8415</v>
      </c>
      <c r="F147" s="67" t="s">
        <v>16</v>
      </c>
      <c r="G147" s="82"/>
      <c r="H147" s="68">
        <v>4997.16</v>
      </c>
      <c r="I147" s="45">
        <f t="shared" si="2"/>
        <v>-38944636.704999961</v>
      </c>
    </row>
    <row r="148" spans="3:9" s="27" customFormat="1" ht="18" thickTop="1" thickBot="1" x14ac:dyDescent="0.25">
      <c r="C148" s="114"/>
      <c r="D148" s="65">
        <v>45039</v>
      </c>
      <c r="E148" s="69">
        <v>8415</v>
      </c>
      <c r="F148" s="67" t="s">
        <v>140</v>
      </c>
      <c r="G148" s="82"/>
      <c r="H148" s="68">
        <v>112935.88</v>
      </c>
      <c r="I148" s="45">
        <f t="shared" si="2"/>
        <v>-39057572.584999964</v>
      </c>
    </row>
    <row r="149" spans="3:9" s="27" customFormat="1" ht="30" thickTop="1" thickBot="1" x14ac:dyDescent="0.25">
      <c r="C149" s="114"/>
      <c r="D149" s="65">
        <v>45039</v>
      </c>
      <c r="E149" s="69">
        <v>8416</v>
      </c>
      <c r="F149" s="67" t="s">
        <v>16</v>
      </c>
      <c r="G149" s="82"/>
      <c r="H149" s="68">
        <v>6847.5</v>
      </c>
      <c r="I149" s="45">
        <f t="shared" si="2"/>
        <v>-39064420.084999964</v>
      </c>
    </row>
    <row r="150" spans="3:9" s="27" customFormat="1" ht="18" thickTop="1" thickBot="1" x14ac:dyDescent="0.25">
      <c r="C150" s="114"/>
      <c r="D150" s="65">
        <v>45039</v>
      </c>
      <c r="E150" s="69">
        <v>8416</v>
      </c>
      <c r="F150" s="67" t="s">
        <v>140</v>
      </c>
      <c r="G150" s="82"/>
      <c r="H150" s="68">
        <v>130102.5</v>
      </c>
      <c r="I150" s="45">
        <f t="shared" si="2"/>
        <v>-39194522.584999964</v>
      </c>
    </row>
    <row r="151" spans="3:9" s="27" customFormat="1" ht="30" thickTop="1" thickBot="1" x14ac:dyDescent="0.25">
      <c r="C151" s="114"/>
      <c r="D151" s="65">
        <v>45039</v>
      </c>
      <c r="E151" s="69">
        <v>8417</v>
      </c>
      <c r="F151" s="67" t="s">
        <v>16</v>
      </c>
      <c r="G151" s="82"/>
      <c r="H151" s="68">
        <v>28287</v>
      </c>
      <c r="I151" s="45">
        <f t="shared" si="2"/>
        <v>-39222809.584999964</v>
      </c>
    </row>
    <row r="152" spans="3:9" s="27" customFormat="1" ht="18" thickTop="1" thickBot="1" x14ac:dyDescent="0.25">
      <c r="C152" s="114"/>
      <c r="D152" s="65">
        <v>45039</v>
      </c>
      <c r="E152" s="69">
        <v>8417</v>
      </c>
      <c r="F152" s="67" t="s">
        <v>141</v>
      </c>
      <c r="G152" s="82"/>
      <c r="H152" s="68">
        <v>537453</v>
      </c>
      <c r="I152" s="45">
        <f t="shared" si="2"/>
        <v>-39760262.584999964</v>
      </c>
    </row>
    <row r="153" spans="3:9" s="27" customFormat="1" ht="30" thickTop="1" thickBot="1" x14ac:dyDescent="0.25">
      <c r="C153" s="114"/>
      <c r="D153" s="65">
        <v>45039</v>
      </c>
      <c r="E153" s="69">
        <v>8418</v>
      </c>
      <c r="F153" s="67" t="s">
        <v>16</v>
      </c>
      <c r="G153" s="82"/>
      <c r="H153" s="68">
        <v>5750</v>
      </c>
      <c r="I153" s="45">
        <f t="shared" si="2"/>
        <v>-39766012.584999964</v>
      </c>
    </row>
    <row r="154" spans="3:9" s="27" customFormat="1" ht="18" thickTop="1" thickBot="1" x14ac:dyDescent="0.25">
      <c r="C154" s="114"/>
      <c r="D154" s="65">
        <v>45039</v>
      </c>
      <c r="E154" s="69">
        <v>8418</v>
      </c>
      <c r="F154" s="67" t="s">
        <v>142</v>
      </c>
      <c r="G154" s="82"/>
      <c r="H154" s="68">
        <v>109250</v>
      </c>
      <c r="I154" s="45">
        <f t="shared" si="2"/>
        <v>-39875262.584999964</v>
      </c>
    </row>
    <row r="155" spans="3:9" s="27" customFormat="1" ht="30" thickTop="1" thickBot="1" x14ac:dyDescent="0.25">
      <c r="C155" s="114"/>
      <c r="D155" s="65">
        <v>45039</v>
      </c>
      <c r="E155" s="69">
        <v>8419</v>
      </c>
      <c r="F155" s="67" t="s">
        <v>16</v>
      </c>
      <c r="G155" s="82"/>
      <c r="H155" s="68">
        <v>9200</v>
      </c>
      <c r="I155" s="45">
        <f t="shared" si="2"/>
        <v>-39884462.584999964</v>
      </c>
    </row>
    <row r="156" spans="3:9" s="27" customFormat="1" ht="18" thickTop="1" thickBot="1" x14ac:dyDescent="0.25">
      <c r="C156" s="114"/>
      <c r="D156" s="65">
        <v>45039</v>
      </c>
      <c r="E156" s="69">
        <v>8419</v>
      </c>
      <c r="F156" s="67" t="s">
        <v>142</v>
      </c>
      <c r="G156" s="82"/>
      <c r="H156" s="68">
        <v>174800</v>
      </c>
      <c r="I156" s="45">
        <f t="shared" si="2"/>
        <v>-40059262.584999964</v>
      </c>
    </row>
    <row r="157" spans="3:9" s="27" customFormat="1" ht="30" thickTop="1" thickBot="1" x14ac:dyDescent="0.25">
      <c r="C157" s="114"/>
      <c r="D157" s="65">
        <v>45039</v>
      </c>
      <c r="E157" s="69">
        <v>8420</v>
      </c>
      <c r="F157" s="67" t="s">
        <v>16</v>
      </c>
      <c r="G157" s="82"/>
      <c r="H157" s="68">
        <v>32400</v>
      </c>
      <c r="I157" s="45">
        <f t="shared" si="2"/>
        <v>-40091662.584999964</v>
      </c>
    </row>
    <row r="158" spans="3:9" s="27" customFormat="1" ht="18" thickTop="1" thickBot="1" x14ac:dyDescent="0.25">
      <c r="C158" s="114"/>
      <c r="D158" s="65">
        <v>45039</v>
      </c>
      <c r="E158" s="69">
        <v>8420</v>
      </c>
      <c r="F158" s="67" t="s">
        <v>143</v>
      </c>
      <c r="G158" s="82"/>
      <c r="H158" s="68">
        <v>615600</v>
      </c>
      <c r="I158" s="45">
        <f t="shared" si="2"/>
        <v>-40707262.584999964</v>
      </c>
    </row>
    <row r="159" spans="3:9" s="27" customFormat="1" ht="30" thickTop="1" thickBot="1" x14ac:dyDescent="0.25">
      <c r="C159" s="114"/>
      <c r="D159" s="65">
        <v>45039</v>
      </c>
      <c r="E159" s="69">
        <v>8421</v>
      </c>
      <c r="F159" s="67" t="s">
        <v>16</v>
      </c>
      <c r="G159" s="82"/>
      <c r="H159" s="68">
        <v>61696.5</v>
      </c>
      <c r="I159" s="45">
        <f t="shared" si="2"/>
        <v>-40768959.084999964</v>
      </c>
    </row>
    <row r="160" spans="3:9" s="27" customFormat="1" ht="18" thickTop="1" thickBot="1" x14ac:dyDescent="0.25">
      <c r="C160" s="114"/>
      <c r="D160" s="65">
        <v>45039</v>
      </c>
      <c r="E160" s="69">
        <v>8421</v>
      </c>
      <c r="F160" s="67" t="s">
        <v>144</v>
      </c>
      <c r="G160" s="82"/>
      <c r="H160" s="68">
        <v>1172233.5</v>
      </c>
      <c r="I160" s="45">
        <f t="shared" si="2"/>
        <v>-41941192.584999964</v>
      </c>
    </row>
    <row r="161" spans="3:9" s="27" customFormat="1" ht="30" thickTop="1" thickBot="1" x14ac:dyDescent="0.25">
      <c r="C161" s="114"/>
      <c r="D161" s="65">
        <v>45039</v>
      </c>
      <c r="E161" s="69">
        <v>8422</v>
      </c>
      <c r="F161" s="67" t="s">
        <v>16</v>
      </c>
      <c r="G161" s="82"/>
      <c r="H161" s="68">
        <v>18239.38</v>
      </c>
      <c r="I161" s="45">
        <f t="shared" si="2"/>
        <v>-41959431.964999966</v>
      </c>
    </row>
    <row r="162" spans="3:9" s="27" customFormat="1" ht="18" thickTop="1" thickBot="1" x14ac:dyDescent="0.25">
      <c r="C162" s="114"/>
      <c r="D162" s="65">
        <v>45039</v>
      </c>
      <c r="E162" s="69">
        <v>8422</v>
      </c>
      <c r="F162" s="67" t="s">
        <v>144</v>
      </c>
      <c r="G162" s="82"/>
      <c r="H162" s="68">
        <v>346548.25</v>
      </c>
      <c r="I162" s="45">
        <f t="shared" si="2"/>
        <v>-42305980.214999966</v>
      </c>
    </row>
    <row r="163" spans="3:9" s="27" customFormat="1" ht="30" thickTop="1" thickBot="1" x14ac:dyDescent="0.25">
      <c r="C163" s="114"/>
      <c r="D163" s="65">
        <v>45039</v>
      </c>
      <c r="E163" s="69">
        <v>8423</v>
      </c>
      <c r="F163" s="67" t="s">
        <v>16</v>
      </c>
      <c r="G163" s="82"/>
      <c r="H163" s="68">
        <v>2475</v>
      </c>
      <c r="I163" s="45">
        <f t="shared" si="2"/>
        <v>-42308455.214999966</v>
      </c>
    </row>
    <row r="164" spans="3:9" s="27" customFormat="1" ht="18" thickTop="1" thickBot="1" x14ac:dyDescent="0.25">
      <c r="C164" s="114"/>
      <c r="D164" s="65">
        <v>45039</v>
      </c>
      <c r="E164" s="69">
        <v>8423</v>
      </c>
      <c r="F164" s="67" t="s">
        <v>144</v>
      </c>
      <c r="G164" s="82"/>
      <c r="H164" s="68">
        <v>55935</v>
      </c>
      <c r="I164" s="45">
        <f t="shared" si="2"/>
        <v>-42364390.214999966</v>
      </c>
    </row>
    <row r="165" spans="3:9" s="27" customFormat="1" ht="30" thickTop="1" thickBot="1" x14ac:dyDescent="0.25">
      <c r="C165" s="114"/>
      <c r="D165" s="65">
        <v>45039</v>
      </c>
      <c r="E165" s="69">
        <v>8424</v>
      </c>
      <c r="F165" s="67" t="s">
        <v>16</v>
      </c>
      <c r="G165" s="82"/>
      <c r="H165" s="68">
        <v>4076.04</v>
      </c>
      <c r="I165" s="45">
        <f t="shared" si="2"/>
        <v>-42368466.254999965</v>
      </c>
    </row>
    <row r="166" spans="3:9" s="27" customFormat="1" ht="18" thickTop="1" thickBot="1" x14ac:dyDescent="0.25">
      <c r="C166" s="114"/>
      <c r="D166" s="65">
        <v>45039</v>
      </c>
      <c r="E166" s="69">
        <v>8424</v>
      </c>
      <c r="F166" s="67" t="s">
        <v>145</v>
      </c>
      <c r="G166" s="82"/>
      <c r="H166" s="68">
        <v>77444.81</v>
      </c>
      <c r="I166" s="45">
        <f t="shared" si="2"/>
        <v>-42445911.064999968</v>
      </c>
    </row>
    <row r="167" spans="3:9" s="27" customFormat="1" ht="30" thickTop="1" thickBot="1" x14ac:dyDescent="0.25">
      <c r="C167" s="114"/>
      <c r="D167" s="65">
        <v>45039</v>
      </c>
      <c r="E167" s="69">
        <v>8425</v>
      </c>
      <c r="F167" s="67" t="s">
        <v>16</v>
      </c>
      <c r="G167" s="82"/>
      <c r="H167" s="68">
        <v>7873.94</v>
      </c>
      <c r="I167" s="45">
        <f t="shared" si="2"/>
        <v>-42453785.004999965</v>
      </c>
    </row>
    <row r="168" spans="3:9" s="27" customFormat="1" ht="18" thickTop="1" thickBot="1" x14ac:dyDescent="0.25">
      <c r="C168" s="114"/>
      <c r="D168" s="65">
        <v>45039</v>
      </c>
      <c r="E168" s="69">
        <v>8425</v>
      </c>
      <c r="F168" s="67" t="s">
        <v>145</v>
      </c>
      <c r="G168" s="82"/>
      <c r="H168" s="68">
        <v>153943.49</v>
      </c>
      <c r="I168" s="45">
        <f t="shared" si="2"/>
        <v>-42607728.494999968</v>
      </c>
    </row>
    <row r="169" spans="3:9" s="27" customFormat="1" ht="30" thickTop="1" thickBot="1" x14ac:dyDescent="0.25">
      <c r="C169" s="114"/>
      <c r="D169" s="65">
        <v>45040</v>
      </c>
      <c r="E169" s="69">
        <v>8427</v>
      </c>
      <c r="F169" s="67" t="s">
        <v>16</v>
      </c>
      <c r="G169" s="82"/>
      <c r="H169" s="68">
        <v>7875</v>
      </c>
      <c r="I169" s="45">
        <f t="shared" si="2"/>
        <v>-42615603.494999968</v>
      </c>
    </row>
    <row r="170" spans="3:9" s="27" customFormat="1" ht="18" thickTop="1" thickBot="1" x14ac:dyDescent="0.25">
      <c r="C170" s="114"/>
      <c r="D170" s="65">
        <v>45040</v>
      </c>
      <c r="E170" s="69">
        <v>8427</v>
      </c>
      <c r="F170" s="67" t="s">
        <v>75</v>
      </c>
      <c r="G170" s="82"/>
      <c r="H170" s="68">
        <v>177975</v>
      </c>
      <c r="I170" s="45">
        <f t="shared" si="2"/>
        <v>-42793578.494999968</v>
      </c>
    </row>
    <row r="171" spans="3:9" s="27" customFormat="1" ht="30" thickTop="1" thickBot="1" x14ac:dyDescent="0.25">
      <c r="C171" s="114"/>
      <c r="D171" s="65">
        <v>45042</v>
      </c>
      <c r="E171" s="69"/>
      <c r="F171" s="67" t="s">
        <v>23</v>
      </c>
      <c r="G171" s="82">
        <v>197136</v>
      </c>
      <c r="H171" s="68"/>
      <c r="I171" s="45">
        <f t="shared" si="2"/>
        <v>-42596442.494999968</v>
      </c>
    </row>
    <row r="172" spans="3:9" s="27" customFormat="1" ht="30" thickTop="1" thickBot="1" x14ac:dyDescent="0.25">
      <c r="C172" s="114"/>
      <c r="D172" s="65">
        <v>45042</v>
      </c>
      <c r="E172" s="69">
        <v>8428</v>
      </c>
      <c r="F172" s="67" t="s">
        <v>16</v>
      </c>
      <c r="G172" s="82"/>
      <c r="H172" s="68">
        <v>32606.14</v>
      </c>
      <c r="I172" s="45">
        <f t="shared" si="2"/>
        <v>-42629048.634999968</v>
      </c>
    </row>
    <row r="173" spans="3:9" s="27" customFormat="1" ht="18" thickTop="1" thickBot="1" x14ac:dyDescent="0.25">
      <c r="C173" s="114"/>
      <c r="D173" s="65">
        <v>45042</v>
      </c>
      <c r="E173" s="69">
        <v>8428</v>
      </c>
      <c r="F173" s="67" t="s">
        <v>78</v>
      </c>
      <c r="G173" s="82"/>
      <c r="H173" s="68">
        <v>736898.65</v>
      </c>
      <c r="I173" s="45">
        <f t="shared" si="2"/>
        <v>-43365947.284999967</v>
      </c>
    </row>
    <row r="174" spans="3:9" s="27" customFormat="1" ht="30" thickTop="1" thickBot="1" x14ac:dyDescent="0.25">
      <c r="C174" s="114"/>
      <c r="D174" s="65">
        <v>45042</v>
      </c>
      <c r="E174" s="69">
        <v>8429</v>
      </c>
      <c r="F174" s="67" t="s">
        <v>16</v>
      </c>
      <c r="G174" s="82"/>
      <c r="H174" s="68">
        <v>30245.41</v>
      </c>
      <c r="I174" s="45">
        <f t="shared" si="2"/>
        <v>-43396192.694999963</v>
      </c>
    </row>
    <row r="175" spans="3:9" s="27" customFormat="1" ht="18" thickTop="1" thickBot="1" x14ac:dyDescent="0.25">
      <c r="C175" s="114"/>
      <c r="D175" s="65">
        <v>45042</v>
      </c>
      <c r="E175" s="69">
        <v>8429</v>
      </c>
      <c r="F175" s="67" t="s">
        <v>78</v>
      </c>
      <c r="G175" s="82"/>
      <c r="H175" s="68">
        <v>683546.37</v>
      </c>
      <c r="I175" s="45">
        <f t="shared" si="2"/>
        <v>-44079739.06499996</v>
      </c>
    </row>
    <row r="176" spans="3:9" s="27" customFormat="1" ht="30" thickTop="1" thickBot="1" x14ac:dyDescent="0.25">
      <c r="C176" s="114"/>
      <c r="D176" s="65">
        <v>45042</v>
      </c>
      <c r="E176" s="69">
        <v>8430</v>
      </c>
      <c r="F176" s="67" t="s">
        <v>16</v>
      </c>
      <c r="G176" s="82"/>
      <c r="H176" s="68">
        <v>20037.849999999999</v>
      </c>
      <c r="I176" s="45">
        <f t="shared" si="2"/>
        <v>-44099776.914999962</v>
      </c>
    </row>
    <row r="177" spans="3:9" s="27" customFormat="1" ht="30" thickTop="1" thickBot="1" x14ac:dyDescent="0.25">
      <c r="C177" s="114"/>
      <c r="D177" s="65">
        <v>45042</v>
      </c>
      <c r="E177" s="69">
        <v>8430</v>
      </c>
      <c r="F177" s="67" t="s">
        <v>146</v>
      </c>
      <c r="G177" s="82"/>
      <c r="H177" s="68">
        <v>452855.41000000003</v>
      </c>
      <c r="I177" s="45">
        <f t="shared" si="2"/>
        <v>-44552632.324999958</v>
      </c>
    </row>
    <row r="178" spans="3:9" s="27" customFormat="1" ht="30" thickTop="1" thickBot="1" x14ac:dyDescent="0.25">
      <c r="C178" s="114"/>
      <c r="D178" s="65">
        <v>45042</v>
      </c>
      <c r="E178" s="69">
        <v>8431</v>
      </c>
      <c r="F178" s="67" t="s">
        <v>16</v>
      </c>
      <c r="G178" s="82"/>
      <c r="H178" s="68">
        <v>303220.44</v>
      </c>
      <c r="I178" s="45">
        <f t="shared" si="2"/>
        <v>-44855852.764999956</v>
      </c>
    </row>
    <row r="179" spans="3:9" s="27" customFormat="1" ht="18" thickTop="1" thickBot="1" x14ac:dyDescent="0.25">
      <c r="C179" s="114"/>
      <c r="D179" s="65">
        <v>45042</v>
      </c>
      <c r="E179" s="69">
        <v>8431</v>
      </c>
      <c r="F179" s="67" t="s">
        <v>74</v>
      </c>
      <c r="G179" s="82"/>
      <c r="H179" s="68">
        <v>6852781.9499999993</v>
      </c>
      <c r="I179" s="45">
        <f t="shared" si="2"/>
        <v>-51708634.714999959</v>
      </c>
    </row>
    <row r="180" spans="3:9" s="27" customFormat="1" ht="30" thickTop="1" thickBot="1" x14ac:dyDescent="0.25">
      <c r="C180" s="114"/>
      <c r="D180" s="65">
        <v>45042</v>
      </c>
      <c r="E180" s="69">
        <v>8432</v>
      </c>
      <c r="F180" s="67" t="s">
        <v>16</v>
      </c>
      <c r="G180" s="82"/>
      <c r="H180" s="68">
        <v>36016.949999999997</v>
      </c>
      <c r="I180" s="45">
        <f t="shared" si="2"/>
        <v>-51744651.664999962</v>
      </c>
    </row>
    <row r="181" spans="3:9" s="27" customFormat="1" ht="18" thickTop="1" thickBot="1" x14ac:dyDescent="0.25">
      <c r="C181" s="114"/>
      <c r="D181" s="65">
        <v>45042</v>
      </c>
      <c r="E181" s="69">
        <v>8432</v>
      </c>
      <c r="F181" s="67" t="s">
        <v>147</v>
      </c>
      <c r="G181" s="82"/>
      <c r="H181" s="68">
        <v>813983.05</v>
      </c>
      <c r="I181" s="45">
        <f t="shared" si="2"/>
        <v>-52558634.714999959</v>
      </c>
    </row>
    <row r="182" spans="3:9" s="27" customFormat="1" ht="30" thickTop="1" thickBot="1" x14ac:dyDescent="0.25">
      <c r="C182" s="114"/>
      <c r="D182" s="65">
        <v>45042</v>
      </c>
      <c r="E182" s="69">
        <v>8433</v>
      </c>
      <c r="F182" s="67" t="s">
        <v>16</v>
      </c>
      <c r="G182" s="82"/>
      <c r="H182" s="68">
        <v>14300</v>
      </c>
      <c r="I182" s="45">
        <f t="shared" si="2"/>
        <v>-52572934.714999959</v>
      </c>
    </row>
    <row r="183" spans="3:9" s="27" customFormat="1" ht="30" thickTop="1" thickBot="1" x14ac:dyDescent="0.25">
      <c r="C183" s="114"/>
      <c r="D183" s="65">
        <v>45042</v>
      </c>
      <c r="E183" s="69">
        <v>8433</v>
      </c>
      <c r="F183" s="67" t="s">
        <v>113</v>
      </c>
      <c r="G183" s="82"/>
      <c r="H183" s="68">
        <v>271700</v>
      </c>
      <c r="I183" s="45">
        <f t="shared" si="2"/>
        <v>-52844634.714999959</v>
      </c>
    </row>
    <row r="184" spans="3:9" s="27" customFormat="1" ht="30" thickTop="1" thickBot="1" x14ac:dyDescent="0.25">
      <c r="C184" s="114"/>
      <c r="D184" s="65">
        <v>45042</v>
      </c>
      <c r="E184" s="69">
        <v>8434</v>
      </c>
      <c r="F184" s="67" t="s">
        <v>16</v>
      </c>
      <c r="G184" s="82"/>
      <c r="H184" s="68">
        <v>7956</v>
      </c>
      <c r="I184" s="45">
        <f t="shared" si="2"/>
        <v>-52852590.714999959</v>
      </c>
    </row>
    <row r="185" spans="3:9" s="27" customFormat="1" ht="18" thickTop="1" thickBot="1" x14ac:dyDescent="0.25">
      <c r="C185" s="114"/>
      <c r="D185" s="65">
        <v>45042</v>
      </c>
      <c r="E185" s="69">
        <v>8434</v>
      </c>
      <c r="F185" s="67" t="s">
        <v>148</v>
      </c>
      <c r="G185" s="82"/>
      <c r="H185" s="68">
        <v>151164</v>
      </c>
      <c r="I185" s="45">
        <f t="shared" si="2"/>
        <v>-53003754.714999959</v>
      </c>
    </row>
    <row r="186" spans="3:9" s="27" customFormat="1" ht="30" thickTop="1" thickBot="1" x14ac:dyDescent="0.25">
      <c r="C186" s="114"/>
      <c r="D186" s="65">
        <v>45043</v>
      </c>
      <c r="E186" s="69">
        <v>8435</v>
      </c>
      <c r="F186" s="67" t="s">
        <v>16</v>
      </c>
      <c r="G186" s="82"/>
      <c r="H186" s="68">
        <v>44111.9</v>
      </c>
      <c r="I186" s="45">
        <f t="shared" si="2"/>
        <v>-53047866.614999957</v>
      </c>
    </row>
    <row r="187" spans="3:9" s="27" customFormat="1" ht="18" thickTop="1" thickBot="1" x14ac:dyDescent="0.25">
      <c r="C187" s="114"/>
      <c r="D187" s="65">
        <v>45043</v>
      </c>
      <c r="E187" s="69">
        <v>8435</v>
      </c>
      <c r="F187" s="67" t="s">
        <v>136</v>
      </c>
      <c r="G187" s="82"/>
      <c r="H187" s="68">
        <v>838126.1</v>
      </c>
      <c r="I187" s="45">
        <f t="shared" si="2"/>
        <v>-53885992.714999959</v>
      </c>
    </row>
    <row r="188" spans="3:9" s="27" customFormat="1" ht="30" thickTop="1" thickBot="1" x14ac:dyDescent="0.25">
      <c r="C188" s="114"/>
      <c r="D188" s="65">
        <v>45043</v>
      </c>
      <c r="E188" s="69">
        <v>8436</v>
      </c>
      <c r="F188" s="67" t="s">
        <v>16</v>
      </c>
      <c r="G188" s="82"/>
      <c r="H188" s="68">
        <v>16122.88</v>
      </c>
      <c r="I188" s="45">
        <f t="shared" si="2"/>
        <v>-53902115.594999962</v>
      </c>
    </row>
    <row r="189" spans="3:9" s="27" customFormat="1" ht="18" thickTop="1" thickBot="1" x14ac:dyDescent="0.25">
      <c r="C189" s="114"/>
      <c r="D189" s="65">
        <v>45043</v>
      </c>
      <c r="E189" s="69">
        <v>8436</v>
      </c>
      <c r="F189" s="67" t="s">
        <v>147</v>
      </c>
      <c r="G189" s="82"/>
      <c r="H189" s="68">
        <v>364377</v>
      </c>
      <c r="I189" s="45">
        <f t="shared" si="2"/>
        <v>-54266492.594999962</v>
      </c>
    </row>
    <row r="190" spans="3:9" s="27" customFormat="1" ht="30" thickTop="1" thickBot="1" x14ac:dyDescent="0.25">
      <c r="C190" s="114"/>
      <c r="D190" s="65">
        <v>45043</v>
      </c>
      <c r="E190" s="69">
        <v>8437</v>
      </c>
      <c r="F190" s="67" t="s">
        <v>149</v>
      </c>
      <c r="G190" s="82"/>
      <c r="H190" s="68">
        <v>34134</v>
      </c>
      <c r="I190" s="45">
        <f t="shared" si="2"/>
        <v>-54300626.594999962</v>
      </c>
    </row>
    <row r="191" spans="3:9" s="27" customFormat="1" ht="30" thickTop="1" thickBot="1" x14ac:dyDescent="0.25">
      <c r="C191" s="114"/>
      <c r="D191" s="65">
        <v>45043</v>
      </c>
      <c r="E191" s="69">
        <v>8438</v>
      </c>
      <c r="F191" s="67" t="s">
        <v>16</v>
      </c>
      <c r="G191" s="82"/>
      <c r="H191" s="68">
        <v>156600</v>
      </c>
      <c r="I191" s="45">
        <f t="shared" si="2"/>
        <v>-54457226.594999962</v>
      </c>
    </row>
    <row r="192" spans="3:9" s="27" customFormat="1" ht="18" thickTop="1" thickBot="1" x14ac:dyDescent="0.25">
      <c r="C192" s="114"/>
      <c r="D192" s="65">
        <v>45043</v>
      </c>
      <c r="E192" s="69">
        <v>8438</v>
      </c>
      <c r="F192" s="67" t="s">
        <v>138</v>
      </c>
      <c r="G192" s="82"/>
      <c r="H192" s="68">
        <v>2975400</v>
      </c>
      <c r="I192" s="45">
        <f t="shared" si="2"/>
        <v>-57432626.594999962</v>
      </c>
    </row>
    <row r="193" spans="3:95" s="27" customFormat="1" ht="30" thickTop="1" thickBot="1" x14ac:dyDescent="0.25">
      <c r="C193" s="114"/>
      <c r="D193" s="65">
        <v>45043</v>
      </c>
      <c r="E193" s="69">
        <v>8439</v>
      </c>
      <c r="F193" s="67" t="s">
        <v>16</v>
      </c>
      <c r="G193" s="82"/>
      <c r="H193" s="68">
        <v>189890.80000000002</v>
      </c>
      <c r="I193" s="45">
        <f t="shared" si="2"/>
        <v>-57622517.394999959</v>
      </c>
    </row>
    <row r="194" spans="3:95" s="27" customFormat="1" ht="18" thickTop="1" thickBot="1" x14ac:dyDescent="0.25">
      <c r="C194" s="114"/>
      <c r="D194" s="65">
        <v>45043</v>
      </c>
      <c r="E194" s="69">
        <v>8439</v>
      </c>
      <c r="F194" s="67" t="s">
        <v>150</v>
      </c>
      <c r="G194" s="82"/>
      <c r="H194" s="68">
        <v>3607925.2</v>
      </c>
      <c r="I194" s="45">
        <f t="shared" si="2"/>
        <v>-61230442.594999962</v>
      </c>
    </row>
    <row r="195" spans="3:95" s="27" customFormat="1" ht="30" thickTop="1" thickBot="1" x14ac:dyDescent="0.25">
      <c r="C195" s="114"/>
      <c r="D195" s="65">
        <v>45043</v>
      </c>
      <c r="E195" s="69"/>
      <c r="F195" s="67" t="s">
        <v>23</v>
      </c>
      <c r="G195" s="82">
        <v>3516319.85</v>
      </c>
      <c r="H195" s="68"/>
      <c r="I195" s="45">
        <f t="shared" si="2"/>
        <v>-57714122.74499996</v>
      </c>
    </row>
    <row r="196" spans="3:95" s="27" customFormat="1" ht="30" thickTop="1" thickBot="1" x14ac:dyDescent="0.25">
      <c r="C196" s="114"/>
      <c r="D196" s="65">
        <v>45044</v>
      </c>
      <c r="E196" s="69">
        <v>8440</v>
      </c>
      <c r="F196" s="67" t="s">
        <v>16</v>
      </c>
      <c r="G196" s="82"/>
      <c r="H196" s="68">
        <v>9353.5</v>
      </c>
      <c r="I196" s="45">
        <f t="shared" si="2"/>
        <v>-57723476.24499996</v>
      </c>
    </row>
    <row r="197" spans="3:95" s="27" customFormat="1" ht="18" thickTop="1" thickBot="1" x14ac:dyDescent="0.25">
      <c r="C197" s="114"/>
      <c r="D197" s="65">
        <v>45044</v>
      </c>
      <c r="E197" s="69">
        <v>8440</v>
      </c>
      <c r="F197" s="67" t="s">
        <v>129</v>
      </c>
      <c r="G197" s="82"/>
      <c r="H197" s="68">
        <v>185186.5</v>
      </c>
      <c r="I197" s="45">
        <f t="shared" si="2"/>
        <v>-57908662.74499996</v>
      </c>
    </row>
    <row r="198" spans="3:95" s="11" customFormat="1" ht="18" thickTop="1" thickBot="1" x14ac:dyDescent="0.25">
      <c r="C198" s="225" t="s">
        <v>8</v>
      </c>
      <c r="D198" s="226"/>
      <c r="E198" s="226"/>
      <c r="F198" s="226"/>
      <c r="G198" s="91">
        <f>SUM(G15:G197)</f>
        <v>46588907.809999995</v>
      </c>
      <c r="H198" s="91">
        <f>SUM(H15:H197)</f>
        <v>83366011.969999984</v>
      </c>
      <c r="I198" s="92">
        <f>+I14+G198-H198</f>
        <v>-57908662.74499996</v>
      </c>
      <c r="J198" s="28">
        <f>+I198-'[1]CTA. RECOLECTORA AUXILIAR 3001'!$J$2552</f>
        <v>12469.772500008345</v>
      </c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3:95" s="11" customFormat="1" ht="17.25" thickTop="1" x14ac:dyDescent="0.2">
      <c r="C199" s="137"/>
      <c r="D199" s="137"/>
      <c r="E199" s="137"/>
      <c r="F199" s="137"/>
      <c r="G199" s="138"/>
      <c r="H199" s="138"/>
      <c r="I199" s="90"/>
      <c r="J199" s="28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ht="16.5" x14ac:dyDescent="0.2">
      <c r="C200" s="5"/>
      <c r="D200" s="5"/>
      <c r="E200" s="83"/>
      <c r="F200" s="84"/>
      <c r="G200" s="8"/>
      <c r="H200" s="83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ht="16.5" x14ac:dyDescent="0.2">
      <c r="C201" s="5"/>
      <c r="D201" s="83" t="s">
        <v>38</v>
      </c>
      <c r="E201" s="9"/>
      <c r="F201" s="84" t="s">
        <v>40</v>
      </c>
      <c r="G201" s="9"/>
      <c r="H201" s="83" t="s">
        <v>39</v>
      </c>
      <c r="I201" s="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ht="16.5" x14ac:dyDescent="0.2">
      <c r="C202" s="5"/>
      <c r="D202" s="83" t="s">
        <v>31</v>
      </c>
      <c r="E202" s="9"/>
      <c r="F202" s="83" t="s">
        <v>32</v>
      </c>
      <c r="G202" s="9"/>
      <c r="H202" s="83" t="s">
        <v>36</v>
      </c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ht="16.5" x14ac:dyDescent="0.2">
      <c r="C203" s="5"/>
      <c r="D203" s="83" t="s">
        <v>33</v>
      </c>
      <c r="E203" s="9"/>
      <c r="F203" s="215" t="s">
        <v>248</v>
      </c>
      <c r="G203" s="9"/>
      <c r="H203" s="83" t="s">
        <v>43</v>
      </c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ht="16.5" x14ac:dyDescent="0.2">
      <c r="C204" s="5"/>
      <c r="D204" s="83" t="s">
        <v>34</v>
      </c>
      <c r="E204" s="9"/>
      <c r="F204" s="83" t="s">
        <v>35</v>
      </c>
      <c r="G204" s="9"/>
      <c r="H204" s="83" t="s">
        <v>37</v>
      </c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ht="16.5" x14ac:dyDescent="0.2">
      <c r="C205" s="5"/>
      <c r="D205" s="9"/>
      <c r="E205" s="1"/>
      <c r="F205" s="83"/>
      <c r="G205" s="9"/>
      <c r="H205" s="83"/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ht="16.5" x14ac:dyDescent="0.2">
      <c r="C206" s="5"/>
      <c r="D206" s="5"/>
      <c r="E206" s="85"/>
      <c r="F206" s="83"/>
      <c r="G206" s="84"/>
      <c r="H206" s="8"/>
      <c r="I206" s="8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ht="18" x14ac:dyDescent="0.25">
      <c r="C207" s="21"/>
      <c r="D207" s="5"/>
      <c r="E207" s="85"/>
      <c r="F207" s="83"/>
      <c r="G207" s="84"/>
      <c r="H207" s="8"/>
      <c r="I207" s="19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18" x14ac:dyDescent="0.2">
      <c r="C208" s="22"/>
      <c r="D208" s="5"/>
      <c r="E208" s="85"/>
      <c r="F208" s="83"/>
      <c r="G208" s="84"/>
      <c r="H208" s="8"/>
      <c r="I208" s="23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ht="18" x14ac:dyDescent="0.2">
      <c r="C209" s="22"/>
      <c r="D209" s="5"/>
      <c r="E209" s="85"/>
      <c r="G209" s="84"/>
      <c r="H209" s="8"/>
      <c r="I209" s="2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ht="16.5" x14ac:dyDescent="0.2">
      <c r="C210" s="5"/>
      <c r="D210" s="5"/>
      <c r="E210" s="85"/>
      <c r="F210" s="84"/>
      <c r="G210" s="84"/>
      <c r="H210" s="8"/>
      <c r="I210" s="4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ht="20.25" x14ac:dyDescent="0.2">
      <c r="C211" s="224"/>
      <c r="D211" s="224"/>
      <c r="E211" s="224"/>
      <c r="F211" s="224"/>
      <c r="G211" s="224"/>
      <c r="H211" s="224"/>
      <c r="I211" s="22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3:95" s="11" customFormat="1" ht="20.25" x14ac:dyDescent="0.2">
      <c r="C212" s="224"/>
      <c r="D212" s="224"/>
      <c r="E212" s="224"/>
      <c r="F212" s="224"/>
      <c r="G212" s="224"/>
      <c r="H212" s="224"/>
      <c r="I212" s="224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20.25" x14ac:dyDescent="0.2">
      <c r="C213" s="224"/>
      <c r="D213" s="224"/>
      <c r="E213" s="224"/>
      <c r="F213" s="224"/>
      <c r="G213" s="224"/>
      <c r="H213" s="224"/>
      <c r="I213" s="224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20.25" x14ac:dyDescent="0.2">
      <c r="C214" s="224"/>
      <c r="D214" s="224"/>
      <c r="E214" s="224"/>
      <c r="F214" s="224"/>
      <c r="G214" s="224"/>
      <c r="H214" s="224"/>
      <c r="I214" s="224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x14ac:dyDescent="0.2">
      <c r="C215" s="9"/>
      <c r="D215" s="9"/>
      <c r="E215" s="184"/>
      <c r="F215" s="9"/>
      <c r="G215" s="9"/>
      <c r="H215" s="9"/>
      <c r="I215" s="9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x14ac:dyDescent="0.2">
      <c r="C216" s="9"/>
      <c r="D216" s="9"/>
      <c r="E216" s="184"/>
      <c r="F216" s="9"/>
      <c r="G216" s="9"/>
      <c r="H216" s="9"/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x14ac:dyDescent="0.2">
      <c r="C217" s="9"/>
      <c r="D217" s="9"/>
      <c r="E217" s="184"/>
      <c r="F217" s="9"/>
      <c r="G217" s="9"/>
      <c r="H217" s="9"/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x14ac:dyDescent="0.2">
      <c r="C218" s="9"/>
      <c r="D218" s="9"/>
      <c r="E218" s="184"/>
      <c r="F218" s="9"/>
      <c r="G218" s="9"/>
      <c r="H218" s="9"/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x14ac:dyDescent="0.2">
      <c r="C219" s="9"/>
      <c r="D219" s="9"/>
      <c r="E219" s="184"/>
      <c r="F219" s="9"/>
      <c r="G219" s="9"/>
      <c r="H219" s="9"/>
      <c r="I219" s="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x14ac:dyDescent="0.2">
      <c r="C220" s="9"/>
      <c r="D220" s="9"/>
      <c r="E220" s="184"/>
      <c r="F220" s="9"/>
      <c r="G220" s="9"/>
      <c r="H220" s="9"/>
      <c r="I220" s="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x14ac:dyDescent="0.2">
      <c r="C221" s="9"/>
      <c r="D221" s="9"/>
      <c r="E221" s="184"/>
      <c r="F221" s="9"/>
      <c r="G221" s="9"/>
      <c r="H221" s="9"/>
      <c r="I221" s="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x14ac:dyDescent="0.2">
      <c r="C222" s="9"/>
      <c r="D222" s="9"/>
      <c r="E222" s="184"/>
      <c r="F222" s="9"/>
      <c r="G222" s="9"/>
      <c r="H222" s="9"/>
      <c r="I222" s="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ht="3" customHeight="1" x14ac:dyDescent="0.2">
      <c r="C223" s="9"/>
      <c r="D223" s="9"/>
      <c r="E223" s="184"/>
      <c r="F223" s="9"/>
      <c r="G223" s="9"/>
      <c r="H223" s="9"/>
      <c r="I223" s="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x14ac:dyDescent="0.2">
      <c r="C224" s="9"/>
      <c r="D224" s="9"/>
      <c r="E224" s="184"/>
      <c r="F224" s="9"/>
      <c r="G224" s="9"/>
      <c r="H224" s="9"/>
      <c r="I224" s="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x14ac:dyDescent="0.2">
      <c r="C225" s="9"/>
      <c r="D225" s="9"/>
      <c r="E225" s="184"/>
      <c r="F225" s="9"/>
      <c r="G225" s="9"/>
      <c r="H225" s="9"/>
      <c r="I225" s="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x14ac:dyDescent="0.2">
      <c r="C226" s="9"/>
      <c r="D226" s="9"/>
      <c r="E226" s="184"/>
      <c r="F226" s="9"/>
      <c r="G226" s="9"/>
      <c r="H226" s="9"/>
      <c r="I226" s="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45" spans="3:3" ht="13.5" thickBot="1" x14ac:dyDescent="0.25"/>
    <row r="246" spans="3:3" ht="15" x14ac:dyDescent="0.2">
      <c r="C246" s="2"/>
    </row>
  </sheetData>
  <mergeCells count="12">
    <mergeCell ref="C212:I212"/>
    <mergeCell ref="C213:I213"/>
    <mergeCell ref="C214:I214"/>
    <mergeCell ref="D11:I11"/>
    <mergeCell ref="C11:C13"/>
    <mergeCell ref="D12:H12"/>
    <mergeCell ref="C198:F198"/>
    <mergeCell ref="C6:I6"/>
    <mergeCell ref="C7:I7"/>
    <mergeCell ref="C211:I211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6" manualBreakCount="6">
    <brk id="43" min="1" max="8" man="1"/>
    <brk id="74" min="1" max="8" man="1"/>
    <brk id="105" min="1" max="8" man="1"/>
    <brk id="140" min="1" max="8" man="1"/>
    <brk id="173" min="1" max="8" man="1"/>
    <brk id="210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34"/>
  <sheetViews>
    <sheetView tabSelected="1" topLeftCell="B67" zoomScale="80" zoomScaleNormal="80" zoomScaleSheetLayoutView="55" workbookViewId="0">
      <selection activeCell="F109" sqref="F109:F111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6" t="s">
        <v>10</v>
      </c>
      <c r="D6" s="216"/>
      <c r="E6" s="216"/>
      <c r="F6" s="216"/>
      <c r="G6" s="216"/>
      <c r="H6" s="216"/>
      <c r="I6" s="216"/>
      <c r="J6" s="39"/>
    </row>
    <row r="7" spans="1:12" s="14" customFormat="1" ht="18" customHeight="1" x14ac:dyDescent="0.2">
      <c r="B7" s="18"/>
      <c r="C7" s="222" t="s">
        <v>11</v>
      </c>
      <c r="D7" s="222"/>
      <c r="E7" s="222"/>
      <c r="F7" s="222"/>
      <c r="G7" s="222"/>
      <c r="H7" s="222"/>
      <c r="I7" s="222"/>
      <c r="J7" s="40"/>
    </row>
    <row r="8" spans="1:12" s="17" customFormat="1" ht="15.75" customHeight="1" x14ac:dyDescent="0.2">
      <c r="B8" s="18"/>
      <c r="C8" s="222" t="s">
        <v>21</v>
      </c>
      <c r="D8" s="222"/>
      <c r="E8" s="222"/>
      <c r="F8" s="222"/>
      <c r="G8" s="222"/>
      <c r="H8" s="222"/>
      <c r="I8" s="222"/>
      <c r="J8" s="41"/>
    </row>
    <row r="9" spans="1:12" s="14" customFormat="1" ht="19.5" thickBot="1" x14ac:dyDescent="0.25">
      <c r="B9" s="15"/>
      <c r="C9" s="223" t="s">
        <v>152</v>
      </c>
      <c r="D9" s="223"/>
      <c r="E9" s="223"/>
      <c r="F9" s="223"/>
      <c r="G9" s="223"/>
      <c r="H9" s="223"/>
      <c r="I9" s="223"/>
      <c r="J9" s="40"/>
    </row>
    <row r="10" spans="1:12" s="3" customFormat="1" ht="36.75" customHeight="1" thickTop="1" thickBot="1" x14ac:dyDescent="0.25">
      <c r="A10" s="7"/>
      <c r="B10" s="7"/>
      <c r="C10" s="229"/>
      <c r="D10" s="218" t="s">
        <v>13</v>
      </c>
      <c r="E10" s="218"/>
      <c r="F10" s="218"/>
      <c r="G10" s="218"/>
      <c r="H10" s="218"/>
      <c r="I10" s="218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30"/>
      <c r="D11" s="217" t="s">
        <v>7</v>
      </c>
      <c r="E11" s="217"/>
      <c r="F11" s="217"/>
      <c r="G11" s="217"/>
      <c r="H11" s="217"/>
      <c r="I11" s="51">
        <f>'[1]CTA. OPERATIVA.(160)'!$J$536</f>
        <v>2329106.3653000114</v>
      </c>
      <c r="J11" s="7"/>
      <c r="K11" s="7"/>
      <c r="L11" s="7"/>
    </row>
    <row r="12" spans="1:12" s="3" customFormat="1" ht="45.75" customHeight="1" thickTop="1" thickBot="1" x14ac:dyDescent="0.25">
      <c r="A12" s="7"/>
      <c r="B12" s="7"/>
      <c r="C12" s="230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24.75" customHeight="1" thickTop="1" thickBot="1" x14ac:dyDescent="0.25">
      <c r="C13" s="142"/>
      <c r="D13" s="143"/>
      <c r="E13" s="144"/>
      <c r="F13" s="145">
        <v>45016</v>
      </c>
      <c r="G13" s="146"/>
      <c r="H13" s="147">
        <v>0</v>
      </c>
      <c r="I13" s="61">
        <f>+I11</f>
        <v>2329106.3653000114</v>
      </c>
    </row>
    <row r="14" spans="1:12" s="10" customFormat="1" ht="17.25" thickTop="1" x14ac:dyDescent="0.2">
      <c r="C14" s="52"/>
      <c r="D14" s="53">
        <v>45019</v>
      </c>
      <c r="E14" s="77"/>
      <c r="F14" s="44" t="s">
        <v>12</v>
      </c>
      <c r="G14" s="54"/>
      <c r="H14" s="54">
        <v>59.4</v>
      </c>
      <c r="I14" s="46">
        <f>I13+G14-H14</f>
        <v>2329046.9653000114</v>
      </c>
    </row>
    <row r="15" spans="1:12" s="10" customFormat="1" ht="16.5" x14ac:dyDescent="0.2">
      <c r="C15" s="55"/>
      <c r="D15" s="56">
        <v>45019</v>
      </c>
      <c r="E15" s="78" t="s">
        <v>153</v>
      </c>
      <c r="F15" s="47" t="s">
        <v>62</v>
      </c>
      <c r="G15" s="57"/>
      <c r="H15" s="48">
        <v>49901.51</v>
      </c>
      <c r="I15" s="49">
        <f t="shared" ref="I15:I104" si="0">I14+G15-H15</f>
        <v>2279145.4553000117</v>
      </c>
    </row>
    <row r="16" spans="1:12" s="7" customFormat="1" ht="16.5" x14ac:dyDescent="0.2">
      <c r="C16" s="55"/>
      <c r="D16" s="56">
        <v>45020</v>
      </c>
      <c r="E16" s="160"/>
      <c r="F16" s="47" t="s">
        <v>12</v>
      </c>
      <c r="G16" s="57"/>
      <c r="H16" s="48">
        <v>60.1</v>
      </c>
      <c r="I16" s="49">
        <f t="shared" si="0"/>
        <v>2279085.3553000116</v>
      </c>
    </row>
    <row r="17" spans="3:9" s="7" customFormat="1" ht="28.5" x14ac:dyDescent="0.2">
      <c r="C17" s="55"/>
      <c r="D17" s="56">
        <v>45020</v>
      </c>
      <c r="E17" s="78"/>
      <c r="F17" s="47" t="s">
        <v>196</v>
      </c>
      <c r="G17" s="57"/>
      <c r="H17" s="48">
        <v>1680</v>
      </c>
      <c r="I17" s="49">
        <f t="shared" si="0"/>
        <v>2277405.3553000116</v>
      </c>
    </row>
    <row r="18" spans="3:9" s="7" customFormat="1" ht="16.5" x14ac:dyDescent="0.2">
      <c r="C18" s="55"/>
      <c r="D18" s="56">
        <v>45020</v>
      </c>
      <c r="E18" s="78" t="s">
        <v>82</v>
      </c>
      <c r="F18" s="47" t="s">
        <v>84</v>
      </c>
      <c r="G18" s="57"/>
      <c r="H18" s="48">
        <v>6369.25</v>
      </c>
      <c r="I18" s="49">
        <f t="shared" si="0"/>
        <v>2271036.1053000116</v>
      </c>
    </row>
    <row r="19" spans="3:9" s="7" customFormat="1" ht="16.5" x14ac:dyDescent="0.2">
      <c r="C19" s="55"/>
      <c r="D19" s="56">
        <v>45020</v>
      </c>
      <c r="E19" s="78" t="s">
        <v>154</v>
      </c>
      <c r="F19" s="47" t="s">
        <v>197</v>
      </c>
      <c r="G19" s="57"/>
      <c r="H19" s="48">
        <v>1350.36</v>
      </c>
      <c r="I19" s="49">
        <f t="shared" si="0"/>
        <v>2269685.7453000117</v>
      </c>
    </row>
    <row r="20" spans="3:9" s="7" customFormat="1" ht="16.5" x14ac:dyDescent="0.2">
      <c r="C20" s="55"/>
      <c r="D20" s="56">
        <v>45020</v>
      </c>
      <c r="E20" s="78" t="s">
        <v>155</v>
      </c>
      <c r="F20" s="47" t="s">
        <v>198</v>
      </c>
      <c r="G20" s="57"/>
      <c r="H20" s="48">
        <v>4000</v>
      </c>
      <c r="I20" s="49">
        <f t="shared" si="0"/>
        <v>2265685.7453000117</v>
      </c>
    </row>
    <row r="21" spans="3:9" s="7" customFormat="1" ht="16.5" x14ac:dyDescent="0.2">
      <c r="C21" s="55"/>
      <c r="D21" s="56">
        <v>45020</v>
      </c>
      <c r="E21" s="78" t="s">
        <v>156</v>
      </c>
      <c r="F21" s="47" t="s">
        <v>199</v>
      </c>
      <c r="G21" s="57"/>
      <c r="H21" s="48">
        <v>8000</v>
      </c>
      <c r="I21" s="49">
        <f t="shared" si="0"/>
        <v>2257685.7453000117</v>
      </c>
    </row>
    <row r="22" spans="3:9" s="7" customFormat="1" ht="16.5" x14ac:dyDescent="0.2">
      <c r="C22" s="55"/>
      <c r="D22" s="58">
        <v>45020</v>
      </c>
      <c r="E22" s="59" t="s">
        <v>157</v>
      </c>
      <c r="F22" s="47" t="s">
        <v>200</v>
      </c>
      <c r="G22" s="57"/>
      <c r="H22" s="60">
        <v>3220</v>
      </c>
      <c r="I22" s="49">
        <f t="shared" si="0"/>
        <v>2254465.7453000117</v>
      </c>
    </row>
    <row r="23" spans="3:9" s="7" customFormat="1" ht="16.5" x14ac:dyDescent="0.2">
      <c r="C23" s="55"/>
      <c r="D23" s="58">
        <v>45020</v>
      </c>
      <c r="E23" s="78" t="s">
        <v>158</v>
      </c>
      <c r="F23" s="47" t="s">
        <v>201</v>
      </c>
      <c r="G23" s="57"/>
      <c r="H23" s="48">
        <v>1275</v>
      </c>
      <c r="I23" s="49">
        <f t="shared" si="0"/>
        <v>2253190.7453000117</v>
      </c>
    </row>
    <row r="24" spans="3:9" s="7" customFormat="1" ht="16.5" x14ac:dyDescent="0.2">
      <c r="C24" s="55"/>
      <c r="D24" s="56">
        <v>45020</v>
      </c>
      <c r="E24" s="78" t="s">
        <v>159</v>
      </c>
      <c r="F24" s="47" t="s">
        <v>202</v>
      </c>
      <c r="G24" s="57"/>
      <c r="H24" s="48">
        <v>4000</v>
      </c>
      <c r="I24" s="49">
        <f t="shared" si="0"/>
        <v>2249190.7453000117</v>
      </c>
    </row>
    <row r="25" spans="3:9" s="7" customFormat="1" ht="16.5" x14ac:dyDescent="0.2">
      <c r="C25" s="55"/>
      <c r="D25" s="56">
        <v>45020</v>
      </c>
      <c r="E25" s="78" t="s">
        <v>160</v>
      </c>
      <c r="F25" s="47" t="s">
        <v>203</v>
      </c>
      <c r="G25" s="57"/>
      <c r="H25" s="48">
        <v>7500</v>
      </c>
      <c r="I25" s="49">
        <f t="shared" si="0"/>
        <v>2241690.7453000117</v>
      </c>
    </row>
    <row r="26" spans="3:9" s="7" customFormat="1" ht="16.5" x14ac:dyDescent="0.2">
      <c r="C26" s="55"/>
      <c r="D26" s="56">
        <v>45020</v>
      </c>
      <c r="E26" s="160" t="s">
        <v>161</v>
      </c>
      <c r="F26" s="47" t="s">
        <v>204</v>
      </c>
      <c r="G26" s="57"/>
      <c r="H26" s="48">
        <v>1692.42</v>
      </c>
      <c r="I26" s="49">
        <f t="shared" si="0"/>
        <v>2239998.3253000118</v>
      </c>
    </row>
    <row r="27" spans="3:9" s="7" customFormat="1" ht="16.5" x14ac:dyDescent="0.2">
      <c r="C27" s="55"/>
      <c r="D27" s="56">
        <v>45020</v>
      </c>
      <c r="E27" s="78" t="s">
        <v>162</v>
      </c>
      <c r="F27" s="47" t="s">
        <v>205</v>
      </c>
      <c r="G27" s="57"/>
      <c r="H27" s="48">
        <v>2315</v>
      </c>
      <c r="I27" s="49">
        <f t="shared" si="0"/>
        <v>2237683.3253000118</v>
      </c>
    </row>
    <row r="28" spans="3:9" s="7" customFormat="1" ht="16.5" x14ac:dyDescent="0.2">
      <c r="C28" s="55"/>
      <c r="D28" s="56">
        <v>45020</v>
      </c>
      <c r="E28" s="78" t="s">
        <v>163</v>
      </c>
      <c r="F28" s="47" t="s">
        <v>206</v>
      </c>
      <c r="G28" s="57"/>
      <c r="H28" s="48">
        <v>5482.46</v>
      </c>
      <c r="I28" s="49">
        <f t="shared" si="0"/>
        <v>2232200.8653000118</v>
      </c>
    </row>
    <row r="29" spans="3:9" s="7" customFormat="1" ht="16.5" x14ac:dyDescent="0.2">
      <c r="C29" s="98"/>
      <c r="D29" s="96">
        <v>45020</v>
      </c>
      <c r="E29" s="109" t="s">
        <v>164</v>
      </c>
      <c r="F29" s="99" t="s">
        <v>207</v>
      </c>
      <c r="G29" s="97"/>
      <c r="H29" s="93">
        <v>3236.61</v>
      </c>
      <c r="I29" s="49">
        <f t="shared" si="0"/>
        <v>2228964.255300012</v>
      </c>
    </row>
    <row r="30" spans="3:9" s="7" customFormat="1" ht="16.5" x14ac:dyDescent="0.2">
      <c r="C30" s="98"/>
      <c r="D30" s="96">
        <v>45020</v>
      </c>
      <c r="E30" s="109" t="s">
        <v>165</v>
      </c>
      <c r="F30" s="99" t="s">
        <v>208</v>
      </c>
      <c r="G30" s="97"/>
      <c r="H30" s="93">
        <v>26655.94</v>
      </c>
      <c r="I30" s="49">
        <f t="shared" si="0"/>
        <v>2202308.315300012</v>
      </c>
    </row>
    <row r="31" spans="3:9" s="7" customFormat="1" ht="16.5" x14ac:dyDescent="0.2">
      <c r="C31" s="98"/>
      <c r="D31" s="96">
        <v>45020</v>
      </c>
      <c r="E31" s="109" t="s">
        <v>166</v>
      </c>
      <c r="F31" s="99" t="s">
        <v>209</v>
      </c>
      <c r="G31" s="97"/>
      <c r="H31" s="93">
        <v>5750</v>
      </c>
      <c r="I31" s="49">
        <f t="shared" si="0"/>
        <v>2196558.315300012</v>
      </c>
    </row>
    <row r="32" spans="3:9" s="7" customFormat="1" ht="16.5" x14ac:dyDescent="0.2">
      <c r="C32" s="98"/>
      <c r="D32" s="96">
        <v>45020</v>
      </c>
      <c r="E32" s="109" t="s">
        <v>167</v>
      </c>
      <c r="F32" s="99" t="s">
        <v>210</v>
      </c>
      <c r="G32" s="97"/>
      <c r="H32" s="93">
        <v>1700</v>
      </c>
      <c r="I32" s="49">
        <f t="shared" si="0"/>
        <v>2194858.315300012</v>
      </c>
    </row>
    <row r="33" spans="3:9" s="7" customFormat="1" ht="16.5" x14ac:dyDescent="0.2">
      <c r="C33" s="98"/>
      <c r="D33" s="96">
        <v>45020</v>
      </c>
      <c r="E33" s="109" t="s">
        <v>168</v>
      </c>
      <c r="F33" s="99" t="s">
        <v>211</v>
      </c>
      <c r="G33" s="97"/>
      <c r="H33" s="93">
        <v>5750</v>
      </c>
      <c r="I33" s="49">
        <f t="shared" si="0"/>
        <v>2189108.315300012</v>
      </c>
    </row>
    <row r="34" spans="3:9" s="7" customFormat="1" ht="28.5" x14ac:dyDescent="0.2">
      <c r="C34" s="98"/>
      <c r="D34" s="96">
        <v>45020</v>
      </c>
      <c r="E34" s="109" t="s">
        <v>169</v>
      </c>
      <c r="F34" s="99" t="s">
        <v>212</v>
      </c>
      <c r="G34" s="97"/>
      <c r="H34" s="93">
        <v>20744.259999999998</v>
      </c>
      <c r="I34" s="49">
        <f t="shared" si="0"/>
        <v>2168364.0553000122</v>
      </c>
    </row>
    <row r="35" spans="3:9" s="7" customFormat="1" ht="16.5" x14ac:dyDescent="0.2">
      <c r="C35" s="98"/>
      <c r="D35" s="96">
        <v>45020</v>
      </c>
      <c r="E35" s="109" t="s">
        <v>170</v>
      </c>
      <c r="F35" s="99" t="s">
        <v>213</v>
      </c>
      <c r="G35" s="97"/>
      <c r="H35" s="93">
        <v>7458</v>
      </c>
      <c r="I35" s="49">
        <f t="shared" si="0"/>
        <v>2160906.0553000122</v>
      </c>
    </row>
    <row r="36" spans="3:9" s="7" customFormat="1" ht="28.5" x14ac:dyDescent="0.2">
      <c r="C36" s="98"/>
      <c r="D36" s="96">
        <v>45020</v>
      </c>
      <c r="E36" s="109" t="s">
        <v>171</v>
      </c>
      <c r="F36" s="99" t="s">
        <v>214</v>
      </c>
      <c r="G36" s="97"/>
      <c r="H36" s="93">
        <v>16245</v>
      </c>
      <c r="I36" s="49">
        <f t="shared" si="0"/>
        <v>2144661.0553000122</v>
      </c>
    </row>
    <row r="37" spans="3:9" s="7" customFormat="1" ht="28.5" x14ac:dyDescent="0.2">
      <c r="C37" s="98"/>
      <c r="D37" s="96">
        <v>45020</v>
      </c>
      <c r="E37" s="109" t="s">
        <v>172</v>
      </c>
      <c r="F37" s="99" t="s">
        <v>214</v>
      </c>
      <c r="G37" s="97"/>
      <c r="H37" s="93">
        <v>36273</v>
      </c>
      <c r="I37" s="49">
        <f t="shared" si="0"/>
        <v>2108388.0553000122</v>
      </c>
    </row>
    <row r="38" spans="3:9" s="7" customFormat="1" ht="28.5" x14ac:dyDescent="0.2">
      <c r="C38" s="98"/>
      <c r="D38" s="96">
        <v>45020</v>
      </c>
      <c r="E38" s="109" t="s">
        <v>173</v>
      </c>
      <c r="F38" s="99" t="s">
        <v>215</v>
      </c>
      <c r="G38" s="97"/>
      <c r="H38" s="93">
        <v>3024.61</v>
      </c>
      <c r="I38" s="49">
        <f t="shared" si="0"/>
        <v>2105363.4453000124</v>
      </c>
    </row>
    <row r="39" spans="3:9" s="7" customFormat="1" ht="16.5" x14ac:dyDescent="0.2">
      <c r="C39" s="98"/>
      <c r="D39" s="96">
        <v>45020</v>
      </c>
      <c r="E39" s="109" t="s">
        <v>174</v>
      </c>
      <c r="F39" s="99" t="s">
        <v>216</v>
      </c>
      <c r="G39" s="97"/>
      <c r="H39" s="93">
        <v>24153.75</v>
      </c>
      <c r="I39" s="49">
        <f t="shared" si="0"/>
        <v>2081209.6953000124</v>
      </c>
    </row>
    <row r="40" spans="3:9" s="7" customFormat="1" ht="16.5" x14ac:dyDescent="0.2">
      <c r="C40" s="98"/>
      <c r="D40" s="96">
        <v>45020</v>
      </c>
      <c r="E40" s="109" t="s">
        <v>70</v>
      </c>
      <c r="F40" s="99" t="s">
        <v>217</v>
      </c>
      <c r="G40" s="97"/>
      <c r="H40" s="93">
        <v>29391.3</v>
      </c>
      <c r="I40" s="49">
        <f t="shared" si="0"/>
        <v>2051818.3953000123</v>
      </c>
    </row>
    <row r="41" spans="3:9" s="7" customFormat="1" ht="16.5" x14ac:dyDescent="0.2">
      <c r="C41" s="98"/>
      <c r="D41" s="96">
        <v>45020</v>
      </c>
      <c r="E41" s="109" t="s">
        <v>175</v>
      </c>
      <c r="F41" s="99" t="s">
        <v>67</v>
      </c>
      <c r="G41" s="97"/>
      <c r="H41" s="93">
        <v>38076.911999999997</v>
      </c>
      <c r="I41" s="49">
        <f t="shared" si="0"/>
        <v>2013741.4833000123</v>
      </c>
    </row>
    <row r="42" spans="3:9" s="7" customFormat="1" ht="16.5" x14ac:dyDescent="0.2">
      <c r="C42" s="98"/>
      <c r="D42" s="96">
        <v>45020</v>
      </c>
      <c r="E42" s="109" t="s">
        <v>176</v>
      </c>
      <c r="F42" s="99" t="s">
        <v>67</v>
      </c>
      <c r="G42" s="97"/>
      <c r="H42" s="93">
        <v>79800</v>
      </c>
      <c r="I42" s="49">
        <f t="shared" si="0"/>
        <v>1933941.4833000123</v>
      </c>
    </row>
    <row r="43" spans="3:9" s="7" customFormat="1" ht="28.5" x14ac:dyDescent="0.2">
      <c r="C43" s="98"/>
      <c r="D43" s="96">
        <v>45020</v>
      </c>
      <c r="E43" s="109" t="s">
        <v>177</v>
      </c>
      <c r="F43" s="99" t="s">
        <v>218</v>
      </c>
      <c r="G43" s="97"/>
      <c r="H43" s="93">
        <v>110219.07</v>
      </c>
      <c r="I43" s="49">
        <f t="shared" si="0"/>
        <v>1823722.4133000122</v>
      </c>
    </row>
    <row r="44" spans="3:9" s="7" customFormat="1" ht="28.5" x14ac:dyDescent="0.2">
      <c r="C44" s="98"/>
      <c r="D44" s="96">
        <v>45020</v>
      </c>
      <c r="E44" s="109" t="s">
        <v>178</v>
      </c>
      <c r="F44" s="99" t="s">
        <v>218</v>
      </c>
      <c r="G44" s="97"/>
      <c r="H44" s="93">
        <v>61591.827999999994</v>
      </c>
      <c r="I44" s="49">
        <f t="shared" si="0"/>
        <v>1762130.5853000123</v>
      </c>
    </row>
    <row r="45" spans="3:9" s="7" customFormat="1" ht="28.5" x14ac:dyDescent="0.2">
      <c r="C45" s="98"/>
      <c r="D45" s="96">
        <v>45020</v>
      </c>
      <c r="E45" s="109" t="s">
        <v>179</v>
      </c>
      <c r="F45" s="99" t="s">
        <v>218</v>
      </c>
      <c r="G45" s="97"/>
      <c r="H45" s="93">
        <v>64681.2</v>
      </c>
      <c r="I45" s="49">
        <f t="shared" si="0"/>
        <v>1697449.3853000123</v>
      </c>
    </row>
    <row r="46" spans="3:9" s="7" customFormat="1" ht="16.5" x14ac:dyDescent="0.2">
      <c r="C46" s="98"/>
      <c r="D46" s="96">
        <v>45020</v>
      </c>
      <c r="E46" s="109" t="s">
        <v>180</v>
      </c>
      <c r="F46" s="99" t="s">
        <v>219</v>
      </c>
      <c r="G46" s="97"/>
      <c r="H46" s="93">
        <v>15200</v>
      </c>
      <c r="I46" s="49">
        <f t="shared" si="0"/>
        <v>1682249.3853000123</v>
      </c>
    </row>
    <row r="47" spans="3:9" s="7" customFormat="1" ht="16.5" x14ac:dyDescent="0.2">
      <c r="C47" s="98"/>
      <c r="D47" s="96">
        <v>45020</v>
      </c>
      <c r="E47" s="109" t="s">
        <v>181</v>
      </c>
      <c r="F47" s="99" t="s">
        <v>220</v>
      </c>
      <c r="G47" s="97"/>
      <c r="H47" s="93">
        <v>16815</v>
      </c>
      <c r="I47" s="49">
        <f t="shared" si="0"/>
        <v>1665434.3853000123</v>
      </c>
    </row>
    <row r="48" spans="3:9" s="7" customFormat="1" ht="16.5" x14ac:dyDescent="0.2">
      <c r="C48" s="98"/>
      <c r="D48" s="96">
        <v>45020</v>
      </c>
      <c r="E48" s="109" t="s">
        <v>182</v>
      </c>
      <c r="F48" s="99" t="s">
        <v>221</v>
      </c>
      <c r="G48" s="97"/>
      <c r="H48" s="93">
        <v>74580</v>
      </c>
      <c r="I48" s="49">
        <f t="shared" si="0"/>
        <v>1590854.3853000123</v>
      </c>
    </row>
    <row r="49" spans="3:9" s="7" customFormat="1" ht="16.5" x14ac:dyDescent="0.2">
      <c r="C49" s="98"/>
      <c r="D49" s="96">
        <v>45020</v>
      </c>
      <c r="E49" s="109" t="s">
        <v>183</v>
      </c>
      <c r="F49" s="99" t="s">
        <v>221</v>
      </c>
      <c r="G49" s="97"/>
      <c r="H49" s="93">
        <v>33900</v>
      </c>
      <c r="I49" s="49">
        <f t="shared" si="0"/>
        <v>1556954.3853000123</v>
      </c>
    </row>
    <row r="50" spans="3:9" s="7" customFormat="1" ht="16.5" x14ac:dyDescent="0.2">
      <c r="C50" s="98"/>
      <c r="D50" s="96">
        <v>45020</v>
      </c>
      <c r="E50" s="109" t="s">
        <v>184</v>
      </c>
      <c r="F50" s="99" t="s">
        <v>221</v>
      </c>
      <c r="G50" s="97"/>
      <c r="H50" s="93">
        <v>59121.599999999999</v>
      </c>
      <c r="I50" s="49">
        <f t="shared" si="0"/>
        <v>1497832.7853000122</v>
      </c>
    </row>
    <row r="51" spans="3:9" s="7" customFormat="1" ht="16.5" x14ac:dyDescent="0.2">
      <c r="C51" s="98"/>
      <c r="D51" s="96">
        <v>45020</v>
      </c>
      <c r="E51" s="109" t="s">
        <v>185</v>
      </c>
      <c r="F51" s="99" t="s">
        <v>221</v>
      </c>
      <c r="G51" s="97"/>
      <c r="H51" s="93">
        <v>50850</v>
      </c>
      <c r="I51" s="49">
        <f t="shared" si="0"/>
        <v>1446982.7853000122</v>
      </c>
    </row>
    <row r="52" spans="3:9" s="7" customFormat="1" ht="16.5" x14ac:dyDescent="0.2">
      <c r="C52" s="98"/>
      <c r="D52" s="96">
        <v>45020</v>
      </c>
      <c r="E52" s="109" t="s">
        <v>186</v>
      </c>
      <c r="F52" s="99" t="s">
        <v>221</v>
      </c>
      <c r="G52" s="97"/>
      <c r="H52" s="93">
        <v>197365.8</v>
      </c>
      <c r="I52" s="49">
        <f t="shared" si="0"/>
        <v>1249616.9853000122</v>
      </c>
    </row>
    <row r="53" spans="3:9" s="7" customFormat="1" ht="16.5" x14ac:dyDescent="0.2">
      <c r="C53" s="98"/>
      <c r="D53" s="96">
        <v>45020</v>
      </c>
      <c r="E53" s="109" t="s">
        <v>187</v>
      </c>
      <c r="F53" s="99" t="s">
        <v>221</v>
      </c>
      <c r="G53" s="97"/>
      <c r="H53" s="93">
        <v>30645.599999999999</v>
      </c>
      <c r="I53" s="49">
        <f t="shared" si="0"/>
        <v>1218971.3853000121</v>
      </c>
    </row>
    <row r="54" spans="3:9" s="7" customFormat="1" ht="16.5" x14ac:dyDescent="0.2">
      <c r="C54" s="98"/>
      <c r="D54" s="96">
        <v>45020</v>
      </c>
      <c r="E54" s="109" t="s">
        <v>188</v>
      </c>
      <c r="F54" s="99" t="s">
        <v>221</v>
      </c>
      <c r="G54" s="97"/>
      <c r="H54" s="93">
        <v>25687.16</v>
      </c>
      <c r="I54" s="49">
        <f t="shared" si="0"/>
        <v>1193284.2253000122</v>
      </c>
    </row>
    <row r="55" spans="3:9" s="7" customFormat="1" ht="16.5" x14ac:dyDescent="0.2">
      <c r="C55" s="98"/>
      <c r="D55" s="96">
        <v>45021</v>
      </c>
      <c r="E55" s="109"/>
      <c r="F55" s="99" t="s">
        <v>12</v>
      </c>
      <c r="G55" s="97"/>
      <c r="H55" s="93">
        <v>1070.03</v>
      </c>
      <c r="I55" s="49">
        <f t="shared" si="0"/>
        <v>1192214.1953000121</v>
      </c>
    </row>
    <row r="56" spans="3:9" s="7" customFormat="1" ht="16.5" x14ac:dyDescent="0.2">
      <c r="C56" s="98"/>
      <c r="D56" s="96">
        <v>45022</v>
      </c>
      <c r="E56" s="109"/>
      <c r="F56" s="99" t="s">
        <v>12</v>
      </c>
      <c r="G56" s="97"/>
      <c r="H56" s="93">
        <v>128.88999999999999</v>
      </c>
      <c r="I56" s="49">
        <f t="shared" si="0"/>
        <v>1192085.3053000122</v>
      </c>
    </row>
    <row r="57" spans="3:9" s="7" customFormat="1" ht="16.5" x14ac:dyDescent="0.2">
      <c r="C57" s="98"/>
      <c r="D57" s="96">
        <v>45026</v>
      </c>
      <c r="E57" s="109" t="s">
        <v>189</v>
      </c>
      <c r="F57" s="99" t="s">
        <v>62</v>
      </c>
      <c r="G57" s="97"/>
      <c r="H57" s="93">
        <v>49901.51</v>
      </c>
      <c r="I57" s="49">
        <f t="shared" si="0"/>
        <v>1142183.7953000122</v>
      </c>
    </row>
    <row r="58" spans="3:9" s="7" customFormat="1" ht="28.5" x14ac:dyDescent="0.2">
      <c r="C58" s="98"/>
      <c r="D58" s="96">
        <v>45026</v>
      </c>
      <c r="E58" s="109" t="s">
        <v>153</v>
      </c>
      <c r="F58" s="99" t="s">
        <v>222</v>
      </c>
      <c r="G58" s="97">
        <v>49901.51</v>
      </c>
      <c r="H58" s="93"/>
      <c r="I58" s="49">
        <f t="shared" si="0"/>
        <v>1192085.3053000122</v>
      </c>
    </row>
    <row r="59" spans="3:9" s="7" customFormat="1" ht="16.5" x14ac:dyDescent="0.2">
      <c r="C59" s="98"/>
      <c r="D59" s="96">
        <v>45027</v>
      </c>
      <c r="E59" s="109" t="s">
        <v>190</v>
      </c>
      <c r="F59" s="99" t="s">
        <v>138</v>
      </c>
      <c r="G59" s="97"/>
      <c r="H59" s="93">
        <v>172187.5</v>
      </c>
      <c r="I59" s="49">
        <f t="shared" si="0"/>
        <v>1019897.8053000122</v>
      </c>
    </row>
    <row r="60" spans="3:9" s="7" customFormat="1" ht="16.5" x14ac:dyDescent="0.2">
      <c r="C60" s="98"/>
      <c r="D60" s="96">
        <v>45027</v>
      </c>
      <c r="E60" s="109" t="s">
        <v>191</v>
      </c>
      <c r="F60" s="99" t="s">
        <v>223</v>
      </c>
      <c r="G60" s="97"/>
      <c r="H60" s="93">
        <v>30604.07</v>
      </c>
      <c r="I60" s="49">
        <f t="shared" si="0"/>
        <v>989293.73530001228</v>
      </c>
    </row>
    <row r="61" spans="3:9" s="7" customFormat="1" ht="16.5" x14ac:dyDescent="0.2">
      <c r="C61" s="98"/>
      <c r="D61" s="96">
        <v>45027</v>
      </c>
      <c r="E61" s="109" t="s">
        <v>192</v>
      </c>
      <c r="F61" s="99" t="s">
        <v>224</v>
      </c>
      <c r="G61" s="97"/>
      <c r="H61" s="93">
        <v>7617.91</v>
      </c>
      <c r="I61" s="49">
        <f t="shared" si="0"/>
        <v>981675.82530001225</v>
      </c>
    </row>
    <row r="62" spans="3:9" s="7" customFormat="1" ht="16.5" x14ac:dyDescent="0.2">
      <c r="C62" s="98"/>
      <c r="D62" s="96">
        <v>45027</v>
      </c>
      <c r="E62" s="109" t="s">
        <v>193</v>
      </c>
      <c r="F62" s="99" t="s">
        <v>225</v>
      </c>
      <c r="G62" s="97"/>
      <c r="H62" s="93">
        <v>14440</v>
      </c>
      <c r="I62" s="49">
        <f t="shared" si="0"/>
        <v>967235.82530001225</v>
      </c>
    </row>
    <row r="63" spans="3:9" s="7" customFormat="1" ht="16.5" x14ac:dyDescent="0.2">
      <c r="C63" s="98"/>
      <c r="D63" s="96">
        <v>45027</v>
      </c>
      <c r="E63" s="109" t="s">
        <v>194</v>
      </c>
      <c r="F63" s="99" t="s">
        <v>55</v>
      </c>
      <c r="G63" s="97"/>
      <c r="H63" s="93">
        <v>261030</v>
      </c>
      <c r="I63" s="49">
        <f t="shared" si="0"/>
        <v>706205.82530001225</v>
      </c>
    </row>
    <row r="64" spans="3:9" s="7" customFormat="1" ht="16.5" x14ac:dyDescent="0.2">
      <c r="C64" s="98"/>
      <c r="D64" s="96">
        <v>45027</v>
      </c>
      <c r="E64" s="109">
        <v>2060</v>
      </c>
      <c r="F64" s="99" t="s">
        <v>226</v>
      </c>
      <c r="G64" s="97"/>
      <c r="H64" s="93">
        <v>7500</v>
      </c>
      <c r="I64" s="49">
        <f t="shared" si="0"/>
        <v>698705.82530001225</v>
      </c>
    </row>
    <row r="65" spans="3:9" s="7" customFormat="1" ht="16.5" x14ac:dyDescent="0.2">
      <c r="C65" s="98"/>
      <c r="D65" s="96">
        <v>45027</v>
      </c>
      <c r="E65" s="109">
        <v>2061</v>
      </c>
      <c r="F65" s="99" t="s">
        <v>227</v>
      </c>
      <c r="G65" s="97"/>
      <c r="H65" s="93">
        <v>12662</v>
      </c>
      <c r="I65" s="49">
        <f t="shared" si="0"/>
        <v>686043.82530001225</v>
      </c>
    </row>
    <row r="66" spans="3:9" s="7" customFormat="1" ht="16.5" x14ac:dyDescent="0.2">
      <c r="C66" s="98"/>
      <c r="D66" s="96">
        <v>45027</v>
      </c>
      <c r="E66" s="109">
        <v>2062</v>
      </c>
      <c r="F66" s="99" t="s">
        <v>228</v>
      </c>
      <c r="G66" s="97"/>
      <c r="H66" s="93">
        <v>12276</v>
      </c>
      <c r="I66" s="49">
        <f t="shared" si="0"/>
        <v>673767.82530001225</v>
      </c>
    </row>
    <row r="67" spans="3:9" s="7" customFormat="1" ht="16.5" x14ac:dyDescent="0.2">
      <c r="C67" s="98"/>
      <c r="D67" s="96">
        <v>45027</v>
      </c>
      <c r="E67" s="109">
        <v>2063</v>
      </c>
      <c r="F67" s="99" t="s">
        <v>229</v>
      </c>
      <c r="G67" s="97"/>
      <c r="H67" s="93">
        <v>10464.5</v>
      </c>
      <c r="I67" s="49">
        <f t="shared" si="0"/>
        <v>663303.32530001225</v>
      </c>
    </row>
    <row r="68" spans="3:9" s="7" customFormat="1" ht="16.5" x14ac:dyDescent="0.2">
      <c r="C68" s="98"/>
      <c r="D68" s="96">
        <v>45027</v>
      </c>
      <c r="E68" s="109">
        <v>2064</v>
      </c>
      <c r="F68" s="99" t="s">
        <v>230</v>
      </c>
      <c r="G68" s="97"/>
      <c r="H68" s="93">
        <v>3147.67</v>
      </c>
      <c r="I68" s="49">
        <f t="shared" si="0"/>
        <v>660155.65530001221</v>
      </c>
    </row>
    <row r="69" spans="3:9" s="7" customFormat="1" ht="16.5" x14ac:dyDescent="0.2">
      <c r="C69" s="98"/>
      <c r="D69" s="96">
        <v>45027</v>
      </c>
      <c r="E69" s="109">
        <v>2065</v>
      </c>
      <c r="F69" s="99" t="s">
        <v>48</v>
      </c>
      <c r="G69" s="97"/>
      <c r="H69" s="93"/>
      <c r="I69" s="49">
        <f t="shared" si="0"/>
        <v>660155.65530001221</v>
      </c>
    </row>
    <row r="70" spans="3:9" s="7" customFormat="1" ht="16.5" x14ac:dyDescent="0.2">
      <c r="C70" s="98"/>
      <c r="D70" s="96">
        <v>45027</v>
      </c>
      <c r="E70" s="109">
        <v>2066</v>
      </c>
      <c r="F70" s="99" t="s">
        <v>231</v>
      </c>
      <c r="G70" s="97"/>
      <c r="H70" s="93">
        <v>5901.75</v>
      </c>
      <c r="I70" s="49">
        <f t="shared" si="0"/>
        <v>654253.90530001221</v>
      </c>
    </row>
    <row r="71" spans="3:9" s="7" customFormat="1" ht="16.5" x14ac:dyDescent="0.2">
      <c r="C71" s="98"/>
      <c r="D71" s="96">
        <v>45027</v>
      </c>
      <c r="E71" s="109">
        <v>2067</v>
      </c>
      <c r="F71" s="99" t="s">
        <v>232</v>
      </c>
      <c r="G71" s="97"/>
      <c r="H71" s="93">
        <v>7500</v>
      </c>
      <c r="I71" s="49">
        <f t="shared" si="0"/>
        <v>646753.90530001221</v>
      </c>
    </row>
    <row r="72" spans="3:9" s="7" customFormat="1" ht="28.5" x14ac:dyDescent="0.2">
      <c r="C72" s="98"/>
      <c r="D72" s="96">
        <v>45027</v>
      </c>
      <c r="E72" s="109">
        <v>2068</v>
      </c>
      <c r="F72" s="99" t="s">
        <v>233</v>
      </c>
      <c r="G72" s="97"/>
      <c r="H72" s="93">
        <v>3000</v>
      </c>
      <c r="I72" s="49">
        <f t="shared" si="0"/>
        <v>643753.90530001221</v>
      </c>
    </row>
    <row r="73" spans="3:9" s="7" customFormat="1" ht="16.5" x14ac:dyDescent="0.2">
      <c r="C73" s="98"/>
      <c r="D73" s="96">
        <v>45027</v>
      </c>
      <c r="E73" s="109">
        <v>2069</v>
      </c>
      <c r="F73" s="99" t="s">
        <v>48</v>
      </c>
      <c r="G73" s="97"/>
      <c r="H73" s="93"/>
      <c r="I73" s="49">
        <f t="shared" si="0"/>
        <v>643753.90530001221</v>
      </c>
    </row>
    <row r="74" spans="3:9" s="7" customFormat="1" ht="16.5" x14ac:dyDescent="0.2">
      <c r="C74" s="98"/>
      <c r="D74" s="96">
        <v>45027</v>
      </c>
      <c r="E74" s="109">
        <v>2070</v>
      </c>
      <c r="F74" s="99" t="s">
        <v>234</v>
      </c>
      <c r="G74" s="97"/>
      <c r="H74" s="93">
        <v>2254.81</v>
      </c>
      <c r="I74" s="49">
        <f t="shared" si="0"/>
        <v>641499.09530001215</v>
      </c>
    </row>
    <row r="75" spans="3:9" s="7" customFormat="1" ht="16.5" x14ac:dyDescent="0.2">
      <c r="C75" s="98"/>
      <c r="D75" s="96">
        <v>45027</v>
      </c>
      <c r="E75" s="109"/>
      <c r="F75" s="99" t="s">
        <v>12</v>
      </c>
      <c r="G75" s="97"/>
      <c r="H75" s="93">
        <v>90.100000000000009</v>
      </c>
      <c r="I75" s="49">
        <f t="shared" si="0"/>
        <v>641408.99530001217</v>
      </c>
    </row>
    <row r="76" spans="3:9" s="7" customFormat="1" ht="16.5" x14ac:dyDescent="0.2">
      <c r="C76" s="98"/>
      <c r="D76" s="96">
        <v>45029</v>
      </c>
      <c r="E76" s="109"/>
      <c r="F76" s="99" t="s">
        <v>12</v>
      </c>
      <c r="G76" s="97"/>
      <c r="H76" s="93">
        <v>110.92999999999999</v>
      </c>
      <c r="I76" s="49">
        <f t="shared" si="0"/>
        <v>641298.06530001212</v>
      </c>
    </row>
    <row r="77" spans="3:9" s="7" customFormat="1" ht="16.5" x14ac:dyDescent="0.2">
      <c r="C77" s="98"/>
      <c r="D77" s="96">
        <v>45034</v>
      </c>
      <c r="E77" s="109">
        <v>2071</v>
      </c>
      <c r="F77" s="99" t="s">
        <v>83</v>
      </c>
      <c r="G77" s="97"/>
      <c r="H77" s="93">
        <v>27776.869500000001</v>
      </c>
      <c r="I77" s="49">
        <f t="shared" si="0"/>
        <v>613521.19580001209</v>
      </c>
    </row>
    <row r="78" spans="3:9" s="7" customFormat="1" ht="16.5" x14ac:dyDescent="0.2">
      <c r="C78" s="98"/>
      <c r="D78" s="96">
        <v>45034</v>
      </c>
      <c r="E78" s="109">
        <v>2072</v>
      </c>
      <c r="F78" s="99" t="s">
        <v>235</v>
      </c>
      <c r="G78" s="97"/>
      <c r="H78" s="93">
        <v>49352.021999999997</v>
      </c>
      <c r="I78" s="49">
        <f t="shared" si="0"/>
        <v>564169.1738000121</v>
      </c>
    </row>
    <row r="79" spans="3:9" s="7" customFormat="1" ht="16.5" x14ac:dyDescent="0.2">
      <c r="C79" s="98"/>
      <c r="D79" s="96">
        <v>45036</v>
      </c>
      <c r="E79" s="109">
        <v>2074</v>
      </c>
      <c r="F79" s="99" t="s">
        <v>48</v>
      </c>
      <c r="G79" s="97"/>
      <c r="H79" s="93">
        <v>0</v>
      </c>
      <c r="I79" s="49">
        <f t="shared" si="0"/>
        <v>564169.1738000121</v>
      </c>
    </row>
    <row r="80" spans="3:9" s="7" customFormat="1" ht="16.5" x14ac:dyDescent="0.2">
      <c r="C80" s="98"/>
      <c r="D80" s="96">
        <v>45036</v>
      </c>
      <c r="E80" s="109"/>
      <c r="F80" s="99" t="s">
        <v>12</v>
      </c>
      <c r="G80" s="97"/>
      <c r="H80" s="93">
        <v>31.12</v>
      </c>
      <c r="I80" s="49">
        <f t="shared" si="0"/>
        <v>564138.0538000121</v>
      </c>
    </row>
    <row r="81" spans="3:9" s="7" customFormat="1" ht="16.5" x14ac:dyDescent="0.2">
      <c r="C81" s="98"/>
      <c r="D81" s="96">
        <v>45037</v>
      </c>
      <c r="E81" s="109"/>
      <c r="F81" s="99" t="s">
        <v>12</v>
      </c>
      <c r="G81" s="97"/>
      <c r="H81" s="93">
        <v>1104.8799999999999</v>
      </c>
      <c r="I81" s="49">
        <f t="shared" si="0"/>
        <v>563033.1738000121</v>
      </c>
    </row>
    <row r="82" spans="3:9" s="7" customFormat="1" ht="16.5" x14ac:dyDescent="0.2">
      <c r="C82" s="98"/>
      <c r="D82" s="96">
        <v>45040</v>
      </c>
      <c r="E82" s="109" t="s">
        <v>63</v>
      </c>
      <c r="F82" s="99" t="s">
        <v>55</v>
      </c>
      <c r="G82" s="97"/>
      <c r="H82" s="93">
        <v>119531.4</v>
      </c>
      <c r="I82" s="49">
        <f t="shared" si="0"/>
        <v>443501.77380001207</v>
      </c>
    </row>
    <row r="83" spans="3:9" s="7" customFormat="1" ht="16.5" x14ac:dyDescent="0.2">
      <c r="C83" s="98"/>
      <c r="D83" s="96">
        <v>45040</v>
      </c>
      <c r="E83" s="109" t="s">
        <v>64</v>
      </c>
      <c r="F83" s="99" t="s">
        <v>236</v>
      </c>
      <c r="G83" s="97"/>
      <c r="H83" s="93">
        <v>26049</v>
      </c>
      <c r="I83" s="49">
        <f t="shared" si="0"/>
        <v>417452.77380001207</v>
      </c>
    </row>
    <row r="84" spans="3:9" s="7" customFormat="1" ht="16.5" x14ac:dyDescent="0.2">
      <c r="C84" s="98"/>
      <c r="D84" s="96">
        <v>45040</v>
      </c>
      <c r="E84" s="109" t="s">
        <v>65</v>
      </c>
      <c r="F84" s="99" t="s">
        <v>237</v>
      </c>
      <c r="G84" s="97"/>
      <c r="H84" s="93">
        <v>53562</v>
      </c>
      <c r="I84" s="49">
        <f t="shared" si="0"/>
        <v>363890.77380001207</v>
      </c>
    </row>
    <row r="85" spans="3:9" s="7" customFormat="1" ht="16.5" x14ac:dyDescent="0.2">
      <c r="C85" s="98"/>
      <c r="D85" s="96">
        <v>45040</v>
      </c>
      <c r="E85" s="109" t="s">
        <v>66</v>
      </c>
      <c r="F85" s="99" t="s">
        <v>221</v>
      </c>
      <c r="G85" s="97"/>
      <c r="H85" s="93">
        <v>97632</v>
      </c>
      <c r="I85" s="49">
        <f t="shared" si="0"/>
        <v>266258.77380001207</v>
      </c>
    </row>
    <row r="86" spans="3:9" s="7" customFormat="1" ht="16.5" x14ac:dyDescent="0.2">
      <c r="C86" s="98"/>
      <c r="D86" s="96">
        <v>45040</v>
      </c>
      <c r="E86" s="109"/>
      <c r="F86" s="99" t="s">
        <v>12</v>
      </c>
      <c r="G86" s="97"/>
      <c r="H86" s="93">
        <v>17.260000000000002</v>
      </c>
      <c r="I86" s="49">
        <f t="shared" si="0"/>
        <v>266241.51380001206</v>
      </c>
    </row>
    <row r="87" spans="3:9" s="7" customFormat="1" ht="16.5" x14ac:dyDescent="0.2">
      <c r="C87" s="98"/>
      <c r="D87" s="96">
        <v>45041</v>
      </c>
      <c r="E87" s="109" t="s">
        <v>195</v>
      </c>
      <c r="F87" s="99" t="s">
        <v>238</v>
      </c>
      <c r="G87" s="97"/>
      <c r="H87" s="93">
        <v>26750</v>
      </c>
      <c r="I87" s="49">
        <f t="shared" si="0"/>
        <v>239491.51380001206</v>
      </c>
    </row>
    <row r="88" spans="3:9" s="7" customFormat="1" ht="16.5" x14ac:dyDescent="0.2">
      <c r="C88" s="98"/>
      <c r="D88" s="96">
        <v>45041</v>
      </c>
      <c r="E88" s="109"/>
      <c r="F88" s="99" t="s">
        <v>12</v>
      </c>
      <c r="G88" s="97"/>
      <c r="H88" s="93">
        <v>383.81</v>
      </c>
      <c r="I88" s="49">
        <f t="shared" si="0"/>
        <v>239107.70380001207</v>
      </c>
    </row>
    <row r="89" spans="3:9" s="7" customFormat="1" ht="16.5" x14ac:dyDescent="0.2">
      <c r="C89" s="98"/>
      <c r="D89" s="96">
        <v>45042</v>
      </c>
      <c r="E89" s="109"/>
      <c r="F89" s="99" t="s">
        <v>12</v>
      </c>
      <c r="G89" s="97"/>
      <c r="H89" s="93">
        <v>55.74</v>
      </c>
      <c r="I89" s="49">
        <f t="shared" si="0"/>
        <v>239051.96380001208</v>
      </c>
    </row>
    <row r="90" spans="3:9" s="7" customFormat="1" ht="16.5" x14ac:dyDescent="0.2">
      <c r="C90" s="98"/>
      <c r="D90" s="96">
        <v>45043</v>
      </c>
      <c r="E90" s="109"/>
      <c r="F90" s="99" t="s">
        <v>12</v>
      </c>
      <c r="G90" s="97"/>
      <c r="H90" s="93">
        <v>17.25</v>
      </c>
      <c r="I90" s="49">
        <f t="shared" si="0"/>
        <v>239034.71380001208</v>
      </c>
    </row>
    <row r="91" spans="3:9" s="7" customFormat="1" ht="16.5" x14ac:dyDescent="0.2">
      <c r="C91" s="98"/>
      <c r="D91" s="96">
        <v>45044</v>
      </c>
      <c r="E91" s="109"/>
      <c r="F91" s="99" t="s">
        <v>12</v>
      </c>
      <c r="G91" s="97"/>
      <c r="H91" s="93">
        <v>1050.1099999999999</v>
      </c>
      <c r="I91" s="49">
        <f t="shared" si="0"/>
        <v>237984.60380001209</v>
      </c>
    </row>
    <row r="92" spans="3:9" s="7" customFormat="1" ht="29.25" thickBot="1" x14ac:dyDescent="0.25">
      <c r="C92" s="98"/>
      <c r="D92" s="96">
        <v>45044</v>
      </c>
      <c r="E92" s="109"/>
      <c r="F92" s="99" t="s">
        <v>30</v>
      </c>
      <c r="G92" s="97"/>
      <c r="H92" s="93">
        <v>175</v>
      </c>
      <c r="I92" s="49">
        <f t="shared" si="0"/>
        <v>237809.60380001209</v>
      </c>
    </row>
    <row r="93" spans="3:9" s="7" customFormat="1" ht="16.5" hidden="1" x14ac:dyDescent="0.2">
      <c r="C93" s="98"/>
      <c r="D93" s="168"/>
      <c r="E93" s="109"/>
      <c r="F93" s="99"/>
      <c r="G93" s="97"/>
      <c r="H93" s="93"/>
      <c r="I93" s="49">
        <f t="shared" si="0"/>
        <v>237809.60380001209</v>
      </c>
    </row>
    <row r="94" spans="3:9" s="7" customFormat="1" ht="16.5" hidden="1" x14ac:dyDescent="0.2">
      <c r="C94" s="98"/>
      <c r="D94" s="96"/>
      <c r="E94" s="109"/>
      <c r="F94" s="99"/>
      <c r="G94" s="97"/>
      <c r="H94" s="93"/>
      <c r="I94" s="49">
        <f t="shared" si="0"/>
        <v>237809.60380001209</v>
      </c>
    </row>
    <row r="95" spans="3:9" s="7" customFormat="1" ht="16.5" hidden="1" x14ac:dyDescent="0.2">
      <c r="C95" s="98"/>
      <c r="D95" s="96"/>
      <c r="E95" s="109"/>
      <c r="F95" s="99"/>
      <c r="G95" s="97"/>
      <c r="H95" s="93"/>
      <c r="I95" s="49">
        <f t="shared" si="0"/>
        <v>237809.60380001209</v>
      </c>
    </row>
    <row r="96" spans="3:9" s="7" customFormat="1" ht="16.5" hidden="1" x14ac:dyDescent="0.2">
      <c r="C96" s="98"/>
      <c r="D96" s="96"/>
      <c r="E96" s="109"/>
      <c r="F96" s="99"/>
      <c r="G96" s="97"/>
      <c r="H96" s="93"/>
      <c r="I96" s="49">
        <f t="shared" si="0"/>
        <v>237809.60380001209</v>
      </c>
    </row>
    <row r="97" spans="3:94" s="7" customFormat="1" ht="16.5" hidden="1" x14ac:dyDescent="0.2">
      <c r="C97" s="98"/>
      <c r="D97" s="96"/>
      <c r="E97" s="109"/>
      <c r="F97" s="99"/>
      <c r="G97" s="97"/>
      <c r="H97" s="93"/>
      <c r="I97" s="49">
        <f t="shared" si="0"/>
        <v>237809.60380001209</v>
      </c>
    </row>
    <row r="98" spans="3:94" s="7" customFormat="1" ht="16.5" hidden="1" x14ac:dyDescent="0.2">
      <c r="C98" s="98"/>
      <c r="D98" s="96"/>
      <c r="E98" s="109"/>
      <c r="F98" s="99"/>
      <c r="G98" s="97"/>
      <c r="H98" s="93"/>
      <c r="I98" s="49">
        <f t="shared" si="0"/>
        <v>237809.60380001209</v>
      </c>
    </row>
    <row r="99" spans="3:94" s="7" customFormat="1" ht="16.5" hidden="1" x14ac:dyDescent="0.2">
      <c r="C99" s="98"/>
      <c r="D99" s="96"/>
      <c r="E99" s="109"/>
      <c r="F99" s="99"/>
      <c r="G99" s="97"/>
      <c r="H99" s="93"/>
      <c r="I99" s="49">
        <f t="shared" si="0"/>
        <v>237809.60380001209</v>
      </c>
    </row>
    <row r="100" spans="3:94" s="7" customFormat="1" ht="16.5" hidden="1" x14ac:dyDescent="0.2">
      <c r="C100" s="98"/>
      <c r="D100" s="96"/>
      <c r="E100" s="109"/>
      <c r="F100" s="99"/>
      <c r="G100" s="97"/>
      <c r="H100" s="93"/>
      <c r="I100" s="49">
        <f t="shared" si="0"/>
        <v>237809.60380001209</v>
      </c>
    </row>
    <row r="101" spans="3:94" s="7" customFormat="1" ht="16.5" hidden="1" x14ac:dyDescent="0.2">
      <c r="C101" s="98"/>
      <c r="D101" s="96"/>
      <c r="E101" s="109"/>
      <c r="F101" s="99"/>
      <c r="G101" s="97"/>
      <c r="H101" s="93"/>
      <c r="I101" s="49">
        <f t="shared" si="0"/>
        <v>237809.60380001209</v>
      </c>
    </row>
    <row r="102" spans="3:94" s="7" customFormat="1" ht="16.5" hidden="1" x14ac:dyDescent="0.2">
      <c r="C102" s="98"/>
      <c r="D102" s="96"/>
      <c r="E102" s="109"/>
      <c r="F102" s="99"/>
      <c r="G102" s="97"/>
      <c r="H102" s="93"/>
      <c r="I102" s="49">
        <f t="shared" si="0"/>
        <v>237809.60380001209</v>
      </c>
    </row>
    <row r="103" spans="3:94" s="7" customFormat="1" ht="16.5" hidden="1" x14ac:dyDescent="0.2">
      <c r="C103" s="98"/>
      <c r="D103" s="96"/>
      <c r="E103" s="109"/>
      <c r="F103" s="99"/>
      <c r="G103" s="97"/>
      <c r="H103" s="93"/>
      <c r="I103" s="49">
        <f t="shared" si="0"/>
        <v>237809.60380001209</v>
      </c>
    </row>
    <row r="104" spans="3:94" s="7" customFormat="1" ht="17.25" hidden="1" thickBot="1" x14ac:dyDescent="0.25">
      <c r="C104" s="98"/>
      <c r="D104" s="96"/>
      <c r="E104" s="109"/>
      <c r="F104" s="161"/>
      <c r="G104" s="97"/>
      <c r="H104" s="93"/>
      <c r="I104" s="49">
        <f t="shared" si="0"/>
        <v>237809.60380001209</v>
      </c>
    </row>
    <row r="105" spans="3:94" s="11" customFormat="1" ht="17.25" thickBot="1" x14ac:dyDescent="0.25">
      <c r="C105" s="227" t="s">
        <v>8</v>
      </c>
      <c r="D105" s="228"/>
      <c r="E105" s="228"/>
      <c r="F105" s="228"/>
      <c r="G105" s="100">
        <f>SUM(G14:G104)</f>
        <v>49901.51</v>
      </c>
      <c r="H105" s="100">
        <f>SUM(H14:H104)</f>
        <v>2141198.2714999998</v>
      </c>
      <c r="I105" s="101">
        <f>+I13+G105-H105</f>
        <v>237809.60380001133</v>
      </c>
      <c r="J105" s="25">
        <f>+I105-'[1]CTA. OPERATIVA.(160)'!$J$615</f>
        <v>-7.5669959187507629E-10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</row>
    <row r="106" spans="3:94" s="11" customFormat="1" ht="16.5" x14ac:dyDescent="0.2">
      <c r="C106" s="5"/>
      <c r="D106" s="5"/>
      <c r="E106" s="5"/>
      <c r="F106" s="36"/>
      <c r="G106" s="8"/>
      <c r="H106" s="8"/>
      <c r="I106" s="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</row>
    <row r="107" spans="3:94" s="11" customFormat="1" ht="16.5" x14ac:dyDescent="0.2">
      <c r="C107" s="5"/>
      <c r="D107" s="5"/>
      <c r="E107" s="5"/>
      <c r="F107" s="37"/>
      <c r="G107" s="9"/>
      <c r="H107" s="84"/>
      <c r="I107" s="9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</row>
    <row r="108" spans="3:94" s="11" customFormat="1" ht="16.5" x14ac:dyDescent="0.2">
      <c r="C108" s="5"/>
      <c r="D108" s="83" t="s">
        <v>38</v>
      </c>
      <c r="E108" s="9"/>
      <c r="F108" s="84" t="s">
        <v>40</v>
      </c>
      <c r="G108" s="9"/>
      <c r="H108" s="83" t="s">
        <v>39</v>
      </c>
      <c r="I108" s="9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</row>
    <row r="109" spans="3:94" s="11" customFormat="1" ht="16.5" x14ac:dyDescent="0.2">
      <c r="C109" s="5"/>
      <c r="D109" s="83" t="s">
        <v>31</v>
      </c>
      <c r="E109" s="9"/>
      <c r="F109" s="83" t="s">
        <v>249</v>
      </c>
      <c r="G109" s="9"/>
      <c r="H109" s="83" t="s">
        <v>36</v>
      </c>
      <c r="I109" s="9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</row>
    <row r="110" spans="3:94" s="11" customFormat="1" ht="16.5" x14ac:dyDescent="0.2">
      <c r="C110" s="5"/>
      <c r="D110" s="83" t="s">
        <v>33</v>
      </c>
      <c r="E110" s="9"/>
      <c r="F110" s="215" t="s">
        <v>248</v>
      </c>
      <c r="G110" s="9"/>
      <c r="H110" s="83" t="s">
        <v>43</v>
      </c>
      <c r="I110" s="9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</row>
    <row r="111" spans="3:94" s="11" customFormat="1" ht="16.5" x14ac:dyDescent="0.2">
      <c r="C111" s="5"/>
      <c r="D111" s="83" t="s">
        <v>34</v>
      </c>
      <c r="E111" s="9"/>
      <c r="F111" s="83" t="s">
        <v>35</v>
      </c>
      <c r="G111" s="9"/>
      <c r="H111" s="83" t="s">
        <v>37</v>
      </c>
      <c r="I111" s="9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</row>
    <row r="112" spans="3:94" s="11" customFormat="1" ht="16.5" x14ac:dyDescent="0.2">
      <c r="C112" s="5"/>
      <c r="D112" s="9"/>
      <c r="E112" s="1"/>
      <c r="F112" s="83"/>
      <c r="G112" s="9"/>
      <c r="H112" s="83"/>
      <c r="I112" s="9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</row>
    <row r="113" spans="3:94" s="11" customFormat="1" ht="16.5" x14ac:dyDescent="0.2">
      <c r="C113" s="5"/>
      <c r="D113" s="9"/>
      <c r="E113" s="9"/>
      <c r="G113" s="9"/>
      <c r="H113" s="1"/>
      <c r="I113" s="9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</row>
    <row r="114" spans="3:94" s="11" customFormat="1" ht="18" x14ac:dyDescent="0.2">
      <c r="C114" s="22"/>
      <c r="D114" s="9"/>
      <c r="E114" s="9"/>
      <c r="G114" s="9"/>
      <c r="H114" s="9"/>
      <c r="I114" s="9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</row>
    <row r="115" spans="3:94" s="11" customFormat="1" ht="18" x14ac:dyDescent="0.2">
      <c r="C115" s="22"/>
      <c r="D115" s="9"/>
      <c r="E115" s="9"/>
      <c r="F115" s="84"/>
      <c r="G115" s="9"/>
      <c r="H115" s="9"/>
      <c r="I115" s="9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</row>
    <row r="116" spans="3:94" x14ac:dyDescent="0.2">
      <c r="E116" s="9"/>
    </row>
    <row r="134" spans="3:3" ht="15" x14ac:dyDescent="0.2">
      <c r="C134" s="86"/>
    </row>
  </sheetData>
  <mergeCells count="8">
    <mergeCell ref="C105:F105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3"/>
  <sheetViews>
    <sheetView topLeftCell="C45" zoomScale="85" zoomScaleNormal="85" zoomScaleSheetLayoutView="70" workbookViewId="0">
      <selection activeCell="G56" sqref="G56:G5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6" t="s">
        <v>10</v>
      </c>
      <c r="E8" s="216"/>
      <c r="F8" s="216"/>
      <c r="G8" s="216"/>
      <c r="H8" s="216"/>
      <c r="I8" s="216"/>
      <c r="J8" s="216"/>
      <c r="K8" s="16"/>
      <c r="L8" s="16"/>
    </row>
    <row r="9" spans="1:14" s="14" customFormat="1" ht="18.75" x14ac:dyDescent="0.2">
      <c r="C9" s="18"/>
      <c r="D9" s="222" t="s">
        <v>18</v>
      </c>
      <c r="E9" s="222"/>
      <c r="F9" s="222"/>
      <c r="G9" s="222"/>
      <c r="H9" s="222"/>
      <c r="I9" s="222"/>
      <c r="J9" s="222"/>
    </row>
    <row r="10" spans="1:14" s="17" customFormat="1" ht="18" customHeight="1" x14ac:dyDescent="0.2">
      <c r="B10" s="18"/>
      <c r="C10" s="18"/>
      <c r="D10" s="222" t="s">
        <v>20</v>
      </c>
      <c r="E10" s="222"/>
      <c r="F10" s="222"/>
      <c r="G10" s="222"/>
      <c r="H10" s="222"/>
      <c r="I10" s="222"/>
      <c r="J10" s="222"/>
    </row>
    <row r="11" spans="1:14" s="14" customFormat="1" ht="18.75" customHeight="1" x14ac:dyDescent="0.2">
      <c r="D11" s="223" t="s">
        <v>151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1"/>
      <c r="E13" s="218" t="s">
        <v>18</v>
      </c>
      <c r="F13" s="218"/>
      <c r="G13" s="218"/>
      <c r="H13" s="218"/>
      <c r="I13" s="218"/>
      <c r="J13" s="218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1"/>
      <c r="E14" s="217" t="s">
        <v>7</v>
      </c>
      <c r="F14" s="217"/>
      <c r="G14" s="217"/>
      <c r="H14" s="217"/>
      <c r="I14" s="217"/>
      <c r="J14" s="51">
        <f>'[1]CTA. NOMINA 2000'!$G$675</f>
        <v>223055.53399991989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1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247</v>
      </c>
      <c r="K15" s="7"/>
      <c r="L15" s="7"/>
      <c r="M15" s="7"/>
      <c r="N15" s="7"/>
    </row>
    <row r="16" spans="1:14" s="10" customFormat="1" ht="26.25" customHeight="1" thickTop="1" x14ac:dyDescent="0.2">
      <c r="D16" s="148"/>
      <c r="E16" s="145"/>
      <c r="F16" s="148"/>
      <c r="G16" s="145">
        <v>45016</v>
      </c>
      <c r="H16" s="149"/>
      <c r="I16" s="150">
        <v>0</v>
      </c>
      <c r="J16" s="149">
        <f>+J14</f>
        <v>223055.53399991989</v>
      </c>
    </row>
    <row r="17" spans="4:11" s="10" customFormat="1" ht="28.5" x14ac:dyDescent="0.2">
      <c r="D17" s="70"/>
      <c r="E17" s="71">
        <v>45021</v>
      </c>
      <c r="F17" s="72"/>
      <c r="G17" s="87" t="s">
        <v>24</v>
      </c>
      <c r="H17" s="74">
        <v>110000</v>
      </c>
      <c r="I17" s="74"/>
      <c r="J17" s="74">
        <f>J16+H17-I17</f>
        <v>333055.53399991989</v>
      </c>
    </row>
    <row r="18" spans="4:11" s="10" customFormat="1" ht="28.5" x14ac:dyDescent="0.2">
      <c r="D18" s="70"/>
      <c r="E18" s="71">
        <v>45021</v>
      </c>
      <c r="F18" s="72"/>
      <c r="G18" s="73" t="s">
        <v>24</v>
      </c>
      <c r="H18" s="74"/>
      <c r="I18" s="74">
        <v>110000</v>
      </c>
      <c r="J18" s="74">
        <f>J17+H18-I18</f>
        <v>223055.53399991989</v>
      </c>
    </row>
    <row r="19" spans="4:11" s="10" customFormat="1" ht="28.5" x14ac:dyDescent="0.2">
      <c r="D19" s="70"/>
      <c r="E19" s="71">
        <v>45028</v>
      </c>
      <c r="F19" s="72">
        <v>8305</v>
      </c>
      <c r="G19" s="73" t="s">
        <v>16</v>
      </c>
      <c r="H19" s="74"/>
      <c r="I19" s="74">
        <v>2562.0300000000007</v>
      </c>
      <c r="J19" s="74">
        <f>J18+H19-I19</f>
        <v>220493.50399991989</v>
      </c>
    </row>
    <row r="20" spans="4:11" s="10" customFormat="1" ht="28.5" x14ac:dyDescent="0.2">
      <c r="D20" s="70"/>
      <c r="E20" s="71">
        <v>45028</v>
      </c>
      <c r="F20" s="72">
        <v>8305</v>
      </c>
      <c r="G20" s="73" t="s">
        <v>77</v>
      </c>
      <c r="H20" s="74"/>
      <c r="I20" s="74">
        <v>57901.880000000005</v>
      </c>
      <c r="J20" s="74">
        <f>J19+H20-I20</f>
        <v>162591.62399991989</v>
      </c>
    </row>
    <row r="21" spans="4:11" s="10" customFormat="1" ht="28.5" x14ac:dyDescent="0.2">
      <c r="D21" s="70"/>
      <c r="E21" s="71">
        <v>45028</v>
      </c>
      <c r="F21" s="72">
        <v>8306</v>
      </c>
      <c r="G21" s="73" t="s">
        <v>16</v>
      </c>
      <c r="H21" s="74"/>
      <c r="I21" s="74">
        <v>285.71999999999997</v>
      </c>
      <c r="J21" s="74">
        <f>J20+H21-I21</f>
        <v>162305.90399991989</v>
      </c>
    </row>
    <row r="22" spans="4:11" s="10" customFormat="1" ht="16.5" x14ac:dyDescent="0.2">
      <c r="D22" s="70"/>
      <c r="E22" s="71">
        <v>45028</v>
      </c>
      <c r="F22" s="72">
        <v>8306</v>
      </c>
      <c r="G22" s="73" t="s">
        <v>239</v>
      </c>
      <c r="H22" s="74"/>
      <c r="I22" s="74">
        <v>6457.2699999999995</v>
      </c>
      <c r="J22" s="74">
        <f t="shared" ref="J22:J51" si="0">J21+H22-I22</f>
        <v>155848.6339999199</v>
      </c>
    </row>
    <row r="23" spans="4:11" s="10" customFormat="1" ht="28.5" x14ac:dyDescent="0.2">
      <c r="D23" s="70"/>
      <c r="E23" s="71">
        <v>45028</v>
      </c>
      <c r="F23" s="72">
        <v>8307</v>
      </c>
      <c r="G23" s="73" t="s">
        <v>16</v>
      </c>
      <c r="H23" s="74"/>
      <c r="I23" s="74">
        <v>1885</v>
      </c>
      <c r="J23" s="74">
        <f t="shared" si="0"/>
        <v>153963.6339999199</v>
      </c>
    </row>
    <row r="24" spans="4:11" s="10" customFormat="1" ht="16.5" x14ac:dyDescent="0.2">
      <c r="D24" s="70"/>
      <c r="E24" s="71">
        <v>45028</v>
      </c>
      <c r="F24" s="72">
        <v>8307</v>
      </c>
      <c r="G24" s="73" t="s">
        <v>240</v>
      </c>
      <c r="H24" s="74"/>
      <c r="I24" s="74">
        <v>42601</v>
      </c>
      <c r="J24" s="74">
        <f t="shared" si="0"/>
        <v>111362.6339999199</v>
      </c>
    </row>
    <row r="25" spans="4:11" s="10" customFormat="1" ht="28.5" x14ac:dyDescent="0.2">
      <c r="D25" s="70"/>
      <c r="E25" s="71">
        <v>45028</v>
      </c>
      <c r="F25" s="72">
        <v>8308</v>
      </c>
      <c r="G25" s="73" t="s">
        <v>16</v>
      </c>
      <c r="H25" s="74"/>
      <c r="I25" s="74">
        <v>13732.2</v>
      </c>
      <c r="J25" s="74">
        <f t="shared" si="0"/>
        <v>97630.4339999199</v>
      </c>
    </row>
    <row r="26" spans="4:11" s="10" customFormat="1" ht="16.5" x14ac:dyDescent="0.2">
      <c r="D26" s="70"/>
      <c r="E26" s="71">
        <v>45028</v>
      </c>
      <c r="F26" s="72">
        <v>8308</v>
      </c>
      <c r="G26" s="73" t="s">
        <v>239</v>
      </c>
      <c r="H26" s="74"/>
      <c r="I26" s="74">
        <v>260911.8</v>
      </c>
      <c r="J26" s="74">
        <f t="shared" si="0"/>
        <v>-163281.36600008007</v>
      </c>
      <c r="K26" s="81"/>
    </row>
    <row r="27" spans="4:11" s="10" customFormat="1" ht="28.5" x14ac:dyDescent="0.2">
      <c r="D27" s="70"/>
      <c r="E27" s="71">
        <v>45028</v>
      </c>
      <c r="F27" s="72">
        <v>8309</v>
      </c>
      <c r="G27" s="73" t="s">
        <v>16</v>
      </c>
      <c r="H27" s="74"/>
      <c r="I27" s="74">
        <v>14220</v>
      </c>
      <c r="J27" s="74">
        <f t="shared" si="0"/>
        <v>-177501.36600008007</v>
      </c>
    </row>
    <row r="28" spans="4:11" s="10" customFormat="1" ht="31.5" customHeight="1" x14ac:dyDescent="0.2">
      <c r="D28" s="70"/>
      <c r="E28" s="71">
        <v>45028</v>
      </c>
      <c r="F28" s="72">
        <v>8309</v>
      </c>
      <c r="G28" s="73" t="s">
        <v>141</v>
      </c>
      <c r="H28" s="74"/>
      <c r="I28" s="74">
        <v>270180</v>
      </c>
      <c r="J28" s="74">
        <f t="shared" si="0"/>
        <v>-447681.36600008007</v>
      </c>
    </row>
    <row r="29" spans="4:11" s="10" customFormat="1" ht="28.5" x14ac:dyDescent="0.2">
      <c r="D29" s="70"/>
      <c r="E29" s="71">
        <v>45028</v>
      </c>
      <c r="F29" s="72">
        <v>8310</v>
      </c>
      <c r="G29" s="73" t="s">
        <v>16</v>
      </c>
      <c r="H29" s="74"/>
      <c r="I29" s="74">
        <v>12475</v>
      </c>
      <c r="J29" s="74">
        <f t="shared" si="0"/>
        <v>-460156.36600008007</v>
      </c>
    </row>
    <row r="30" spans="4:11" s="10" customFormat="1" ht="16.5" x14ac:dyDescent="0.2">
      <c r="D30" s="70"/>
      <c r="E30" s="71">
        <v>45028</v>
      </c>
      <c r="F30" s="72">
        <v>8310</v>
      </c>
      <c r="G30" s="73" t="s">
        <v>241</v>
      </c>
      <c r="H30" s="74"/>
      <c r="I30" s="74">
        <v>237025</v>
      </c>
      <c r="J30" s="74">
        <f t="shared" si="0"/>
        <v>-697181.36600008002</v>
      </c>
    </row>
    <row r="31" spans="4:11" s="10" customFormat="1" ht="28.5" x14ac:dyDescent="0.2">
      <c r="D31" s="70"/>
      <c r="E31" s="71">
        <v>45028</v>
      </c>
      <c r="F31" s="72">
        <v>8311</v>
      </c>
      <c r="G31" s="73" t="s">
        <v>16</v>
      </c>
      <c r="H31" s="74"/>
      <c r="I31" s="74">
        <v>182.5</v>
      </c>
      <c r="J31" s="74">
        <f t="shared" si="0"/>
        <v>-697363.86600008002</v>
      </c>
    </row>
    <row r="32" spans="4:11" s="10" customFormat="1" ht="28.5" x14ac:dyDescent="0.2">
      <c r="D32" s="70"/>
      <c r="E32" s="71">
        <v>45028</v>
      </c>
      <c r="F32" s="72">
        <v>8311</v>
      </c>
      <c r="G32" s="73" t="s">
        <v>81</v>
      </c>
      <c r="H32" s="74"/>
      <c r="I32" s="74">
        <v>3467.5</v>
      </c>
      <c r="J32" s="74">
        <f t="shared" si="0"/>
        <v>-700831.36600008002</v>
      </c>
    </row>
    <row r="33" spans="4:11" s="10" customFormat="1" ht="28.5" x14ac:dyDescent="0.2">
      <c r="D33" s="70"/>
      <c r="E33" s="71">
        <v>45029</v>
      </c>
      <c r="F33" s="72">
        <v>8312</v>
      </c>
      <c r="G33" s="87" t="s">
        <v>16</v>
      </c>
      <c r="H33" s="74"/>
      <c r="I33" s="74">
        <v>9856.8000000000011</v>
      </c>
      <c r="J33" s="74">
        <f t="shared" si="0"/>
        <v>-710688.16600008006</v>
      </c>
    </row>
    <row r="34" spans="4:11" s="10" customFormat="1" ht="16.5" x14ac:dyDescent="0.2">
      <c r="D34" s="70"/>
      <c r="E34" s="71">
        <v>45029</v>
      </c>
      <c r="F34" s="72">
        <v>8312</v>
      </c>
      <c r="G34" s="87" t="s">
        <v>239</v>
      </c>
      <c r="H34" s="74"/>
      <c r="I34" s="74">
        <v>187279.2</v>
      </c>
      <c r="J34" s="74">
        <f t="shared" si="0"/>
        <v>-897967.36600008002</v>
      </c>
      <c r="K34" s="81"/>
    </row>
    <row r="35" spans="4:11" s="10" customFormat="1" ht="31.5" customHeight="1" x14ac:dyDescent="0.2">
      <c r="D35" s="70"/>
      <c r="E35" s="71">
        <v>45029</v>
      </c>
      <c r="F35" s="72">
        <v>0</v>
      </c>
      <c r="G35" s="73" t="s">
        <v>45</v>
      </c>
      <c r="H35" s="74"/>
      <c r="I35" s="74">
        <v>27500</v>
      </c>
      <c r="J35" s="74">
        <f t="shared" si="0"/>
        <v>-925467.36600008002</v>
      </c>
      <c r="K35" s="81"/>
    </row>
    <row r="36" spans="4:11" s="10" customFormat="1" ht="26.25" customHeight="1" x14ac:dyDescent="0.2">
      <c r="D36" s="70"/>
      <c r="E36" s="71">
        <v>45029</v>
      </c>
      <c r="F36" s="72"/>
      <c r="G36" s="73"/>
      <c r="H36" s="74"/>
      <c r="I36" s="74">
        <v>82500</v>
      </c>
      <c r="J36" s="74">
        <f t="shared" si="0"/>
        <v>-1007967.36600008</v>
      </c>
      <c r="K36" s="81"/>
    </row>
    <row r="37" spans="4:11" s="10" customFormat="1" ht="25.5" customHeight="1" x14ac:dyDescent="0.2">
      <c r="D37" s="70"/>
      <c r="E37" s="71">
        <v>45030</v>
      </c>
      <c r="F37" s="72"/>
      <c r="G37" s="73" t="s">
        <v>28</v>
      </c>
      <c r="H37" s="74">
        <v>27852985.420000002</v>
      </c>
      <c r="I37" s="74"/>
      <c r="J37" s="74">
        <f t="shared" si="0"/>
        <v>26845018.053999923</v>
      </c>
      <c r="K37" s="81"/>
    </row>
    <row r="38" spans="4:11" s="10" customFormat="1" ht="25.5" customHeight="1" x14ac:dyDescent="0.2">
      <c r="D38" s="70"/>
      <c r="E38" s="71">
        <v>45035</v>
      </c>
      <c r="F38" s="72"/>
      <c r="G38" s="73" t="s">
        <v>24</v>
      </c>
      <c r="H38" s="74">
        <v>26667454.760000002</v>
      </c>
      <c r="I38" s="74"/>
      <c r="J38" s="74">
        <f t="shared" si="0"/>
        <v>53512472.813999921</v>
      </c>
      <c r="K38" s="81"/>
    </row>
    <row r="39" spans="4:11" s="10" customFormat="1" ht="27.75" customHeight="1" x14ac:dyDescent="0.2">
      <c r="D39" s="70"/>
      <c r="E39" s="71">
        <v>45035</v>
      </c>
      <c r="F39" s="72"/>
      <c r="G39" s="73" t="s">
        <v>24</v>
      </c>
      <c r="H39" s="74"/>
      <c r="I39" s="74">
        <v>26667454.760000002</v>
      </c>
      <c r="J39" s="74">
        <f t="shared" si="0"/>
        <v>26845018.053999919</v>
      </c>
      <c r="K39" s="81"/>
    </row>
    <row r="40" spans="4:11" s="10" customFormat="1" ht="27.75" customHeight="1" x14ac:dyDescent="0.2">
      <c r="D40" s="70"/>
      <c r="E40" s="71">
        <v>45036</v>
      </c>
      <c r="F40" s="72"/>
      <c r="G40" s="73" t="s">
        <v>85</v>
      </c>
      <c r="H40" s="74"/>
      <c r="I40" s="74">
        <v>100000</v>
      </c>
      <c r="J40" s="74">
        <f t="shared" si="0"/>
        <v>26745018.053999919</v>
      </c>
      <c r="K40" s="81"/>
    </row>
    <row r="41" spans="4:11" s="10" customFormat="1" ht="27.75" customHeight="1" x14ac:dyDescent="0.2">
      <c r="D41" s="70"/>
      <c r="E41" s="71">
        <v>45036</v>
      </c>
      <c r="F41" s="72"/>
      <c r="G41" s="73" t="s">
        <v>45</v>
      </c>
      <c r="H41" s="74"/>
      <c r="I41" s="74">
        <v>11646.4</v>
      </c>
      <c r="J41" s="74">
        <f t="shared" si="0"/>
        <v>26733371.653999921</v>
      </c>
      <c r="K41" s="81"/>
    </row>
    <row r="42" spans="4:11" s="10" customFormat="1" ht="27.75" customHeight="1" x14ac:dyDescent="0.2">
      <c r="D42" s="70"/>
      <c r="E42" s="71">
        <v>45036</v>
      </c>
      <c r="F42" s="72"/>
      <c r="G42" s="73" t="s">
        <v>86</v>
      </c>
      <c r="H42" s="74"/>
      <c r="I42" s="74">
        <v>104817.57</v>
      </c>
      <c r="J42" s="74">
        <f t="shared" si="0"/>
        <v>26628554.083999921</v>
      </c>
      <c r="K42" s="81"/>
    </row>
    <row r="43" spans="4:11" s="10" customFormat="1" ht="27.75" customHeight="1" x14ac:dyDescent="0.2">
      <c r="D43" s="70"/>
      <c r="E43" s="71">
        <v>45036</v>
      </c>
      <c r="F43" s="72"/>
      <c r="G43" s="73" t="s">
        <v>45</v>
      </c>
      <c r="H43" s="74"/>
      <c r="I43" s="74">
        <v>190955.04</v>
      </c>
      <c r="J43" s="74">
        <f t="shared" si="0"/>
        <v>26437599.043999922</v>
      </c>
      <c r="K43" s="81"/>
    </row>
    <row r="44" spans="4:11" s="10" customFormat="1" ht="27.75" customHeight="1" x14ac:dyDescent="0.2">
      <c r="D44" s="70"/>
      <c r="E44" s="71">
        <v>45036</v>
      </c>
      <c r="F44" s="72"/>
      <c r="G44" s="73" t="s">
        <v>90</v>
      </c>
      <c r="H44" s="74"/>
      <c r="I44" s="74">
        <v>6158869.5099999998</v>
      </c>
      <c r="J44" s="74">
        <f t="shared" si="0"/>
        <v>20278729.53399992</v>
      </c>
      <c r="K44" s="81"/>
    </row>
    <row r="45" spans="4:11" s="10" customFormat="1" ht="27.75" customHeight="1" x14ac:dyDescent="0.2">
      <c r="D45" s="70"/>
      <c r="E45" s="71">
        <v>45036</v>
      </c>
      <c r="F45" s="72"/>
      <c r="G45" s="73" t="s">
        <v>45</v>
      </c>
      <c r="H45" s="74"/>
      <c r="I45" s="74">
        <v>1057214.2</v>
      </c>
      <c r="J45" s="74">
        <f t="shared" si="0"/>
        <v>19221515.333999921</v>
      </c>
      <c r="K45" s="81"/>
    </row>
    <row r="46" spans="4:11" s="10" customFormat="1" ht="27.75" customHeight="1" x14ac:dyDescent="0.2">
      <c r="D46" s="70"/>
      <c r="E46" s="71">
        <v>45036</v>
      </c>
      <c r="F46" s="72"/>
      <c r="G46" s="73" t="s">
        <v>89</v>
      </c>
      <c r="H46" s="74"/>
      <c r="I46" s="74">
        <v>18578630.620000001</v>
      </c>
      <c r="J46" s="74">
        <f t="shared" si="0"/>
        <v>642884.71399991959</v>
      </c>
      <c r="K46" s="81"/>
    </row>
    <row r="47" spans="4:11" s="10" customFormat="1" ht="27.75" customHeight="1" x14ac:dyDescent="0.2">
      <c r="D47" s="70"/>
      <c r="E47" s="71">
        <v>45036</v>
      </c>
      <c r="F47" s="72" t="s">
        <v>87</v>
      </c>
      <c r="G47" s="73" t="s">
        <v>45</v>
      </c>
      <c r="H47" s="74"/>
      <c r="I47" s="74">
        <v>50302.32</v>
      </c>
      <c r="J47" s="74">
        <f t="shared" si="0"/>
        <v>592582.39399991964</v>
      </c>
      <c r="K47" s="81"/>
    </row>
    <row r="48" spans="4:11" s="10" customFormat="1" ht="27.75" customHeight="1" x14ac:dyDescent="0.2">
      <c r="D48" s="70"/>
      <c r="E48" s="71">
        <v>45036</v>
      </c>
      <c r="F48" s="72" t="s">
        <v>87</v>
      </c>
      <c r="G48" s="73" t="s">
        <v>88</v>
      </c>
      <c r="H48" s="74"/>
      <c r="I48" s="74">
        <v>415019.1</v>
      </c>
      <c r="J48" s="74">
        <f t="shared" si="0"/>
        <v>177563.29399991967</v>
      </c>
      <c r="K48" s="81"/>
    </row>
    <row r="49" spans="4:96" s="10" customFormat="1" ht="27.75" customHeight="1" x14ac:dyDescent="0.2">
      <c r="D49" s="70"/>
      <c r="E49" s="71">
        <v>45036</v>
      </c>
      <c r="F49" s="72"/>
      <c r="G49" s="73" t="s">
        <v>242</v>
      </c>
      <c r="H49" s="74">
        <v>124095</v>
      </c>
      <c r="I49" s="74"/>
      <c r="J49" s="74">
        <f t="shared" si="0"/>
        <v>301658.29399991967</v>
      </c>
      <c r="K49" s="81"/>
    </row>
    <row r="50" spans="4:96" s="10" customFormat="1" ht="27.75" customHeight="1" x14ac:dyDescent="0.2">
      <c r="D50" s="70"/>
      <c r="E50" s="71">
        <v>45042</v>
      </c>
      <c r="F50" s="72"/>
      <c r="G50" s="73" t="s">
        <v>24</v>
      </c>
      <c r="H50" s="74">
        <v>197136</v>
      </c>
      <c r="I50" s="74"/>
      <c r="J50" s="74">
        <f t="shared" si="0"/>
        <v>498794.29399991967</v>
      </c>
      <c r="K50" s="81"/>
    </row>
    <row r="51" spans="4:96" s="10" customFormat="1" ht="27.75" customHeight="1" thickBot="1" x14ac:dyDescent="0.25">
      <c r="D51" s="70"/>
      <c r="E51" s="71">
        <v>45042</v>
      </c>
      <c r="F51" s="72"/>
      <c r="G51" s="73" t="s">
        <v>24</v>
      </c>
      <c r="H51" s="74"/>
      <c r="I51" s="74">
        <v>197136</v>
      </c>
      <c r="J51" s="74">
        <f t="shared" si="0"/>
        <v>301658.29399991967</v>
      </c>
      <c r="K51" s="81"/>
    </row>
    <row r="52" spans="4:96" s="11" customFormat="1" ht="18.75" thickBot="1" x14ac:dyDescent="0.25">
      <c r="D52" s="231" t="s">
        <v>8</v>
      </c>
      <c r="E52" s="232"/>
      <c r="F52" s="232"/>
      <c r="G52" s="232"/>
      <c r="H52" s="94">
        <f>SUM(H17:H51)</f>
        <v>54951671.180000007</v>
      </c>
      <c r="I52" s="94">
        <f>SUM(I17:I51)</f>
        <v>54873068.420000002</v>
      </c>
      <c r="J52" s="95">
        <f>+J16+H52-I52</f>
        <v>301658.29399992526</v>
      </c>
      <c r="K52" s="29">
        <f>+J52-'[1]CTA. NOMINA 2000'!$G$710</f>
        <v>5.5879354476928711E-9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ht="18" x14ac:dyDescent="0.2">
      <c r="D53" s="88"/>
      <c r="E53" s="88"/>
      <c r="F53" s="88"/>
      <c r="G53" s="88"/>
      <c r="H53" s="89"/>
      <c r="I53" s="89"/>
      <c r="J53" s="90"/>
      <c r="K53" s="2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ht="14.25" x14ac:dyDescent="0.2">
      <c r="D54" s="88"/>
      <c r="E54" s="88"/>
      <c r="F54" s="88"/>
      <c r="G54" s="37"/>
      <c r="H54" s="9"/>
      <c r="I54" s="84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ht="16.5" x14ac:dyDescent="0.2">
      <c r="D55" s="5"/>
      <c r="E55" s="83" t="s">
        <v>38</v>
      </c>
      <c r="F55" s="9"/>
      <c r="G55" s="84" t="s">
        <v>40</v>
      </c>
      <c r="H55" s="9"/>
      <c r="I55" s="83" t="s">
        <v>39</v>
      </c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6.5" x14ac:dyDescent="0.2">
      <c r="D56" s="5"/>
      <c r="E56" s="83" t="s">
        <v>31</v>
      </c>
      <c r="F56" s="9"/>
      <c r="G56" s="83" t="s">
        <v>32</v>
      </c>
      <c r="H56" s="9"/>
      <c r="I56" s="83" t="s">
        <v>36</v>
      </c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6.5" x14ac:dyDescent="0.2">
      <c r="D57" s="5"/>
      <c r="E57" s="83" t="s">
        <v>33</v>
      </c>
      <c r="F57" s="9"/>
      <c r="G57" s="215" t="s">
        <v>248</v>
      </c>
      <c r="H57" s="9"/>
      <c r="I57" s="83" t="s">
        <v>43</v>
      </c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6.5" x14ac:dyDescent="0.2">
      <c r="D58" s="5"/>
      <c r="E58" s="83" t="s">
        <v>34</v>
      </c>
      <c r="F58" s="9"/>
      <c r="G58" s="83" t="s">
        <v>35</v>
      </c>
      <c r="H58" s="9"/>
      <c r="I58" s="83" t="s">
        <v>37</v>
      </c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9"/>
      <c r="F60" s="9"/>
      <c r="G60" s="84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1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1"/>
      <c r="H63" s="1"/>
      <c r="I63" s="1"/>
      <c r="J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1"/>
      <c r="E64" s="1"/>
      <c r="F64" s="1"/>
      <c r="G64" s="1"/>
      <c r="H64" s="1"/>
      <c r="I64" s="1"/>
      <c r="J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1"/>
      <c r="E65" s="1"/>
      <c r="F65" s="1"/>
      <c r="G65" s="1"/>
      <c r="H65" s="1"/>
      <c r="I65" s="1"/>
      <c r="J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1"/>
      <c r="E66" s="1"/>
      <c r="F66" s="1"/>
      <c r="G66" s="1"/>
      <c r="H66" s="1"/>
      <c r="I66" s="1"/>
      <c r="J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1"/>
      <c r="E67" s="1"/>
      <c r="F67" s="1"/>
      <c r="G67" s="1"/>
      <c r="H67" s="1"/>
      <c r="I67" s="1"/>
      <c r="J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9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x14ac:dyDescent="0.2">
      <c r="H72" s="9"/>
      <c r="I72" s="9"/>
      <c r="J72" s="9"/>
    </row>
    <row r="73" spans="4:96" x14ac:dyDescent="0.2">
      <c r="D73" s="9"/>
      <c r="E73" s="9"/>
      <c r="F73" s="9"/>
    </row>
    <row r="93" spans="4:4" ht="15" x14ac:dyDescent="0.2">
      <c r="D93" s="86"/>
    </row>
  </sheetData>
  <mergeCells count="8">
    <mergeCell ref="D8:J8"/>
    <mergeCell ref="D9:J9"/>
    <mergeCell ref="D52:G52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5"/>
  <sheetViews>
    <sheetView topLeftCell="C6" zoomScale="85" zoomScaleNormal="85" zoomScaleSheetLayoutView="70" workbookViewId="0">
      <selection activeCell="G27" sqref="G27:G29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6" t="s">
        <v>10</v>
      </c>
      <c r="E8" s="216"/>
      <c r="F8" s="216"/>
      <c r="G8" s="216"/>
      <c r="H8" s="216"/>
      <c r="I8" s="216"/>
      <c r="J8" s="216"/>
      <c r="K8" s="16"/>
      <c r="L8" s="16"/>
    </row>
    <row r="9" spans="1:14" s="14" customFormat="1" ht="18.75" x14ac:dyDescent="0.2">
      <c r="C9" s="18"/>
      <c r="D9" s="222" t="s">
        <v>25</v>
      </c>
      <c r="E9" s="222"/>
      <c r="F9" s="222"/>
      <c r="G9" s="222"/>
      <c r="H9" s="222"/>
      <c r="I9" s="222"/>
      <c r="J9" s="222"/>
    </row>
    <row r="10" spans="1:14" s="17" customFormat="1" ht="18" customHeight="1" x14ac:dyDescent="0.2">
      <c r="B10" s="18"/>
      <c r="C10" s="18"/>
      <c r="D10" s="222" t="s">
        <v>20</v>
      </c>
      <c r="E10" s="222"/>
      <c r="F10" s="222"/>
      <c r="G10" s="222"/>
      <c r="H10" s="222"/>
      <c r="I10" s="222"/>
      <c r="J10" s="222"/>
    </row>
    <row r="11" spans="1:14" s="14" customFormat="1" ht="18.75" customHeight="1" x14ac:dyDescent="0.2">
      <c r="D11" s="223" t="s">
        <v>151</v>
      </c>
      <c r="E11" s="223"/>
      <c r="F11" s="223"/>
      <c r="G11" s="223"/>
      <c r="H11" s="223"/>
      <c r="I11" s="223"/>
      <c r="J11" s="223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1"/>
      <c r="E14" s="218" t="s">
        <v>25</v>
      </c>
      <c r="F14" s="218"/>
      <c r="G14" s="218"/>
      <c r="H14" s="218"/>
      <c r="I14" s="218"/>
      <c r="J14" s="218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1"/>
      <c r="E15" s="217" t="s">
        <v>26</v>
      </c>
      <c r="F15" s="217"/>
      <c r="G15" s="217"/>
      <c r="H15" s="217"/>
      <c r="I15" s="217"/>
      <c r="J15" s="51">
        <f>'[1]CTA. FONDOCYT 960'!$J$60</f>
        <v>64199.229999999749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1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5"/>
      <c r="E17" s="116"/>
      <c r="F17" s="115"/>
      <c r="G17" s="116">
        <v>45016</v>
      </c>
      <c r="H17" s="117"/>
      <c r="I17" s="118">
        <v>0</v>
      </c>
      <c r="J17" s="117">
        <f>+J15</f>
        <v>64199.229999999749</v>
      </c>
    </row>
    <row r="18" spans="4:96" s="10" customFormat="1" ht="30" hidden="1" customHeight="1" x14ac:dyDescent="0.2">
      <c r="D18" s="173"/>
      <c r="E18" s="174"/>
      <c r="F18" s="175"/>
      <c r="G18" s="214"/>
      <c r="H18" s="176"/>
      <c r="I18" s="177"/>
      <c r="J18" s="74"/>
    </row>
    <row r="19" spans="4:96" s="10" customFormat="1" ht="30" hidden="1" customHeight="1" x14ac:dyDescent="0.2">
      <c r="D19" s="173"/>
      <c r="E19" s="174"/>
      <c r="F19" s="175"/>
      <c r="G19" s="214"/>
      <c r="H19" s="176"/>
      <c r="I19" s="177"/>
      <c r="J19" s="74"/>
    </row>
    <row r="20" spans="4:96" s="10" customFormat="1" ht="30" hidden="1" customHeight="1" x14ac:dyDescent="0.2">
      <c r="D20" s="173"/>
      <c r="E20" s="174"/>
      <c r="F20" s="175"/>
      <c r="G20" s="214"/>
      <c r="H20" s="176"/>
      <c r="I20" s="177"/>
      <c r="J20" s="74"/>
    </row>
    <row r="21" spans="4:96" s="10" customFormat="1" ht="30" hidden="1" customHeight="1" x14ac:dyDescent="0.2">
      <c r="D21" s="173"/>
      <c r="E21" s="174"/>
      <c r="F21" s="175"/>
      <c r="G21" s="214"/>
      <c r="H21" s="176"/>
      <c r="I21" s="177"/>
      <c r="J21" s="74"/>
    </row>
    <row r="22" spans="4:96" s="10" customFormat="1" ht="30" customHeight="1" thickBot="1" x14ac:dyDescent="0.25">
      <c r="D22" s="173"/>
      <c r="E22" s="174">
        <v>45016</v>
      </c>
      <c r="F22" s="175"/>
      <c r="G22" s="214" t="s">
        <v>30</v>
      </c>
      <c r="H22" s="176"/>
      <c r="I22" s="177">
        <v>175</v>
      </c>
      <c r="J22" s="74">
        <f>J21+H22-I22</f>
        <v>-175</v>
      </c>
    </row>
    <row r="23" spans="4:96" s="11" customFormat="1" ht="19.5" thickTop="1" thickBot="1" x14ac:dyDescent="0.25">
      <c r="D23" s="233" t="s">
        <v>8</v>
      </c>
      <c r="E23" s="233"/>
      <c r="F23" s="233"/>
      <c r="G23" s="233"/>
      <c r="H23" s="75">
        <v>0</v>
      </c>
      <c r="I23" s="75">
        <f>SUM(I18:I22)</f>
        <v>175</v>
      </c>
      <c r="J23" s="75">
        <f>+J15+H23-I23</f>
        <v>64024.229999999749</v>
      </c>
      <c r="K23" s="29">
        <f>+J23-'[1]CTA. FONDOCYT 960'!$J$61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7.25" thickTop="1" x14ac:dyDescent="0.2">
      <c r="D24" s="5"/>
      <c r="E24" s="5"/>
      <c r="F24" s="5"/>
      <c r="G24" s="5"/>
      <c r="H24" s="8"/>
      <c r="I24" s="8"/>
      <c r="J24" s="8"/>
      <c r="K24" s="11" t="s">
        <v>27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5"/>
      <c r="F25" s="5"/>
      <c r="G25" s="5"/>
      <c r="H25" s="8"/>
      <c r="I25" s="8"/>
      <c r="J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 t="s">
        <v>92</v>
      </c>
      <c r="E26" s="83" t="s">
        <v>38</v>
      </c>
      <c r="F26" s="9"/>
      <c r="G26" s="84" t="s">
        <v>40</v>
      </c>
      <c r="H26" s="9"/>
      <c r="I26" s="83" t="s">
        <v>39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3" t="s">
        <v>31</v>
      </c>
      <c r="F27" s="9"/>
      <c r="G27" s="83" t="s">
        <v>32</v>
      </c>
      <c r="H27" s="9"/>
      <c r="I27" s="83" t="s">
        <v>36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3" t="s">
        <v>33</v>
      </c>
      <c r="F28" s="9"/>
      <c r="G28" s="215" t="s">
        <v>248</v>
      </c>
      <c r="H28" s="9"/>
      <c r="I28" s="83" t="s">
        <v>43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34</v>
      </c>
      <c r="F29" s="9"/>
      <c r="G29" s="83" t="s">
        <v>35</v>
      </c>
      <c r="H29" s="9"/>
      <c r="I29" s="83" t="s">
        <v>37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84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5"/>
      <c r="F35" s="5"/>
      <c r="G35" s="5"/>
      <c r="H35" s="8"/>
      <c r="I35" s="8"/>
      <c r="J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8" x14ac:dyDescent="0.2">
      <c r="D36" s="22"/>
      <c r="E36" s="21"/>
      <c r="F36" s="20"/>
      <c r="G36" s="20"/>
      <c r="H36" s="23"/>
      <c r="I36" s="23"/>
      <c r="J36" s="2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6"/>
      <c r="F37" s="3"/>
      <c r="G37" s="3"/>
      <c r="H37" s="4"/>
      <c r="I37" s="4"/>
      <c r="J37" s="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4"/>
      <c r="E38" s="234"/>
      <c r="F38" s="234"/>
      <c r="G38" s="234"/>
      <c r="H38" s="234"/>
      <c r="I38" s="234"/>
      <c r="J38" s="23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235"/>
      <c r="E39" s="235"/>
      <c r="F39" s="235"/>
      <c r="G39" s="235"/>
      <c r="H39" s="235"/>
      <c r="I39" s="235"/>
      <c r="J39" s="23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4"/>
      <c r="E40" s="224"/>
      <c r="F40" s="224"/>
      <c r="G40" s="224"/>
      <c r="H40" s="224"/>
      <c r="I40" s="224"/>
      <c r="J40" s="22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4"/>
      <c r="E41" s="224"/>
      <c r="F41" s="224"/>
      <c r="G41" s="224"/>
      <c r="H41" s="224"/>
      <c r="I41" s="224"/>
      <c r="J41" s="22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4"/>
      <c r="E42" s="224"/>
      <c r="F42" s="224"/>
      <c r="G42" s="224"/>
      <c r="H42" s="224"/>
      <c r="I42" s="224"/>
      <c r="J42" s="22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4"/>
      <c r="E43" s="224"/>
      <c r="F43" s="224"/>
      <c r="G43" s="224"/>
      <c r="H43" s="224"/>
      <c r="I43" s="224"/>
      <c r="J43" s="224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74" spans="4:4" ht="13.5" thickBot="1" x14ac:dyDescent="0.25"/>
    <row r="75" spans="4:4" ht="15" x14ac:dyDescent="0.2">
      <c r="D75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3:J43"/>
    <mergeCell ref="D23:G23"/>
    <mergeCell ref="D38:J38"/>
    <mergeCell ref="D39:J39"/>
    <mergeCell ref="D40:J40"/>
    <mergeCell ref="D41:J41"/>
    <mergeCell ref="D42:J42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2023-05-09T14:10:17Z</cp:lastPrinted>
  <dcterms:created xsi:type="dcterms:W3CDTF">2006-07-11T17:39:34Z</dcterms:created>
  <dcterms:modified xsi:type="dcterms:W3CDTF">2023-05-09T14:15:02Z</dcterms:modified>
</cp:coreProperties>
</file>