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3\MAYO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COLECT'!$B$1:$H$326</definedName>
    <definedName name="_xlnm.Print_Area" localSheetId="2">'EGRESOS CTA.  OPERT. 160'!$A$1:$I$83</definedName>
    <definedName name="_xlnm.Print_Area" localSheetId="1">'EGRESOS CTA. AUXILIAR 33001'!$B$1:$I$248</definedName>
    <definedName name="_xlnm.Print_Area" localSheetId="4">'EGRESOS CTA. FONDOCYT'!$A$1:$J$41</definedName>
    <definedName name="_xlnm.Print_Area" localSheetId="3">'EGRESOS CTA. NOMINA'!$A$1:$J$51</definedName>
    <definedName name="_xlnm.Print_Area" localSheetId="0">'INGRESOS CUENTA COLECT'!$A$1:$G$297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J22" i="7" l="1"/>
  <c r="K25" i="7"/>
  <c r="H25" i="7"/>
  <c r="I25" i="7"/>
  <c r="J23" i="7"/>
  <c r="J24" i="7" s="1"/>
  <c r="J15" i="7"/>
  <c r="J12" i="6"/>
  <c r="J75" i="5"/>
  <c r="I11" i="5"/>
  <c r="J241" i="4"/>
  <c r="I178" i="4"/>
  <c r="I179" i="4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147" i="4"/>
  <c r="I148" i="4"/>
  <c r="I149" i="4"/>
  <c r="I150" i="4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41" i="4"/>
  <c r="I142" i="4" s="1"/>
  <c r="I143" i="4" s="1"/>
  <c r="I144" i="4" s="1"/>
  <c r="I145" i="4" s="1"/>
  <c r="I146" i="4" s="1"/>
  <c r="I131" i="4"/>
  <c r="I132" i="4"/>
  <c r="I133" i="4"/>
  <c r="I134" i="4"/>
  <c r="I135" i="4" s="1"/>
  <c r="I136" i="4" s="1"/>
  <c r="I137" i="4" s="1"/>
  <c r="I138" i="4" s="1"/>
  <c r="I139" i="4" s="1"/>
  <c r="I140" i="4" s="1"/>
  <c r="I16" i="4"/>
  <c r="I17" i="4"/>
  <c r="I18" i="4" s="1"/>
  <c r="I19" i="4" s="1"/>
  <c r="I20" i="4" s="1"/>
  <c r="I21" i="4"/>
  <c r="I22" i="4" s="1"/>
  <c r="I23" i="4" s="1"/>
  <c r="I24" i="4" s="1"/>
  <c r="I25" i="4"/>
  <c r="I26" i="4" s="1"/>
  <c r="I27" i="4" s="1"/>
  <c r="I28" i="4" s="1"/>
  <c r="I29" i="4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2" i="4"/>
  <c r="E287" i="1"/>
  <c r="F287" i="1"/>
  <c r="G13" i="1" l="1"/>
  <c r="G16" i="1" s="1"/>
  <c r="G287" i="1" l="1"/>
  <c r="H287" i="1" s="1"/>
  <c r="G17" i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H45" i="6"/>
  <c r="H75" i="5" l="1"/>
  <c r="G75" i="5"/>
  <c r="I13" i="5" l="1"/>
  <c r="I14" i="5" l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75" i="5"/>
  <c r="H241" i="4"/>
  <c r="I63" i="5" l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J25" i="7" l="1"/>
  <c r="G241" i="4"/>
  <c r="I45" i="6" l="1"/>
  <c r="J17" i="7" l="1"/>
  <c r="J14" i="6"/>
  <c r="E16" i="1"/>
  <c r="J45" i="6" l="1"/>
  <c r="K45" i="6" s="1"/>
  <c r="J15" i="6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I14" i="4" l="1"/>
  <c r="I241" i="4" l="1"/>
  <c r="I15" i="4"/>
</calcChain>
</file>

<file path=xl/sharedStrings.xml><?xml version="1.0" encoding="utf-8"?>
<sst xmlns="http://schemas.openxmlformats.org/spreadsheetml/2006/main" count="724" uniqueCount="224">
  <si>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</si>
  <si>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</si>
  <si>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</si>
  <si>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</si>
  <si>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</si>
  <si>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</si>
  <si>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</si>
  <si>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</si>
  <si>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</si>
  <si>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</si>
  <si>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</si>
  <si>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</si>
  <si>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</si>
  <si>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</si>
  <si>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</si>
  <si>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</si>
  <si>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</si>
  <si>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</si>
  <si>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</si>
  <si>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</si>
  <si>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</si>
  <si>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</si>
  <si>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</si>
  <si>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</si>
  <si>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</si>
  <si>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</si>
  <si>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</si>
  <si>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</si>
  <si>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</si>
  <si>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</si>
  <si>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</si>
  <si>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</si>
  <si>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</si>
  <si>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</si>
  <si>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</si>
  <si>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</si>
  <si>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</si>
  <si>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</si>
  <si>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</si>
  <si>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</si>
  <si>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</si>
  <si>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</si>
  <si>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</si>
  <si>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</si>
  <si>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</si>
  <si>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</si>
  <si>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DEPOSITO VIA TRANSF. ARS CMD</t>
  </si>
  <si>
    <t>RETENCION 0.30% POR TRASF. VIA LIBRAMIENTOS A PROVEERDORES</t>
  </si>
  <si>
    <t>NULO</t>
  </si>
  <si>
    <t xml:space="preserve"> ______________________</t>
  </si>
  <si>
    <t>ALTICE DOMINICANA, S.A.</t>
  </si>
  <si>
    <t>DEPOSITO VIA TRANSF., RED ONCOLOGICA DOMINICANA INTEGRAL ,(RODI) CICLOTRÓN  (TIERGAU)</t>
  </si>
  <si>
    <t>DEPOSITO VIA TRANSF. ARS UNIVERSIDAD AUTONOMA DE SANTO DOMINGO</t>
  </si>
  <si>
    <t>NOTA DEBITO POR COBRO TARJETA CREDITO AMERICAN EXPRESS</t>
  </si>
  <si>
    <t>DEPOSITO VIA TRANSF. ARS ASEMAP</t>
  </si>
  <si>
    <t>HUMANO SEGUROS, S.A.</t>
  </si>
  <si>
    <t>MAPFRE SALUD ARS, S.A.</t>
  </si>
  <si>
    <t>SEGURO NACIONAL DE SALUD (SENASA)</t>
  </si>
  <si>
    <t>MILDRED VIRGINIA CASTILLO RIERA</t>
  </si>
  <si>
    <t>FARACH, S. A.</t>
  </si>
  <si>
    <t>DEPOSITO PENDIENTE POR IDENTIFICAR</t>
  </si>
  <si>
    <t>pago de alquiler de espacio máquinas expendedoras snacks y café  por RD$$20,000.00 de parte de VS Solution, SRL </t>
  </si>
  <si>
    <t>DEPOSITO VIA TRANSF. ARS META SALUD</t>
  </si>
  <si>
    <t>SEGUROS SURA, S.A.</t>
  </si>
  <si>
    <t>DISS DOMINICANA, S.R.L.</t>
  </si>
  <si>
    <t>INVERSIONES ND &amp; ASOCIADOS, S.R.L.</t>
  </si>
  <si>
    <t>BIO-NOVA,  S. R. L.</t>
  </si>
  <si>
    <t>GRUPO FARMACEUTICO CAR-M,  S. R. L.</t>
  </si>
  <si>
    <t>SUPLIDORES MEDICOS COMERCIALES, SRL (SUMEDCOR)</t>
  </si>
  <si>
    <t>DHL DOMINICANA,  S. A.</t>
  </si>
  <si>
    <t>MP PATHOLOGY</t>
  </si>
  <si>
    <t xml:space="preserve">    Aprobabdo Por:</t>
  </si>
  <si>
    <t xml:space="preserve">      </t>
  </si>
  <si>
    <t>NOTA DEBITO POR COBRO TARJETA CREDITO MARZO 2023</t>
  </si>
  <si>
    <t>DEPOSITO VIA CHEQUE ARS PRIMERA DE HUMANOS</t>
  </si>
  <si>
    <t>DEPOSITO VIA CHEQUE ARS  HUMANOS SEGUROS</t>
  </si>
  <si>
    <t>DEPOSITO VIA TRANSF. ARS UNIVERSAL</t>
  </si>
  <si>
    <t>RADIONCOL SERVICIOS MEDICOS, S. R. L.</t>
  </si>
  <si>
    <t>CENTRO DE MEDICINA PALIATIVA DRA. GLORIA CASTILLO, E.I.R.L</t>
  </si>
  <si>
    <t>ALIANZA INNOVADORA DE SERVICIOS AMBIENTALES,  S. R. L.</t>
  </si>
  <si>
    <t>COMPAÑÍA DOMINICANA DE TELEFONOS</t>
  </si>
  <si>
    <t>CORPORACION DEL ACUEDUCTO Y ALCANTARILLADO DE SANTO DOMINGO, CAASD</t>
  </si>
  <si>
    <t>PROPANO Y DERIVADOS, S.A.</t>
  </si>
  <si>
    <t>WEST, S.A.</t>
  </si>
  <si>
    <t>DSETA GROUP, S.R.L.</t>
  </si>
  <si>
    <t>OSCAR A. RENTA NEGRON, S. A.</t>
  </si>
  <si>
    <t>KETTLE, SANCHEZ Y CO. S.A.</t>
  </si>
  <si>
    <t>DOCTORES MALLEN GUERRA, S. A.</t>
  </si>
  <si>
    <t>MAIKOL JOSE DE LA ROSA RAMIREZ</t>
  </si>
  <si>
    <t>BIO-NUCLEAR, S. A.</t>
  </si>
  <si>
    <t>CRISTALIA DOMINICANA SRL</t>
  </si>
  <si>
    <t>PRODUCTOS MEDICINALES SRL (PROMEDCA)</t>
  </si>
  <si>
    <t>SEVEN PHARMA D.R, S.R.L.</t>
  </si>
  <si>
    <t>SUED &amp; FARGESA,  S. R. L.</t>
  </si>
  <si>
    <t>AYUNTAMIENTO DISTRITO NACIONAL (ADN)</t>
  </si>
  <si>
    <t>MEGA LABS, S.R.L. (ROEMMERS)</t>
  </si>
  <si>
    <t>2052</t>
  </si>
  <si>
    <t>BRECHEN COMMERCE INTERNATIONAL, S.R.L.</t>
  </si>
  <si>
    <t>EPX DOMINICANA, S.R.L.</t>
  </si>
  <si>
    <t xml:space="preserve">HOSPIFAR, S. R. L.              </t>
  </si>
  <si>
    <t>DEPOSITO VIA TRANSF. PRESIDENCIA DE LA REPUBLICA DOMINICANA</t>
  </si>
  <si>
    <t>tkl</t>
  </si>
  <si>
    <t xml:space="preserve">  Lcda. Yokasta Burgos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</si>
  <si>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</si>
  <si>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DEPOSITO VIA TRANSF. ARS FUTURO</t>
  </si>
  <si>
    <t xml:space="preserve">Deposito via transferencia,Coperativa de Enfermera, donacion a la Sra. Hilda Uribe Vallejo factura#00072568-23 (PET-CT) por un monto de RD$12,000.00  </t>
  </si>
  <si>
    <t>DP VIA TRANSFERENCIA FUNDAC. AMIGOS CONTRA EL CANCER INFANTIL, PAGO DE FACTURAS Nos. UFINo4 C60000040761-23 UFINo4 C60000040624-23 Y 400394 DE LA PACIENTE YSLANDA OLERUS JEAN POR EL MONTO DE RD$6,333.38</t>
  </si>
  <si>
    <t>Dp via cheque #023748 Club Atletico Licey Saldo de varias facturas de paciente (niños) Carlos manuel mejia jones, Cristopher david santana caceres, Rouses arleen pelier quezada por un monto de RD$ 19,305.60</t>
  </si>
  <si>
    <t xml:space="preserve">Deposito Cheque  #, Asoc. Mujeres Solidarias (AMSI) Donacion a la Sra,.Yudelkis Ortiz Nicasio,para un estudio de ecocardiograma strain  por el monto de RD$  3,500.00 </t>
  </si>
  <si>
    <t>DEPOSITO VIA CHEQUE #148039PAGO RECLAMACIONES MEDICAS ARS MONUMENTAL</t>
  </si>
  <si>
    <t>DEPOSITO VIA CHEQUE ARS  RESERVAS</t>
  </si>
  <si>
    <t>DEPOSITO VIA TRANSF. ARS SEMMA</t>
  </si>
  <si>
    <t xml:space="preserve">DEPOSITO VIA CHEQUE #154786 Pago reclamaciones medicas ARS GMA </t>
  </si>
  <si>
    <t xml:space="preserve">Deposito Cheque  #002013, Asoc. Mujeres Solidarias (AMSI) Donacion a la Sra,.Altagracia Martinez, para compra medicamentos  por el monto de RD$  2,208.00 </t>
  </si>
  <si>
    <t>TRANSF. DESDE CUENTA 3000 A LA CTA. 160 OPERATIVA POR REPOSICION GASTOS MENORES.</t>
  </si>
  <si>
    <t xml:space="preserve">Deposito Cheque  #002002, Asoc. Mujeres Solidarias (AMSI) Donacion a la Sra,Marilyn Guzman Moronta, para gastos medicos   por el monto de RD$ 4,980.00 </t>
  </si>
  <si>
    <t>Deposito Cheque  #000756, Gabinete  de Politica Social Donacion a la Sra, Julia Juan Castillo, para saldo factura #42736-23 realizarse Biopsia Sonodirigida   por el monto de RD$ 26,750.00</t>
  </si>
  <si>
    <t xml:space="preserve">Deposito Cheque  #002018, Asoc. Mujeres Solidarias (AMSI) Donacion a la Sra, Georgina Margarita Perez , para compra de medicamentos factura #000072538-23   por el monto de RD$ 26,220.00 </t>
  </si>
  <si>
    <t>Deposito Cheque  #004287 Club de leones de santo domingo Donacion a la Sra, Julia Juan Castillo, para Rosalia Acevedo de dotis, para procedimiento  por el monto de RD$ 10,000.00</t>
  </si>
  <si>
    <t>Deposito Cheque  #002021., Asoc. Mujeres Solidarias (AMSI) Donacion a la Sra, Vicenta reyes gonzalez, para compra medicamentos   por el monto de RD$ 2,208.00</t>
  </si>
  <si>
    <t>TRANSFERENCIA RECIBIDA EN LA CUENTA  3000 PENDIENTE POR IDENTIFICAR</t>
  </si>
  <si>
    <t>Deposito Cheque Pago reclamaciones medicas ARS simag  por el monto de RD$ 22,186.80</t>
  </si>
  <si>
    <t>DEPOSITO CK.  SOLEO FOOD SERVICES SRL PAGO  RENTA CAFETERIA ABRIL  2023</t>
  </si>
  <si>
    <t>Del 01 Al 31 De Mayo 2023</t>
  </si>
  <si>
    <t>AMIPHARMA DOMINICANA, S. R. L.</t>
  </si>
  <si>
    <t>LSH GARCIA ESTRATEGIAS JURÍDICOS Y COMUNICACIÓN (GAREJC), S.R.L.</t>
  </si>
  <si>
    <t>CIRCUIMED, S.R.L.</t>
  </si>
  <si>
    <t>CROS PUBLICIDAD, S.R.L.</t>
  </si>
  <si>
    <t>DIAGNOSTICOS &amp; MEDICOS DOMINICANOS S.R.L. (DIMEDOM)</t>
  </si>
  <si>
    <t>EDITORA DEL CARIBE CXA</t>
  </si>
  <si>
    <t>EDITORA LISTIN DIARIO, S.A.</t>
  </si>
  <si>
    <t>FARMACO QUIMICA NACIONAL, S.A.</t>
  </si>
  <si>
    <t>FLEXOPACK, SRL</t>
  </si>
  <si>
    <t>RETENCION 0.10% POR TRASF. VIA LIBRAMIENTOS A PROVEERDORES</t>
  </si>
  <si>
    <t>RETENCION 100% POR TRASF. VIA LIBRAMIENTOS A PROVEERDORES</t>
  </si>
  <si>
    <t xml:space="preserve">ALTAGRACIA GARCIA JIMENEZ DE PEGUERO </t>
  </si>
  <si>
    <t>LERMONT ENGINEERING GROUP, S.R.L.</t>
  </si>
  <si>
    <t>CIRCULO DE INTERES EN LA FORMACION MEDICO-CIENTIFICA (CIFMEC)</t>
  </si>
  <si>
    <t>GTG INDUSTRIAL,  S. R. L.</t>
  </si>
  <si>
    <t>HIDROMED, S.R..L</t>
  </si>
  <si>
    <t>JEAN CARLOS BAULTO LOPEZ</t>
  </si>
  <si>
    <t>DOS-GARCIA, S.R.L.</t>
  </si>
  <si>
    <t>RONAJUS FARMACEUTICA, S.R.L.</t>
  </si>
  <si>
    <t>SUIPHAR DOMINICANA,  S. R. L.</t>
  </si>
  <si>
    <t>GCI COMERCIAL SRL</t>
  </si>
  <si>
    <t>IGM INVERSIONES GLOBAL MEDICA</t>
  </si>
  <si>
    <t>VERAS AGRAMONTE INVESTMENTS, S.R.L.</t>
  </si>
  <si>
    <t>SERTEDI, S.R.L.</t>
  </si>
  <si>
    <t>OFFITEK, S.R.L.</t>
  </si>
  <si>
    <t>COMERCIALIZADORA JOMECA, S.R.L.</t>
  </si>
  <si>
    <t>NOMINA PERSONAL CARÁCTER TEMPORAL  MAYO 2023 FP</t>
  </si>
  <si>
    <t>NOMINA PERSONAL CARÁCTER EVENTUAL  MAYO 2023 FP</t>
  </si>
  <si>
    <t>NOMINA PERSONAL CARÁCTER SUPLENCIA  MAYO 2023 FP</t>
  </si>
  <si>
    <t>DOSITEC PHARMA, S.R.L.</t>
  </si>
  <si>
    <t>DISTRIBUIDORA Y SERVICIOS DIVERSOS (DISOPE), S.R.L.</t>
  </si>
  <si>
    <t>ACTUALIDADES VD, S.R.L.</t>
  </si>
  <si>
    <t>CIENCIA TECNOLOGIA Y CONSULTA, S.R.L. (CIENTEC)</t>
  </si>
  <si>
    <t>RQD HIGIENICOS, S.R.L.</t>
  </si>
  <si>
    <t>CYBERRAM, S.R.L.</t>
  </si>
  <si>
    <t>INSTITUTO NACIONAL DE ADMINISTRACION PUBLICA (INAP)</t>
  </si>
  <si>
    <t>REFERENCIA LABORATORIO CLINICO</t>
  </si>
  <si>
    <t xml:space="preserve">REINTEGRO RETENCION 0.5% POR ANULACION DE LIBRAMIENTO </t>
  </si>
  <si>
    <t>REINTEGRO TRANSACCION POR ANULACION DE LIBRAMIENTO DISS DOMINICANA, S.R.L.</t>
  </si>
  <si>
    <t>AGRO-GLOBAL EXPORT E IMPORT SRL</t>
  </si>
  <si>
    <t>QUIMICOS ESPECIALIZADOS (QUIES)</t>
  </si>
  <si>
    <t xml:space="preserve">REINTEGRO RETENCION 0.5% POR DUPLICIDAD RAYAMEL GROUP, SRL  DE LIBRAMIENTO 1518-1 14 DE ABRIL </t>
  </si>
  <si>
    <t xml:space="preserve">REINTEGRO TRANSACCION POR ANULACION DE LIBRAMIENTO  POR DUPLICIDAD RAYAMEL GROUP, SRL  DE LIBRAMIENTO 1518-1 14 DE ABRIL </t>
  </si>
  <si>
    <t xml:space="preserve">REINTEGRO RETENCION 0.5% POR DUPLICIDAD MAPFRE SALUD ARS, S.A  DE LIBRAMIENTO 1544-1 15 DE ABRIL </t>
  </si>
  <si>
    <t>REINTEGRO TRANSACCION POR ANULACION DE LIBRAMIENTO  POR DUPLICIDAD MAPFRE SALUD ARS, S.A  DE LIBRAMIENTO 1544-1 DEL 15 DE ABRIL</t>
  </si>
  <si>
    <t>REINTEGRO RETENCION 0.5% POR DUPLICIDAD  KYODOM DOCUMENT SOLUTIONS, S.A  DE LIBRAMIENTO 1561-1 16 DE ABRIL</t>
  </si>
  <si>
    <t xml:space="preserve">REINTEGRO TRANSACCION POR ANULACION DE LIBRAMIENTO  POR DUPLICIDAD KYODOM DOCUMENT SOLUTIONS, S.A  DE LIBRAMIENTO 1561-1 DEL 16 DE ABRIL </t>
  </si>
  <si>
    <t>REINTEGRO RETENCION 0.5% POR DUPLICIDAD   ALIMENTARY LAND JAGD, S.R.L.  DE LIBRAMIENTO 1733-1 21 DE ABRIL</t>
  </si>
  <si>
    <t>REINTEGRO TRANSACCION POR ANULACION DE LIBRAMIENTO  POR ALIMENTARY LAND JAGD, , S.A  DE LIBRAMIENTO 1733-1 DEL 21 DE ABRIL S.R.L.</t>
  </si>
  <si>
    <t xml:space="preserve">REINTEGRO RETENCION 0.5% POR DUPLICIDAD   BIO-NUCLEAR, S. A.  DE LIBRAMIENTO 1779-1 23 DE ABRIL </t>
  </si>
  <si>
    <t xml:space="preserve">REINTEGRO TRANSACCION POR ANULACION DE LIBRAMIENTO  POR BIO-NUCLEAR, S. A.  DE LIBRAMIENTO 1778-1 DEL 23 DE ABRIL S.R.L. </t>
  </si>
  <si>
    <t>REINTEGRO RETENCION 0.5% POR DUPLICIDAD    OSCAR A. RENTA NEGRON, S. A. DE LIBRAMIENTO 1678-1 19 DE ABRIL</t>
  </si>
  <si>
    <t xml:space="preserve">REINTEGRO TRANSACCION POR ANULACION DE LIBRAMIENTO OSCAR A. RENTA NEGRON, S. A.  DE LIBRAMIENTO 1678-1 DEL 19 DE ABRIL S.R.L. </t>
  </si>
  <si>
    <t>Del 01 Al 31 De  Mayo 2023</t>
  </si>
  <si>
    <t>2077</t>
  </si>
  <si>
    <t>2078</t>
  </si>
  <si>
    <t>2079</t>
  </si>
  <si>
    <t>2080</t>
  </si>
  <si>
    <t>2081</t>
  </si>
  <si>
    <t>0112-2023</t>
  </si>
  <si>
    <t>0113-2023</t>
  </si>
  <si>
    <t>0114-2024</t>
  </si>
  <si>
    <t>0115-2023</t>
  </si>
  <si>
    <t>0116-2024</t>
  </si>
  <si>
    <t>2106</t>
  </si>
  <si>
    <t>0013-2023</t>
  </si>
  <si>
    <t>COMISION NACIONAL DE ENERGIA</t>
  </si>
  <si>
    <t>CERTIFICACION CHEQUE PRIVADO 2076  COMISION NACIONAL DE ENERGIA</t>
  </si>
  <si>
    <t>MENCIA ERNESTINA ROMERO CRUCETA</t>
  </si>
  <si>
    <t>IHARA CRISTI LOW FERNANDEZ BAUTISTA</t>
  </si>
  <si>
    <t>RAMON DARIO RAMIREZ SOLIS</t>
  </si>
  <si>
    <t>CLARISA PINALES GOMEZ</t>
  </si>
  <si>
    <t>JUAN CARLOS DE LOS SANTOS CALDERON</t>
  </si>
  <si>
    <t>BEATRIZ SOLANO MESA</t>
  </si>
  <si>
    <t>WALQUIDIA CABRAL D` OLEO</t>
  </si>
  <si>
    <t>LISCOGNNY  MEJIA PADILLA</t>
  </si>
  <si>
    <t>FRANCISCA ZORAIDA MARTE CUEVA</t>
  </si>
  <si>
    <t>NATIVIDAD FRANCO DE LA ROSA</t>
  </si>
  <si>
    <t>NIEVE VILLEGAS ALCANTARA</t>
  </si>
  <si>
    <t>WENDY DEYANIRA AZCONA FERMIN</t>
  </si>
  <si>
    <t>ARCADIA DIROCHE SUERO</t>
  </si>
  <si>
    <t>ELVIN MORLA GRULLON</t>
  </si>
  <si>
    <t>CASIMIRA RIJO ROSARIO</t>
  </si>
  <si>
    <t>JOSEFINA BELTRAN BRAZOBAN</t>
  </si>
  <si>
    <t>REINTEGRO CK. 2052, ( FALLECIMIENTO DE BENEFICIARIO)</t>
  </si>
  <si>
    <t>COLECTOR DE IMPUESTOS INTERNOS</t>
  </si>
  <si>
    <t>AUSTRIA FELIZ DE RAMIREZ</t>
  </si>
  <si>
    <t>AMANCIA JEAN BAPTISTE</t>
  </si>
  <si>
    <t>SANTA JIMENEZ ENCARNACION</t>
  </si>
  <si>
    <t>YSOLINA MATEO MONTERO</t>
  </si>
  <si>
    <t>ALEJANDRINA TENA REYES</t>
  </si>
  <si>
    <t>ARTURO MARTIN HERNANDEZ MACHIN</t>
  </si>
  <si>
    <t>REINTEGRO TRANSFERNCIA DISTRIBUIDORA Y SERVICIOS DIVERSOS DISOPE, S.R.L., ( PAGO SE REALIZO POR LIBRAMIENTO MES DE ABRIL POR LA CUENTA 3001 )</t>
  </si>
  <si>
    <t>NOMINA COMPENSACION MIILITAR MAYO 2023, FONDO GENERAL</t>
  </si>
  <si>
    <t>NOMINA COMPENSACION ESPECIAL MAYO 2023 FONDO GENERAL</t>
  </si>
  <si>
    <t>NOMINA  PERSONAL CARÁCTER TEMPORAL (CICLOTRON)  MAYO 2023 FONDO GENERAL</t>
  </si>
  <si>
    <t>NOMINA  PERSONAL CARÁCTER FIJO  MAYO 2023 FONDO GENERAL</t>
  </si>
  <si>
    <t>NOMINA  PERSONAL CARÁCTER TEMPORAL MAYO 2023 FONDO GENERAL</t>
  </si>
  <si>
    <t>TRANSFERENCIA RECIBIDA fondos para investigación del proyecto LACOG</t>
  </si>
  <si>
    <t>COMISION PAGO DGII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</si>
</sst>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5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vertical="center" wrapText="1"/>
    </xf>
    <xf numFmtId="43" fontId="23" fillId="0" borderId="38" xfId="4" applyFont="1" applyFill="1" applyBorder="1" applyAlignment="1">
      <alignment vertical="center"/>
    </xf>
    <xf numFmtId="43" fontId="23" fillId="0" borderId="0" xfId="1" applyFont="1" applyFill="1" applyBorder="1"/>
    <xf numFmtId="165" fontId="12" fillId="0" borderId="9" xfId="0" applyNumberFormat="1" applyFont="1" applyFill="1" applyBorder="1" applyAlignment="1">
      <alignment horizontal="left" vertical="center" wrapText="1"/>
    </xf>
    <xf numFmtId="0" fontId="26" fillId="3" borderId="0" xfId="0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303</xdr:row>
      <xdr:rowOff>28575</xdr:rowOff>
    </xdr:from>
    <xdr:to>
      <xdr:col>7</xdr:col>
      <xdr:colOff>704850</xdr:colOff>
      <xdr:row>313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101</xdr:row>
      <xdr:rowOff>47625</xdr:rowOff>
    </xdr:from>
    <xdr:to>
      <xdr:col>8</xdr:col>
      <xdr:colOff>833799</xdr:colOff>
      <xdr:row>112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102</xdr:row>
      <xdr:rowOff>38100</xdr:rowOff>
    </xdr:from>
    <xdr:to>
      <xdr:col>8</xdr:col>
      <xdr:colOff>948099</xdr:colOff>
      <xdr:row>113</xdr:row>
      <xdr:rowOff>47623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103</xdr:row>
      <xdr:rowOff>38100</xdr:rowOff>
    </xdr:from>
    <xdr:to>
      <xdr:col>8</xdr:col>
      <xdr:colOff>948099</xdr:colOff>
      <xdr:row>114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104</xdr:row>
      <xdr:rowOff>28575</xdr:rowOff>
    </xdr:from>
    <xdr:to>
      <xdr:col>8</xdr:col>
      <xdr:colOff>948099</xdr:colOff>
      <xdr:row>115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3/LIBRO%20BANCO%2031%20DIC.2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</sheetNames>
    <sheetDataSet>
      <sheetData sheetId="0">
        <row r="3504">
          <cell r="G3504">
            <v>36589204.140399881</v>
          </cell>
        </row>
        <row r="3807">
          <cell r="G3807">
            <v>22203281.53039987</v>
          </cell>
        </row>
      </sheetData>
      <sheetData sheetId="1"/>
      <sheetData sheetId="2">
        <row r="2552">
          <cell r="J2552">
            <v>-57921132.517499968</v>
          </cell>
        </row>
        <row r="2778">
          <cell r="J2778">
            <v>-31908426.168999981</v>
          </cell>
        </row>
      </sheetData>
      <sheetData sheetId="3">
        <row r="615">
          <cell r="J615">
            <v>237809.60380001209</v>
          </cell>
        </row>
        <row r="664">
          <cell r="J664">
            <v>357547.93330001173</v>
          </cell>
        </row>
      </sheetData>
      <sheetData sheetId="4"/>
      <sheetData sheetId="5">
        <row r="710">
          <cell r="G710">
            <v>301658.29399991967</v>
          </cell>
        </row>
        <row r="740">
          <cell r="G740">
            <v>131581.4339999184</v>
          </cell>
        </row>
      </sheetData>
      <sheetData sheetId="6">
        <row r="61">
          <cell r="J61">
            <v>64024.229999999749</v>
          </cell>
        </row>
        <row r="64">
          <cell r="J64">
            <v>125726.42999999975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26"/>
  <sheetViews>
    <sheetView tabSelected="1" view="pageBreakPreview" topLeftCell="B265" zoomScale="50" zoomScaleNormal="80" zoomScaleSheetLayoutView="50" workbookViewId="0">
      <selection activeCell="E18" sqref="E18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200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8"/>
    </row>
    <row r="2" spans="1:14" s="11" customFormat="1" x14ac:dyDescent="0.2">
      <c r="F2" s="188"/>
    </row>
    <row r="3" spans="1:14" s="14" customFormat="1" ht="12" customHeight="1" x14ac:dyDescent="0.2">
      <c r="F3" s="189"/>
    </row>
    <row r="4" spans="1:14" s="15" customFormat="1" ht="18" customHeight="1" x14ac:dyDescent="0.3">
      <c r="A4" s="16"/>
      <c r="B4" s="12"/>
      <c r="C4" s="16"/>
      <c r="D4" s="16"/>
      <c r="E4" s="16"/>
      <c r="F4" s="190"/>
      <c r="G4" s="16"/>
      <c r="H4" s="16"/>
      <c r="I4" s="16"/>
    </row>
    <row r="5" spans="1:14" s="13" customFormat="1" ht="18.75" x14ac:dyDescent="0.2">
      <c r="A5" s="214"/>
      <c r="B5" s="214"/>
      <c r="C5" s="214"/>
      <c r="D5" s="214"/>
      <c r="E5" s="214"/>
      <c r="F5" s="214"/>
      <c r="G5" s="214"/>
    </row>
    <row r="6" spans="1:14" s="15" customFormat="1" ht="18.75" x14ac:dyDescent="0.3">
      <c r="A6" s="214" t="s">
        <v>10</v>
      </c>
      <c r="B6" s="214"/>
      <c r="C6" s="214"/>
      <c r="D6" s="214"/>
      <c r="E6" s="214"/>
      <c r="F6" s="214"/>
      <c r="G6" s="214"/>
      <c r="H6" s="16"/>
      <c r="I6" s="16"/>
    </row>
    <row r="7" spans="1:14" s="14" customFormat="1" ht="18.75" x14ac:dyDescent="0.2">
      <c r="A7" s="214" t="s">
        <v>15</v>
      </c>
      <c r="B7" s="214"/>
      <c r="C7" s="214"/>
      <c r="D7" s="214"/>
      <c r="E7" s="214"/>
      <c r="F7" s="214"/>
      <c r="G7" s="214"/>
    </row>
    <row r="8" spans="1:14" s="17" customFormat="1" ht="21" customHeight="1" x14ac:dyDescent="0.2">
      <c r="A8" s="220" t="s">
        <v>3</v>
      </c>
      <c r="B8" s="220"/>
      <c r="C8" s="220"/>
      <c r="D8" s="220"/>
      <c r="E8" s="220"/>
      <c r="F8" s="220"/>
      <c r="G8" s="220"/>
    </row>
    <row r="9" spans="1:14" s="14" customFormat="1" ht="18.75" x14ac:dyDescent="0.2">
      <c r="A9" s="221" t="s">
        <v>123</v>
      </c>
      <c r="B9" s="221"/>
      <c r="C9" s="221"/>
      <c r="D9" s="221"/>
      <c r="E9" s="221"/>
      <c r="F9" s="221"/>
      <c r="G9" s="221"/>
    </row>
    <row r="10" spans="1:14" s="14" customFormat="1" ht="18.75" x14ac:dyDescent="0.2">
      <c r="A10" s="15"/>
      <c r="B10" s="31"/>
      <c r="C10" s="31"/>
      <c r="D10" s="31"/>
      <c r="E10" s="31"/>
      <c r="F10" s="191"/>
      <c r="G10" s="15"/>
    </row>
    <row r="11" spans="1:14" s="11" customFormat="1" ht="19.5" customHeight="1" thickBot="1" x14ac:dyDescent="0.25">
      <c r="F11" s="188"/>
      <c r="N11" s="30"/>
    </row>
    <row r="12" spans="1:14" s="3" customFormat="1" ht="27.75" customHeight="1" thickTop="1" thickBot="1" x14ac:dyDescent="0.25">
      <c r="A12" s="217"/>
      <c r="B12" s="216" t="s">
        <v>14</v>
      </c>
      <c r="C12" s="216"/>
      <c r="D12" s="216"/>
      <c r="E12" s="216"/>
      <c r="F12" s="216"/>
      <c r="G12" s="216"/>
      <c r="H12" s="7"/>
      <c r="I12" s="7"/>
      <c r="J12" s="7"/>
      <c r="K12" s="7"/>
    </row>
    <row r="13" spans="1:14" s="3" customFormat="1" ht="27.75" customHeight="1" thickTop="1" thickBot="1" x14ac:dyDescent="0.25">
      <c r="A13" s="217"/>
      <c r="B13" s="215" t="s">
        <v>15</v>
      </c>
      <c r="C13" s="215"/>
      <c r="D13" s="215"/>
      <c r="E13" s="215"/>
      <c r="F13" s="215"/>
      <c r="G13" s="76">
        <f>'[1]CTA. RECOLECTORA (010) y 3000'!$G$3504</f>
        <v>36589204.140399881</v>
      </c>
      <c r="H13" s="7"/>
      <c r="I13" s="7"/>
      <c r="J13" s="7"/>
      <c r="K13" s="7"/>
    </row>
    <row r="14" spans="1:14" s="3" customFormat="1" ht="26.25" customHeight="1" thickTop="1" thickBot="1" x14ac:dyDescent="0.25">
      <c r="A14" s="217"/>
      <c r="B14" s="219"/>
      <c r="C14" s="219"/>
      <c r="D14" s="219"/>
      <c r="E14" s="219"/>
      <c r="F14" s="219"/>
      <c r="G14" s="76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18"/>
      <c r="B15" s="62" t="s">
        <v>4</v>
      </c>
      <c r="C15" s="62" t="s">
        <v>5</v>
      </c>
      <c r="D15" s="62" t="s">
        <v>6</v>
      </c>
      <c r="E15" s="62" t="s">
        <v>0</v>
      </c>
      <c r="F15" s="76" t="s">
        <v>1</v>
      </c>
      <c r="G15" s="62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2"/>
      <c r="B16" s="154"/>
      <c r="C16" s="155"/>
      <c r="D16" s="154">
        <v>45046</v>
      </c>
      <c r="E16" s="156">
        <f>'[2]CTA. RECOLECTORA (010)'!E6</f>
        <v>0</v>
      </c>
      <c r="F16" s="157">
        <v>0</v>
      </c>
      <c r="G16" s="158">
        <f>+G13</f>
        <v>36589204.140399881</v>
      </c>
      <c r="H16" s="81"/>
    </row>
    <row r="17" spans="1:7" s="10" customFormat="1" ht="27" customHeight="1" thickTop="1" thickBot="1" x14ac:dyDescent="0.25">
      <c r="A17" s="43"/>
      <c r="B17" s="118">
        <v>45047</v>
      </c>
      <c r="C17" s="119"/>
      <c r="D17" s="120" t="s">
        <v>73</v>
      </c>
      <c r="E17" s="121"/>
      <c r="F17" s="192">
        <v>2449.8500000000004</v>
      </c>
      <c r="G17" s="122">
        <f>G16+E17-F17</f>
        <v>36586754.290399879</v>
      </c>
    </row>
    <row r="18" spans="1:7" s="10" customFormat="1" ht="18" thickTop="1" thickBot="1" x14ac:dyDescent="0.25">
      <c r="A18" s="24"/>
      <c r="B18" s="123">
        <v>45047</v>
      </c>
      <c r="C18" s="124"/>
      <c r="D18" s="120" t="s">
        <v>41</v>
      </c>
      <c r="E18" s="121">
        <v>13700</v>
      </c>
      <c r="F18" s="193"/>
      <c r="G18" s="122">
        <f t="shared" ref="G18:G81" si="0">G17+E18-F18</f>
        <v>36600454.290399879</v>
      </c>
    </row>
    <row r="19" spans="1:7" s="7" customFormat="1" ht="18" thickTop="1" thickBot="1" x14ac:dyDescent="0.25">
      <c r="A19" s="24"/>
      <c r="B19" s="123">
        <v>45047</v>
      </c>
      <c r="C19" s="124"/>
      <c r="D19" s="120" t="s">
        <v>29</v>
      </c>
      <c r="E19" s="121">
        <v>27200</v>
      </c>
      <c r="F19" s="193">
        <v>733.9</v>
      </c>
      <c r="G19" s="122">
        <f t="shared" si="0"/>
        <v>36626920.390399881</v>
      </c>
    </row>
    <row r="20" spans="1:7" s="7" customFormat="1" ht="18" thickTop="1" thickBot="1" x14ac:dyDescent="0.25">
      <c r="A20" s="24"/>
      <c r="B20" s="123">
        <v>45048</v>
      </c>
      <c r="C20" s="124"/>
      <c r="D20" s="120" t="s">
        <v>41</v>
      </c>
      <c r="E20" s="121">
        <v>130665</v>
      </c>
      <c r="F20" s="193"/>
      <c r="G20" s="122">
        <f t="shared" si="0"/>
        <v>36757585.390399881</v>
      </c>
    </row>
    <row r="21" spans="1:7" s="7" customFormat="1" ht="18" thickTop="1" thickBot="1" x14ac:dyDescent="0.25">
      <c r="A21" s="24"/>
      <c r="B21" s="123">
        <v>45048</v>
      </c>
      <c r="C21" s="124"/>
      <c r="D21" s="120" t="s">
        <v>41</v>
      </c>
      <c r="E21" s="121">
        <v>141472</v>
      </c>
      <c r="F21" s="193"/>
      <c r="G21" s="122">
        <f t="shared" si="0"/>
        <v>36899057.390399881</v>
      </c>
    </row>
    <row r="22" spans="1:7" s="7" customFormat="1" ht="18" thickTop="1" thickBot="1" x14ac:dyDescent="0.25">
      <c r="A22" s="24"/>
      <c r="B22" s="123">
        <v>45048</v>
      </c>
      <c r="C22" s="124"/>
      <c r="D22" s="120" t="s">
        <v>41</v>
      </c>
      <c r="E22" s="121">
        <v>17313</v>
      </c>
      <c r="F22" s="193"/>
      <c r="G22" s="122">
        <f t="shared" si="0"/>
        <v>36916370.390399881</v>
      </c>
    </row>
    <row r="23" spans="1:7" s="7" customFormat="1" ht="18" thickTop="1" thickBot="1" x14ac:dyDescent="0.25">
      <c r="A23" s="24"/>
      <c r="B23" s="123">
        <v>45048</v>
      </c>
      <c r="C23" s="124"/>
      <c r="D23" s="120" t="s">
        <v>41</v>
      </c>
      <c r="E23" s="121">
        <v>3685</v>
      </c>
      <c r="F23" s="193"/>
      <c r="G23" s="122">
        <f t="shared" si="0"/>
        <v>36920055.390399881</v>
      </c>
    </row>
    <row r="24" spans="1:7" s="7" customFormat="1" ht="18" thickTop="1" thickBot="1" x14ac:dyDescent="0.25">
      <c r="A24" s="24"/>
      <c r="B24" s="123">
        <v>45048</v>
      </c>
      <c r="C24" s="124"/>
      <c r="D24" s="120" t="s">
        <v>41</v>
      </c>
      <c r="E24" s="121">
        <v>5281</v>
      </c>
      <c r="F24" s="193"/>
      <c r="G24" s="122">
        <f t="shared" si="0"/>
        <v>36925336.390399881</v>
      </c>
    </row>
    <row r="25" spans="1:7" s="7" customFormat="1" ht="18" customHeight="1" thickTop="1" thickBot="1" x14ac:dyDescent="0.25">
      <c r="A25" s="24"/>
      <c r="B25" s="123">
        <v>45048</v>
      </c>
      <c r="C25" s="124"/>
      <c r="D25" s="120" t="s">
        <v>41</v>
      </c>
      <c r="E25" s="121">
        <v>32</v>
      </c>
      <c r="F25" s="193"/>
      <c r="G25" s="122">
        <f t="shared" si="0"/>
        <v>36925368.390399881</v>
      </c>
    </row>
    <row r="26" spans="1:7" s="7" customFormat="1" ht="18" thickTop="1" thickBot="1" x14ac:dyDescent="0.25">
      <c r="A26" s="24"/>
      <c r="B26" s="123">
        <v>45048</v>
      </c>
      <c r="C26" s="124"/>
      <c r="D26" s="120" t="s">
        <v>29</v>
      </c>
      <c r="E26" s="121">
        <v>83781.19</v>
      </c>
      <c r="F26" s="193">
        <v>2111.8000000000002</v>
      </c>
      <c r="G26" s="122">
        <f t="shared" si="0"/>
        <v>37007037.780399881</v>
      </c>
    </row>
    <row r="27" spans="1:7" s="7" customFormat="1" ht="17.25" customHeight="1" thickTop="1" thickBot="1" x14ac:dyDescent="0.25">
      <c r="A27" s="24"/>
      <c r="B27" s="123">
        <v>45048</v>
      </c>
      <c r="C27" s="124"/>
      <c r="D27" s="120" t="s">
        <v>104</v>
      </c>
      <c r="E27" s="121">
        <v>112609.63</v>
      </c>
      <c r="F27" s="193"/>
      <c r="G27" s="122">
        <f t="shared" si="0"/>
        <v>37119647.410399884</v>
      </c>
    </row>
    <row r="28" spans="1:7" s="7" customFormat="1" ht="24.75" customHeight="1" thickTop="1" thickBot="1" x14ac:dyDescent="0.25">
      <c r="A28" s="24"/>
      <c r="B28" s="123">
        <v>45048</v>
      </c>
      <c r="C28" s="124"/>
      <c r="D28" s="120" t="s">
        <v>51</v>
      </c>
      <c r="E28" s="121">
        <v>143780</v>
      </c>
      <c r="F28" s="193"/>
      <c r="G28" s="122">
        <f t="shared" si="0"/>
        <v>37263427.410399884</v>
      </c>
    </row>
    <row r="29" spans="1:7" s="7" customFormat="1" ht="31.5" thickTop="1" thickBot="1" x14ac:dyDescent="0.25">
      <c r="A29" s="24"/>
      <c r="B29" s="123">
        <v>45048</v>
      </c>
      <c r="C29" s="124"/>
      <c r="D29" s="120" t="s">
        <v>61</v>
      </c>
      <c r="E29" s="121">
        <v>20000</v>
      </c>
      <c r="F29" s="193"/>
      <c r="G29" s="122">
        <f t="shared" si="0"/>
        <v>37283427.410399884</v>
      </c>
    </row>
    <row r="30" spans="1:7" s="7" customFormat="1" ht="18" thickTop="1" thickBot="1" x14ac:dyDescent="0.25">
      <c r="A30" s="24"/>
      <c r="B30" s="123">
        <v>45048</v>
      </c>
      <c r="C30" s="124"/>
      <c r="D30" s="120" t="s">
        <v>23</v>
      </c>
      <c r="E30" s="121"/>
      <c r="F30" s="193">
        <v>12330329.210000001</v>
      </c>
      <c r="G30" s="122">
        <f t="shared" si="0"/>
        <v>24953098.200399883</v>
      </c>
    </row>
    <row r="31" spans="1:7" s="7" customFormat="1" ht="18" thickTop="1" thickBot="1" x14ac:dyDescent="0.25">
      <c r="A31" s="24"/>
      <c r="B31" s="123">
        <v>45049</v>
      </c>
      <c r="C31" s="124"/>
      <c r="D31" s="120" t="s">
        <v>41</v>
      </c>
      <c r="E31" s="121">
        <v>173111</v>
      </c>
      <c r="F31" s="193"/>
      <c r="G31" s="122">
        <f t="shared" si="0"/>
        <v>25126209.200399883</v>
      </c>
    </row>
    <row r="32" spans="1:7" s="7" customFormat="1" ht="14.25" customHeight="1" thickTop="1" thickBot="1" x14ac:dyDescent="0.25">
      <c r="A32" s="24"/>
      <c r="B32" s="123">
        <v>45049</v>
      </c>
      <c r="C32" s="124"/>
      <c r="D32" s="120" t="s">
        <v>41</v>
      </c>
      <c r="E32" s="121">
        <v>60336</v>
      </c>
      <c r="F32" s="193"/>
      <c r="G32" s="122">
        <f t="shared" si="0"/>
        <v>25186545.200399883</v>
      </c>
    </row>
    <row r="33" spans="1:9" s="7" customFormat="1" ht="18" thickTop="1" thickBot="1" x14ac:dyDescent="0.25">
      <c r="A33" s="24"/>
      <c r="B33" s="123">
        <v>45049</v>
      </c>
      <c r="C33" s="124"/>
      <c r="D33" s="120" t="s">
        <v>41</v>
      </c>
      <c r="E33" s="121">
        <v>10932</v>
      </c>
      <c r="F33" s="193"/>
      <c r="G33" s="122">
        <f t="shared" si="0"/>
        <v>25197477.200399883</v>
      </c>
    </row>
    <row r="34" spans="1:9" s="7" customFormat="1" ht="18" thickTop="1" thickBot="1" x14ac:dyDescent="0.25">
      <c r="A34" s="24"/>
      <c r="B34" s="123">
        <v>45049</v>
      </c>
      <c r="C34" s="124"/>
      <c r="D34" s="120" t="s">
        <v>41</v>
      </c>
      <c r="E34" s="121">
        <v>9210</v>
      </c>
      <c r="F34" s="193"/>
      <c r="G34" s="122">
        <f t="shared" si="0"/>
        <v>25206687.200399883</v>
      </c>
    </row>
    <row r="35" spans="1:9" s="7" customFormat="1" ht="18" thickTop="1" thickBot="1" x14ac:dyDescent="0.25">
      <c r="A35" s="24"/>
      <c r="B35" s="123">
        <v>45049</v>
      </c>
      <c r="C35" s="124"/>
      <c r="D35" s="120" t="s">
        <v>41</v>
      </c>
      <c r="E35" s="121">
        <v>1656</v>
      </c>
      <c r="F35" s="193"/>
      <c r="G35" s="122">
        <f t="shared" si="0"/>
        <v>25208343.200399883</v>
      </c>
    </row>
    <row r="36" spans="1:9" s="7" customFormat="1" ht="18" thickTop="1" thickBot="1" x14ac:dyDescent="0.25">
      <c r="A36" s="24"/>
      <c r="B36" s="123">
        <v>45049</v>
      </c>
      <c r="C36" s="124"/>
      <c r="D36" s="120" t="s">
        <v>29</v>
      </c>
      <c r="E36" s="121">
        <v>74513.14</v>
      </c>
      <c r="F36" s="193">
        <v>1928.57</v>
      </c>
      <c r="G36" s="122">
        <f t="shared" si="0"/>
        <v>25280927.770399883</v>
      </c>
    </row>
    <row r="37" spans="1:9" s="7" customFormat="1" ht="15" customHeight="1" thickTop="1" thickBot="1" x14ac:dyDescent="0.25">
      <c r="A37" s="24"/>
      <c r="B37" s="123">
        <v>45049</v>
      </c>
      <c r="C37" s="124"/>
      <c r="D37" s="120" t="s">
        <v>60</v>
      </c>
      <c r="E37" s="121">
        <v>1060.1600000000001</v>
      </c>
      <c r="F37" s="193"/>
      <c r="G37" s="122">
        <f t="shared" si="0"/>
        <v>25281987.930399884</v>
      </c>
    </row>
    <row r="38" spans="1:9" s="7" customFormat="1" ht="18" thickTop="1" thickBot="1" x14ac:dyDescent="0.25">
      <c r="A38" s="24"/>
      <c r="B38" s="123">
        <v>45049</v>
      </c>
      <c r="C38" s="124"/>
      <c r="D38" s="120" t="s">
        <v>23</v>
      </c>
      <c r="E38" s="121"/>
      <c r="F38" s="193">
        <v>5825376.5800000001</v>
      </c>
      <c r="G38" s="122">
        <f t="shared" si="0"/>
        <v>19456611.350399882</v>
      </c>
    </row>
    <row r="39" spans="1:9" s="7" customFormat="1" ht="42" customHeight="1" thickTop="1" thickBot="1" x14ac:dyDescent="0.25">
      <c r="A39" s="24"/>
      <c r="B39" s="123">
        <v>45050</v>
      </c>
      <c r="C39" s="124"/>
      <c r="D39" s="120" t="s">
        <v>41</v>
      </c>
      <c r="E39" s="121">
        <v>124600</v>
      </c>
      <c r="F39" s="193"/>
      <c r="G39" s="122">
        <f t="shared" si="0"/>
        <v>19581211.350399882</v>
      </c>
    </row>
    <row r="40" spans="1:9" s="7" customFormat="1" ht="18" thickTop="1" thickBot="1" x14ac:dyDescent="0.25">
      <c r="A40" s="24"/>
      <c r="B40" s="123">
        <v>45050</v>
      </c>
      <c r="C40" s="124"/>
      <c r="D40" s="120" t="s">
        <v>41</v>
      </c>
      <c r="E40" s="121">
        <v>50206</v>
      </c>
      <c r="F40" s="193"/>
      <c r="G40" s="122">
        <f t="shared" si="0"/>
        <v>19631417.350399882</v>
      </c>
    </row>
    <row r="41" spans="1:9" s="7" customFormat="1" ht="18" customHeight="1" thickTop="1" thickBot="1" x14ac:dyDescent="0.25">
      <c r="A41" s="24"/>
      <c r="B41" s="123">
        <v>45050</v>
      </c>
      <c r="C41" s="124"/>
      <c r="D41" s="120" t="s">
        <v>41</v>
      </c>
      <c r="E41" s="121">
        <v>8800</v>
      </c>
      <c r="F41" s="194"/>
      <c r="G41" s="122">
        <f t="shared" si="0"/>
        <v>19640217.350399882</v>
      </c>
    </row>
    <row r="42" spans="1:9" s="7" customFormat="1" ht="18" thickTop="1" thickBot="1" x14ac:dyDescent="0.25">
      <c r="A42" s="24"/>
      <c r="B42" s="123">
        <v>45050</v>
      </c>
      <c r="C42" s="124"/>
      <c r="D42" s="120" t="s">
        <v>41</v>
      </c>
      <c r="E42" s="121">
        <v>5040</v>
      </c>
      <c r="F42" s="193"/>
      <c r="G42" s="122">
        <f t="shared" si="0"/>
        <v>19645257.350399882</v>
      </c>
    </row>
    <row r="43" spans="1:9" s="7" customFormat="1" ht="18" thickTop="1" thickBot="1" x14ac:dyDescent="0.25">
      <c r="A43" s="24"/>
      <c r="B43" s="123">
        <v>45050</v>
      </c>
      <c r="C43" s="124"/>
      <c r="D43" s="120" t="s">
        <v>41</v>
      </c>
      <c r="E43" s="121">
        <v>3310</v>
      </c>
      <c r="F43" s="193"/>
      <c r="G43" s="122">
        <f t="shared" si="0"/>
        <v>19648567.350399882</v>
      </c>
    </row>
    <row r="44" spans="1:9" s="7" customFormat="1" ht="19.5" customHeight="1" thickTop="1" thickBot="1" x14ac:dyDescent="0.25">
      <c r="A44" s="24"/>
      <c r="B44" s="123">
        <v>45050</v>
      </c>
      <c r="C44" s="124"/>
      <c r="D44" s="120" t="s">
        <v>29</v>
      </c>
      <c r="E44" s="121">
        <v>113766.34</v>
      </c>
      <c r="F44" s="193">
        <v>3002.87</v>
      </c>
      <c r="G44" s="122">
        <f t="shared" si="0"/>
        <v>19759330.82039988</v>
      </c>
    </row>
    <row r="45" spans="1:9" s="7" customFormat="1" ht="43.5" customHeight="1" thickTop="1" thickBot="1" x14ac:dyDescent="0.25">
      <c r="A45" s="24"/>
      <c r="B45" s="123">
        <v>45050</v>
      </c>
      <c r="C45" s="124"/>
      <c r="D45" s="138" t="s">
        <v>105</v>
      </c>
      <c r="E45" s="121">
        <v>12000</v>
      </c>
      <c r="F45" s="194"/>
      <c r="G45" s="122">
        <f t="shared" si="0"/>
        <v>19771330.82039988</v>
      </c>
      <c r="H45" s="203"/>
      <c r="I45" s="110"/>
    </row>
    <row r="46" spans="1:9" s="7" customFormat="1" ht="19.5" customHeight="1" thickTop="1" thickBot="1" x14ac:dyDescent="0.25">
      <c r="A46" s="24"/>
      <c r="B46" s="123">
        <v>45050</v>
      </c>
      <c r="C46" s="124"/>
      <c r="D46" s="120" t="s">
        <v>23</v>
      </c>
      <c r="E46" s="121"/>
      <c r="F46" s="194">
        <v>12917760.91</v>
      </c>
      <c r="G46" s="122">
        <f t="shared" si="0"/>
        <v>6853569.9103998803</v>
      </c>
    </row>
    <row r="47" spans="1:9" s="7" customFormat="1" ht="18" thickTop="1" thickBot="1" x14ac:dyDescent="0.25">
      <c r="A47" s="24"/>
      <c r="B47" s="123">
        <v>45051</v>
      </c>
      <c r="C47" s="124"/>
      <c r="D47" s="120" t="s">
        <v>41</v>
      </c>
      <c r="E47" s="121">
        <v>77591</v>
      </c>
      <c r="F47" s="193"/>
      <c r="G47" s="122">
        <f t="shared" si="0"/>
        <v>6931160.9103998803</v>
      </c>
    </row>
    <row r="48" spans="1:9" s="7" customFormat="1" ht="18" thickTop="1" thickBot="1" x14ac:dyDescent="0.25">
      <c r="A48" s="24"/>
      <c r="B48" s="123">
        <v>45051</v>
      </c>
      <c r="C48" s="124"/>
      <c r="D48" s="120" t="s">
        <v>41</v>
      </c>
      <c r="E48" s="121">
        <v>45600</v>
      </c>
      <c r="F48" s="193"/>
      <c r="G48" s="122">
        <f t="shared" si="0"/>
        <v>6976760.9103998803</v>
      </c>
    </row>
    <row r="49" spans="1:7" s="7" customFormat="1" ht="18" thickTop="1" thickBot="1" x14ac:dyDescent="0.25">
      <c r="A49" s="24"/>
      <c r="B49" s="123">
        <v>45051</v>
      </c>
      <c r="C49" s="124"/>
      <c r="D49" s="120" t="s">
        <v>41</v>
      </c>
      <c r="E49" s="121">
        <v>10465</v>
      </c>
      <c r="F49" s="193"/>
      <c r="G49" s="122">
        <f t="shared" si="0"/>
        <v>6987225.9103998803</v>
      </c>
    </row>
    <row r="50" spans="1:7" s="7" customFormat="1" ht="18" thickTop="1" thickBot="1" x14ac:dyDescent="0.25">
      <c r="A50" s="24"/>
      <c r="B50" s="123">
        <v>45051</v>
      </c>
      <c r="C50" s="124"/>
      <c r="D50" s="120" t="s">
        <v>41</v>
      </c>
      <c r="E50" s="121">
        <v>16567</v>
      </c>
      <c r="F50" s="193"/>
      <c r="G50" s="122">
        <f t="shared" si="0"/>
        <v>7003792.9103998803</v>
      </c>
    </row>
    <row r="51" spans="1:7" s="7" customFormat="1" ht="19.5" customHeight="1" thickTop="1" thickBot="1" x14ac:dyDescent="0.25">
      <c r="A51" s="24"/>
      <c r="B51" s="123">
        <v>45051</v>
      </c>
      <c r="C51" s="124"/>
      <c r="D51" s="120" t="s">
        <v>41</v>
      </c>
      <c r="E51" s="121">
        <v>7855</v>
      </c>
      <c r="F51" s="193"/>
      <c r="G51" s="122">
        <f t="shared" si="0"/>
        <v>7011647.9103998803</v>
      </c>
    </row>
    <row r="52" spans="1:7" s="7" customFormat="1" ht="18" thickTop="1" thickBot="1" x14ac:dyDescent="0.25">
      <c r="A52" s="24"/>
      <c r="B52" s="123">
        <v>45051</v>
      </c>
      <c r="C52" s="124"/>
      <c r="D52" s="120" t="s">
        <v>29</v>
      </c>
      <c r="E52" s="121">
        <v>61082.94</v>
      </c>
      <c r="F52" s="193">
        <v>1580.15</v>
      </c>
      <c r="G52" s="122">
        <f t="shared" si="0"/>
        <v>7071150.7003998803</v>
      </c>
    </row>
    <row r="53" spans="1:7" s="7" customFormat="1" ht="20.25" customHeight="1" thickTop="1" thickBot="1" x14ac:dyDescent="0.25">
      <c r="A53" s="24"/>
      <c r="B53" s="123">
        <v>45051</v>
      </c>
      <c r="C53" s="124"/>
      <c r="D53" s="125" t="s">
        <v>60</v>
      </c>
      <c r="E53" s="121">
        <v>12630</v>
      </c>
      <c r="F53" s="195"/>
      <c r="G53" s="122">
        <f t="shared" si="0"/>
        <v>7083780.7003998803</v>
      </c>
    </row>
    <row r="54" spans="1:7" s="7" customFormat="1" ht="21" customHeight="1" thickTop="1" thickBot="1" x14ac:dyDescent="0.25">
      <c r="A54" s="24"/>
      <c r="B54" s="123">
        <v>45051</v>
      </c>
      <c r="C54" s="124"/>
      <c r="D54" s="120" t="s">
        <v>60</v>
      </c>
      <c r="E54" s="121">
        <v>30000</v>
      </c>
      <c r="F54" s="193"/>
      <c r="G54" s="122">
        <f t="shared" si="0"/>
        <v>7113780.7003998803</v>
      </c>
    </row>
    <row r="55" spans="1:7" s="7" customFormat="1" ht="18" thickTop="1" thickBot="1" x14ac:dyDescent="0.25">
      <c r="A55" s="24"/>
      <c r="B55" s="123">
        <v>45051</v>
      </c>
      <c r="C55" s="124"/>
      <c r="D55" s="120" t="s">
        <v>22</v>
      </c>
      <c r="E55" s="121">
        <v>897810</v>
      </c>
      <c r="F55" s="193"/>
      <c r="G55" s="122">
        <f t="shared" si="0"/>
        <v>8011590.7003998803</v>
      </c>
    </row>
    <row r="56" spans="1:7" s="7" customFormat="1" ht="18" thickTop="1" thickBot="1" x14ac:dyDescent="0.25">
      <c r="A56" s="24"/>
      <c r="B56" s="123">
        <v>45051</v>
      </c>
      <c r="C56" s="124"/>
      <c r="D56" s="120" t="s">
        <v>22</v>
      </c>
      <c r="E56" s="121">
        <v>2661770.29</v>
      </c>
      <c r="F56" s="194"/>
      <c r="G56" s="122">
        <f t="shared" si="0"/>
        <v>10673360.99039988</v>
      </c>
    </row>
    <row r="57" spans="1:7" s="7" customFormat="1" ht="18" thickTop="1" thickBot="1" x14ac:dyDescent="0.25">
      <c r="A57" s="24"/>
      <c r="B57" s="123">
        <v>45051</v>
      </c>
      <c r="C57" s="124"/>
      <c r="D57" s="120" t="s">
        <v>22</v>
      </c>
      <c r="E57" s="121">
        <v>4056139.9</v>
      </c>
      <c r="F57" s="193"/>
      <c r="G57" s="122">
        <f t="shared" si="0"/>
        <v>14729500.890399881</v>
      </c>
    </row>
    <row r="58" spans="1:7" s="7" customFormat="1" ht="25.5" customHeight="1" thickTop="1" thickBot="1" x14ac:dyDescent="0.25">
      <c r="A58" s="24"/>
      <c r="B58" s="123">
        <v>45051</v>
      </c>
      <c r="C58" s="124"/>
      <c r="D58" s="120" t="s">
        <v>22</v>
      </c>
      <c r="E58" s="121">
        <v>255700</v>
      </c>
      <c r="F58" s="193"/>
      <c r="G58" s="122">
        <f t="shared" si="0"/>
        <v>14985200.890399881</v>
      </c>
    </row>
    <row r="59" spans="1:7" s="7" customFormat="1" ht="18" thickTop="1" thickBot="1" x14ac:dyDescent="0.25">
      <c r="A59" s="24"/>
      <c r="B59" s="123">
        <v>45051</v>
      </c>
      <c r="C59" s="124"/>
      <c r="D59" s="120" t="s">
        <v>22</v>
      </c>
      <c r="E59" s="121">
        <v>341880</v>
      </c>
      <c r="F59" s="193"/>
      <c r="G59" s="122">
        <f t="shared" si="0"/>
        <v>15327080.890399881</v>
      </c>
    </row>
    <row r="60" spans="1:7" s="7" customFormat="1" ht="24" customHeight="1" thickTop="1" thickBot="1" x14ac:dyDescent="0.25">
      <c r="A60" s="24"/>
      <c r="B60" s="123">
        <v>45051</v>
      </c>
      <c r="C60" s="124"/>
      <c r="D60" s="120" t="s">
        <v>22</v>
      </c>
      <c r="E60" s="121">
        <v>558994</v>
      </c>
      <c r="F60" s="193"/>
      <c r="G60" s="122">
        <f t="shared" si="0"/>
        <v>15886074.890399881</v>
      </c>
    </row>
    <row r="61" spans="1:7" s="7" customFormat="1" ht="18" thickTop="1" thickBot="1" x14ac:dyDescent="0.25">
      <c r="A61" s="24"/>
      <c r="B61" s="123">
        <v>45051</v>
      </c>
      <c r="C61" s="124"/>
      <c r="D61" s="120" t="s">
        <v>22</v>
      </c>
      <c r="E61" s="121">
        <v>214370.16</v>
      </c>
      <c r="F61" s="193"/>
      <c r="G61" s="122">
        <f t="shared" si="0"/>
        <v>16100445.050399881</v>
      </c>
    </row>
    <row r="62" spans="1:7" s="7" customFormat="1" ht="19.5" customHeight="1" thickTop="1" thickBot="1" x14ac:dyDescent="0.25">
      <c r="A62" s="24"/>
      <c r="B62" s="123">
        <v>45051</v>
      </c>
      <c r="C62" s="124"/>
      <c r="D62" s="120" t="s">
        <v>22</v>
      </c>
      <c r="E62" s="121">
        <v>3648260.3</v>
      </c>
      <c r="F62" s="193"/>
      <c r="G62" s="122">
        <f t="shared" si="0"/>
        <v>19748705.350399882</v>
      </c>
    </row>
    <row r="63" spans="1:7" s="7" customFormat="1" ht="18" thickTop="1" thickBot="1" x14ac:dyDescent="0.25">
      <c r="A63" s="24"/>
      <c r="B63" s="123">
        <v>45051</v>
      </c>
      <c r="C63" s="124"/>
      <c r="D63" s="125" t="s">
        <v>22</v>
      </c>
      <c r="E63" s="121">
        <v>7573908.2199999997</v>
      </c>
      <c r="F63" s="195"/>
      <c r="G63" s="122">
        <f t="shared" si="0"/>
        <v>27322613.57039988</v>
      </c>
    </row>
    <row r="64" spans="1:7" s="7" customFormat="1" ht="18" thickTop="1" thickBot="1" x14ac:dyDescent="0.25">
      <c r="A64" s="24"/>
      <c r="B64" s="123">
        <v>45051</v>
      </c>
      <c r="C64" s="124"/>
      <c r="D64" s="120" t="s">
        <v>22</v>
      </c>
      <c r="E64" s="121">
        <v>3957837.46</v>
      </c>
      <c r="F64" s="193"/>
      <c r="G64" s="122">
        <f t="shared" si="0"/>
        <v>31280451.030399881</v>
      </c>
    </row>
    <row r="65" spans="1:7" s="7" customFormat="1" ht="18" thickTop="1" thickBot="1" x14ac:dyDescent="0.25">
      <c r="A65" s="24"/>
      <c r="B65" s="123">
        <v>45051</v>
      </c>
      <c r="C65" s="124"/>
      <c r="D65" s="120" t="s">
        <v>22</v>
      </c>
      <c r="E65" s="121">
        <v>6188586.3300000001</v>
      </c>
      <c r="F65" s="193"/>
      <c r="G65" s="122">
        <f t="shared" si="0"/>
        <v>37469037.36039988</v>
      </c>
    </row>
    <row r="66" spans="1:7" s="7" customFormat="1" ht="18" thickTop="1" thickBot="1" x14ac:dyDescent="0.25">
      <c r="A66" s="24"/>
      <c r="B66" s="123">
        <v>45051</v>
      </c>
      <c r="C66" s="124"/>
      <c r="D66" s="120" t="s">
        <v>22</v>
      </c>
      <c r="E66" s="121">
        <v>2079125.08</v>
      </c>
      <c r="F66" s="193"/>
      <c r="G66" s="122">
        <f t="shared" si="0"/>
        <v>39548162.440399878</v>
      </c>
    </row>
    <row r="67" spans="1:7" s="7" customFormat="1" ht="21" customHeight="1" thickTop="1" thickBot="1" x14ac:dyDescent="0.25">
      <c r="A67" s="24"/>
      <c r="B67" s="123">
        <v>45051</v>
      </c>
      <c r="C67" s="124"/>
      <c r="D67" s="120" t="s">
        <v>22</v>
      </c>
      <c r="E67" s="121">
        <v>479792</v>
      </c>
      <c r="F67" s="193"/>
      <c r="G67" s="122">
        <f t="shared" si="0"/>
        <v>40027954.440399878</v>
      </c>
    </row>
    <row r="68" spans="1:7" s="7" customFormat="1" ht="18" thickTop="1" thickBot="1" x14ac:dyDescent="0.25">
      <c r="A68" s="24"/>
      <c r="B68" s="123">
        <v>45051</v>
      </c>
      <c r="C68" s="124"/>
      <c r="D68" s="120" t="s">
        <v>22</v>
      </c>
      <c r="E68" s="121">
        <v>2291419.34</v>
      </c>
      <c r="F68" s="193"/>
      <c r="G68" s="122">
        <f t="shared" si="0"/>
        <v>42319373.780399874</v>
      </c>
    </row>
    <row r="69" spans="1:7" s="7" customFormat="1" ht="18" thickTop="1" thickBot="1" x14ac:dyDescent="0.25">
      <c r="A69" s="24"/>
      <c r="B69" s="123">
        <v>45051</v>
      </c>
      <c r="C69" s="124"/>
      <c r="D69" s="120" t="s">
        <v>22</v>
      </c>
      <c r="E69" s="121">
        <v>185506</v>
      </c>
      <c r="F69" s="193"/>
      <c r="G69" s="122">
        <f t="shared" si="0"/>
        <v>42504879.780399874</v>
      </c>
    </row>
    <row r="70" spans="1:7" s="7" customFormat="1" ht="18" thickTop="1" thickBot="1" x14ac:dyDescent="0.25">
      <c r="A70" s="24"/>
      <c r="B70" s="123">
        <v>45051</v>
      </c>
      <c r="C70" s="124"/>
      <c r="D70" s="120" t="s">
        <v>22</v>
      </c>
      <c r="E70" s="121">
        <v>50800</v>
      </c>
      <c r="F70" s="193"/>
      <c r="G70" s="122">
        <f t="shared" si="0"/>
        <v>42555679.780399874</v>
      </c>
    </row>
    <row r="71" spans="1:7" s="7" customFormat="1" ht="18" thickTop="1" thickBot="1" x14ac:dyDescent="0.25">
      <c r="A71" s="24"/>
      <c r="B71" s="123">
        <v>45052</v>
      </c>
      <c r="C71" s="124"/>
      <c r="D71" s="120" t="s">
        <v>41</v>
      </c>
      <c r="E71" s="126">
        <v>36270</v>
      </c>
      <c r="F71" s="193"/>
      <c r="G71" s="122">
        <f t="shared" si="0"/>
        <v>42591949.780399874</v>
      </c>
    </row>
    <row r="72" spans="1:7" s="7" customFormat="1" ht="18" thickTop="1" thickBot="1" x14ac:dyDescent="0.25">
      <c r="A72" s="24"/>
      <c r="B72" s="123">
        <v>45052</v>
      </c>
      <c r="C72" s="124"/>
      <c r="D72" s="120" t="s">
        <v>29</v>
      </c>
      <c r="E72" s="126">
        <v>4859</v>
      </c>
      <c r="F72" s="193">
        <v>132.16</v>
      </c>
      <c r="G72" s="122">
        <f t="shared" si="0"/>
        <v>42596676.620399877</v>
      </c>
    </row>
    <row r="73" spans="1:7" s="7" customFormat="1" ht="18" thickTop="1" thickBot="1" x14ac:dyDescent="0.25">
      <c r="A73" s="24"/>
      <c r="B73" s="123">
        <v>45053</v>
      </c>
      <c r="C73" s="124"/>
      <c r="D73" s="120" t="s">
        <v>41</v>
      </c>
      <c r="E73" s="126">
        <v>2084</v>
      </c>
      <c r="F73" s="196"/>
      <c r="G73" s="122">
        <f t="shared" si="0"/>
        <v>42598760.620399877</v>
      </c>
    </row>
    <row r="74" spans="1:7" s="7" customFormat="1" ht="18" thickTop="1" thickBot="1" x14ac:dyDescent="0.25">
      <c r="A74" s="24"/>
      <c r="B74" s="123">
        <v>45054</v>
      </c>
      <c r="C74" s="124"/>
      <c r="D74" s="120" t="s">
        <v>41</v>
      </c>
      <c r="E74" s="126">
        <v>82425</v>
      </c>
      <c r="F74" s="196"/>
      <c r="G74" s="122">
        <f t="shared" si="0"/>
        <v>42681185.620399877</v>
      </c>
    </row>
    <row r="75" spans="1:7" s="7" customFormat="1" ht="18" thickTop="1" thickBot="1" x14ac:dyDescent="0.25">
      <c r="A75" s="24"/>
      <c r="B75" s="123">
        <v>45054</v>
      </c>
      <c r="C75" s="124"/>
      <c r="D75" s="125" t="s">
        <v>41</v>
      </c>
      <c r="E75" s="121">
        <v>67370</v>
      </c>
      <c r="F75" s="193"/>
      <c r="G75" s="122">
        <f t="shared" si="0"/>
        <v>42748555.620399877</v>
      </c>
    </row>
    <row r="76" spans="1:7" s="7" customFormat="1" ht="18" customHeight="1" thickTop="1" thickBot="1" x14ac:dyDescent="0.25">
      <c r="A76" s="24"/>
      <c r="B76" s="123">
        <v>45054</v>
      </c>
      <c r="C76" s="124"/>
      <c r="D76" s="120" t="s">
        <v>41</v>
      </c>
      <c r="E76" s="121">
        <v>18075</v>
      </c>
      <c r="F76" s="193"/>
      <c r="G76" s="122">
        <f t="shared" si="0"/>
        <v>42766630.620399877</v>
      </c>
    </row>
    <row r="77" spans="1:7" s="7" customFormat="1" ht="18" customHeight="1" thickTop="1" thickBot="1" x14ac:dyDescent="0.25">
      <c r="A77" s="24"/>
      <c r="B77" s="123">
        <v>45054</v>
      </c>
      <c r="C77" s="124"/>
      <c r="D77" s="120" t="s">
        <v>41</v>
      </c>
      <c r="E77" s="121">
        <v>3965</v>
      </c>
      <c r="F77" s="193"/>
      <c r="G77" s="122">
        <f t="shared" si="0"/>
        <v>42770595.620399877</v>
      </c>
    </row>
    <row r="78" spans="1:7" s="112" customFormat="1" ht="18" thickTop="1" thickBot="1" x14ac:dyDescent="0.25">
      <c r="A78" s="111"/>
      <c r="B78" s="123">
        <v>45054</v>
      </c>
      <c r="C78" s="124"/>
      <c r="D78" s="120" t="s">
        <v>41</v>
      </c>
      <c r="E78" s="121">
        <v>3326</v>
      </c>
      <c r="F78" s="193"/>
      <c r="G78" s="122">
        <f t="shared" si="0"/>
        <v>42773921.620399877</v>
      </c>
    </row>
    <row r="79" spans="1:7" s="7" customFormat="1" ht="18" thickTop="1" thickBot="1" x14ac:dyDescent="0.25">
      <c r="A79" s="24"/>
      <c r="B79" s="123">
        <v>45054</v>
      </c>
      <c r="C79" s="124"/>
      <c r="D79" s="120" t="s">
        <v>29</v>
      </c>
      <c r="E79" s="121">
        <v>37260.120000000003</v>
      </c>
      <c r="F79" s="196">
        <v>971.47</v>
      </c>
      <c r="G79" s="122">
        <f t="shared" si="0"/>
        <v>42810210.270399876</v>
      </c>
    </row>
    <row r="80" spans="1:7" s="7" customFormat="1" ht="18" thickTop="1" thickBot="1" x14ac:dyDescent="0.25">
      <c r="A80" s="24"/>
      <c r="B80" s="123">
        <v>45055</v>
      </c>
      <c r="C80" s="124"/>
      <c r="D80" s="120" t="s">
        <v>41</v>
      </c>
      <c r="E80" s="121">
        <v>124985</v>
      </c>
      <c r="F80" s="193"/>
      <c r="G80" s="122">
        <f t="shared" si="0"/>
        <v>42935195.270399876</v>
      </c>
    </row>
    <row r="81" spans="1:8" s="7" customFormat="1" ht="18" thickTop="1" thickBot="1" x14ac:dyDescent="0.25">
      <c r="A81" s="24"/>
      <c r="B81" s="123">
        <v>45055</v>
      </c>
      <c r="C81" s="124"/>
      <c r="D81" s="120" t="s">
        <v>41</v>
      </c>
      <c r="E81" s="121">
        <v>45025</v>
      </c>
      <c r="F81" s="193"/>
      <c r="G81" s="122">
        <f t="shared" si="0"/>
        <v>42980220.270399876</v>
      </c>
    </row>
    <row r="82" spans="1:8" s="7" customFormat="1" ht="18.75" customHeight="1" thickTop="1" thickBot="1" x14ac:dyDescent="0.25">
      <c r="A82" s="24"/>
      <c r="B82" s="123">
        <v>45055</v>
      </c>
      <c r="C82" s="124"/>
      <c r="D82" s="120" t="s">
        <v>41</v>
      </c>
      <c r="E82" s="121">
        <v>8300</v>
      </c>
      <c r="F82" s="193"/>
      <c r="G82" s="122">
        <f t="shared" ref="G82:G145" si="1">G81+E82-F82</f>
        <v>42988520.270399876</v>
      </c>
    </row>
    <row r="83" spans="1:8" s="7" customFormat="1" ht="28.5" customHeight="1" thickTop="1" thickBot="1" x14ac:dyDescent="0.25">
      <c r="A83" s="24"/>
      <c r="B83" s="123">
        <v>45055</v>
      </c>
      <c r="C83" s="124"/>
      <c r="D83" s="204" t="s">
        <v>41</v>
      </c>
      <c r="E83" s="121">
        <v>2000</v>
      </c>
      <c r="F83" s="193"/>
      <c r="G83" s="122">
        <f t="shared" si="1"/>
        <v>42990520.270399876</v>
      </c>
    </row>
    <row r="84" spans="1:8" s="7" customFormat="1" ht="24.75" customHeight="1" thickTop="1" thickBot="1" x14ac:dyDescent="0.25">
      <c r="A84" s="24"/>
      <c r="B84" s="123">
        <v>45055</v>
      </c>
      <c r="C84" s="124"/>
      <c r="D84" s="139" t="s">
        <v>41</v>
      </c>
      <c r="E84" s="121">
        <v>3540</v>
      </c>
      <c r="F84" s="193"/>
      <c r="G84" s="122">
        <f t="shared" si="1"/>
        <v>42994060.270399876</v>
      </c>
    </row>
    <row r="85" spans="1:8" s="7" customFormat="1" ht="25.5" customHeight="1" thickTop="1" thickBot="1" x14ac:dyDescent="0.25">
      <c r="A85" s="24"/>
      <c r="B85" s="123">
        <v>45055</v>
      </c>
      <c r="C85" s="124"/>
      <c r="D85" s="120" t="s">
        <v>41</v>
      </c>
      <c r="E85" s="121">
        <v>1424</v>
      </c>
      <c r="F85" s="193"/>
      <c r="G85" s="122">
        <f t="shared" si="1"/>
        <v>42995484.270399876</v>
      </c>
    </row>
    <row r="86" spans="1:8" s="7" customFormat="1" ht="18" thickTop="1" thickBot="1" x14ac:dyDescent="0.25">
      <c r="A86" s="24"/>
      <c r="B86" s="123">
        <v>45055</v>
      </c>
      <c r="C86" s="124"/>
      <c r="D86" s="120" t="s">
        <v>41</v>
      </c>
      <c r="E86" s="121">
        <v>727</v>
      </c>
      <c r="F86" s="193"/>
      <c r="G86" s="122">
        <f t="shared" si="1"/>
        <v>42996211.270399876</v>
      </c>
    </row>
    <row r="87" spans="1:8" s="7" customFormat="1" ht="18" thickTop="1" thickBot="1" x14ac:dyDescent="0.25">
      <c r="A87" s="24"/>
      <c r="B87" s="123">
        <v>45055</v>
      </c>
      <c r="C87" s="124"/>
      <c r="D87" s="120" t="s">
        <v>29</v>
      </c>
      <c r="E87" s="121">
        <v>85627.5</v>
      </c>
      <c r="F87" s="193">
        <v>2240.94</v>
      </c>
      <c r="G87" s="122">
        <f t="shared" si="1"/>
        <v>43079597.830399878</v>
      </c>
    </row>
    <row r="88" spans="1:8" s="7" customFormat="1" ht="31.5" thickTop="1" thickBot="1" x14ac:dyDescent="0.25">
      <c r="A88" s="24"/>
      <c r="B88" s="123">
        <v>45055</v>
      </c>
      <c r="C88" s="124"/>
      <c r="D88" s="120" t="s">
        <v>51</v>
      </c>
      <c r="E88" s="121">
        <v>329035</v>
      </c>
      <c r="F88" s="193"/>
      <c r="G88" s="122">
        <f t="shared" si="1"/>
        <v>43408632.830399878</v>
      </c>
    </row>
    <row r="89" spans="1:8" s="7" customFormat="1" ht="18" thickTop="1" thickBot="1" x14ac:dyDescent="0.25">
      <c r="A89" s="24"/>
      <c r="B89" s="123">
        <v>45055</v>
      </c>
      <c r="C89" s="124"/>
      <c r="D89" s="125" t="s">
        <v>22</v>
      </c>
      <c r="E89" s="121">
        <v>2963267.32</v>
      </c>
      <c r="F89" s="193"/>
      <c r="G89" s="122">
        <f t="shared" si="1"/>
        <v>46371900.150399879</v>
      </c>
    </row>
    <row r="90" spans="1:8" s="7" customFormat="1" ht="18" thickTop="1" thickBot="1" x14ac:dyDescent="0.25">
      <c r="A90" s="24"/>
      <c r="B90" s="123">
        <v>45055</v>
      </c>
      <c r="C90" s="124"/>
      <c r="D90" s="120" t="s">
        <v>23</v>
      </c>
      <c r="E90" s="121"/>
      <c r="F90" s="193">
        <v>8255413.8200000003</v>
      </c>
      <c r="G90" s="122">
        <f t="shared" si="1"/>
        <v>38116486.330399878</v>
      </c>
    </row>
    <row r="91" spans="1:8" s="7" customFormat="1" ht="18" thickTop="1" thickBot="1" x14ac:dyDescent="0.25">
      <c r="A91" s="24"/>
      <c r="B91" s="123">
        <v>45056</v>
      </c>
      <c r="C91" s="124"/>
      <c r="D91" s="120" t="s">
        <v>41</v>
      </c>
      <c r="E91" s="121">
        <v>103593</v>
      </c>
      <c r="F91" s="193"/>
      <c r="G91" s="122">
        <f t="shared" si="1"/>
        <v>38220079.330399878</v>
      </c>
    </row>
    <row r="92" spans="1:8" s="7" customFormat="1" ht="18" thickTop="1" thickBot="1" x14ac:dyDescent="0.25">
      <c r="A92" s="24"/>
      <c r="B92" s="123">
        <v>45056</v>
      </c>
      <c r="C92" s="124"/>
      <c r="D92" s="120" t="s">
        <v>41</v>
      </c>
      <c r="E92" s="121">
        <v>30965</v>
      </c>
      <c r="F92" s="193"/>
      <c r="G92" s="122">
        <f t="shared" si="1"/>
        <v>38251044.330399878</v>
      </c>
    </row>
    <row r="93" spans="1:8" s="7" customFormat="1" ht="18" thickTop="1" thickBot="1" x14ac:dyDescent="0.25">
      <c r="A93" s="24"/>
      <c r="B93" s="123">
        <v>45056</v>
      </c>
      <c r="C93" s="124"/>
      <c r="D93" s="120" t="s">
        <v>41</v>
      </c>
      <c r="E93" s="121">
        <v>9385</v>
      </c>
      <c r="F93" s="193"/>
      <c r="G93" s="122">
        <f t="shared" si="1"/>
        <v>38260429.330399878</v>
      </c>
    </row>
    <row r="94" spans="1:8" s="7" customFormat="1" ht="18" thickTop="1" thickBot="1" x14ac:dyDescent="0.25">
      <c r="A94" s="24"/>
      <c r="B94" s="123">
        <v>45056</v>
      </c>
      <c r="C94" s="124"/>
      <c r="D94" s="120" t="s">
        <v>41</v>
      </c>
      <c r="E94" s="121">
        <v>2865</v>
      </c>
      <c r="F94" s="193"/>
      <c r="G94" s="122">
        <f t="shared" si="1"/>
        <v>38263294.330399878</v>
      </c>
      <c r="H94" s="110"/>
    </row>
    <row r="95" spans="1:8" s="7" customFormat="1" ht="18" thickTop="1" thickBot="1" x14ac:dyDescent="0.25">
      <c r="A95" s="24"/>
      <c r="B95" s="123">
        <v>45056</v>
      </c>
      <c r="C95" s="124"/>
      <c r="D95" s="120" t="s">
        <v>41</v>
      </c>
      <c r="E95" s="121">
        <v>7135</v>
      </c>
      <c r="F95" s="193"/>
      <c r="G95" s="122">
        <f t="shared" si="1"/>
        <v>38270429.330399878</v>
      </c>
    </row>
    <row r="96" spans="1:8" s="7" customFormat="1" ht="18" thickTop="1" thickBot="1" x14ac:dyDescent="0.25">
      <c r="A96" s="24"/>
      <c r="B96" s="123">
        <v>45056</v>
      </c>
      <c r="C96" s="124"/>
      <c r="D96" s="120" t="s">
        <v>29</v>
      </c>
      <c r="E96" s="121">
        <v>82158.61</v>
      </c>
      <c r="F96" s="193">
        <v>2102.29</v>
      </c>
      <c r="G96" s="122">
        <f t="shared" si="1"/>
        <v>38350485.650399879</v>
      </c>
    </row>
    <row r="97" spans="1:7" s="7" customFormat="1" ht="19.5" customHeight="1" thickTop="1" thickBot="1" x14ac:dyDescent="0.25">
      <c r="A97" s="24"/>
      <c r="B97" s="123">
        <v>45056</v>
      </c>
      <c r="C97" s="124"/>
      <c r="D97" s="120" t="s">
        <v>53</v>
      </c>
      <c r="E97" s="121">
        <v>4600</v>
      </c>
      <c r="F97" s="193">
        <v>163</v>
      </c>
      <c r="G97" s="122">
        <f t="shared" si="1"/>
        <v>38354922.650399879</v>
      </c>
    </row>
    <row r="98" spans="1:7" s="7" customFormat="1" ht="18" thickTop="1" thickBot="1" x14ac:dyDescent="0.25">
      <c r="A98" s="24"/>
      <c r="B98" s="123">
        <v>45056</v>
      </c>
      <c r="C98" s="124"/>
      <c r="D98" s="120" t="s">
        <v>22</v>
      </c>
      <c r="E98" s="121">
        <v>510477.28</v>
      </c>
      <c r="F98" s="193"/>
      <c r="G98" s="122">
        <f t="shared" si="1"/>
        <v>38865399.93039988</v>
      </c>
    </row>
    <row r="99" spans="1:7" s="7" customFormat="1" ht="61.5" thickTop="1" thickBot="1" x14ac:dyDescent="0.25">
      <c r="A99" s="24"/>
      <c r="B99" s="123">
        <v>45056</v>
      </c>
      <c r="C99" s="124"/>
      <c r="D99" s="120" t="s">
        <v>106</v>
      </c>
      <c r="E99" s="121">
        <v>6333.38</v>
      </c>
      <c r="F99" s="193"/>
      <c r="G99" s="122">
        <f t="shared" si="1"/>
        <v>38871733.310399882</v>
      </c>
    </row>
    <row r="100" spans="1:7" s="7" customFormat="1" ht="27" customHeight="1" thickTop="1" thickBot="1" x14ac:dyDescent="0.25">
      <c r="A100" s="24"/>
      <c r="B100" s="123">
        <v>45056</v>
      </c>
      <c r="C100" s="124"/>
      <c r="D100" s="120" t="s">
        <v>23</v>
      </c>
      <c r="E100" s="121"/>
      <c r="F100" s="193">
        <v>8226687.8799999999</v>
      </c>
      <c r="G100" s="122">
        <f t="shared" si="1"/>
        <v>30645045.430399884</v>
      </c>
    </row>
    <row r="101" spans="1:7" s="7" customFormat="1" ht="18" thickTop="1" thickBot="1" x14ac:dyDescent="0.25">
      <c r="A101" s="24"/>
      <c r="B101" s="123">
        <v>45057</v>
      </c>
      <c r="C101" s="124"/>
      <c r="D101" s="120" t="s">
        <v>41</v>
      </c>
      <c r="E101" s="121">
        <v>105460</v>
      </c>
      <c r="F101" s="194"/>
      <c r="G101" s="122">
        <f t="shared" si="1"/>
        <v>30750505.430399884</v>
      </c>
    </row>
    <row r="102" spans="1:7" s="7" customFormat="1" ht="18" thickTop="1" thickBot="1" x14ac:dyDescent="0.25">
      <c r="A102" s="24"/>
      <c r="B102" s="123">
        <v>45057</v>
      </c>
      <c r="C102" s="124"/>
      <c r="D102" s="125" t="s">
        <v>41</v>
      </c>
      <c r="E102" s="121">
        <v>91505</v>
      </c>
      <c r="F102" s="193"/>
      <c r="G102" s="122">
        <f t="shared" si="1"/>
        <v>30842010.430399884</v>
      </c>
    </row>
    <row r="103" spans="1:7" s="7" customFormat="1" ht="18" thickTop="1" thickBot="1" x14ac:dyDescent="0.25">
      <c r="A103" s="24"/>
      <c r="B103" s="123">
        <v>45057</v>
      </c>
      <c r="C103" s="124"/>
      <c r="D103" s="120" t="s">
        <v>41</v>
      </c>
      <c r="E103" s="121">
        <v>7170</v>
      </c>
      <c r="F103" s="193"/>
      <c r="G103" s="122">
        <f t="shared" si="1"/>
        <v>30849180.430399884</v>
      </c>
    </row>
    <row r="104" spans="1:7" s="7" customFormat="1" ht="18" thickTop="1" thickBot="1" x14ac:dyDescent="0.25">
      <c r="A104" s="24"/>
      <c r="B104" s="123">
        <v>45057</v>
      </c>
      <c r="C104" s="124"/>
      <c r="D104" s="120" t="s">
        <v>41</v>
      </c>
      <c r="E104" s="121">
        <v>5230</v>
      </c>
      <c r="F104" s="193"/>
      <c r="G104" s="122">
        <f t="shared" si="1"/>
        <v>30854410.430399884</v>
      </c>
    </row>
    <row r="105" spans="1:7" s="7" customFormat="1" ht="27" customHeight="1" thickTop="1" thickBot="1" x14ac:dyDescent="0.25">
      <c r="A105" s="24"/>
      <c r="B105" s="123">
        <v>45057</v>
      </c>
      <c r="C105" s="124"/>
      <c r="D105" s="120" t="s">
        <v>41</v>
      </c>
      <c r="E105" s="121">
        <v>1445</v>
      </c>
      <c r="F105" s="193"/>
      <c r="G105" s="122">
        <f t="shared" si="1"/>
        <v>30855855.430399884</v>
      </c>
    </row>
    <row r="106" spans="1:7" s="7" customFormat="1" ht="18" thickTop="1" thickBot="1" x14ac:dyDescent="0.25">
      <c r="A106" s="24"/>
      <c r="B106" s="123">
        <v>45057</v>
      </c>
      <c r="C106" s="124"/>
      <c r="D106" s="120" t="s">
        <v>29</v>
      </c>
      <c r="E106" s="121">
        <v>102042</v>
      </c>
      <c r="F106" s="193">
        <v>2679.01</v>
      </c>
      <c r="G106" s="122">
        <f t="shared" si="1"/>
        <v>30955218.420399882</v>
      </c>
    </row>
    <row r="107" spans="1:7" s="7" customFormat="1" ht="61.5" thickTop="1" thickBot="1" x14ac:dyDescent="0.25">
      <c r="A107" s="24"/>
      <c r="B107" s="123">
        <v>45057</v>
      </c>
      <c r="C107" s="124"/>
      <c r="D107" s="120" t="s">
        <v>107</v>
      </c>
      <c r="E107" s="121">
        <v>19305.599999999999</v>
      </c>
      <c r="F107" s="193"/>
      <c r="G107" s="122">
        <f t="shared" si="1"/>
        <v>30974524.020399883</v>
      </c>
    </row>
    <row r="108" spans="1:7" s="7" customFormat="1" ht="18" thickTop="1" thickBot="1" x14ac:dyDescent="0.25">
      <c r="A108" s="24"/>
      <c r="B108" s="123">
        <v>45057</v>
      </c>
      <c r="C108" s="124"/>
      <c r="D108" s="120" t="s">
        <v>23</v>
      </c>
      <c r="E108" s="121"/>
      <c r="F108" s="193">
        <v>194540</v>
      </c>
      <c r="G108" s="122">
        <f t="shared" si="1"/>
        <v>30779984.020399883</v>
      </c>
    </row>
    <row r="109" spans="1:7" s="7" customFormat="1" ht="20.25" customHeight="1" thickTop="1" thickBot="1" x14ac:dyDescent="0.25">
      <c r="A109" s="24"/>
      <c r="B109" s="127">
        <v>45058</v>
      </c>
      <c r="C109" s="128"/>
      <c r="D109" s="120" t="s">
        <v>41</v>
      </c>
      <c r="E109" s="121">
        <v>97530</v>
      </c>
      <c r="F109" s="193"/>
      <c r="G109" s="122">
        <f t="shared" si="1"/>
        <v>30877514.020399883</v>
      </c>
    </row>
    <row r="110" spans="1:7" s="7" customFormat="1" ht="18" thickTop="1" thickBot="1" x14ac:dyDescent="0.25">
      <c r="A110" s="24"/>
      <c r="B110" s="123">
        <v>45058</v>
      </c>
      <c r="C110" s="124"/>
      <c r="D110" s="120" t="s">
        <v>41</v>
      </c>
      <c r="E110" s="121">
        <v>53895</v>
      </c>
      <c r="F110" s="193"/>
      <c r="G110" s="122">
        <f t="shared" si="1"/>
        <v>30931409.020399883</v>
      </c>
    </row>
    <row r="111" spans="1:7" s="7" customFormat="1" ht="18" thickTop="1" thickBot="1" x14ac:dyDescent="0.25">
      <c r="A111" s="24"/>
      <c r="B111" s="123">
        <v>45058</v>
      </c>
      <c r="C111" s="124"/>
      <c r="D111" s="120" t="s">
        <v>41</v>
      </c>
      <c r="E111" s="121">
        <v>13870</v>
      </c>
      <c r="F111" s="193"/>
      <c r="G111" s="122">
        <f t="shared" si="1"/>
        <v>30945279.020399883</v>
      </c>
    </row>
    <row r="112" spans="1:7" s="7" customFormat="1" ht="17.25" customHeight="1" thickTop="1" thickBot="1" x14ac:dyDescent="0.25">
      <c r="A112" s="24"/>
      <c r="B112" s="123">
        <v>45058</v>
      </c>
      <c r="C112" s="124"/>
      <c r="D112" s="120" t="s">
        <v>41</v>
      </c>
      <c r="E112" s="121">
        <v>1370</v>
      </c>
      <c r="F112" s="193"/>
      <c r="G112" s="122">
        <f t="shared" si="1"/>
        <v>30946649.020399883</v>
      </c>
    </row>
    <row r="113" spans="1:9" s="7" customFormat="1" ht="18" thickTop="1" thickBot="1" x14ac:dyDescent="0.25">
      <c r="A113" s="24"/>
      <c r="B113" s="123">
        <v>45058</v>
      </c>
      <c r="C113" s="124"/>
      <c r="D113" s="120" t="s">
        <v>41</v>
      </c>
      <c r="E113" s="121">
        <v>6250</v>
      </c>
      <c r="F113" s="193"/>
      <c r="G113" s="122">
        <f t="shared" si="1"/>
        <v>30952899.020399883</v>
      </c>
    </row>
    <row r="114" spans="1:9" s="7" customFormat="1" ht="21" customHeight="1" thickTop="1" thickBot="1" x14ac:dyDescent="0.25">
      <c r="A114" s="24"/>
      <c r="B114" s="123">
        <v>45058</v>
      </c>
      <c r="C114" s="124"/>
      <c r="D114" s="120" t="s">
        <v>29</v>
      </c>
      <c r="E114" s="121">
        <v>86132.27</v>
      </c>
      <c r="F114" s="193">
        <v>2232.2800000000002</v>
      </c>
      <c r="G114" s="122">
        <f t="shared" si="1"/>
        <v>31036799.010399882</v>
      </c>
    </row>
    <row r="115" spans="1:9" s="7" customFormat="1" ht="48" customHeight="1" thickTop="1" thickBot="1" x14ac:dyDescent="0.25">
      <c r="A115" s="24"/>
      <c r="B115" s="127">
        <v>45058</v>
      </c>
      <c r="C115" s="128"/>
      <c r="D115" s="120" t="s">
        <v>108</v>
      </c>
      <c r="E115" s="121">
        <v>3500</v>
      </c>
      <c r="F115" s="193"/>
      <c r="G115" s="122">
        <f t="shared" si="1"/>
        <v>31040299.010399882</v>
      </c>
    </row>
    <row r="116" spans="1:9" s="7" customFormat="1" ht="31.5" thickTop="1" thickBot="1" x14ac:dyDescent="0.25">
      <c r="A116" s="24"/>
      <c r="B116" s="123">
        <v>45058</v>
      </c>
      <c r="C116" s="124"/>
      <c r="D116" s="120" t="s">
        <v>109</v>
      </c>
      <c r="E116" s="121">
        <v>713815.16</v>
      </c>
      <c r="F116" s="193"/>
      <c r="G116" s="122">
        <f t="shared" si="1"/>
        <v>31754114.170399882</v>
      </c>
    </row>
    <row r="117" spans="1:9" s="7" customFormat="1" ht="18" thickTop="1" thickBot="1" x14ac:dyDescent="0.25">
      <c r="A117" s="24"/>
      <c r="B117" s="123">
        <v>45059</v>
      </c>
      <c r="C117" s="124"/>
      <c r="D117" s="120" t="s">
        <v>41</v>
      </c>
      <c r="E117" s="121">
        <v>52900</v>
      </c>
      <c r="F117" s="161"/>
      <c r="G117" s="122">
        <f t="shared" si="1"/>
        <v>31807014.170399882</v>
      </c>
    </row>
    <row r="118" spans="1:9" s="7" customFormat="1" ht="18" thickTop="1" thickBot="1" x14ac:dyDescent="0.25">
      <c r="A118" s="24"/>
      <c r="B118" s="123">
        <v>45059</v>
      </c>
      <c r="C118" s="124"/>
      <c r="D118" s="120" t="s">
        <v>29</v>
      </c>
      <c r="E118" s="121">
        <v>62816</v>
      </c>
      <c r="F118" s="193">
        <v>1639.63</v>
      </c>
      <c r="G118" s="122">
        <f t="shared" si="1"/>
        <v>31868190.540399883</v>
      </c>
    </row>
    <row r="119" spans="1:9" s="7" customFormat="1" ht="18" thickTop="1" thickBot="1" x14ac:dyDescent="0.25">
      <c r="A119" s="24"/>
      <c r="B119" s="123">
        <v>45060</v>
      </c>
      <c r="C119" s="124"/>
      <c r="D119" s="120" t="s">
        <v>41</v>
      </c>
      <c r="E119" s="121">
        <v>2610</v>
      </c>
      <c r="F119" s="193"/>
      <c r="G119" s="122">
        <f t="shared" si="1"/>
        <v>31870800.540399883</v>
      </c>
    </row>
    <row r="120" spans="1:9" s="7" customFormat="1" ht="21.75" customHeight="1" thickTop="1" thickBot="1" x14ac:dyDescent="0.25">
      <c r="A120" s="24"/>
      <c r="B120" s="123">
        <v>45060</v>
      </c>
      <c r="C120" s="124"/>
      <c r="D120" s="125" t="s">
        <v>29</v>
      </c>
      <c r="E120" s="121">
        <v>25765</v>
      </c>
      <c r="F120" s="193">
        <v>648.11</v>
      </c>
      <c r="G120" s="122">
        <f t="shared" si="1"/>
        <v>31895917.430399884</v>
      </c>
    </row>
    <row r="121" spans="1:9" s="7" customFormat="1" ht="18" thickTop="1" thickBot="1" x14ac:dyDescent="0.25">
      <c r="A121" s="24"/>
      <c r="B121" s="123">
        <v>45061</v>
      </c>
      <c r="C121" s="124"/>
      <c r="D121" s="120" t="s">
        <v>41</v>
      </c>
      <c r="E121" s="121">
        <v>110998</v>
      </c>
      <c r="F121" s="193"/>
      <c r="G121" s="122">
        <f t="shared" si="1"/>
        <v>32006915.430399884</v>
      </c>
    </row>
    <row r="122" spans="1:9" s="7" customFormat="1" ht="18" thickTop="1" thickBot="1" x14ac:dyDescent="0.25">
      <c r="A122" s="24"/>
      <c r="B122" s="123">
        <v>45061</v>
      </c>
      <c r="C122" s="124"/>
      <c r="D122" s="120" t="s">
        <v>41</v>
      </c>
      <c r="E122" s="121">
        <v>40441</v>
      </c>
      <c r="F122" s="193"/>
      <c r="G122" s="122">
        <f t="shared" si="1"/>
        <v>32047356.430399884</v>
      </c>
    </row>
    <row r="123" spans="1:9" s="7" customFormat="1" ht="18" thickTop="1" thickBot="1" x14ac:dyDescent="0.25">
      <c r="A123" s="24"/>
      <c r="B123" s="123">
        <v>45061</v>
      </c>
      <c r="C123" s="124"/>
      <c r="D123" s="120" t="s">
        <v>41</v>
      </c>
      <c r="E123" s="121">
        <v>19060</v>
      </c>
      <c r="F123" s="193"/>
      <c r="G123" s="122">
        <f t="shared" si="1"/>
        <v>32066416.430399884</v>
      </c>
    </row>
    <row r="124" spans="1:9" s="7" customFormat="1" ht="18" thickTop="1" thickBot="1" x14ac:dyDescent="0.25">
      <c r="A124" s="24"/>
      <c r="B124" s="123">
        <v>45061</v>
      </c>
      <c r="C124" s="124"/>
      <c r="D124" s="120" t="s">
        <v>41</v>
      </c>
      <c r="E124" s="121">
        <v>7255</v>
      </c>
      <c r="F124" s="193"/>
      <c r="G124" s="122">
        <f t="shared" si="1"/>
        <v>32073671.430399884</v>
      </c>
    </row>
    <row r="125" spans="1:9" s="7" customFormat="1" ht="18" thickTop="1" thickBot="1" x14ac:dyDescent="0.25">
      <c r="A125" s="24"/>
      <c r="B125" s="123">
        <v>45061</v>
      </c>
      <c r="C125" s="124"/>
      <c r="D125" s="120" t="s">
        <v>41</v>
      </c>
      <c r="E125" s="121">
        <v>2466</v>
      </c>
      <c r="F125" s="193"/>
      <c r="G125" s="122">
        <f t="shared" si="1"/>
        <v>32076137.430399884</v>
      </c>
    </row>
    <row r="126" spans="1:9" s="7" customFormat="1" ht="18" thickTop="1" thickBot="1" x14ac:dyDescent="0.25">
      <c r="A126" s="24"/>
      <c r="B126" s="123">
        <v>45061</v>
      </c>
      <c r="C126" s="124"/>
      <c r="D126" s="120" t="s">
        <v>41</v>
      </c>
      <c r="E126" s="121">
        <v>115</v>
      </c>
      <c r="F126" s="194"/>
      <c r="G126" s="122">
        <f t="shared" si="1"/>
        <v>32076252.430399884</v>
      </c>
    </row>
    <row r="127" spans="1:9" s="7" customFormat="1" ht="18" thickTop="1" thickBot="1" x14ac:dyDescent="0.25">
      <c r="A127" s="24"/>
      <c r="B127" s="123">
        <v>45061</v>
      </c>
      <c r="C127" s="124"/>
      <c r="D127" s="120" t="s">
        <v>29</v>
      </c>
      <c r="E127" s="121">
        <v>98338.42</v>
      </c>
      <c r="F127" s="193">
        <v>2479.3000000000002</v>
      </c>
      <c r="G127" s="122">
        <f t="shared" si="1"/>
        <v>32172111.550399885</v>
      </c>
    </row>
    <row r="128" spans="1:9" s="7" customFormat="1" ht="21.75" customHeight="1" thickTop="1" thickBot="1" x14ac:dyDescent="0.25">
      <c r="A128" s="24"/>
      <c r="B128" s="123">
        <v>45061</v>
      </c>
      <c r="C128" s="124"/>
      <c r="D128" s="120" t="s">
        <v>53</v>
      </c>
      <c r="E128" s="121">
        <v>1182.8</v>
      </c>
      <c r="F128" s="193">
        <v>60.48</v>
      </c>
      <c r="G128" s="122">
        <f t="shared" si="1"/>
        <v>32173233.870399885</v>
      </c>
      <c r="H128" s="203"/>
      <c r="I128" s="110"/>
    </row>
    <row r="129" spans="1:7" s="7" customFormat="1" ht="18" thickTop="1" thickBot="1" x14ac:dyDescent="0.25">
      <c r="A129" s="79"/>
      <c r="B129" s="123">
        <v>45061</v>
      </c>
      <c r="C129" s="124"/>
      <c r="D129" s="125" t="s">
        <v>74</v>
      </c>
      <c r="E129" s="121">
        <v>3494672.97</v>
      </c>
      <c r="F129" s="195"/>
      <c r="G129" s="122">
        <f t="shared" si="1"/>
        <v>35667906.840399884</v>
      </c>
    </row>
    <row r="130" spans="1:7" s="7" customFormat="1" ht="18" thickTop="1" thickBot="1" x14ac:dyDescent="0.25">
      <c r="A130" s="79"/>
      <c r="B130" s="123">
        <v>45061</v>
      </c>
      <c r="C130" s="124"/>
      <c r="D130" s="125" t="s">
        <v>75</v>
      </c>
      <c r="E130" s="121">
        <v>1082444.19</v>
      </c>
      <c r="F130" s="197"/>
      <c r="G130" s="122">
        <f t="shared" si="1"/>
        <v>36750351.030399881</v>
      </c>
    </row>
    <row r="131" spans="1:7" s="7" customFormat="1" ht="18" thickTop="1" thickBot="1" x14ac:dyDescent="0.25">
      <c r="A131" s="79"/>
      <c r="B131" s="123">
        <v>45061</v>
      </c>
      <c r="C131" s="124"/>
      <c r="D131" s="120" t="s">
        <v>110</v>
      </c>
      <c r="E131" s="121">
        <v>519708.39</v>
      </c>
      <c r="F131" s="193"/>
      <c r="G131" s="122">
        <f t="shared" si="1"/>
        <v>37270059.420399882</v>
      </c>
    </row>
    <row r="132" spans="1:7" s="7" customFormat="1" ht="18" thickTop="1" thickBot="1" x14ac:dyDescent="0.25">
      <c r="A132" s="79"/>
      <c r="B132" s="123">
        <v>45062</v>
      </c>
      <c r="C132" s="124"/>
      <c r="D132" s="120" t="s">
        <v>41</v>
      </c>
      <c r="E132" s="121">
        <v>139980</v>
      </c>
      <c r="F132" s="193"/>
      <c r="G132" s="122">
        <f t="shared" si="1"/>
        <v>37410039.420399882</v>
      </c>
    </row>
    <row r="133" spans="1:7" s="7" customFormat="1" ht="18" thickTop="1" thickBot="1" x14ac:dyDescent="0.25">
      <c r="A133" s="79"/>
      <c r="B133" s="123">
        <v>45062</v>
      </c>
      <c r="C133" s="124"/>
      <c r="D133" s="120" t="s">
        <v>41</v>
      </c>
      <c r="E133" s="121">
        <v>57191</v>
      </c>
      <c r="F133" s="193"/>
      <c r="G133" s="122">
        <f t="shared" si="1"/>
        <v>37467230.420399882</v>
      </c>
    </row>
    <row r="134" spans="1:7" s="7" customFormat="1" ht="20.25" customHeight="1" thickTop="1" thickBot="1" x14ac:dyDescent="0.25">
      <c r="A134" s="79"/>
      <c r="B134" s="123">
        <v>45062</v>
      </c>
      <c r="C134" s="124"/>
      <c r="D134" s="120" t="s">
        <v>41</v>
      </c>
      <c r="E134" s="121">
        <v>15235</v>
      </c>
      <c r="F134" s="193"/>
      <c r="G134" s="122">
        <f t="shared" si="1"/>
        <v>37482465.420399882</v>
      </c>
    </row>
    <row r="135" spans="1:7" s="7" customFormat="1" ht="18" thickTop="1" thickBot="1" x14ac:dyDescent="0.25">
      <c r="A135" s="79"/>
      <c r="B135" s="123">
        <v>45062</v>
      </c>
      <c r="C135" s="124"/>
      <c r="D135" s="120" t="s">
        <v>41</v>
      </c>
      <c r="E135" s="121">
        <v>3050</v>
      </c>
      <c r="F135" s="193"/>
      <c r="G135" s="122">
        <f t="shared" si="1"/>
        <v>37485515.420399882</v>
      </c>
    </row>
    <row r="136" spans="1:7" s="7" customFormat="1" ht="18" thickTop="1" thickBot="1" x14ac:dyDescent="0.25">
      <c r="A136" s="79"/>
      <c r="B136" s="123">
        <v>45062</v>
      </c>
      <c r="C136" s="124"/>
      <c r="D136" s="120" t="s">
        <v>41</v>
      </c>
      <c r="E136" s="121">
        <v>2385</v>
      </c>
      <c r="F136" s="193"/>
      <c r="G136" s="122">
        <f t="shared" si="1"/>
        <v>37487900.420399882</v>
      </c>
    </row>
    <row r="137" spans="1:7" s="7" customFormat="1" ht="18" thickTop="1" thickBot="1" x14ac:dyDescent="0.25">
      <c r="A137" s="79"/>
      <c r="B137" s="123">
        <v>45062</v>
      </c>
      <c r="C137" s="124"/>
      <c r="D137" s="120" t="s">
        <v>29</v>
      </c>
      <c r="E137" s="121">
        <v>132474.35999999999</v>
      </c>
      <c r="F137" s="193">
        <v>3489.17</v>
      </c>
      <c r="G137" s="122">
        <f t="shared" si="1"/>
        <v>37616885.61039988</v>
      </c>
    </row>
    <row r="138" spans="1:7" s="7" customFormat="1" ht="18" thickTop="1" thickBot="1" x14ac:dyDescent="0.25">
      <c r="A138" s="79"/>
      <c r="B138" s="123">
        <v>45062</v>
      </c>
      <c r="C138" s="124"/>
      <c r="D138" s="120" t="s">
        <v>54</v>
      </c>
      <c r="E138" s="121">
        <v>145810.79999999999</v>
      </c>
      <c r="F138" s="193"/>
      <c r="G138" s="122">
        <f t="shared" si="1"/>
        <v>37762696.410399877</v>
      </c>
    </row>
    <row r="139" spans="1:7" s="7" customFormat="1" ht="18" thickTop="1" thickBot="1" x14ac:dyDescent="0.25">
      <c r="A139" s="79"/>
      <c r="B139" s="123">
        <v>45062</v>
      </c>
      <c r="C139" s="124"/>
      <c r="D139" s="120" t="s">
        <v>22</v>
      </c>
      <c r="E139" s="121">
        <v>683845.36</v>
      </c>
      <c r="F139" s="193"/>
      <c r="G139" s="122">
        <f t="shared" si="1"/>
        <v>38446541.770399876</v>
      </c>
    </row>
    <row r="140" spans="1:7" s="7" customFormat="1" ht="18" thickTop="1" thickBot="1" x14ac:dyDescent="0.25">
      <c r="A140" s="79"/>
      <c r="B140" s="123">
        <v>45062</v>
      </c>
      <c r="C140" s="124"/>
      <c r="D140" s="120" t="s">
        <v>22</v>
      </c>
      <c r="E140" s="121">
        <v>1827610.8</v>
      </c>
      <c r="F140" s="193"/>
      <c r="G140" s="122">
        <f t="shared" si="1"/>
        <v>40274152.570399873</v>
      </c>
    </row>
    <row r="141" spans="1:7" s="7" customFormat="1" ht="18" thickTop="1" thickBot="1" x14ac:dyDescent="0.25">
      <c r="A141" s="79"/>
      <c r="B141" s="123">
        <v>45062</v>
      </c>
      <c r="C141" s="124"/>
      <c r="D141" s="120" t="s">
        <v>22</v>
      </c>
      <c r="E141" s="121">
        <v>166015</v>
      </c>
      <c r="F141" s="193"/>
      <c r="G141" s="122">
        <f t="shared" si="1"/>
        <v>40440167.570399873</v>
      </c>
    </row>
    <row r="142" spans="1:7" s="7" customFormat="1" ht="18" thickTop="1" thickBot="1" x14ac:dyDescent="0.25">
      <c r="A142" s="79"/>
      <c r="B142" s="123">
        <v>45062</v>
      </c>
      <c r="C142" s="124"/>
      <c r="D142" s="120" t="s">
        <v>22</v>
      </c>
      <c r="E142" s="126">
        <v>1642351.56</v>
      </c>
      <c r="F142" s="196"/>
      <c r="G142" s="122">
        <f t="shared" si="1"/>
        <v>42082519.130399875</v>
      </c>
    </row>
    <row r="143" spans="1:7" s="7" customFormat="1" ht="18" thickTop="1" thickBot="1" x14ac:dyDescent="0.25">
      <c r="A143" s="79"/>
      <c r="B143" s="123">
        <v>45062</v>
      </c>
      <c r="C143" s="124"/>
      <c r="D143" s="120" t="s">
        <v>22</v>
      </c>
      <c r="E143" s="126">
        <v>1367154.79</v>
      </c>
      <c r="F143" s="196"/>
      <c r="G143" s="122">
        <f t="shared" si="1"/>
        <v>43449673.920399874</v>
      </c>
    </row>
    <row r="144" spans="1:7" s="7" customFormat="1" ht="17.25" customHeight="1" thickTop="1" thickBot="1" x14ac:dyDescent="0.25">
      <c r="A144" s="79"/>
      <c r="B144" s="123">
        <v>45062</v>
      </c>
      <c r="C144" s="124"/>
      <c r="D144" s="120" t="s">
        <v>22</v>
      </c>
      <c r="E144" s="126">
        <v>340964</v>
      </c>
      <c r="F144" s="193"/>
      <c r="G144" s="122">
        <f t="shared" si="1"/>
        <v>43790637.920399874</v>
      </c>
    </row>
    <row r="145" spans="1:7" s="7" customFormat="1" ht="18" thickTop="1" thickBot="1" x14ac:dyDescent="0.25">
      <c r="A145" s="79"/>
      <c r="B145" s="123">
        <v>45062</v>
      </c>
      <c r="C145" s="124"/>
      <c r="D145" s="120" t="s">
        <v>22</v>
      </c>
      <c r="E145" s="126">
        <v>176655</v>
      </c>
      <c r="F145" s="193"/>
      <c r="G145" s="122">
        <f t="shared" si="1"/>
        <v>43967292.920399874</v>
      </c>
    </row>
    <row r="146" spans="1:7" s="7" customFormat="1" ht="18" thickTop="1" thickBot="1" x14ac:dyDescent="0.25">
      <c r="A146" s="79"/>
      <c r="B146" s="123">
        <v>45062</v>
      </c>
      <c r="C146" s="124"/>
      <c r="D146" s="120" t="s">
        <v>111</v>
      </c>
      <c r="E146" s="121">
        <v>651.20000000000005</v>
      </c>
      <c r="F146" s="193"/>
      <c r="G146" s="122">
        <f t="shared" ref="G146:G209" si="2">G145+E146-F146</f>
        <v>43967944.120399877</v>
      </c>
    </row>
    <row r="147" spans="1:7" s="7" customFormat="1" ht="18" thickTop="1" thickBot="1" x14ac:dyDescent="0.25">
      <c r="A147" s="79"/>
      <c r="B147" s="123">
        <v>45062</v>
      </c>
      <c r="C147" s="124"/>
      <c r="D147" s="120" t="s">
        <v>111</v>
      </c>
      <c r="E147" s="121">
        <v>123832.05</v>
      </c>
      <c r="F147" s="193"/>
      <c r="G147" s="122">
        <f t="shared" si="2"/>
        <v>44091776.170399874</v>
      </c>
    </row>
    <row r="148" spans="1:7" s="7" customFormat="1" ht="18" customHeight="1" thickTop="1" thickBot="1" x14ac:dyDescent="0.25">
      <c r="A148" s="79"/>
      <c r="B148" s="123">
        <v>45063</v>
      </c>
      <c r="C148" s="124"/>
      <c r="D148" s="120" t="s">
        <v>41</v>
      </c>
      <c r="E148" s="121">
        <v>93954</v>
      </c>
      <c r="F148" s="193"/>
      <c r="G148" s="122">
        <f t="shared" si="2"/>
        <v>44185730.170399874</v>
      </c>
    </row>
    <row r="149" spans="1:7" s="7" customFormat="1" ht="18" thickTop="1" thickBot="1" x14ac:dyDescent="0.25">
      <c r="A149" s="79"/>
      <c r="B149" s="123">
        <v>45063</v>
      </c>
      <c r="C149" s="124"/>
      <c r="D149" s="120" t="s">
        <v>41</v>
      </c>
      <c r="E149" s="121">
        <v>35810</v>
      </c>
      <c r="F149" s="193"/>
      <c r="G149" s="122">
        <f t="shared" si="2"/>
        <v>44221540.170399874</v>
      </c>
    </row>
    <row r="150" spans="1:7" s="7" customFormat="1" ht="18" thickTop="1" thickBot="1" x14ac:dyDescent="0.25">
      <c r="A150" s="79"/>
      <c r="B150" s="123">
        <v>45063</v>
      </c>
      <c r="C150" s="124"/>
      <c r="D150" s="120" t="s">
        <v>41</v>
      </c>
      <c r="E150" s="121">
        <v>12755</v>
      </c>
      <c r="F150" s="193"/>
      <c r="G150" s="122">
        <f t="shared" si="2"/>
        <v>44234295.170399874</v>
      </c>
    </row>
    <row r="151" spans="1:7" s="7" customFormat="1" ht="18" thickTop="1" thickBot="1" x14ac:dyDescent="0.25">
      <c r="A151" s="79"/>
      <c r="B151" s="123">
        <v>45063</v>
      </c>
      <c r="C151" s="124"/>
      <c r="D151" s="120" t="s">
        <v>41</v>
      </c>
      <c r="E151" s="121">
        <v>4130</v>
      </c>
      <c r="F151" s="193"/>
      <c r="G151" s="122">
        <f t="shared" si="2"/>
        <v>44238425.170399874</v>
      </c>
    </row>
    <row r="152" spans="1:7" s="7" customFormat="1" ht="18" thickTop="1" thickBot="1" x14ac:dyDescent="0.25">
      <c r="A152" s="79"/>
      <c r="B152" s="123">
        <v>45063</v>
      </c>
      <c r="C152" s="124"/>
      <c r="D152" s="120" t="s">
        <v>41</v>
      </c>
      <c r="E152" s="121">
        <v>3110</v>
      </c>
      <c r="F152" s="193"/>
      <c r="G152" s="122">
        <f t="shared" si="2"/>
        <v>44241535.170399874</v>
      </c>
    </row>
    <row r="153" spans="1:7" s="7" customFormat="1" ht="18" thickTop="1" thickBot="1" x14ac:dyDescent="0.25">
      <c r="A153" s="79"/>
      <c r="B153" s="123">
        <v>45063</v>
      </c>
      <c r="C153" s="124"/>
      <c r="D153" s="120" t="s">
        <v>29</v>
      </c>
      <c r="E153" s="121">
        <v>41395.39</v>
      </c>
      <c r="F153" s="193">
        <v>1053.83</v>
      </c>
      <c r="G153" s="122">
        <f t="shared" si="2"/>
        <v>44281876.730399877</v>
      </c>
    </row>
    <row r="154" spans="1:7" s="7" customFormat="1" ht="31.5" thickTop="1" thickBot="1" x14ac:dyDescent="0.25">
      <c r="A154" s="79"/>
      <c r="B154" s="123">
        <v>45063</v>
      </c>
      <c r="C154" s="124"/>
      <c r="D154" s="120" t="s">
        <v>112</v>
      </c>
      <c r="E154" s="121">
        <v>102664</v>
      </c>
      <c r="F154" s="193"/>
      <c r="G154" s="122">
        <f t="shared" si="2"/>
        <v>44384540.730399877</v>
      </c>
    </row>
    <row r="155" spans="1:7" s="7" customFormat="1" ht="46.5" thickTop="1" thickBot="1" x14ac:dyDescent="0.25">
      <c r="A155" s="79"/>
      <c r="B155" s="123">
        <v>45063</v>
      </c>
      <c r="C155" s="124"/>
      <c r="D155" s="120" t="s">
        <v>113</v>
      </c>
      <c r="E155" s="121">
        <v>2208</v>
      </c>
      <c r="F155" s="193"/>
      <c r="G155" s="122">
        <f t="shared" si="2"/>
        <v>44386748.730399877</v>
      </c>
    </row>
    <row r="156" spans="1:7" s="7" customFormat="1" ht="18.75" customHeight="1" thickTop="1" thickBot="1" x14ac:dyDescent="0.25">
      <c r="A156" s="79"/>
      <c r="B156" s="123">
        <v>45063</v>
      </c>
      <c r="C156" s="124"/>
      <c r="D156" s="120" t="s">
        <v>62</v>
      </c>
      <c r="E156" s="121">
        <v>106400</v>
      </c>
      <c r="F156" s="193"/>
      <c r="G156" s="122">
        <f t="shared" si="2"/>
        <v>44493148.730399877</v>
      </c>
    </row>
    <row r="157" spans="1:7" s="7" customFormat="1" ht="23.25" customHeight="1" thickTop="1" thickBot="1" x14ac:dyDescent="0.25">
      <c r="A157" s="79"/>
      <c r="B157" s="123">
        <v>45063</v>
      </c>
      <c r="C157" s="124"/>
      <c r="D157" s="120" t="s">
        <v>22</v>
      </c>
      <c r="E157" s="121">
        <v>1401645.04</v>
      </c>
      <c r="F157" s="193"/>
      <c r="G157" s="122">
        <f t="shared" si="2"/>
        <v>45894793.770399876</v>
      </c>
    </row>
    <row r="158" spans="1:7" s="7" customFormat="1" ht="19.5" customHeight="1" thickTop="1" thickBot="1" x14ac:dyDescent="0.25">
      <c r="A158" s="79"/>
      <c r="B158" s="123">
        <v>45063</v>
      </c>
      <c r="C158" s="124"/>
      <c r="D158" s="120" t="s">
        <v>22</v>
      </c>
      <c r="E158" s="121">
        <v>3444704.81</v>
      </c>
      <c r="F158" s="193"/>
      <c r="G158" s="122">
        <f t="shared" si="2"/>
        <v>49339498.580399878</v>
      </c>
    </row>
    <row r="159" spans="1:7" s="7" customFormat="1" ht="21.75" customHeight="1" thickTop="1" thickBot="1" x14ac:dyDescent="0.25">
      <c r="A159" s="79"/>
      <c r="B159" s="123">
        <v>45063</v>
      </c>
      <c r="C159" s="124"/>
      <c r="D159" s="120" t="s">
        <v>22</v>
      </c>
      <c r="E159" s="121">
        <v>7367810.5999999996</v>
      </c>
      <c r="F159" s="193"/>
      <c r="G159" s="122">
        <f t="shared" si="2"/>
        <v>56707309.18039988</v>
      </c>
    </row>
    <row r="160" spans="1:7" s="7" customFormat="1" ht="30" thickTop="1" thickBot="1" x14ac:dyDescent="0.25">
      <c r="A160" s="79"/>
      <c r="B160" s="139">
        <v>45063</v>
      </c>
      <c r="C160" s="139"/>
      <c r="D160" s="139" t="s">
        <v>114</v>
      </c>
      <c r="E160" s="164"/>
      <c r="F160" s="164">
        <v>3895606.44</v>
      </c>
      <c r="G160" s="122">
        <f t="shared" si="2"/>
        <v>52811702.740399882</v>
      </c>
    </row>
    <row r="161" spans="1:7" s="7" customFormat="1" ht="18" thickTop="1" thickBot="1" x14ac:dyDescent="0.25">
      <c r="A161" s="79"/>
      <c r="B161" s="139">
        <v>45064</v>
      </c>
      <c r="C161" s="139"/>
      <c r="D161" s="139" t="s">
        <v>41</v>
      </c>
      <c r="E161" s="164">
        <v>182400</v>
      </c>
      <c r="F161" s="164"/>
      <c r="G161" s="122">
        <f t="shared" si="2"/>
        <v>52994102.740399882</v>
      </c>
    </row>
    <row r="162" spans="1:7" s="7" customFormat="1" ht="18" thickTop="1" thickBot="1" x14ac:dyDescent="0.25">
      <c r="A162" s="79"/>
      <c r="B162" s="139">
        <v>45064</v>
      </c>
      <c r="C162" s="139"/>
      <c r="D162" s="139" t="s">
        <v>41</v>
      </c>
      <c r="E162" s="164">
        <v>34485</v>
      </c>
      <c r="F162" s="164"/>
      <c r="G162" s="122">
        <f t="shared" si="2"/>
        <v>53028587.740399882</v>
      </c>
    </row>
    <row r="163" spans="1:7" s="7" customFormat="1" ht="18" thickTop="1" thickBot="1" x14ac:dyDescent="0.25">
      <c r="A163" s="79"/>
      <c r="B163" s="139">
        <v>45064</v>
      </c>
      <c r="C163" s="139"/>
      <c r="D163" s="139" t="s">
        <v>41</v>
      </c>
      <c r="E163" s="164">
        <v>10830</v>
      </c>
      <c r="F163" s="164"/>
      <c r="G163" s="122">
        <f t="shared" si="2"/>
        <v>53039417.740399882</v>
      </c>
    </row>
    <row r="164" spans="1:7" s="7" customFormat="1" ht="18" thickTop="1" thickBot="1" x14ac:dyDescent="0.25">
      <c r="A164" s="79"/>
      <c r="B164" s="139">
        <v>45064</v>
      </c>
      <c r="C164" s="139"/>
      <c r="D164" s="139" t="s">
        <v>41</v>
      </c>
      <c r="E164" s="164">
        <v>7625</v>
      </c>
      <c r="F164" s="164"/>
      <c r="G164" s="122">
        <f t="shared" si="2"/>
        <v>53047042.740399882</v>
      </c>
    </row>
    <row r="165" spans="1:7" s="7" customFormat="1" ht="18" thickTop="1" thickBot="1" x14ac:dyDescent="0.25">
      <c r="A165" s="79"/>
      <c r="B165" s="139">
        <v>45064</v>
      </c>
      <c r="C165" s="139"/>
      <c r="D165" s="139" t="s">
        <v>41</v>
      </c>
      <c r="E165" s="164">
        <v>92</v>
      </c>
      <c r="F165" s="164"/>
      <c r="G165" s="122">
        <f t="shared" si="2"/>
        <v>53047134.740399882</v>
      </c>
    </row>
    <row r="166" spans="1:7" s="7" customFormat="1" ht="18" thickTop="1" thickBot="1" x14ac:dyDescent="0.25">
      <c r="A166" s="79"/>
      <c r="B166" s="139">
        <v>45064</v>
      </c>
      <c r="C166" s="139"/>
      <c r="D166" s="139" t="s">
        <v>41</v>
      </c>
      <c r="E166" s="164">
        <v>4400</v>
      </c>
      <c r="F166" s="164"/>
      <c r="G166" s="122">
        <f t="shared" si="2"/>
        <v>53051534.740399882</v>
      </c>
    </row>
    <row r="167" spans="1:7" s="7" customFormat="1" ht="18" thickTop="1" thickBot="1" x14ac:dyDescent="0.25">
      <c r="A167" s="79"/>
      <c r="B167" s="139">
        <v>45064</v>
      </c>
      <c r="C167" s="139"/>
      <c r="D167" s="139" t="s">
        <v>29</v>
      </c>
      <c r="E167" s="164">
        <v>88322.06</v>
      </c>
      <c r="F167" s="164">
        <v>2305.5300000000002</v>
      </c>
      <c r="G167" s="122">
        <f t="shared" si="2"/>
        <v>53137551.270399883</v>
      </c>
    </row>
    <row r="168" spans="1:7" s="7" customFormat="1" ht="44.25" thickTop="1" thickBot="1" x14ac:dyDescent="0.25">
      <c r="A168" s="79"/>
      <c r="B168" s="169">
        <v>45064</v>
      </c>
      <c r="C168" s="170"/>
      <c r="D168" s="166" t="s">
        <v>115</v>
      </c>
      <c r="E168" s="168">
        <v>4980</v>
      </c>
      <c r="F168" s="168"/>
      <c r="G168" s="122">
        <f t="shared" si="2"/>
        <v>53142531.270399883</v>
      </c>
    </row>
    <row r="169" spans="1:7" s="7" customFormat="1" ht="44.25" thickTop="1" thickBot="1" x14ac:dyDescent="0.25">
      <c r="A169" s="79"/>
      <c r="B169" s="139">
        <v>45064</v>
      </c>
      <c r="C169" s="139"/>
      <c r="D169" s="205" t="s">
        <v>116</v>
      </c>
      <c r="E169" s="164">
        <v>26750</v>
      </c>
      <c r="F169" s="164"/>
      <c r="G169" s="122">
        <f t="shared" si="2"/>
        <v>53169281.270399883</v>
      </c>
    </row>
    <row r="170" spans="1:7" s="7" customFormat="1" ht="18" thickTop="1" thickBot="1" x14ac:dyDescent="0.25">
      <c r="A170" s="79"/>
      <c r="B170" s="163">
        <v>45064</v>
      </c>
      <c r="C170" s="139"/>
      <c r="D170" s="162" t="s">
        <v>46</v>
      </c>
      <c r="E170" s="164">
        <v>201586.14</v>
      </c>
      <c r="F170" s="164"/>
      <c r="G170" s="122">
        <f t="shared" si="2"/>
        <v>53370867.410399884</v>
      </c>
    </row>
    <row r="171" spans="1:7" s="7" customFormat="1" ht="18" thickTop="1" thickBot="1" x14ac:dyDescent="0.25">
      <c r="A171" s="79"/>
      <c r="B171" s="163">
        <v>45064</v>
      </c>
      <c r="C171" s="139"/>
      <c r="D171" s="162" t="s">
        <v>23</v>
      </c>
      <c r="E171" s="164"/>
      <c r="F171" s="164">
        <v>21936129.16</v>
      </c>
      <c r="G171" s="122">
        <f t="shared" si="2"/>
        <v>31434738.250399884</v>
      </c>
    </row>
    <row r="172" spans="1:7" s="7" customFormat="1" ht="18" thickTop="1" thickBot="1" x14ac:dyDescent="0.25">
      <c r="A172" s="79"/>
      <c r="B172" s="163">
        <v>45065</v>
      </c>
      <c r="C172" s="139"/>
      <c r="D172" s="162" t="s">
        <v>41</v>
      </c>
      <c r="E172" s="164">
        <v>87968</v>
      </c>
      <c r="F172" s="164"/>
      <c r="G172" s="122">
        <f t="shared" si="2"/>
        <v>31522706.250399884</v>
      </c>
    </row>
    <row r="173" spans="1:7" s="7" customFormat="1" ht="18" thickTop="1" thickBot="1" x14ac:dyDescent="0.25">
      <c r="A173" s="79"/>
      <c r="B173" s="165">
        <v>45065</v>
      </c>
      <c r="C173" s="161"/>
      <c r="D173" s="166" t="s">
        <v>41</v>
      </c>
      <c r="E173" s="161">
        <v>36932</v>
      </c>
      <c r="F173" s="161"/>
      <c r="G173" s="122">
        <f t="shared" si="2"/>
        <v>31559638.250399884</v>
      </c>
    </row>
    <row r="174" spans="1:7" s="7" customFormat="1" ht="17.25" customHeight="1" thickTop="1" thickBot="1" x14ac:dyDescent="0.25">
      <c r="A174" s="79"/>
      <c r="B174" s="123">
        <v>45065</v>
      </c>
      <c r="C174" s="124"/>
      <c r="D174" s="120" t="s">
        <v>41</v>
      </c>
      <c r="E174" s="121">
        <v>14210</v>
      </c>
      <c r="F174" s="171"/>
      <c r="G174" s="122">
        <f t="shared" si="2"/>
        <v>31573848.250399884</v>
      </c>
    </row>
    <row r="175" spans="1:7" s="7" customFormat="1" ht="18" thickTop="1" thickBot="1" x14ac:dyDescent="0.25">
      <c r="A175" s="79"/>
      <c r="B175" s="129">
        <v>45065</v>
      </c>
      <c r="C175" s="130"/>
      <c r="D175" s="120" t="s">
        <v>41</v>
      </c>
      <c r="E175" s="121">
        <v>2290</v>
      </c>
      <c r="F175" s="171"/>
      <c r="G175" s="122">
        <f t="shared" si="2"/>
        <v>31576138.250399884</v>
      </c>
    </row>
    <row r="176" spans="1:7" s="7" customFormat="1" ht="18" thickTop="1" thickBot="1" x14ac:dyDescent="0.25">
      <c r="A176" s="79"/>
      <c r="B176" s="129">
        <v>45065</v>
      </c>
      <c r="C176" s="130"/>
      <c r="D176" s="120" t="s">
        <v>41</v>
      </c>
      <c r="E176" s="121">
        <v>1915</v>
      </c>
      <c r="F176" s="171"/>
      <c r="G176" s="122">
        <f t="shared" si="2"/>
        <v>31578053.250399884</v>
      </c>
    </row>
    <row r="177" spans="1:9" s="7" customFormat="1" ht="18" thickTop="1" thickBot="1" x14ac:dyDescent="0.25">
      <c r="A177" s="79"/>
      <c r="B177" s="129">
        <v>45065</v>
      </c>
      <c r="C177" s="130"/>
      <c r="D177" s="120" t="s">
        <v>29</v>
      </c>
      <c r="E177" s="121">
        <v>85033.600000000006</v>
      </c>
      <c r="F177" s="171">
        <v>2227.1</v>
      </c>
      <c r="G177" s="122">
        <f t="shared" si="2"/>
        <v>31660859.750399884</v>
      </c>
    </row>
    <row r="178" spans="1:9" s="7" customFormat="1" ht="61.5" thickTop="1" thickBot="1" x14ac:dyDescent="0.25">
      <c r="A178" s="79"/>
      <c r="B178" s="129">
        <v>45065</v>
      </c>
      <c r="C178" s="130"/>
      <c r="D178" s="120" t="s">
        <v>117</v>
      </c>
      <c r="E178" s="121">
        <v>26220</v>
      </c>
      <c r="F178" s="171"/>
      <c r="G178" s="122">
        <f t="shared" si="2"/>
        <v>31687079.750399884</v>
      </c>
    </row>
    <row r="179" spans="1:9" s="7" customFormat="1" ht="18" thickTop="1" thickBot="1" x14ac:dyDescent="0.25">
      <c r="A179" s="79"/>
      <c r="B179" s="129">
        <v>45065</v>
      </c>
      <c r="C179" s="130"/>
      <c r="D179" s="120" t="s">
        <v>42</v>
      </c>
      <c r="E179" s="121">
        <v>595853.76</v>
      </c>
      <c r="F179" s="171"/>
      <c r="G179" s="122">
        <f t="shared" si="2"/>
        <v>32282933.510399885</v>
      </c>
    </row>
    <row r="180" spans="1:9" s="7" customFormat="1" ht="18" thickTop="1" thickBot="1" x14ac:dyDescent="0.25">
      <c r="A180" s="79"/>
      <c r="B180" s="129">
        <v>45065</v>
      </c>
      <c r="C180" s="130"/>
      <c r="D180" s="120" t="s">
        <v>42</v>
      </c>
      <c r="E180" s="121">
        <v>338230.9</v>
      </c>
      <c r="F180" s="171"/>
      <c r="G180" s="122">
        <f t="shared" si="2"/>
        <v>32621164.410399884</v>
      </c>
    </row>
    <row r="181" spans="1:9" s="7" customFormat="1" ht="18" thickTop="1" thickBot="1" x14ac:dyDescent="0.25">
      <c r="A181" s="79"/>
      <c r="B181" s="129">
        <v>45065</v>
      </c>
      <c r="C181" s="130"/>
      <c r="D181" s="120" t="s">
        <v>42</v>
      </c>
      <c r="E181" s="121">
        <v>11756</v>
      </c>
      <c r="F181" s="171"/>
      <c r="G181" s="122">
        <f t="shared" si="2"/>
        <v>32632920.410399884</v>
      </c>
    </row>
    <row r="182" spans="1:9" s="7" customFormat="1" ht="18" thickTop="1" thickBot="1" x14ac:dyDescent="0.25">
      <c r="A182" s="79"/>
      <c r="B182" s="129">
        <v>45065</v>
      </c>
      <c r="C182" s="130"/>
      <c r="D182" s="120" t="s">
        <v>42</v>
      </c>
      <c r="E182" s="121">
        <v>76115.08</v>
      </c>
      <c r="F182" s="171"/>
      <c r="G182" s="122">
        <f t="shared" si="2"/>
        <v>32709035.490399882</v>
      </c>
    </row>
    <row r="183" spans="1:9" s="7" customFormat="1" ht="18" thickTop="1" thickBot="1" x14ac:dyDescent="0.25">
      <c r="A183" s="79"/>
      <c r="B183" s="129">
        <v>45065</v>
      </c>
      <c r="C183" s="130"/>
      <c r="D183" s="120" t="s">
        <v>42</v>
      </c>
      <c r="E183" s="121">
        <v>1632535.12</v>
      </c>
      <c r="F183" s="171"/>
      <c r="G183" s="122">
        <f t="shared" si="2"/>
        <v>34341570.61039988</v>
      </c>
    </row>
    <row r="184" spans="1:9" s="7" customFormat="1" ht="18" thickTop="1" thickBot="1" x14ac:dyDescent="0.25">
      <c r="A184" s="79"/>
      <c r="B184" s="129">
        <v>45065</v>
      </c>
      <c r="C184" s="130"/>
      <c r="D184" s="120" t="s">
        <v>42</v>
      </c>
      <c r="E184" s="121">
        <v>842982.48</v>
      </c>
      <c r="F184" s="171"/>
      <c r="G184" s="122">
        <f t="shared" si="2"/>
        <v>35184553.090399876</v>
      </c>
    </row>
    <row r="185" spans="1:9" s="7" customFormat="1" ht="18" thickTop="1" thickBot="1" x14ac:dyDescent="0.25">
      <c r="A185" s="79"/>
      <c r="B185" s="129">
        <v>45065</v>
      </c>
      <c r="C185" s="130"/>
      <c r="D185" s="120" t="s">
        <v>42</v>
      </c>
      <c r="E185" s="121">
        <v>13711.5</v>
      </c>
      <c r="F185" s="171"/>
      <c r="G185" s="122">
        <f t="shared" si="2"/>
        <v>35198264.590399876</v>
      </c>
    </row>
    <row r="186" spans="1:9" s="7" customFormat="1" ht="18" thickTop="1" thickBot="1" x14ac:dyDescent="0.25">
      <c r="A186" s="79"/>
      <c r="B186" s="129">
        <v>45065</v>
      </c>
      <c r="C186" s="130"/>
      <c r="D186" s="120" t="s">
        <v>42</v>
      </c>
      <c r="E186" s="121">
        <v>262439.5</v>
      </c>
      <c r="F186" s="171"/>
      <c r="G186" s="122">
        <f t="shared" si="2"/>
        <v>35460704.090399876</v>
      </c>
    </row>
    <row r="187" spans="1:9" s="7" customFormat="1" ht="18" thickTop="1" thickBot="1" x14ac:dyDescent="0.25">
      <c r="A187" s="79"/>
      <c r="B187" s="129">
        <v>45065</v>
      </c>
      <c r="C187" s="130"/>
      <c r="D187" s="120" t="s">
        <v>42</v>
      </c>
      <c r="E187" s="121">
        <v>132616.9</v>
      </c>
      <c r="F187" s="171"/>
      <c r="G187" s="122">
        <f t="shared" si="2"/>
        <v>35593320.990399875</v>
      </c>
    </row>
    <row r="188" spans="1:9" s="7" customFormat="1" ht="18" thickTop="1" thickBot="1" x14ac:dyDescent="0.25">
      <c r="A188" s="79"/>
      <c r="B188" s="129">
        <v>45065</v>
      </c>
      <c r="C188" s="130"/>
      <c r="D188" s="120" t="s">
        <v>42</v>
      </c>
      <c r="E188" s="121">
        <v>348</v>
      </c>
      <c r="F188" s="171"/>
      <c r="G188" s="122">
        <f t="shared" si="2"/>
        <v>35593668.990399875</v>
      </c>
      <c r="H188" s="203"/>
      <c r="I188" s="110"/>
    </row>
    <row r="189" spans="1:9" s="7" customFormat="1" ht="18" thickTop="1" thickBot="1" x14ac:dyDescent="0.25">
      <c r="A189" s="79"/>
      <c r="B189" s="129">
        <v>45065</v>
      </c>
      <c r="C189" s="130"/>
      <c r="D189" s="120" t="s">
        <v>42</v>
      </c>
      <c r="E189" s="121">
        <v>240</v>
      </c>
      <c r="F189" s="171"/>
      <c r="G189" s="122">
        <f t="shared" si="2"/>
        <v>35593908.990399875</v>
      </c>
    </row>
    <row r="190" spans="1:9" s="7" customFormat="1" ht="18" thickTop="1" thickBot="1" x14ac:dyDescent="0.25">
      <c r="A190" s="79"/>
      <c r="B190" s="129">
        <v>45066</v>
      </c>
      <c r="C190" s="130"/>
      <c r="D190" s="120" t="s">
        <v>41</v>
      </c>
      <c r="E190" s="121">
        <v>61500</v>
      </c>
      <c r="F190" s="171"/>
      <c r="G190" s="122">
        <f t="shared" si="2"/>
        <v>35655408.990399875</v>
      </c>
    </row>
    <row r="191" spans="1:9" s="7" customFormat="1" ht="18" thickTop="1" thickBot="1" x14ac:dyDescent="0.25">
      <c r="A191" s="79"/>
      <c r="B191" s="129">
        <v>45066</v>
      </c>
      <c r="C191" s="130"/>
      <c r="D191" s="120" t="s">
        <v>29</v>
      </c>
      <c r="E191" s="121">
        <v>31624</v>
      </c>
      <c r="F191" s="171">
        <v>814.8</v>
      </c>
      <c r="G191" s="122">
        <f t="shared" si="2"/>
        <v>35686218.190399878</v>
      </c>
    </row>
    <row r="192" spans="1:9" s="7" customFormat="1" ht="18" thickTop="1" thickBot="1" x14ac:dyDescent="0.25">
      <c r="A192" s="79"/>
      <c r="B192" s="129">
        <v>45067</v>
      </c>
      <c r="C192" s="130"/>
      <c r="D192" s="120" t="s">
        <v>41</v>
      </c>
      <c r="E192" s="121">
        <v>2950</v>
      </c>
      <c r="F192" s="171"/>
      <c r="G192" s="122">
        <f t="shared" si="2"/>
        <v>35689168.190399878</v>
      </c>
    </row>
    <row r="193" spans="1:7" s="7" customFormat="1" ht="18" thickTop="1" thickBot="1" x14ac:dyDescent="0.25">
      <c r="A193" s="79"/>
      <c r="B193" s="129">
        <v>45067</v>
      </c>
      <c r="C193" s="130"/>
      <c r="D193" s="120" t="s">
        <v>29</v>
      </c>
      <c r="E193" s="121">
        <v>967</v>
      </c>
      <c r="F193" s="171">
        <v>24.18</v>
      </c>
      <c r="G193" s="122">
        <f t="shared" si="2"/>
        <v>35690111.010399878</v>
      </c>
    </row>
    <row r="194" spans="1:7" s="7" customFormat="1" ht="18" thickTop="1" thickBot="1" x14ac:dyDescent="0.25">
      <c r="A194" s="79"/>
      <c r="B194" s="129">
        <v>45068</v>
      </c>
      <c r="C194" s="130"/>
      <c r="D194" s="120" t="s">
        <v>41</v>
      </c>
      <c r="E194" s="121">
        <v>27518</v>
      </c>
      <c r="F194" s="171"/>
      <c r="G194" s="122">
        <f t="shared" si="2"/>
        <v>35717629.010399878</v>
      </c>
    </row>
    <row r="195" spans="1:7" s="7" customFormat="1" ht="18" thickTop="1" thickBot="1" x14ac:dyDescent="0.25">
      <c r="A195" s="79"/>
      <c r="B195" s="129">
        <v>45068</v>
      </c>
      <c r="C195" s="130"/>
      <c r="D195" s="120" t="s">
        <v>41</v>
      </c>
      <c r="E195" s="121">
        <v>35900</v>
      </c>
      <c r="F195" s="171"/>
      <c r="G195" s="122">
        <f t="shared" si="2"/>
        <v>35753529.010399878</v>
      </c>
    </row>
    <row r="196" spans="1:7" s="7" customFormat="1" ht="18" thickTop="1" thickBot="1" x14ac:dyDescent="0.25">
      <c r="A196" s="79"/>
      <c r="B196" s="129">
        <v>45068</v>
      </c>
      <c r="C196" s="130"/>
      <c r="D196" s="120" t="s">
        <v>41</v>
      </c>
      <c r="E196" s="121">
        <v>11350</v>
      </c>
      <c r="F196" s="171"/>
      <c r="G196" s="122">
        <f t="shared" si="2"/>
        <v>35764879.010399878</v>
      </c>
    </row>
    <row r="197" spans="1:7" s="7" customFormat="1" ht="18" thickTop="1" thickBot="1" x14ac:dyDescent="0.25">
      <c r="A197" s="79"/>
      <c r="B197" s="129">
        <v>45068</v>
      </c>
      <c r="C197" s="130"/>
      <c r="D197" s="120" t="s">
        <v>41</v>
      </c>
      <c r="E197" s="121">
        <v>7550</v>
      </c>
      <c r="F197" s="171"/>
      <c r="G197" s="122">
        <f t="shared" si="2"/>
        <v>35772429.010399878</v>
      </c>
    </row>
    <row r="198" spans="1:7" s="7" customFormat="1" ht="18" thickTop="1" thickBot="1" x14ac:dyDescent="0.25">
      <c r="A198" s="79"/>
      <c r="B198" s="129">
        <v>45068</v>
      </c>
      <c r="C198" s="130"/>
      <c r="D198" s="120" t="s">
        <v>41</v>
      </c>
      <c r="E198" s="121">
        <v>15200</v>
      </c>
      <c r="F198" s="171"/>
      <c r="G198" s="122">
        <f t="shared" si="2"/>
        <v>35787629.010399878</v>
      </c>
    </row>
    <row r="199" spans="1:7" s="7" customFormat="1" ht="18" thickTop="1" thickBot="1" x14ac:dyDescent="0.25">
      <c r="A199" s="79"/>
      <c r="B199" s="129">
        <v>45068</v>
      </c>
      <c r="C199" s="130"/>
      <c r="D199" s="120" t="s">
        <v>41</v>
      </c>
      <c r="E199" s="121">
        <v>4300</v>
      </c>
      <c r="F199" s="171"/>
      <c r="G199" s="122">
        <f t="shared" si="2"/>
        <v>35791929.010399878</v>
      </c>
    </row>
    <row r="200" spans="1:7" s="7" customFormat="1" ht="18" thickTop="1" thickBot="1" x14ac:dyDescent="0.25">
      <c r="A200" s="79"/>
      <c r="B200" s="129">
        <v>45068</v>
      </c>
      <c r="C200" s="130"/>
      <c r="D200" s="120" t="s">
        <v>29</v>
      </c>
      <c r="E200" s="121">
        <v>74005.03</v>
      </c>
      <c r="F200" s="171">
        <v>1919.43</v>
      </c>
      <c r="G200" s="122">
        <f t="shared" si="2"/>
        <v>35864014.61039988</v>
      </c>
    </row>
    <row r="201" spans="1:7" s="7" customFormat="1" ht="18" thickTop="1" thickBot="1" x14ac:dyDescent="0.25">
      <c r="A201" s="79"/>
      <c r="B201" s="129">
        <v>45068</v>
      </c>
      <c r="C201" s="130"/>
      <c r="D201" s="120" t="s">
        <v>44</v>
      </c>
      <c r="E201" s="121">
        <v>106742.92</v>
      </c>
      <c r="F201" s="171"/>
      <c r="G201" s="122">
        <f t="shared" si="2"/>
        <v>35970757.530399881</v>
      </c>
    </row>
    <row r="202" spans="1:7" s="7" customFormat="1" ht="21.75" customHeight="1" thickTop="1" thickBot="1" x14ac:dyDescent="0.25">
      <c r="A202" s="79"/>
      <c r="B202" s="129">
        <v>45068</v>
      </c>
      <c r="C202" s="130"/>
      <c r="D202" s="120" t="s">
        <v>111</v>
      </c>
      <c r="E202" s="121">
        <v>1218200.26</v>
      </c>
      <c r="F202" s="171"/>
      <c r="G202" s="122">
        <f t="shared" si="2"/>
        <v>37188957.790399879</v>
      </c>
    </row>
    <row r="203" spans="1:7" s="7" customFormat="1" ht="18" thickTop="1" thickBot="1" x14ac:dyDescent="0.25">
      <c r="A203" s="79"/>
      <c r="B203" s="129">
        <v>45068</v>
      </c>
      <c r="C203" s="130"/>
      <c r="D203" s="120" t="s">
        <v>111</v>
      </c>
      <c r="E203" s="121">
        <v>142881.25</v>
      </c>
      <c r="F203" s="171"/>
      <c r="G203" s="122">
        <f t="shared" si="2"/>
        <v>37331839.040399879</v>
      </c>
    </row>
    <row r="204" spans="1:7" s="7" customFormat="1" ht="18" thickTop="1" thickBot="1" x14ac:dyDescent="0.25">
      <c r="A204" s="79"/>
      <c r="B204" s="129">
        <v>45068</v>
      </c>
      <c r="C204" s="130"/>
      <c r="D204" s="120" t="s">
        <v>111</v>
      </c>
      <c r="E204" s="121">
        <v>792217.11</v>
      </c>
      <c r="F204" s="171"/>
      <c r="G204" s="122">
        <f t="shared" si="2"/>
        <v>38124056.150399879</v>
      </c>
    </row>
    <row r="205" spans="1:7" s="7" customFormat="1" ht="18" thickTop="1" thickBot="1" x14ac:dyDescent="0.25">
      <c r="A205" s="79"/>
      <c r="B205" s="129">
        <v>45068</v>
      </c>
      <c r="C205" s="130"/>
      <c r="D205" s="120" t="s">
        <v>111</v>
      </c>
      <c r="E205" s="121">
        <v>412819.22</v>
      </c>
      <c r="F205" s="171"/>
      <c r="G205" s="122">
        <f t="shared" si="2"/>
        <v>38536875.370399877</v>
      </c>
    </row>
    <row r="206" spans="1:7" s="7" customFormat="1" ht="18" thickTop="1" thickBot="1" x14ac:dyDescent="0.25">
      <c r="A206" s="79"/>
      <c r="B206" s="129">
        <v>45068</v>
      </c>
      <c r="C206" s="130"/>
      <c r="D206" s="120" t="s">
        <v>76</v>
      </c>
      <c r="E206" s="121">
        <v>1275015.21</v>
      </c>
      <c r="F206" s="171"/>
      <c r="G206" s="122">
        <f t="shared" si="2"/>
        <v>39811890.580399878</v>
      </c>
    </row>
    <row r="207" spans="1:7" s="7" customFormat="1" ht="18" thickTop="1" thickBot="1" x14ac:dyDescent="0.25">
      <c r="A207" s="79"/>
      <c r="B207" s="129">
        <v>45069</v>
      </c>
      <c r="C207" s="130"/>
      <c r="D207" s="120" t="s">
        <v>41</v>
      </c>
      <c r="E207" s="121">
        <v>46203</v>
      </c>
      <c r="F207" s="171"/>
      <c r="G207" s="122">
        <f t="shared" si="2"/>
        <v>39858093.580399878</v>
      </c>
    </row>
    <row r="208" spans="1:7" s="7" customFormat="1" ht="18" thickTop="1" thickBot="1" x14ac:dyDescent="0.25">
      <c r="A208" s="79"/>
      <c r="B208" s="129">
        <v>45069</v>
      </c>
      <c r="C208" s="130"/>
      <c r="D208" s="120" t="s">
        <v>41</v>
      </c>
      <c r="E208" s="121">
        <v>47600</v>
      </c>
      <c r="F208" s="171"/>
      <c r="G208" s="122">
        <f t="shared" si="2"/>
        <v>39905693.580399878</v>
      </c>
    </row>
    <row r="209" spans="1:7" s="7" customFormat="1" ht="18" thickTop="1" thickBot="1" x14ac:dyDescent="0.25">
      <c r="A209" s="79"/>
      <c r="B209" s="129">
        <v>45069</v>
      </c>
      <c r="C209" s="130"/>
      <c r="D209" s="120" t="s">
        <v>41</v>
      </c>
      <c r="E209" s="121">
        <v>13130</v>
      </c>
      <c r="F209" s="171"/>
      <c r="G209" s="122">
        <f t="shared" si="2"/>
        <v>39918823.580399878</v>
      </c>
    </row>
    <row r="210" spans="1:7" s="7" customFormat="1" ht="18" thickTop="1" thickBot="1" x14ac:dyDescent="0.25">
      <c r="A210" s="79"/>
      <c r="B210" s="129">
        <v>45069</v>
      </c>
      <c r="C210" s="130"/>
      <c r="D210" s="120" t="s">
        <v>41</v>
      </c>
      <c r="E210" s="121">
        <v>2695</v>
      </c>
      <c r="F210" s="171"/>
      <c r="G210" s="122">
        <f t="shared" ref="G210:G273" si="3">G209+E210-F210</f>
        <v>39921518.580399878</v>
      </c>
    </row>
    <row r="211" spans="1:7" s="7" customFormat="1" ht="18" thickTop="1" thickBot="1" x14ac:dyDescent="0.25">
      <c r="A211" s="79"/>
      <c r="B211" s="129">
        <v>45069</v>
      </c>
      <c r="C211" s="130"/>
      <c r="D211" s="120" t="s">
        <v>41</v>
      </c>
      <c r="E211" s="121">
        <v>97663</v>
      </c>
      <c r="F211" s="171"/>
      <c r="G211" s="122">
        <f t="shared" si="3"/>
        <v>40019181.580399878</v>
      </c>
    </row>
    <row r="212" spans="1:7" s="7" customFormat="1" ht="18" thickTop="1" thickBot="1" x14ac:dyDescent="0.25">
      <c r="A212" s="79"/>
      <c r="B212" s="129">
        <v>45069</v>
      </c>
      <c r="C212" s="130"/>
      <c r="D212" s="120" t="s">
        <v>41</v>
      </c>
      <c r="E212" s="121">
        <v>10461</v>
      </c>
      <c r="F212" s="171"/>
      <c r="G212" s="122">
        <f t="shared" si="3"/>
        <v>40029642.580399878</v>
      </c>
    </row>
    <row r="213" spans="1:7" s="7" customFormat="1" ht="18" thickTop="1" thickBot="1" x14ac:dyDescent="0.25">
      <c r="A213" s="79"/>
      <c r="B213" s="129">
        <v>45069</v>
      </c>
      <c r="C213" s="130"/>
      <c r="D213" s="120" t="s">
        <v>29</v>
      </c>
      <c r="E213" s="121">
        <v>69366.41</v>
      </c>
      <c r="F213" s="171">
        <v>1838.39</v>
      </c>
      <c r="G213" s="122">
        <f t="shared" si="3"/>
        <v>40097170.600399874</v>
      </c>
    </row>
    <row r="214" spans="1:7" s="7" customFormat="1" ht="18" thickTop="1" thickBot="1" x14ac:dyDescent="0.25">
      <c r="A214" s="79"/>
      <c r="B214" s="129">
        <v>45069</v>
      </c>
      <c r="C214" s="130"/>
      <c r="D214" s="120" t="s">
        <v>42</v>
      </c>
      <c r="E214" s="121">
        <v>17658.88</v>
      </c>
      <c r="F214" s="171"/>
      <c r="G214" s="122">
        <f t="shared" si="3"/>
        <v>40114829.480399877</v>
      </c>
    </row>
    <row r="215" spans="1:7" s="7" customFormat="1" ht="18" thickTop="1" thickBot="1" x14ac:dyDescent="0.25">
      <c r="A215" s="79"/>
      <c r="B215" s="129">
        <v>45069</v>
      </c>
      <c r="C215" s="130"/>
      <c r="D215" s="120" t="s">
        <v>23</v>
      </c>
      <c r="E215" s="121"/>
      <c r="F215" s="171">
        <v>6744590.6100000003</v>
      </c>
      <c r="G215" s="122">
        <f t="shared" si="3"/>
        <v>33370238.870399877</v>
      </c>
    </row>
    <row r="216" spans="1:7" s="7" customFormat="1" ht="18" thickTop="1" thickBot="1" x14ac:dyDescent="0.25">
      <c r="A216" s="79"/>
      <c r="B216" s="129">
        <v>45070</v>
      </c>
      <c r="C216" s="130"/>
      <c r="D216" s="120" t="s">
        <v>41</v>
      </c>
      <c r="E216" s="121">
        <v>43282</v>
      </c>
      <c r="F216" s="171"/>
      <c r="G216" s="122">
        <f t="shared" si="3"/>
        <v>33413520.870399877</v>
      </c>
    </row>
    <row r="217" spans="1:7" s="7" customFormat="1" ht="18" thickTop="1" thickBot="1" x14ac:dyDescent="0.25">
      <c r="A217" s="79"/>
      <c r="B217" s="129">
        <v>45070</v>
      </c>
      <c r="C217" s="130"/>
      <c r="D217" s="120" t="s">
        <v>41</v>
      </c>
      <c r="E217" s="121">
        <v>57267</v>
      </c>
      <c r="F217" s="171"/>
      <c r="G217" s="122">
        <f t="shared" si="3"/>
        <v>33470787.870399877</v>
      </c>
    </row>
    <row r="218" spans="1:7" s="7" customFormat="1" ht="18" thickTop="1" thickBot="1" x14ac:dyDescent="0.25">
      <c r="A218" s="79"/>
      <c r="B218" s="129">
        <v>45070</v>
      </c>
      <c r="C218" s="130"/>
      <c r="D218" s="120" t="s">
        <v>41</v>
      </c>
      <c r="E218" s="121">
        <v>11410</v>
      </c>
      <c r="F218" s="171"/>
      <c r="G218" s="122">
        <f t="shared" si="3"/>
        <v>33482197.870399877</v>
      </c>
    </row>
    <row r="219" spans="1:7" s="7" customFormat="1" ht="18" thickTop="1" thickBot="1" x14ac:dyDescent="0.25">
      <c r="A219" s="79"/>
      <c r="B219" s="129">
        <v>45070</v>
      </c>
      <c r="C219" s="130"/>
      <c r="D219" s="120" t="s">
        <v>41</v>
      </c>
      <c r="E219" s="121">
        <v>6695</v>
      </c>
      <c r="F219" s="171"/>
      <c r="G219" s="122">
        <f t="shared" si="3"/>
        <v>33488892.870399877</v>
      </c>
    </row>
    <row r="220" spans="1:7" s="7" customFormat="1" ht="18" thickTop="1" thickBot="1" x14ac:dyDescent="0.25">
      <c r="A220" s="79"/>
      <c r="B220" s="129">
        <v>45070</v>
      </c>
      <c r="C220" s="130"/>
      <c r="D220" s="120" t="s">
        <v>41</v>
      </c>
      <c r="E220" s="121">
        <v>42718</v>
      </c>
      <c r="F220" s="171"/>
      <c r="G220" s="122">
        <f t="shared" si="3"/>
        <v>33531610.870399877</v>
      </c>
    </row>
    <row r="221" spans="1:7" s="7" customFormat="1" ht="18" thickTop="1" thickBot="1" x14ac:dyDescent="0.25">
      <c r="A221" s="79"/>
      <c r="B221" s="129">
        <v>45070</v>
      </c>
      <c r="C221" s="130"/>
      <c r="D221" s="120" t="s">
        <v>41</v>
      </c>
      <c r="E221" s="121">
        <v>3315</v>
      </c>
      <c r="F221" s="171"/>
      <c r="G221" s="122">
        <f t="shared" si="3"/>
        <v>33534925.870399877</v>
      </c>
    </row>
    <row r="222" spans="1:7" s="7" customFormat="1" ht="18" thickTop="1" thickBot="1" x14ac:dyDescent="0.25">
      <c r="A222" s="79"/>
      <c r="B222" s="129">
        <v>45070</v>
      </c>
      <c r="C222" s="130"/>
      <c r="D222" s="120" t="s">
        <v>41</v>
      </c>
      <c r="E222" s="121">
        <v>687</v>
      </c>
      <c r="F222" s="171"/>
      <c r="G222" s="122">
        <f t="shared" si="3"/>
        <v>33535612.870399877</v>
      </c>
    </row>
    <row r="223" spans="1:7" s="7" customFormat="1" ht="18" thickTop="1" thickBot="1" x14ac:dyDescent="0.25">
      <c r="A223" s="79"/>
      <c r="B223" s="129">
        <v>45070</v>
      </c>
      <c r="C223" s="130"/>
      <c r="D223" s="120" t="s">
        <v>29</v>
      </c>
      <c r="E223" s="121">
        <v>72286.36</v>
      </c>
      <c r="F223" s="171">
        <v>1840.88</v>
      </c>
      <c r="G223" s="122">
        <f t="shared" si="3"/>
        <v>33606058.350399874</v>
      </c>
    </row>
    <row r="224" spans="1:7" s="7" customFormat="1" ht="46.5" thickTop="1" thickBot="1" x14ac:dyDescent="0.25">
      <c r="A224" s="79"/>
      <c r="B224" s="129">
        <v>45070</v>
      </c>
      <c r="C224" s="130"/>
      <c r="D224" s="120" t="s">
        <v>118</v>
      </c>
      <c r="E224" s="121">
        <v>10000</v>
      </c>
      <c r="F224" s="171"/>
      <c r="G224" s="122">
        <f t="shared" si="3"/>
        <v>33616058.350399874</v>
      </c>
    </row>
    <row r="225" spans="1:7" s="7" customFormat="1" ht="46.5" thickTop="1" thickBot="1" x14ac:dyDescent="0.25">
      <c r="A225" s="79"/>
      <c r="B225" s="129">
        <v>45070</v>
      </c>
      <c r="C225" s="130"/>
      <c r="D225" s="120" t="s">
        <v>119</v>
      </c>
      <c r="E225" s="121">
        <v>2208</v>
      </c>
      <c r="F225" s="171"/>
      <c r="G225" s="122">
        <f t="shared" si="3"/>
        <v>33618266.350399874</v>
      </c>
    </row>
    <row r="226" spans="1:7" s="7" customFormat="1" ht="18" thickTop="1" thickBot="1" x14ac:dyDescent="0.25">
      <c r="A226" s="79"/>
      <c r="B226" s="129">
        <v>45070</v>
      </c>
      <c r="C226" s="130"/>
      <c r="D226" s="120" t="s">
        <v>60</v>
      </c>
      <c r="E226" s="121">
        <v>500</v>
      </c>
      <c r="F226" s="171"/>
      <c r="G226" s="122">
        <f t="shared" si="3"/>
        <v>33618766.350399874</v>
      </c>
    </row>
    <row r="227" spans="1:7" s="7" customFormat="1" ht="31.5" thickTop="1" thickBot="1" x14ac:dyDescent="0.25">
      <c r="A227" s="79"/>
      <c r="B227" s="129">
        <v>45070</v>
      </c>
      <c r="C227" s="130"/>
      <c r="D227" s="120" t="s">
        <v>52</v>
      </c>
      <c r="E227" s="121">
        <v>35044.6</v>
      </c>
      <c r="F227" s="171"/>
      <c r="G227" s="122">
        <f t="shared" si="3"/>
        <v>33653810.950399876</v>
      </c>
    </row>
    <row r="228" spans="1:7" s="7" customFormat="1" ht="31.5" thickTop="1" thickBot="1" x14ac:dyDescent="0.25">
      <c r="A228" s="79"/>
      <c r="B228" s="129">
        <v>45070</v>
      </c>
      <c r="C228" s="130"/>
      <c r="D228" s="120" t="s">
        <v>120</v>
      </c>
      <c r="E228" s="121">
        <v>5482.23</v>
      </c>
      <c r="F228" s="171"/>
      <c r="G228" s="122">
        <f t="shared" si="3"/>
        <v>33659293.180399872</v>
      </c>
    </row>
    <row r="229" spans="1:7" s="7" customFormat="1" ht="31.5" thickTop="1" thickBot="1" x14ac:dyDescent="0.25">
      <c r="A229" s="79"/>
      <c r="B229" s="129">
        <v>45070</v>
      </c>
      <c r="C229" s="130"/>
      <c r="D229" s="120" t="s">
        <v>120</v>
      </c>
      <c r="E229" s="121">
        <v>83987.08</v>
      </c>
      <c r="F229" s="171"/>
      <c r="G229" s="122">
        <f t="shared" si="3"/>
        <v>33743280.260399871</v>
      </c>
    </row>
    <row r="230" spans="1:7" s="7" customFormat="1" ht="31.5" thickTop="1" thickBot="1" x14ac:dyDescent="0.25">
      <c r="A230" s="79"/>
      <c r="B230" s="129">
        <v>45070</v>
      </c>
      <c r="C230" s="130"/>
      <c r="D230" s="120" t="s">
        <v>120</v>
      </c>
      <c r="E230" s="121">
        <v>21804.34</v>
      </c>
      <c r="F230" s="171"/>
      <c r="G230" s="122">
        <f t="shared" si="3"/>
        <v>33765084.600399874</v>
      </c>
    </row>
    <row r="231" spans="1:7" s="7" customFormat="1" ht="18" thickTop="1" thickBot="1" x14ac:dyDescent="0.25">
      <c r="A231" s="79"/>
      <c r="B231" s="129">
        <v>45070</v>
      </c>
      <c r="C231" s="130"/>
      <c r="D231" s="120" t="s">
        <v>23</v>
      </c>
      <c r="E231" s="121"/>
      <c r="F231" s="171">
        <v>565700.5</v>
      </c>
      <c r="G231" s="122">
        <f t="shared" si="3"/>
        <v>33199384.100399874</v>
      </c>
    </row>
    <row r="232" spans="1:7" s="7" customFormat="1" ht="18" thickTop="1" thickBot="1" x14ac:dyDescent="0.25">
      <c r="A232" s="79"/>
      <c r="B232" s="129">
        <v>45071</v>
      </c>
      <c r="C232" s="130"/>
      <c r="D232" s="120" t="s">
        <v>41</v>
      </c>
      <c r="E232" s="121">
        <v>44002</v>
      </c>
      <c r="F232" s="171"/>
      <c r="G232" s="122">
        <f t="shared" si="3"/>
        <v>33243386.100399874</v>
      </c>
    </row>
    <row r="233" spans="1:7" s="7" customFormat="1" ht="18" thickTop="1" thickBot="1" x14ac:dyDescent="0.25">
      <c r="A233" s="79"/>
      <c r="B233" s="129">
        <v>45071</v>
      </c>
      <c r="C233" s="130"/>
      <c r="D233" s="120" t="s">
        <v>41</v>
      </c>
      <c r="E233" s="121">
        <v>46910</v>
      </c>
      <c r="F233" s="171"/>
      <c r="G233" s="122">
        <f t="shared" si="3"/>
        <v>33290296.100399874</v>
      </c>
    </row>
    <row r="234" spans="1:7" s="7" customFormat="1" ht="18" thickTop="1" thickBot="1" x14ac:dyDescent="0.25">
      <c r="A234" s="79"/>
      <c r="B234" s="129">
        <v>45071</v>
      </c>
      <c r="C234" s="130"/>
      <c r="D234" s="120" t="s">
        <v>41</v>
      </c>
      <c r="E234" s="121">
        <v>9250</v>
      </c>
      <c r="F234" s="171"/>
      <c r="G234" s="122">
        <f t="shared" si="3"/>
        <v>33299546.100399874</v>
      </c>
    </row>
    <row r="235" spans="1:7" s="7" customFormat="1" ht="18" thickTop="1" thickBot="1" x14ac:dyDescent="0.25">
      <c r="A235" s="79"/>
      <c r="B235" s="129">
        <v>45071</v>
      </c>
      <c r="C235" s="130"/>
      <c r="D235" s="120" t="s">
        <v>41</v>
      </c>
      <c r="E235" s="121">
        <v>1300</v>
      </c>
      <c r="F235" s="171"/>
      <c r="G235" s="122">
        <f t="shared" si="3"/>
        <v>33300846.100399874</v>
      </c>
    </row>
    <row r="236" spans="1:7" s="7" customFormat="1" ht="18" thickTop="1" thickBot="1" x14ac:dyDescent="0.25">
      <c r="A236" s="79"/>
      <c r="B236" s="129">
        <v>45071</v>
      </c>
      <c r="C236" s="130"/>
      <c r="D236" s="120" t="s">
        <v>41</v>
      </c>
      <c r="E236" s="121">
        <v>96677</v>
      </c>
      <c r="F236" s="171"/>
      <c r="G236" s="122">
        <f t="shared" si="3"/>
        <v>33397523.100399874</v>
      </c>
    </row>
    <row r="237" spans="1:7" s="7" customFormat="1" ht="18" thickTop="1" thickBot="1" x14ac:dyDescent="0.25">
      <c r="A237" s="79"/>
      <c r="B237" s="129">
        <v>45071</v>
      </c>
      <c r="C237" s="130"/>
      <c r="D237" s="120" t="s">
        <v>41</v>
      </c>
      <c r="E237" s="121">
        <v>3871</v>
      </c>
      <c r="F237" s="171"/>
      <c r="G237" s="122">
        <f t="shared" si="3"/>
        <v>33401394.100399874</v>
      </c>
    </row>
    <row r="238" spans="1:7" s="7" customFormat="1" ht="18" thickTop="1" thickBot="1" x14ac:dyDescent="0.25">
      <c r="A238" s="79"/>
      <c r="B238" s="129">
        <v>45071</v>
      </c>
      <c r="C238" s="130"/>
      <c r="D238" s="120" t="s">
        <v>29</v>
      </c>
      <c r="E238" s="121">
        <v>137349.96</v>
      </c>
      <c r="F238" s="171">
        <v>3507.12</v>
      </c>
      <c r="G238" s="122">
        <f t="shared" si="3"/>
        <v>33535236.940399874</v>
      </c>
    </row>
    <row r="239" spans="1:7" s="7" customFormat="1" ht="23.25" customHeight="1" thickTop="1" thickBot="1" x14ac:dyDescent="0.25">
      <c r="A239" s="79"/>
      <c r="B239" s="129">
        <v>45071</v>
      </c>
      <c r="C239" s="130"/>
      <c r="D239" s="120" t="s">
        <v>53</v>
      </c>
      <c r="E239" s="121">
        <v>6900</v>
      </c>
      <c r="F239" s="171">
        <v>232</v>
      </c>
      <c r="G239" s="122">
        <f t="shared" si="3"/>
        <v>33541904.940399874</v>
      </c>
    </row>
    <row r="240" spans="1:7" s="7" customFormat="1" ht="31.5" thickTop="1" thickBot="1" x14ac:dyDescent="0.25">
      <c r="A240" s="79"/>
      <c r="B240" s="129">
        <v>45071</v>
      </c>
      <c r="C240" s="130"/>
      <c r="D240" s="120" t="s">
        <v>121</v>
      </c>
      <c r="E240" s="121">
        <v>22186.799999999999</v>
      </c>
      <c r="F240" s="171"/>
      <c r="G240" s="122">
        <f t="shared" si="3"/>
        <v>33564091.740399875</v>
      </c>
    </row>
    <row r="241" spans="1:7" s="7" customFormat="1" ht="18" thickTop="1" thickBot="1" x14ac:dyDescent="0.25">
      <c r="A241" s="79"/>
      <c r="B241" s="129">
        <v>45071</v>
      </c>
      <c r="C241" s="130"/>
      <c r="D241" s="120" t="s">
        <v>23</v>
      </c>
      <c r="E241" s="121"/>
      <c r="F241" s="171">
        <v>9522178.6300000008</v>
      </c>
      <c r="G241" s="122">
        <f t="shared" si="3"/>
        <v>24041913.110399872</v>
      </c>
    </row>
    <row r="242" spans="1:7" s="7" customFormat="1" ht="18" thickTop="1" thickBot="1" x14ac:dyDescent="0.25">
      <c r="A242" s="79"/>
      <c r="B242" s="129">
        <v>45072</v>
      </c>
      <c r="C242" s="130"/>
      <c r="D242" s="120" t="s">
        <v>41</v>
      </c>
      <c r="E242" s="121">
        <v>43900</v>
      </c>
      <c r="F242" s="171"/>
      <c r="G242" s="122">
        <f t="shared" si="3"/>
        <v>24085813.110399872</v>
      </c>
    </row>
    <row r="243" spans="1:7" s="7" customFormat="1" ht="18" thickTop="1" thickBot="1" x14ac:dyDescent="0.25">
      <c r="A243" s="79"/>
      <c r="B243" s="129">
        <v>45072</v>
      </c>
      <c r="C243" s="130"/>
      <c r="D243" s="120" t="s">
        <v>41</v>
      </c>
      <c r="E243" s="121">
        <v>29200</v>
      </c>
      <c r="F243" s="171"/>
      <c r="G243" s="122">
        <f t="shared" si="3"/>
        <v>24115013.110399872</v>
      </c>
    </row>
    <row r="244" spans="1:7" s="7" customFormat="1" ht="18" thickTop="1" thickBot="1" x14ac:dyDescent="0.25">
      <c r="A244" s="79"/>
      <c r="B244" s="129">
        <v>45072</v>
      </c>
      <c r="C244" s="130"/>
      <c r="D244" s="120" t="s">
        <v>41</v>
      </c>
      <c r="E244" s="121">
        <v>16015</v>
      </c>
      <c r="F244" s="171"/>
      <c r="G244" s="122">
        <f t="shared" si="3"/>
        <v>24131028.110399872</v>
      </c>
    </row>
    <row r="245" spans="1:7" s="7" customFormat="1" ht="18" thickTop="1" thickBot="1" x14ac:dyDescent="0.25">
      <c r="A245" s="79"/>
      <c r="B245" s="129">
        <v>45072</v>
      </c>
      <c r="C245" s="130"/>
      <c r="D245" s="120" t="s">
        <v>41</v>
      </c>
      <c r="E245" s="121">
        <v>3300</v>
      </c>
      <c r="F245" s="171"/>
      <c r="G245" s="122">
        <f t="shared" si="3"/>
        <v>24134328.110399872</v>
      </c>
    </row>
    <row r="246" spans="1:7" s="7" customFormat="1" ht="18" thickTop="1" thickBot="1" x14ac:dyDescent="0.25">
      <c r="A246" s="79"/>
      <c r="B246" s="129">
        <v>45072</v>
      </c>
      <c r="C246" s="130"/>
      <c r="D246" s="120" t="s">
        <v>41</v>
      </c>
      <c r="E246" s="121">
        <v>70758</v>
      </c>
      <c r="F246" s="171"/>
      <c r="G246" s="122">
        <f t="shared" si="3"/>
        <v>24205086.110399872</v>
      </c>
    </row>
    <row r="247" spans="1:7" s="7" customFormat="1" ht="18" thickTop="1" thickBot="1" x14ac:dyDescent="0.25">
      <c r="A247" s="79"/>
      <c r="B247" s="129">
        <v>45072</v>
      </c>
      <c r="C247" s="130"/>
      <c r="D247" s="120" t="s">
        <v>41</v>
      </c>
      <c r="E247" s="121">
        <v>6577</v>
      </c>
      <c r="F247" s="171"/>
      <c r="G247" s="122">
        <f t="shared" si="3"/>
        <v>24211663.110399872</v>
      </c>
    </row>
    <row r="248" spans="1:7" s="7" customFormat="1" ht="18" thickTop="1" thickBot="1" x14ac:dyDescent="0.25">
      <c r="A248" s="79"/>
      <c r="B248" s="129">
        <v>45072</v>
      </c>
      <c r="C248" s="130"/>
      <c r="D248" s="120" t="s">
        <v>29</v>
      </c>
      <c r="E248" s="121">
        <v>160657.94</v>
      </c>
      <c r="F248" s="171">
        <v>4154.58</v>
      </c>
      <c r="G248" s="122">
        <f t="shared" si="3"/>
        <v>24368166.470399875</v>
      </c>
    </row>
    <row r="249" spans="1:7" s="7" customFormat="1" ht="18" thickTop="1" thickBot="1" x14ac:dyDescent="0.25">
      <c r="A249" s="79"/>
      <c r="B249" s="129">
        <v>45072</v>
      </c>
      <c r="C249" s="130"/>
      <c r="D249" s="120" t="s">
        <v>23</v>
      </c>
      <c r="E249" s="121"/>
      <c r="F249" s="171">
        <v>1365971.13</v>
      </c>
      <c r="G249" s="122">
        <f t="shared" si="3"/>
        <v>23002195.340399876</v>
      </c>
    </row>
    <row r="250" spans="1:7" s="7" customFormat="1" ht="18" thickTop="1" thickBot="1" x14ac:dyDescent="0.25">
      <c r="A250" s="79"/>
      <c r="B250" s="129">
        <v>45073</v>
      </c>
      <c r="C250" s="130"/>
      <c r="D250" s="120" t="s">
        <v>41</v>
      </c>
      <c r="E250" s="121">
        <v>51645</v>
      </c>
      <c r="F250" s="171"/>
      <c r="G250" s="122">
        <f t="shared" si="3"/>
        <v>23053840.340399876</v>
      </c>
    </row>
    <row r="251" spans="1:7" s="7" customFormat="1" ht="18" thickTop="1" thickBot="1" x14ac:dyDescent="0.25">
      <c r="A251" s="79"/>
      <c r="B251" s="129">
        <v>45073</v>
      </c>
      <c r="C251" s="130"/>
      <c r="D251" s="120" t="s">
        <v>29</v>
      </c>
      <c r="E251" s="121">
        <v>7000</v>
      </c>
      <c r="F251" s="171">
        <v>190.4</v>
      </c>
      <c r="G251" s="122">
        <f t="shared" si="3"/>
        <v>23060649.940399878</v>
      </c>
    </row>
    <row r="252" spans="1:7" s="7" customFormat="1" ht="18" thickTop="1" thickBot="1" x14ac:dyDescent="0.25">
      <c r="A252" s="79"/>
      <c r="B252" s="129">
        <v>45074</v>
      </c>
      <c r="C252" s="130"/>
      <c r="D252" s="120" t="s">
        <v>41</v>
      </c>
      <c r="E252" s="121">
        <v>31000</v>
      </c>
      <c r="F252" s="171"/>
      <c r="G252" s="122">
        <f t="shared" si="3"/>
        <v>23091649.940399878</v>
      </c>
    </row>
    <row r="253" spans="1:7" s="7" customFormat="1" ht="18" thickTop="1" thickBot="1" x14ac:dyDescent="0.25">
      <c r="A253" s="79"/>
      <c r="B253" s="129">
        <v>45074</v>
      </c>
      <c r="C253" s="130"/>
      <c r="D253" s="120" t="s">
        <v>29</v>
      </c>
      <c r="E253" s="121">
        <v>734</v>
      </c>
      <c r="F253" s="171">
        <v>18.350000000000001</v>
      </c>
      <c r="G253" s="122">
        <f t="shared" si="3"/>
        <v>23092365.590399876</v>
      </c>
    </row>
    <row r="254" spans="1:7" s="7" customFormat="1" ht="18" thickTop="1" thickBot="1" x14ac:dyDescent="0.25">
      <c r="A254" s="79"/>
      <c r="B254" s="129">
        <v>45075</v>
      </c>
      <c r="C254" s="130"/>
      <c r="D254" s="120" t="s">
        <v>41</v>
      </c>
      <c r="E254" s="121">
        <v>51090</v>
      </c>
      <c r="F254" s="171"/>
      <c r="G254" s="122">
        <f t="shared" si="3"/>
        <v>23143455.590399876</v>
      </c>
    </row>
    <row r="255" spans="1:7" s="7" customFormat="1" ht="18" thickTop="1" thickBot="1" x14ac:dyDescent="0.25">
      <c r="A255" s="79"/>
      <c r="B255" s="129">
        <v>45075</v>
      </c>
      <c r="C255" s="130"/>
      <c r="D255" s="120" t="s">
        <v>41</v>
      </c>
      <c r="E255" s="121">
        <v>44069</v>
      </c>
      <c r="F255" s="171"/>
      <c r="G255" s="122">
        <f t="shared" si="3"/>
        <v>23187524.590399876</v>
      </c>
    </row>
    <row r="256" spans="1:7" s="7" customFormat="1" ht="18" thickTop="1" thickBot="1" x14ac:dyDescent="0.25">
      <c r="A256" s="79"/>
      <c r="B256" s="129">
        <v>45075</v>
      </c>
      <c r="C256" s="130"/>
      <c r="D256" s="120" t="s">
        <v>41</v>
      </c>
      <c r="E256" s="121">
        <v>18415</v>
      </c>
      <c r="F256" s="171"/>
      <c r="G256" s="122">
        <f t="shared" si="3"/>
        <v>23205939.590399876</v>
      </c>
    </row>
    <row r="257" spans="1:7" s="7" customFormat="1" ht="18" thickTop="1" thickBot="1" x14ac:dyDescent="0.25">
      <c r="A257" s="79"/>
      <c r="B257" s="129">
        <v>45075</v>
      </c>
      <c r="C257" s="130"/>
      <c r="D257" s="120" t="s">
        <v>41</v>
      </c>
      <c r="E257" s="121">
        <v>5858</v>
      </c>
      <c r="F257" s="171"/>
      <c r="G257" s="122">
        <f t="shared" si="3"/>
        <v>23211797.590399876</v>
      </c>
    </row>
    <row r="258" spans="1:7" s="7" customFormat="1" ht="18" thickTop="1" thickBot="1" x14ac:dyDescent="0.25">
      <c r="A258" s="79"/>
      <c r="B258" s="129">
        <v>45075</v>
      </c>
      <c r="C258" s="130"/>
      <c r="D258" s="120" t="s">
        <v>41</v>
      </c>
      <c r="E258" s="121">
        <v>40100</v>
      </c>
      <c r="F258" s="171"/>
      <c r="G258" s="122">
        <f t="shared" si="3"/>
        <v>23251897.590399876</v>
      </c>
    </row>
    <row r="259" spans="1:7" s="7" customFormat="1" ht="18" thickTop="1" thickBot="1" x14ac:dyDescent="0.25">
      <c r="A259" s="79"/>
      <c r="B259" s="129">
        <v>45075</v>
      </c>
      <c r="C259" s="130"/>
      <c r="D259" s="120" t="s">
        <v>41</v>
      </c>
      <c r="E259" s="121">
        <v>14044</v>
      </c>
      <c r="F259" s="171"/>
      <c r="G259" s="122">
        <f t="shared" si="3"/>
        <v>23265941.590399876</v>
      </c>
    </row>
    <row r="260" spans="1:7" s="7" customFormat="1" ht="18" thickTop="1" thickBot="1" x14ac:dyDescent="0.25">
      <c r="A260" s="79"/>
      <c r="B260" s="129">
        <v>45075</v>
      </c>
      <c r="C260" s="130"/>
      <c r="D260" s="120" t="s">
        <v>29</v>
      </c>
      <c r="E260" s="121">
        <v>44383.74</v>
      </c>
      <c r="F260" s="171">
        <v>1135.53</v>
      </c>
      <c r="G260" s="122">
        <f t="shared" si="3"/>
        <v>23309189.800399873</v>
      </c>
    </row>
    <row r="261" spans="1:7" s="7" customFormat="1" ht="20.25" customHeight="1" thickTop="1" thickBot="1" x14ac:dyDescent="0.25">
      <c r="A261" s="79"/>
      <c r="B261" s="129">
        <v>45075</v>
      </c>
      <c r="C261" s="130"/>
      <c r="D261" s="120" t="s">
        <v>53</v>
      </c>
      <c r="E261" s="121">
        <v>6923.4</v>
      </c>
      <c r="F261" s="171">
        <v>232.7</v>
      </c>
      <c r="G261" s="122">
        <f t="shared" si="3"/>
        <v>23315880.500399873</v>
      </c>
    </row>
    <row r="262" spans="1:7" s="7" customFormat="1" ht="31.5" thickTop="1" thickBot="1" x14ac:dyDescent="0.25">
      <c r="A262" s="79"/>
      <c r="B262" s="129">
        <v>45075</v>
      </c>
      <c r="C262" s="130"/>
      <c r="D262" s="120" t="s">
        <v>51</v>
      </c>
      <c r="E262" s="121">
        <v>290325</v>
      </c>
      <c r="F262" s="171"/>
      <c r="G262" s="122">
        <f t="shared" si="3"/>
        <v>23606205.500399873</v>
      </c>
    </row>
    <row r="263" spans="1:7" s="7" customFormat="1" ht="18" thickTop="1" thickBot="1" x14ac:dyDescent="0.25">
      <c r="A263" s="79"/>
      <c r="B263" s="129">
        <v>45075</v>
      </c>
      <c r="C263" s="130"/>
      <c r="D263" s="120" t="s">
        <v>23</v>
      </c>
      <c r="E263" s="121"/>
      <c r="F263" s="171">
        <v>665298.71</v>
      </c>
      <c r="G263" s="122">
        <f t="shared" si="3"/>
        <v>22940906.790399872</v>
      </c>
    </row>
    <row r="264" spans="1:7" s="7" customFormat="1" ht="18" thickTop="1" thickBot="1" x14ac:dyDescent="0.25">
      <c r="A264" s="79"/>
      <c r="B264" s="129">
        <v>45076</v>
      </c>
      <c r="C264" s="130"/>
      <c r="D264" s="120" t="s">
        <v>41</v>
      </c>
      <c r="E264" s="121">
        <v>64200</v>
      </c>
      <c r="F264" s="171"/>
      <c r="G264" s="122">
        <f t="shared" si="3"/>
        <v>23005106.790399872</v>
      </c>
    </row>
    <row r="265" spans="1:7" s="7" customFormat="1" ht="18" thickTop="1" thickBot="1" x14ac:dyDescent="0.25">
      <c r="A265" s="79"/>
      <c r="B265" s="129">
        <v>45076</v>
      </c>
      <c r="C265" s="130"/>
      <c r="D265" s="120" t="s">
        <v>41</v>
      </c>
      <c r="E265" s="121">
        <v>43884</v>
      </c>
      <c r="F265" s="171"/>
      <c r="G265" s="122">
        <f t="shared" si="3"/>
        <v>23048990.790399872</v>
      </c>
    </row>
    <row r="266" spans="1:7" s="7" customFormat="1" ht="18" thickTop="1" thickBot="1" x14ac:dyDescent="0.25">
      <c r="A266" s="79"/>
      <c r="B266" s="129">
        <v>45076</v>
      </c>
      <c r="C266" s="130"/>
      <c r="D266" s="120" t="s">
        <v>41</v>
      </c>
      <c r="E266" s="121">
        <v>13985</v>
      </c>
      <c r="F266" s="171"/>
      <c r="G266" s="122">
        <f t="shared" si="3"/>
        <v>23062975.790399872</v>
      </c>
    </row>
    <row r="267" spans="1:7" s="7" customFormat="1" ht="18" thickTop="1" thickBot="1" x14ac:dyDescent="0.25">
      <c r="A267" s="79"/>
      <c r="B267" s="129">
        <v>45076</v>
      </c>
      <c r="C267" s="130"/>
      <c r="D267" s="120" t="s">
        <v>41</v>
      </c>
      <c r="E267" s="121">
        <v>5045</v>
      </c>
      <c r="F267" s="171"/>
      <c r="G267" s="122">
        <f t="shared" si="3"/>
        <v>23068020.790399872</v>
      </c>
    </row>
    <row r="268" spans="1:7" s="7" customFormat="1" ht="18" thickTop="1" thickBot="1" x14ac:dyDescent="0.25">
      <c r="A268" s="79"/>
      <c r="B268" s="129">
        <v>45076</v>
      </c>
      <c r="C268" s="130"/>
      <c r="D268" s="120" t="s">
        <v>41</v>
      </c>
      <c r="E268" s="121">
        <v>82600</v>
      </c>
      <c r="F268" s="171"/>
      <c r="G268" s="122">
        <f t="shared" si="3"/>
        <v>23150620.790399872</v>
      </c>
    </row>
    <row r="269" spans="1:7" s="7" customFormat="1" ht="18" thickTop="1" thickBot="1" x14ac:dyDescent="0.25">
      <c r="A269" s="79"/>
      <c r="B269" s="129">
        <v>45076</v>
      </c>
      <c r="C269" s="130"/>
      <c r="D269" s="120" t="s">
        <v>41</v>
      </c>
      <c r="E269" s="121">
        <v>2610</v>
      </c>
      <c r="F269" s="171"/>
      <c r="G269" s="122">
        <f t="shared" si="3"/>
        <v>23153230.790399872</v>
      </c>
    </row>
    <row r="270" spans="1:7" s="7" customFormat="1" ht="18" thickTop="1" thickBot="1" x14ac:dyDescent="0.25">
      <c r="A270" s="79"/>
      <c r="B270" s="129">
        <v>45076</v>
      </c>
      <c r="C270" s="130"/>
      <c r="D270" s="120" t="s">
        <v>29</v>
      </c>
      <c r="E270" s="121">
        <v>42649.7</v>
      </c>
      <c r="F270" s="171">
        <v>1109.8699999999999</v>
      </c>
      <c r="G270" s="122">
        <f t="shared" si="3"/>
        <v>23194770.62039987</v>
      </c>
    </row>
    <row r="271" spans="1:7" s="7" customFormat="1" ht="18" thickTop="1" thickBot="1" x14ac:dyDescent="0.25">
      <c r="A271" s="79"/>
      <c r="B271" s="129">
        <v>45076</v>
      </c>
      <c r="C271" s="130"/>
      <c r="D271" s="120" t="s">
        <v>104</v>
      </c>
      <c r="E271" s="121">
        <v>663295.68999999994</v>
      </c>
      <c r="F271" s="171"/>
      <c r="G271" s="122">
        <f t="shared" si="3"/>
        <v>23858066.310399871</v>
      </c>
    </row>
    <row r="272" spans="1:7" s="7" customFormat="1" ht="18" thickTop="1" thickBot="1" x14ac:dyDescent="0.25">
      <c r="A272" s="79"/>
      <c r="B272" s="129">
        <v>45076</v>
      </c>
      <c r="C272" s="130"/>
      <c r="D272" s="120" t="s">
        <v>23</v>
      </c>
      <c r="E272" s="121"/>
      <c r="F272" s="171">
        <v>1382409.88</v>
      </c>
      <c r="G272" s="122">
        <f t="shared" si="3"/>
        <v>22475656.430399872</v>
      </c>
    </row>
    <row r="273" spans="1:8" s="7" customFormat="1" ht="18" thickTop="1" thickBot="1" x14ac:dyDescent="0.25">
      <c r="A273" s="79"/>
      <c r="B273" s="129">
        <v>45077</v>
      </c>
      <c r="C273" s="130"/>
      <c r="D273" s="120" t="s">
        <v>41</v>
      </c>
      <c r="E273" s="121">
        <v>21320</v>
      </c>
      <c r="F273" s="171"/>
      <c r="G273" s="122">
        <f t="shared" si="3"/>
        <v>22496976.430399872</v>
      </c>
    </row>
    <row r="274" spans="1:8" s="7" customFormat="1" ht="18" thickTop="1" thickBot="1" x14ac:dyDescent="0.25">
      <c r="A274" s="79"/>
      <c r="B274" s="129">
        <v>45077</v>
      </c>
      <c r="C274" s="130"/>
      <c r="D274" s="120" t="s">
        <v>41</v>
      </c>
      <c r="E274" s="121">
        <v>46766</v>
      </c>
      <c r="F274" s="171"/>
      <c r="G274" s="122">
        <f t="shared" ref="G274:G287" si="4">G273+E274-F274</f>
        <v>22543742.430399872</v>
      </c>
    </row>
    <row r="275" spans="1:8" s="7" customFormat="1" ht="18" thickTop="1" thickBot="1" x14ac:dyDescent="0.25">
      <c r="A275" s="79"/>
      <c r="B275" s="129">
        <v>45077</v>
      </c>
      <c r="C275" s="130"/>
      <c r="D275" s="120" t="s">
        <v>41</v>
      </c>
      <c r="E275" s="121">
        <v>10610</v>
      </c>
      <c r="F275" s="171"/>
      <c r="G275" s="122">
        <f t="shared" si="4"/>
        <v>22554352.430399872</v>
      </c>
    </row>
    <row r="276" spans="1:8" s="7" customFormat="1" ht="18" thickTop="1" thickBot="1" x14ac:dyDescent="0.25">
      <c r="A276" s="79"/>
      <c r="B276" s="129">
        <v>45077</v>
      </c>
      <c r="C276" s="130"/>
      <c r="D276" s="120" t="s">
        <v>41</v>
      </c>
      <c r="E276" s="121">
        <v>9970</v>
      </c>
      <c r="F276" s="171"/>
      <c r="G276" s="122">
        <f t="shared" si="4"/>
        <v>22564322.430399872</v>
      </c>
    </row>
    <row r="277" spans="1:8" s="7" customFormat="1" ht="18" thickTop="1" thickBot="1" x14ac:dyDescent="0.25">
      <c r="A277" s="79"/>
      <c r="B277" s="129">
        <v>45077</v>
      </c>
      <c r="C277" s="130"/>
      <c r="D277" s="120" t="s">
        <v>41</v>
      </c>
      <c r="E277" s="121">
        <v>44744</v>
      </c>
      <c r="F277" s="171"/>
      <c r="G277" s="122">
        <f t="shared" si="4"/>
        <v>22609066.430399872</v>
      </c>
    </row>
    <row r="278" spans="1:8" s="7" customFormat="1" ht="18" thickTop="1" thickBot="1" x14ac:dyDescent="0.25">
      <c r="A278" s="79"/>
      <c r="B278" s="129">
        <v>45077</v>
      </c>
      <c r="C278" s="130"/>
      <c r="D278" s="120" t="s">
        <v>41</v>
      </c>
      <c r="E278" s="121">
        <v>4445</v>
      </c>
      <c r="F278" s="171"/>
      <c r="G278" s="122">
        <f t="shared" si="4"/>
        <v>22613511.430399872</v>
      </c>
    </row>
    <row r="279" spans="1:8" s="7" customFormat="1" ht="18" thickTop="1" thickBot="1" x14ac:dyDescent="0.25">
      <c r="A279" s="79"/>
      <c r="B279" s="129">
        <v>45077</v>
      </c>
      <c r="C279" s="130"/>
      <c r="D279" s="120" t="s">
        <v>41</v>
      </c>
      <c r="E279" s="121">
        <v>34</v>
      </c>
      <c r="F279" s="171"/>
      <c r="G279" s="122">
        <f t="shared" si="4"/>
        <v>22613545.430399872</v>
      </c>
    </row>
    <row r="280" spans="1:8" s="7" customFormat="1" ht="18" thickTop="1" thickBot="1" x14ac:dyDescent="0.25">
      <c r="A280" s="79"/>
      <c r="B280" s="129">
        <v>45077</v>
      </c>
      <c r="C280" s="130"/>
      <c r="D280" s="120" t="s">
        <v>29</v>
      </c>
      <c r="E280" s="121">
        <v>48995.38</v>
      </c>
      <c r="F280" s="171"/>
      <c r="G280" s="122">
        <f t="shared" si="4"/>
        <v>22662540.810399871</v>
      </c>
    </row>
    <row r="281" spans="1:8" s="7" customFormat="1" ht="31.5" thickTop="1" thickBot="1" x14ac:dyDescent="0.25">
      <c r="A281" s="79"/>
      <c r="B281" s="129">
        <v>45077</v>
      </c>
      <c r="C281" s="130"/>
      <c r="D281" s="120" t="s">
        <v>122</v>
      </c>
      <c r="E281" s="121">
        <v>70000</v>
      </c>
      <c r="F281" s="171"/>
      <c r="G281" s="122">
        <f t="shared" si="4"/>
        <v>22732540.810399871</v>
      </c>
    </row>
    <row r="282" spans="1:8" s="7" customFormat="1" ht="18" thickTop="1" thickBot="1" x14ac:dyDescent="0.25">
      <c r="A282" s="79"/>
      <c r="B282" s="129">
        <v>45077</v>
      </c>
      <c r="C282" s="130"/>
      <c r="D282" s="120" t="s">
        <v>60</v>
      </c>
      <c r="E282" s="121">
        <v>30000</v>
      </c>
      <c r="F282" s="171"/>
      <c r="G282" s="122">
        <f t="shared" si="4"/>
        <v>22762540.810399871</v>
      </c>
    </row>
    <row r="283" spans="1:8" s="7" customFormat="1" ht="18" thickTop="1" thickBot="1" x14ac:dyDescent="0.25">
      <c r="A283" s="79"/>
      <c r="B283" s="129">
        <v>45077</v>
      </c>
      <c r="C283" s="130"/>
      <c r="D283" s="120" t="s">
        <v>60</v>
      </c>
      <c r="E283" s="121">
        <v>30000</v>
      </c>
      <c r="F283" s="171"/>
      <c r="G283" s="122">
        <f t="shared" si="4"/>
        <v>22792540.810399871</v>
      </c>
    </row>
    <row r="284" spans="1:8" s="7" customFormat="1" ht="18" thickTop="1" thickBot="1" x14ac:dyDescent="0.25">
      <c r="A284" s="79"/>
      <c r="B284" s="129">
        <v>45077</v>
      </c>
      <c r="C284" s="130"/>
      <c r="D284" s="120" t="s">
        <v>60</v>
      </c>
      <c r="E284" s="121">
        <v>20000</v>
      </c>
      <c r="F284" s="171"/>
      <c r="G284" s="122">
        <f t="shared" si="4"/>
        <v>22812540.810399871</v>
      </c>
    </row>
    <row r="285" spans="1:8" s="7" customFormat="1" ht="18" thickTop="1" thickBot="1" x14ac:dyDescent="0.25">
      <c r="A285" s="79"/>
      <c r="B285" s="129">
        <v>45077</v>
      </c>
      <c r="C285" s="130"/>
      <c r="D285" s="120" t="s">
        <v>23</v>
      </c>
      <c r="E285" s="121"/>
      <c r="F285" s="171">
        <v>609259.28</v>
      </c>
      <c r="G285" s="122">
        <f t="shared" si="4"/>
        <v>22203281.53039987</v>
      </c>
    </row>
    <row r="286" spans="1:8" s="7" customFormat="1" ht="15" customHeight="1" thickTop="1" thickBot="1" x14ac:dyDescent="0.25">
      <c r="A286" s="79"/>
      <c r="B286" s="206"/>
      <c r="C286" s="207"/>
      <c r="D286" s="208"/>
      <c r="E286" s="209"/>
      <c r="F286" s="210"/>
      <c r="G286" s="122">
        <f>G285+E286-F286</f>
        <v>22203281.53039987</v>
      </c>
    </row>
    <row r="287" spans="1:8" ht="18" thickTop="1" thickBot="1" x14ac:dyDescent="0.25">
      <c r="A287" s="26"/>
      <c r="B287" s="186"/>
      <c r="C287" s="187"/>
      <c r="D287" s="187" t="s">
        <v>8</v>
      </c>
      <c r="E287" s="185">
        <f>SUM(E17:E286)</f>
        <v>80104579.799999997</v>
      </c>
      <c r="F287" s="185">
        <f>SUM(F17:F286)</f>
        <v>94490502.409999996</v>
      </c>
      <c r="G287" s="122">
        <f>G16+E287-F287</f>
        <v>22203281.530399889</v>
      </c>
      <c r="H287" s="28">
        <f>+G287-'[1]CTA. RECOLECTORA (010) y 3000'!$G$3807</f>
        <v>0</v>
      </c>
    </row>
    <row r="288" spans="1:8" ht="16.5" x14ac:dyDescent="0.2">
      <c r="A288" s="5"/>
      <c r="B288" s="131"/>
      <c r="C288" s="131"/>
      <c r="D288" s="131"/>
      <c r="E288" s="132"/>
      <c r="F288" s="198"/>
      <c r="G288" s="132"/>
    </row>
    <row r="289" spans="1:8" ht="16.5" x14ac:dyDescent="0.2">
      <c r="A289" s="5"/>
      <c r="B289" s="131"/>
      <c r="C289" s="133" t="s">
        <v>31</v>
      </c>
      <c r="D289" s="134"/>
      <c r="E289" s="234"/>
      <c r="F289" s="199"/>
      <c r="G289" s="132"/>
    </row>
    <row r="290" spans="1:8" ht="16.5" x14ac:dyDescent="0.2">
      <c r="A290" s="5"/>
      <c r="B290" s="131"/>
      <c r="C290" s="133" t="s">
        <v>33</v>
      </c>
      <c r="D290" s="134"/>
      <c r="E290" s="135"/>
      <c r="F290" s="199"/>
      <c r="G290" s="132"/>
    </row>
    <row r="291" spans="1:8" ht="16.5" x14ac:dyDescent="0.2">
      <c r="A291" s="5"/>
      <c r="B291" s="131"/>
      <c r="C291" s="133" t="s">
        <v>34</v>
      </c>
      <c r="D291" s="133" t="s">
        <v>38</v>
      </c>
      <c r="E291" s="133" t="s">
        <v>39</v>
      </c>
      <c r="G291" s="177" t="s">
        <v>49</v>
      </c>
    </row>
    <row r="292" spans="1:8" ht="16.5" x14ac:dyDescent="0.2">
      <c r="A292" s="5"/>
      <c r="B292" s="131"/>
      <c r="C292" s="134"/>
      <c r="D292" s="133" t="s">
        <v>31</v>
      </c>
      <c r="E292" s="83" t="s">
        <v>32</v>
      </c>
      <c r="G292" s="133" t="s">
        <v>71</v>
      </c>
    </row>
    <row r="293" spans="1:8" ht="16.5" x14ac:dyDescent="0.2">
      <c r="A293" s="5"/>
      <c r="B293" s="131"/>
      <c r="C293" s="134"/>
      <c r="D293" s="133" t="s">
        <v>33</v>
      </c>
      <c r="E293" s="212" t="s">
        <v>102</v>
      </c>
      <c r="G293" s="133" t="s">
        <v>43</v>
      </c>
    </row>
    <row r="294" spans="1:8" ht="16.5" x14ac:dyDescent="0.2">
      <c r="A294" s="5"/>
      <c r="B294" s="131"/>
      <c r="C294" s="134"/>
      <c r="D294" s="133" t="s">
        <v>34</v>
      </c>
      <c r="E294" s="83" t="s">
        <v>35</v>
      </c>
      <c r="G294" s="133" t="s">
        <v>37</v>
      </c>
    </row>
    <row r="295" spans="1:8" ht="16.5" x14ac:dyDescent="0.2">
      <c r="A295" s="5"/>
      <c r="B295" s="131"/>
      <c r="C295" s="134"/>
      <c r="D295" s="135"/>
      <c r="F295" s="198"/>
      <c r="H295" s="25"/>
    </row>
    <row r="296" spans="1:8" ht="16.5" x14ac:dyDescent="0.2">
      <c r="A296" s="5"/>
      <c r="B296" s="131"/>
      <c r="C296" s="134"/>
      <c r="D296" s="135"/>
      <c r="F296" s="198"/>
      <c r="G296" s="132"/>
    </row>
    <row r="297" spans="1:8" ht="16.5" x14ac:dyDescent="0.2">
      <c r="A297" s="5"/>
      <c r="B297" s="131"/>
      <c r="C297" s="134"/>
      <c r="D297" s="135"/>
      <c r="F297" s="198"/>
      <c r="G297" s="132"/>
    </row>
    <row r="298" spans="1:8" ht="16.5" x14ac:dyDescent="0.2">
      <c r="A298" s="5"/>
      <c r="B298" s="131"/>
      <c r="C298" s="134"/>
      <c r="D298" s="135"/>
      <c r="F298" s="198"/>
      <c r="G298" s="132"/>
    </row>
    <row r="299" spans="1:8" ht="16.5" x14ac:dyDescent="0.2">
      <c r="A299" s="5"/>
      <c r="B299" s="131"/>
      <c r="C299" s="131"/>
      <c r="F299" s="198"/>
      <c r="G299" s="132"/>
    </row>
    <row r="300" spans="1:8" ht="16.5" x14ac:dyDescent="0.2">
      <c r="A300" s="5"/>
      <c r="B300" s="131"/>
      <c r="C300" s="131"/>
      <c r="E300" s="135"/>
      <c r="F300" s="198"/>
      <c r="G300" s="132"/>
    </row>
    <row r="301" spans="1:8" ht="16.5" x14ac:dyDescent="0.2">
      <c r="A301" s="5"/>
      <c r="B301" s="5"/>
      <c r="C301" s="5"/>
      <c r="F301" s="201"/>
      <c r="G301" s="8"/>
    </row>
    <row r="302" spans="1:8" ht="16.5" x14ac:dyDescent="0.2">
      <c r="A302" s="5"/>
      <c r="B302" s="5"/>
      <c r="C302" s="5"/>
      <c r="F302" s="201"/>
      <c r="G302" s="8"/>
    </row>
    <row r="303" spans="1:8" ht="16.5" x14ac:dyDescent="0.2">
      <c r="A303" s="5"/>
      <c r="B303" s="5"/>
      <c r="C303" s="5"/>
      <c r="E303" s="8"/>
      <c r="F303" s="201"/>
      <c r="G303" s="8"/>
    </row>
    <row r="304" spans="1:8" x14ac:dyDescent="0.2">
      <c r="A304" s="9"/>
      <c r="B304" s="9"/>
      <c r="C304" s="9"/>
      <c r="D304" s="9"/>
      <c r="E304" s="9"/>
      <c r="F304" s="202"/>
      <c r="G304" s="9"/>
    </row>
    <row r="305" spans="1:7" x14ac:dyDescent="0.2">
      <c r="A305" s="9"/>
      <c r="B305" s="9"/>
      <c r="C305" s="9"/>
      <c r="D305" s="9"/>
      <c r="E305" s="9"/>
      <c r="F305" s="202"/>
      <c r="G305" s="9"/>
    </row>
    <row r="306" spans="1:7" x14ac:dyDescent="0.2">
      <c r="A306" s="9"/>
      <c r="B306" s="9"/>
      <c r="C306" s="9"/>
      <c r="D306" s="9"/>
      <c r="E306" s="9"/>
      <c r="F306" s="202"/>
      <c r="G306" s="9"/>
    </row>
    <row r="325" spans="1:1" ht="13.5" thickBot="1" x14ac:dyDescent="0.25"/>
    <row r="326" spans="1:1" ht="15" x14ac:dyDescent="0.2">
      <c r="A326" s="2"/>
    </row>
  </sheetData>
  <autoFilter ref="B1:H326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2" max="6" man="1"/>
    <brk id="113" max="6" man="1"/>
    <brk id="165" max="6" man="1"/>
    <brk id="21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89"/>
  <sheetViews>
    <sheetView view="pageBreakPreview" topLeftCell="B235" zoomScale="60" zoomScaleNormal="80" workbookViewId="0">
      <selection activeCell="J242" sqref="J242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4" customWidth="1"/>
    <col min="6" max="6" width="46.7109375" style="1" customWidth="1"/>
    <col min="7" max="7" width="22.85546875" style="1" customWidth="1"/>
    <col min="8" max="8" width="23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9"/>
    </row>
    <row r="2" spans="1:13" s="11" customFormat="1" x14ac:dyDescent="0.2">
      <c r="E2" s="179"/>
    </row>
    <row r="3" spans="1:13" s="14" customFormat="1" ht="12" customHeight="1" x14ac:dyDescent="0.2">
      <c r="E3" s="180"/>
    </row>
    <row r="4" spans="1:13" s="15" customFormat="1" ht="18" customHeight="1" x14ac:dyDescent="0.3">
      <c r="B4" s="16"/>
      <c r="C4" s="16"/>
      <c r="D4" s="12"/>
      <c r="E4" s="181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4" t="s">
        <v>10</v>
      </c>
      <c r="D6" s="214"/>
      <c r="E6" s="214"/>
      <c r="F6" s="214"/>
      <c r="G6" s="214"/>
      <c r="H6" s="214"/>
      <c r="I6" s="214"/>
      <c r="J6" s="16"/>
      <c r="K6" s="16"/>
    </row>
    <row r="7" spans="1:13" s="14" customFormat="1" ht="18.75" x14ac:dyDescent="0.2">
      <c r="B7" s="18"/>
      <c r="C7" s="220" t="s">
        <v>19</v>
      </c>
      <c r="D7" s="220"/>
      <c r="E7" s="220"/>
      <c r="F7" s="220"/>
      <c r="G7" s="220"/>
      <c r="H7" s="220"/>
      <c r="I7" s="220"/>
    </row>
    <row r="8" spans="1:13" s="17" customFormat="1" ht="21" customHeight="1" x14ac:dyDescent="0.2">
      <c r="B8" s="18"/>
      <c r="C8" s="220" t="s">
        <v>3</v>
      </c>
      <c r="D8" s="220"/>
      <c r="E8" s="220"/>
      <c r="F8" s="220"/>
      <c r="G8" s="220"/>
      <c r="H8" s="220"/>
      <c r="I8" s="220"/>
    </row>
    <row r="9" spans="1:13" s="14" customFormat="1" ht="18.75" x14ac:dyDescent="0.2">
      <c r="C9" s="221" t="s">
        <v>123</v>
      </c>
      <c r="D9" s="221"/>
      <c r="E9" s="221"/>
      <c r="F9" s="221"/>
      <c r="G9" s="221"/>
      <c r="H9" s="221"/>
      <c r="I9" s="221"/>
    </row>
    <row r="10" spans="1:13" s="11" customFormat="1" ht="19.5" customHeight="1" thickBot="1" x14ac:dyDescent="0.25">
      <c r="E10" s="179"/>
    </row>
    <row r="11" spans="1:13" s="3" customFormat="1" ht="28.5" customHeight="1" thickTop="1" thickBot="1" x14ac:dyDescent="0.25">
      <c r="A11" s="7"/>
      <c r="B11" s="7"/>
      <c r="C11" s="219"/>
      <c r="D11" s="216" t="s">
        <v>17</v>
      </c>
      <c r="E11" s="216"/>
      <c r="F11" s="216"/>
      <c r="G11" s="216"/>
      <c r="H11" s="216"/>
      <c r="I11" s="216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9"/>
      <c r="D12" s="215" t="s">
        <v>7</v>
      </c>
      <c r="E12" s="215"/>
      <c r="F12" s="215"/>
      <c r="G12" s="215"/>
      <c r="H12" s="215"/>
      <c r="I12" s="51">
        <f>'[1]CTA. RECOLECTORA AUXILIAR 3001'!$J$2552</f>
        <v>-57921132.517499968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9"/>
      <c r="D13" s="62" t="s">
        <v>4</v>
      </c>
      <c r="E13" s="178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0"/>
      <c r="D14" s="151"/>
      <c r="E14" s="182"/>
      <c r="F14" s="144">
        <v>45046</v>
      </c>
      <c r="G14" s="152"/>
      <c r="H14" s="153">
        <v>0</v>
      </c>
      <c r="I14" s="61">
        <f>+I12</f>
        <v>-57921132.517499968</v>
      </c>
    </row>
    <row r="15" spans="1:13" s="27" customFormat="1" ht="31.5" customHeight="1" thickTop="1" thickBot="1" x14ac:dyDescent="0.25">
      <c r="C15" s="63"/>
      <c r="D15" s="65">
        <v>45048</v>
      </c>
      <c r="E15" s="66"/>
      <c r="F15" s="101" t="s">
        <v>23</v>
      </c>
      <c r="G15" s="105">
        <v>12330329.210000001</v>
      </c>
      <c r="H15" s="105"/>
      <c r="I15" s="45">
        <f>I14+G15-H15</f>
        <v>-45590803.307499968</v>
      </c>
    </row>
    <row r="16" spans="1:13" s="27" customFormat="1" ht="31.5" customHeight="1" thickTop="1" thickBot="1" x14ac:dyDescent="0.25">
      <c r="C16" s="140"/>
      <c r="D16" s="65">
        <v>45049</v>
      </c>
      <c r="E16" s="69"/>
      <c r="F16" s="101" t="s">
        <v>23</v>
      </c>
      <c r="G16" s="106">
        <v>5825376.5800000001</v>
      </c>
      <c r="H16" s="106"/>
      <c r="I16" s="45">
        <f t="shared" ref="I16:I79" si="0">I15+G16-H16</f>
        <v>-39765426.727499969</v>
      </c>
    </row>
    <row r="17" spans="3:9" s="27" customFormat="1" ht="24.75" customHeight="1" thickTop="1" thickBot="1" x14ac:dyDescent="0.25">
      <c r="C17" s="64"/>
      <c r="D17" s="65">
        <v>45050</v>
      </c>
      <c r="E17" s="66"/>
      <c r="F17" s="101" t="s">
        <v>23</v>
      </c>
      <c r="G17" s="106">
        <v>12917760.91</v>
      </c>
      <c r="H17" s="103"/>
      <c r="I17" s="45">
        <f t="shared" si="0"/>
        <v>-26847665.817499969</v>
      </c>
    </row>
    <row r="18" spans="3:9" s="27" customFormat="1" ht="18" thickTop="1" thickBot="1" x14ac:dyDescent="0.25">
      <c r="C18" s="64"/>
      <c r="D18" s="65">
        <v>45055</v>
      </c>
      <c r="E18" s="69">
        <v>8441</v>
      </c>
      <c r="F18" s="101" t="s">
        <v>57</v>
      </c>
      <c r="G18" s="106"/>
      <c r="H18" s="103">
        <v>151898.68</v>
      </c>
      <c r="I18" s="45">
        <f t="shared" si="0"/>
        <v>-26999564.497499969</v>
      </c>
    </row>
    <row r="19" spans="3:9" s="27" customFormat="1" ht="30" thickTop="1" thickBot="1" x14ac:dyDescent="0.25">
      <c r="C19" s="64"/>
      <c r="D19" s="65">
        <v>45055</v>
      </c>
      <c r="E19" s="66">
        <v>8442</v>
      </c>
      <c r="F19" s="101" t="s">
        <v>16</v>
      </c>
      <c r="G19" s="106"/>
      <c r="H19" s="103">
        <v>11503.525000000001</v>
      </c>
      <c r="I19" s="45">
        <f t="shared" si="0"/>
        <v>-27011068.022499967</v>
      </c>
    </row>
    <row r="20" spans="3:9" s="27" customFormat="1" ht="18" thickTop="1" thickBot="1" x14ac:dyDescent="0.25">
      <c r="C20" s="64"/>
      <c r="D20" s="65">
        <v>45055</v>
      </c>
      <c r="E20" s="69">
        <v>8442</v>
      </c>
      <c r="F20" s="101" t="s">
        <v>55</v>
      </c>
      <c r="G20" s="106"/>
      <c r="H20" s="103">
        <v>218566.97500000001</v>
      </c>
      <c r="I20" s="45">
        <f t="shared" si="0"/>
        <v>-27229634.997499969</v>
      </c>
    </row>
    <row r="21" spans="3:9" s="27" customFormat="1" ht="30" thickTop="1" thickBot="1" x14ac:dyDescent="0.25">
      <c r="C21" s="64"/>
      <c r="D21" s="65">
        <v>45055</v>
      </c>
      <c r="E21" s="66">
        <v>8443</v>
      </c>
      <c r="F21" s="101" t="s">
        <v>16</v>
      </c>
      <c r="G21" s="106"/>
      <c r="H21" s="103">
        <v>5742.5</v>
      </c>
      <c r="I21" s="45">
        <f t="shared" si="0"/>
        <v>-27235377.497499969</v>
      </c>
    </row>
    <row r="22" spans="3:9" s="27" customFormat="1" ht="18" thickTop="1" thickBot="1" x14ac:dyDescent="0.25">
      <c r="C22" s="64"/>
      <c r="D22" s="65">
        <v>45055</v>
      </c>
      <c r="E22" s="69">
        <v>8443</v>
      </c>
      <c r="F22" s="101" t="s">
        <v>55</v>
      </c>
      <c r="G22" s="106"/>
      <c r="H22" s="103">
        <v>109107.5</v>
      </c>
      <c r="I22" s="45">
        <f t="shared" si="0"/>
        <v>-27344484.997499969</v>
      </c>
    </row>
    <row r="23" spans="3:9" s="27" customFormat="1" ht="30" thickTop="1" thickBot="1" x14ac:dyDescent="0.25">
      <c r="C23" s="64"/>
      <c r="D23" s="65">
        <v>45055</v>
      </c>
      <c r="E23" s="66">
        <v>8444</v>
      </c>
      <c r="F23" s="101" t="s">
        <v>16</v>
      </c>
      <c r="G23" s="106"/>
      <c r="H23" s="103">
        <v>1264.2</v>
      </c>
      <c r="I23" s="45">
        <f t="shared" si="0"/>
        <v>-27345749.197499968</v>
      </c>
    </row>
    <row r="24" spans="3:9" s="27" customFormat="1" ht="18" thickTop="1" thickBot="1" x14ac:dyDescent="0.25">
      <c r="C24" s="64"/>
      <c r="D24" s="65">
        <v>45055</v>
      </c>
      <c r="E24" s="69">
        <v>8444</v>
      </c>
      <c r="F24" s="101" t="s">
        <v>56</v>
      </c>
      <c r="G24" s="106"/>
      <c r="H24" s="102">
        <v>24019.8</v>
      </c>
      <c r="I24" s="45">
        <f t="shared" si="0"/>
        <v>-27369768.997499969</v>
      </c>
    </row>
    <row r="25" spans="3:9" s="27" customFormat="1" ht="30" thickTop="1" thickBot="1" x14ac:dyDescent="0.25">
      <c r="C25" s="64"/>
      <c r="D25" s="65">
        <v>45055</v>
      </c>
      <c r="E25" s="69">
        <v>8445</v>
      </c>
      <c r="F25" s="101" t="s">
        <v>16</v>
      </c>
      <c r="G25" s="106"/>
      <c r="H25" s="102">
        <v>5311.2165000000005</v>
      </c>
      <c r="I25" s="45">
        <f t="shared" si="0"/>
        <v>-27375080.213999968</v>
      </c>
    </row>
    <row r="26" spans="3:9" s="27" customFormat="1" ht="18" thickTop="1" thickBot="1" x14ac:dyDescent="0.25">
      <c r="C26" s="64"/>
      <c r="D26" s="65">
        <v>45055</v>
      </c>
      <c r="E26" s="66">
        <v>8445</v>
      </c>
      <c r="F26" s="101" t="s">
        <v>63</v>
      </c>
      <c r="G26" s="106"/>
      <c r="H26" s="103">
        <v>117909.00350000001</v>
      </c>
      <c r="I26" s="45">
        <f t="shared" si="0"/>
        <v>-27492989.217499968</v>
      </c>
    </row>
    <row r="27" spans="3:9" s="27" customFormat="1" ht="30" thickTop="1" thickBot="1" x14ac:dyDescent="0.25">
      <c r="C27" s="64"/>
      <c r="D27" s="65">
        <v>45055</v>
      </c>
      <c r="E27" s="66"/>
      <c r="F27" s="101" t="s">
        <v>23</v>
      </c>
      <c r="G27" s="106">
        <v>8255413.8200000003</v>
      </c>
      <c r="H27" s="103"/>
      <c r="I27" s="45">
        <f t="shared" si="0"/>
        <v>-19237575.397499967</v>
      </c>
    </row>
    <row r="28" spans="3:9" s="27" customFormat="1" ht="30" thickTop="1" thickBot="1" x14ac:dyDescent="0.25">
      <c r="C28" s="64"/>
      <c r="D28" s="65">
        <v>45056</v>
      </c>
      <c r="E28" s="69"/>
      <c r="F28" s="101" t="s">
        <v>23</v>
      </c>
      <c r="G28" s="106">
        <v>8226687.8799999999</v>
      </c>
      <c r="H28" s="103"/>
      <c r="I28" s="45">
        <f t="shared" si="0"/>
        <v>-11010887.517499968</v>
      </c>
    </row>
    <row r="29" spans="3:9" s="27" customFormat="1" ht="30" thickTop="1" thickBot="1" x14ac:dyDescent="0.25">
      <c r="C29" s="64"/>
      <c r="D29" s="65">
        <v>45056</v>
      </c>
      <c r="E29" s="69">
        <v>8452</v>
      </c>
      <c r="F29" s="101" t="s">
        <v>16</v>
      </c>
      <c r="G29" s="106"/>
      <c r="H29" s="103">
        <v>25459.22</v>
      </c>
      <c r="I29" s="45">
        <f t="shared" si="0"/>
        <v>-11036346.737499969</v>
      </c>
    </row>
    <row r="30" spans="3:9" s="27" customFormat="1" ht="18" thickTop="1" thickBot="1" x14ac:dyDescent="0.25">
      <c r="C30" s="64"/>
      <c r="D30" s="65">
        <v>45056</v>
      </c>
      <c r="E30" s="66">
        <v>8452</v>
      </c>
      <c r="F30" s="101" t="s">
        <v>124</v>
      </c>
      <c r="G30" s="107"/>
      <c r="H30" s="103">
        <v>483725.18000000005</v>
      </c>
      <c r="I30" s="45">
        <f t="shared" si="0"/>
        <v>-11520071.917499969</v>
      </c>
    </row>
    <row r="31" spans="3:9" s="27" customFormat="1" ht="30" thickTop="1" thickBot="1" x14ac:dyDescent="0.25">
      <c r="C31" s="64"/>
      <c r="D31" s="65">
        <v>45056</v>
      </c>
      <c r="E31" s="69">
        <v>8453</v>
      </c>
      <c r="F31" s="67" t="s">
        <v>16</v>
      </c>
      <c r="G31" s="104"/>
      <c r="H31" s="82">
        <v>555168.55999999994</v>
      </c>
      <c r="I31" s="45">
        <f t="shared" si="0"/>
        <v>-12075240.477499969</v>
      </c>
    </row>
    <row r="32" spans="3:9" s="27" customFormat="1" ht="18" thickTop="1" thickBot="1" x14ac:dyDescent="0.25">
      <c r="C32" s="64"/>
      <c r="D32" s="65">
        <v>45056</v>
      </c>
      <c r="E32" s="66">
        <v>8453</v>
      </c>
      <c r="F32" s="67" t="s">
        <v>124</v>
      </c>
      <c r="G32" s="82"/>
      <c r="H32" s="82">
        <v>10548202.639999999</v>
      </c>
      <c r="I32" s="45">
        <f t="shared" si="0"/>
        <v>-22623443.11749997</v>
      </c>
    </row>
    <row r="33" spans="3:9" s="27" customFormat="1" ht="30" thickTop="1" thickBot="1" x14ac:dyDescent="0.25">
      <c r="C33" s="64"/>
      <c r="D33" s="65">
        <v>45057</v>
      </c>
      <c r="E33" s="69">
        <v>8454</v>
      </c>
      <c r="F33" s="67" t="s">
        <v>16</v>
      </c>
      <c r="G33" s="82"/>
      <c r="H33" s="82">
        <v>2394.75</v>
      </c>
      <c r="I33" s="45">
        <f t="shared" si="0"/>
        <v>-22625837.86749997</v>
      </c>
    </row>
    <row r="34" spans="3:9" s="27" customFormat="1" ht="30" thickTop="1" thickBot="1" x14ac:dyDescent="0.25">
      <c r="C34" s="64"/>
      <c r="D34" s="65">
        <v>45057</v>
      </c>
      <c r="E34" s="66">
        <v>8454</v>
      </c>
      <c r="F34" s="67" t="s">
        <v>125</v>
      </c>
      <c r="G34" s="82"/>
      <c r="H34" s="82">
        <v>54121.35</v>
      </c>
      <c r="I34" s="45">
        <f t="shared" si="0"/>
        <v>-22679959.217499971</v>
      </c>
    </row>
    <row r="35" spans="3:9" s="27" customFormat="1" ht="30" thickTop="1" thickBot="1" x14ac:dyDescent="0.25">
      <c r="C35" s="64"/>
      <c r="D35" s="65">
        <v>45057</v>
      </c>
      <c r="E35" s="69"/>
      <c r="F35" s="67" t="s">
        <v>23</v>
      </c>
      <c r="G35" s="82">
        <v>194540</v>
      </c>
      <c r="H35" s="82"/>
      <c r="I35" s="45">
        <f t="shared" si="0"/>
        <v>-22485419.217499971</v>
      </c>
    </row>
    <row r="36" spans="3:9" s="27" customFormat="1" ht="30" thickTop="1" thickBot="1" x14ac:dyDescent="0.25">
      <c r="C36" s="64"/>
      <c r="D36" s="65">
        <v>45058</v>
      </c>
      <c r="E36" s="66">
        <v>8455</v>
      </c>
      <c r="F36" s="67" t="s">
        <v>16</v>
      </c>
      <c r="G36" s="82"/>
      <c r="H36" s="82">
        <v>1404.9750000000001</v>
      </c>
      <c r="I36" s="45">
        <f t="shared" si="0"/>
        <v>-22486824.192499973</v>
      </c>
    </row>
    <row r="37" spans="3:9" s="27" customFormat="1" ht="18" thickTop="1" thickBot="1" x14ac:dyDescent="0.25">
      <c r="C37" s="64"/>
      <c r="D37" s="65">
        <v>45058</v>
      </c>
      <c r="E37" s="69">
        <v>8455</v>
      </c>
      <c r="F37" s="67" t="s">
        <v>89</v>
      </c>
      <c r="G37" s="82"/>
      <c r="H37" s="68">
        <v>26694.525000000001</v>
      </c>
      <c r="I37" s="45">
        <f t="shared" si="0"/>
        <v>-22513518.717499971</v>
      </c>
    </row>
    <row r="38" spans="3:9" s="27" customFormat="1" ht="30" thickTop="1" thickBot="1" x14ac:dyDescent="0.25">
      <c r="C38" s="64"/>
      <c r="D38" s="65">
        <v>45060</v>
      </c>
      <c r="E38" s="66">
        <v>8456</v>
      </c>
      <c r="F38" s="67" t="s">
        <v>16</v>
      </c>
      <c r="G38" s="82"/>
      <c r="H38" s="68">
        <v>6565</v>
      </c>
      <c r="I38" s="45">
        <f t="shared" si="0"/>
        <v>-22520083.717499971</v>
      </c>
    </row>
    <row r="39" spans="3:9" s="27" customFormat="1" ht="18" thickTop="1" thickBot="1" x14ac:dyDescent="0.25">
      <c r="C39" s="64"/>
      <c r="D39" s="65">
        <v>45060</v>
      </c>
      <c r="E39" s="69">
        <v>8456</v>
      </c>
      <c r="F39" s="67" t="s">
        <v>126</v>
      </c>
      <c r="G39" s="82"/>
      <c r="H39" s="68">
        <v>148369</v>
      </c>
      <c r="I39" s="45">
        <f t="shared" si="0"/>
        <v>-22668452.717499971</v>
      </c>
    </row>
    <row r="40" spans="3:9" s="27" customFormat="1" ht="30" thickTop="1" thickBot="1" x14ac:dyDescent="0.25">
      <c r="C40" s="64"/>
      <c r="D40" s="65">
        <v>45060</v>
      </c>
      <c r="E40" s="66">
        <v>8457</v>
      </c>
      <c r="F40" s="67" t="s">
        <v>16</v>
      </c>
      <c r="G40" s="82"/>
      <c r="H40" s="68">
        <v>3000</v>
      </c>
      <c r="I40" s="45">
        <f t="shared" si="0"/>
        <v>-22671452.717499971</v>
      </c>
    </row>
    <row r="41" spans="3:9" s="27" customFormat="1" ht="18" thickTop="1" thickBot="1" x14ac:dyDescent="0.25">
      <c r="C41" s="64"/>
      <c r="D41" s="65">
        <v>45060</v>
      </c>
      <c r="E41" s="69">
        <v>8457</v>
      </c>
      <c r="F41" s="67" t="s">
        <v>127</v>
      </c>
      <c r="G41" s="82"/>
      <c r="H41" s="68">
        <v>67800</v>
      </c>
      <c r="I41" s="45">
        <f t="shared" si="0"/>
        <v>-22739252.717499971</v>
      </c>
    </row>
    <row r="42" spans="3:9" s="27" customFormat="1" ht="30" thickTop="1" thickBot="1" x14ac:dyDescent="0.25">
      <c r="C42" s="64"/>
      <c r="D42" s="65">
        <v>45060</v>
      </c>
      <c r="E42" s="69">
        <v>8458</v>
      </c>
      <c r="F42" s="67" t="s">
        <v>16</v>
      </c>
      <c r="G42" s="82"/>
      <c r="H42" s="68">
        <v>25125</v>
      </c>
      <c r="I42" s="45">
        <f t="shared" si="0"/>
        <v>-22764377.717499971</v>
      </c>
    </row>
    <row r="43" spans="3:9" s="27" customFormat="1" ht="35.25" customHeight="1" thickTop="1" thickBot="1" x14ac:dyDescent="0.25">
      <c r="C43" s="64"/>
      <c r="D43" s="65">
        <v>45060</v>
      </c>
      <c r="E43" s="69">
        <v>8458</v>
      </c>
      <c r="F43" s="67" t="s">
        <v>128</v>
      </c>
      <c r="G43" s="82"/>
      <c r="H43" s="68">
        <v>567825</v>
      </c>
      <c r="I43" s="45">
        <f t="shared" si="0"/>
        <v>-23332202.717499971</v>
      </c>
    </row>
    <row r="44" spans="3:9" s="27" customFormat="1" ht="30" thickTop="1" thickBot="1" x14ac:dyDescent="0.25">
      <c r="C44" s="64"/>
      <c r="D44" s="65">
        <v>45060</v>
      </c>
      <c r="E44" s="69">
        <v>8459</v>
      </c>
      <c r="F44" s="67" t="s">
        <v>16</v>
      </c>
      <c r="G44" s="82"/>
      <c r="H44" s="68">
        <v>2080</v>
      </c>
      <c r="I44" s="45">
        <f t="shared" si="0"/>
        <v>-23334282.717499971</v>
      </c>
    </row>
    <row r="45" spans="3:9" s="27" customFormat="1" ht="18" thickTop="1" thickBot="1" x14ac:dyDescent="0.25">
      <c r="C45" s="64"/>
      <c r="D45" s="65">
        <v>45060</v>
      </c>
      <c r="E45" s="69">
        <v>8459</v>
      </c>
      <c r="F45" s="67" t="s">
        <v>129</v>
      </c>
      <c r="G45" s="82"/>
      <c r="H45" s="68">
        <v>47008</v>
      </c>
      <c r="I45" s="45">
        <f t="shared" si="0"/>
        <v>-23381290.717499971</v>
      </c>
    </row>
    <row r="46" spans="3:9" s="27" customFormat="1" ht="30" thickTop="1" thickBot="1" x14ac:dyDescent="0.25">
      <c r="C46" s="64"/>
      <c r="D46" s="65">
        <v>45060</v>
      </c>
      <c r="E46" s="69">
        <v>8460</v>
      </c>
      <c r="F46" s="67" t="s">
        <v>16</v>
      </c>
      <c r="G46" s="82"/>
      <c r="H46" s="68">
        <v>2343.6</v>
      </c>
      <c r="I46" s="45">
        <f t="shared" si="0"/>
        <v>-23383634.317499973</v>
      </c>
    </row>
    <row r="47" spans="3:9" s="27" customFormat="1" ht="18" thickTop="1" thickBot="1" x14ac:dyDescent="0.25">
      <c r="C47" s="64"/>
      <c r="D47" s="65">
        <v>45060</v>
      </c>
      <c r="E47" s="69">
        <v>8460</v>
      </c>
      <c r="F47" s="67" t="s">
        <v>130</v>
      </c>
      <c r="G47" s="82"/>
      <c r="H47" s="68">
        <v>52965.36</v>
      </c>
      <c r="I47" s="45">
        <f t="shared" si="0"/>
        <v>-23436599.677499972</v>
      </c>
    </row>
    <row r="48" spans="3:9" s="27" customFormat="1" ht="30" thickTop="1" thickBot="1" x14ac:dyDescent="0.25">
      <c r="C48" s="64"/>
      <c r="D48" s="65">
        <v>45060</v>
      </c>
      <c r="E48" s="69">
        <v>8461</v>
      </c>
      <c r="F48" s="67" t="s">
        <v>16</v>
      </c>
      <c r="G48" s="82"/>
      <c r="H48" s="68">
        <v>4500</v>
      </c>
      <c r="I48" s="45">
        <f t="shared" si="0"/>
        <v>-23441099.677499972</v>
      </c>
    </row>
    <row r="49" spans="3:9" s="27" customFormat="1" ht="18" thickTop="1" thickBot="1" x14ac:dyDescent="0.25">
      <c r="C49" s="64"/>
      <c r="D49" s="65">
        <v>45060</v>
      </c>
      <c r="E49" s="69">
        <v>8461</v>
      </c>
      <c r="F49" s="67" t="s">
        <v>98</v>
      </c>
      <c r="G49" s="82"/>
      <c r="H49" s="68">
        <v>85500</v>
      </c>
      <c r="I49" s="45">
        <f t="shared" si="0"/>
        <v>-23526599.677499972</v>
      </c>
    </row>
    <row r="50" spans="3:9" s="27" customFormat="1" ht="30" thickTop="1" thickBot="1" x14ac:dyDescent="0.25">
      <c r="C50" s="64"/>
      <c r="D50" s="65">
        <v>45060</v>
      </c>
      <c r="E50" s="69">
        <v>8462</v>
      </c>
      <c r="F50" s="67" t="s">
        <v>16</v>
      </c>
      <c r="G50" s="82"/>
      <c r="H50" s="68">
        <v>1181.25</v>
      </c>
      <c r="I50" s="45">
        <f t="shared" si="0"/>
        <v>-23527780.927499972</v>
      </c>
    </row>
    <row r="51" spans="3:9" s="27" customFormat="1" ht="18" thickTop="1" thickBot="1" x14ac:dyDescent="0.25">
      <c r="C51" s="64"/>
      <c r="D51" s="65">
        <v>45060</v>
      </c>
      <c r="E51" s="69">
        <v>8462</v>
      </c>
      <c r="F51" s="67" t="s">
        <v>98</v>
      </c>
      <c r="G51" s="82"/>
      <c r="H51" s="68">
        <v>22443.75</v>
      </c>
      <c r="I51" s="45">
        <f t="shared" si="0"/>
        <v>-23550224.677499972</v>
      </c>
    </row>
    <row r="52" spans="3:9" s="27" customFormat="1" ht="30" thickTop="1" thickBot="1" x14ac:dyDescent="0.25">
      <c r="C52" s="64"/>
      <c r="D52" s="65">
        <v>45060</v>
      </c>
      <c r="E52" s="69">
        <v>8463</v>
      </c>
      <c r="F52" s="67" t="s">
        <v>16</v>
      </c>
      <c r="G52" s="82"/>
      <c r="H52" s="68">
        <v>2177.58</v>
      </c>
      <c r="I52" s="45">
        <f t="shared" si="0"/>
        <v>-23552402.25749997</v>
      </c>
    </row>
    <row r="53" spans="3:9" s="27" customFormat="1" ht="18" thickTop="1" thickBot="1" x14ac:dyDescent="0.25">
      <c r="C53" s="64"/>
      <c r="D53" s="65">
        <v>45060</v>
      </c>
      <c r="E53" s="69">
        <v>8463</v>
      </c>
      <c r="F53" s="67" t="s">
        <v>59</v>
      </c>
      <c r="G53" s="82"/>
      <c r="H53" s="68">
        <v>41374.019999999997</v>
      </c>
      <c r="I53" s="45">
        <f t="shared" si="0"/>
        <v>-23593776.27749997</v>
      </c>
    </row>
    <row r="54" spans="3:9" s="27" customFormat="1" ht="30" thickTop="1" thickBot="1" x14ac:dyDescent="0.25">
      <c r="C54" s="64"/>
      <c r="D54" s="65">
        <v>45060</v>
      </c>
      <c r="E54" s="69">
        <v>8464</v>
      </c>
      <c r="F54" s="67" t="s">
        <v>16</v>
      </c>
      <c r="G54" s="82"/>
      <c r="H54" s="68">
        <v>20953.050000000003</v>
      </c>
      <c r="I54" s="45">
        <f t="shared" si="0"/>
        <v>-23614729.327499971</v>
      </c>
    </row>
    <row r="55" spans="3:9" s="27" customFormat="1" ht="18" thickTop="1" thickBot="1" x14ac:dyDescent="0.25">
      <c r="C55" s="64"/>
      <c r="D55" s="65">
        <v>45060</v>
      </c>
      <c r="E55" s="69">
        <v>8464</v>
      </c>
      <c r="F55" s="67" t="s">
        <v>131</v>
      </c>
      <c r="G55" s="82"/>
      <c r="H55" s="68">
        <v>398107.95</v>
      </c>
      <c r="I55" s="45">
        <f t="shared" si="0"/>
        <v>-24012837.27749997</v>
      </c>
    </row>
    <row r="56" spans="3:9" s="27" customFormat="1" ht="30" thickTop="1" thickBot="1" x14ac:dyDescent="0.25">
      <c r="C56" s="64"/>
      <c r="D56" s="65">
        <v>45060</v>
      </c>
      <c r="E56" s="69">
        <v>8465</v>
      </c>
      <c r="F56" s="67" t="s">
        <v>16</v>
      </c>
      <c r="G56" s="82"/>
      <c r="H56" s="68">
        <v>4350</v>
      </c>
      <c r="I56" s="45">
        <f t="shared" si="0"/>
        <v>-24017187.27749997</v>
      </c>
    </row>
    <row r="57" spans="3:9" s="27" customFormat="1" ht="18" thickTop="1" thickBot="1" x14ac:dyDescent="0.25">
      <c r="C57" s="64"/>
      <c r="D57" s="65">
        <v>45060</v>
      </c>
      <c r="E57" s="69">
        <v>8465</v>
      </c>
      <c r="F57" s="67" t="s">
        <v>131</v>
      </c>
      <c r="G57" s="82"/>
      <c r="H57" s="68">
        <v>82650</v>
      </c>
      <c r="I57" s="45">
        <f t="shared" si="0"/>
        <v>-24099837.27749997</v>
      </c>
    </row>
    <row r="58" spans="3:9" s="27" customFormat="1" ht="30" thickTop="1" thickBot="1" x14ac:dyDescent="0.25">
      <c r="C58" s="64"/>
      <c r="D58" s="65">
        <v>45060</v>
      </c>
      <c r="E58" s="69">
        <v>8466</v>
      </c>
      <c r="F58" s="67" t="s">
        <v>16</v>
      </c>
      <c r="G58" s="82"/>
      <c r="H58" s="68">
        <v>4138.5</v>
      </c>
      <c r="I58" s="45">
        <f t="shared" si="0"/>
        <v>-24103975.77749997</v>
      </c>
    </row>
    <row r="59" spans="3:9" s="27" customFormat="1" ht="18" thickTop="1" thickBot="1" x14ac:dyDescent="0.25">
      <c r="C59" s="64"/>
      <c r="D59" s="65">
        <v>45060</v>
      </c>
      <c r="E59" s="69">
        <v>8466</v>
      </c>
      <c r="F59" s="67" t="s">
        <v>132</v>
      </c>
      <c r="G59" s="82"/>
      <c r="H59" s="68">
        <v>93530.1</v>
      </c>
      <c r="I59" s="45">
        <f t="shared" si="0"/>
        <v>-24197505.877499972</v>
      </c>
    </row>
    <row r="60" spans="3:9" s="27" customFormat="1" ht="30" thickTop="1" thickBot="1" x14ac:dyDescent="0.25">
      <c r="C60" s="64"/>
      <c r="D60" s="65">
        <v>45060</v>
      </c>
      <c r="E60" s="69">
        <v>8467</v>
      </c>
      <c r="F60" s="67" t="s">
        <v>16</v>
      </c>
      <c r="G60" s="82"/>
      <c r="H60" s="68">
        <v>388764.6</v>
      </c>
      <c r="I60" s="45">
        <f t="shared" si="0"/>
        <v>-24586270.477499973</v>
      </c>
    </row>
    <row r="61" spans="3:9" s="27" customFormat="1" ht="18" thickTop="1" thickBot="1" x14ac:dyDescent="0.25">
      <c r="C61" s="64"/>
      <c r="D61" s="65">
        <v>45060</v>
      </c>
      <c r="E61" s="69">
        <v>8467</v>
      </c>
      <c r="F61" s="67" t="s">
        <v>85</v>
      </c>
      <c r="G61" s="82"/>
      <c r="H61" s="68">
        <v>7386527.3715000004</v>
      </c>
      <c r="I61" s="45">
        <f t="shared" si="0"/>
        <v>-31972797.848999973</v>
      </c>
    </row>
    <row r="62" spans="3:9" s="27" customFormat="1" ht="30" thickTop="1" thickBot="1" x14ac:dyDescent="0.25">
      <c r="C62" s="64"/>
      <c r="D62" s="65">
        <v>45060</v>
      </c>
      <c r="E62" s="69">
        <v>8468</v>
      </c>
      <c r="F62" s="67" t="s">
        <v>133</v>
      </c>
      <c r="G62" s="82"/>
      <c r="H62" s="68">
        <v>2950</v>
      </c>
      <c r="I62" s="45">
        <f t="shared" si="0"/>
        <v>-31975747.848999973</v>
      </c>
    </row>
    <row r="63" spans="3:9" s="27" customFormat="1" ht="30" thickTop="1" thickBot="1" x14ac:dyDescent="0.25">
      <c r="C63" s="64"/>
      <c r="D63" s="65">
        <v>45060</v>
      </c>
      <c r="E63" s="69">
        <v>8468</v>
      </c>
      <c r="F63" s="67" t="s">
        <v>134</v>
      </c>
      <c r="G63" s="82"/>
      <c r="H63" s="68">
        <v>5300</v>
      </c>
      <c r="I63" s="45">
        <f t="shared" si="0"/>
        <v>-31981047.848999973</v>
      </c>
    </row>
    <row r="64" spans="3:9" s="27" customFormat="1" ht="30" thickTop="1" thickBot="1" x14ac:dyDescent="0.25">
      <c r="C64" s="64"/>
      <c r="D64" s="65">
        <v>45060</v>
      </c>
      <c r="E64" s="69">
        <v>8468</v>
      </c>
      <c r="F64" s="67" t="s">
        <v>135</v>
      </c>
      <c r="G64" s="82"/>
      <c r="H64" s="68">
        <v>26550</v>
      </c>
      <c r="I64" s="45">
        <f t="shared" si="0"/>
        <v>-32007597.848999973</v>
      </c>
    </row>
    <row r="65" spans="3:9" s="27" customFormat="1" ht="30" thickTop="1" thickBot="1" x14ac:dyDescent="0.25">
      <c r="C65" s="64"/>
      <c r="D65" s="65">
        <v>45061</v>
      </c>
      <c r="E65" s="69">
        <v>8469</v>
      </c>
      <c r="F65" s="67" t="s">
        <v>16</v>
      </c>
      <c r="G65" s="82"/>
      <c r="H65" s="68">
        <v>28152.370000000003</v>
      </c>
      <c r="I65" s="45">
        <f t="shared" si="0"/>
        <v>-32035750.218999974</v>
      </c>
    </row>
    <row r="66" spans="3:9" s="27" customFormat="1" ht="18" thickTop="1" thickBot="1" x14ac:dyDescent="0.25">
      <c r="C66" s="64"/>
      <c r="D66" s="65">
        <v>45061</v>
      </c>
      <c r="E66" s="69">
        <v>8469</v>
      </c>
      <c r="F66" s="67" t="s">
        <v>89</v>
      </c>
      <c r="G66" s="82"/>
      <c r="H66" s="68">
        <v>631752.56000000006</v>
      </c>
      <c r="I66" s="45">
        <f t="shared" si="0"/>
        <v>-32667502.778999973</v>
      </c>
    </row>
    <row r="67" spans="3:9" s="27" customFormat="1" ht="30" thickTop="1" thickBot="1" x14ac:dyDescent="0.25">
      <c r="C67" s="64"/>
      <c r="D67" s="65">
        <v>45061</v>
      </c>
      <c r="E67" s="69">
        <v>8470</v>
      </c>
      <c r="F67" s="67" t="s">
        <v>16</v>
      </c>
      <c r="G67" s="82"/>
      <c r="H67" s="68">
        <v>28098.143999999997</v>
      </c>
      <c r="I67" s="45">
        <f t="shared" si="0"/>
        <v>-32695600.922999974</v>
      </c>
    </row>
    <row r="68" spans="3:9" s="27" customFormat="1" ht="30" thickTop="1" thickBot="1" x14ac:dyDescent="0.25">
      <c r="C68" s="64"/>
      <c r="D68" s="65">
        <v>45061</v>
      </c>
      <c r="E68" s="69">
        <v>8470</v>
      </c>
      <c r="F68" s="67" t="s">
        <v>47</v>
      </c>
      <c r="G68" s="82"/>
      <c r="H68" s="68">
        <v>30345.995999999999</v>
      </c>
      <c r="I68" s="45">
        <f t="shared" si="0"/>
        <v>-32725946.918999974</v>
      </c>
    </row>
    <row r="69" spans="3:9" s="27" customFormat="1" ht="18" thickTop="1" thickBot="1" x14ac:dyDescent="0.25">
      <c r="C69" s="64"/>
      <c r="D69" s="65">
        <v>45061</v>
      </c>
      <c r="E69" s="69">
        <v>8470</v>
      </c>
      <c r="F69" s="67" t="s">
        <v>136</v>
      </c>
      <c r="G69" s="82"/>
      <c r="H69" s="68">
        <v>604672.05999999994</v>
      </c>
      <c r="I69" s="45">
        <f t="shared" si="0"/>
        <v>-33330618.978999972</v>
      </c>
    </row>
    <row r="70" spans="3:9" s="27" customFormat="1" ht="30" thickTop="1" thickBot="1" x14ac:dyDescent="0.25">
      <c r="C70" s="64"/>
      <c r="D70" s="65">
        <v>45061</v>
      </c>
      <c r="E70" s="69">
        <v>8471</v>
      </c>
      <c r="F70" s="67" t="s">
        <v>16</v>
      </c>
      <c r="G70" s="82"/>
      <c r="H70" s="68">
        <v>2147.5</v>
      </c>
      <c r="I70" s="45">
        <f t="shared" si="0"/>
        <v>-33332766.478999972</v>
      </c>
    </row>
    <row r="71" spans="3:9" s="27" customFormat="1" ht="30" thickTop="1" thickBot="1" x14ac:dyDescent="0.25">
      <c r="C71" s="64"/>
      <c r="D71" s="65">
        <v>45061</v>
      </c>
      <c r="E71" s="69">
        <v>8471</v>
      </c>
      <c r="F71" s="67" t="s">
        <v>137</v>
      </c>
      <c r="G71" s="82"/>
      <c r="H71" s="68">
        <v>40802.5</v>
      </c>
      <c r="I71" s="45">
        <f t="shared" si="0"/>
        <v>-33373568.978999972</v>
      </c>
    </row>
    <row r="72" spans="3:9" s="27" customFormat="1" ht="30" thickTop="1" thickBot="1" x14ac:dyDescent="0.25">
      <c r="C72" s="64"/>
      <c r="D72" s="65">
        <v>45062</v>
      </c>
      <c r="E72" s="69">
        <v>8472</v>
      </c>
      <c r="F72" s="67" t="s">
        <v>16</v>
      </c>
      <c r="G72" s="82"/>
      <c r="H72" s="68">
        <v>7257</v>
      </c>
      <c r="I72" s="45">
        <f t="shared" si="0"/>
        <v>-33380825.978999972</v>
      </c>
    </row>
    <row r="73" spans="3:9" s="27" customFormat="1" ht="18" thickTop="1" thickBot="1" x14ac:dyDescent="0.25">
      <c r="C73" s="64"/>
      <c r="D73" s="65">
        <v>45062</v>
      </c>
      <c r="E73" s="69">
        <v>8472</v>
      </c>
      <c r="F73" s="67" t="s">
        <v>138</v>
      </c>
      <c r="G73" s="82"/>
      <c r="H73" s="68">
        <v>164008.20000000001</v>
      </c>
      <c r="I73" s="45">
        <f t="shared" si="0"/>
        <v>-33544834.178999972</v>
      </c>
    </row>
    <row r="74" spans="3:9" s="27" customFormat="1" ht="30" thickTop="1" thickBot="1" x14ac:dyDescent="0.25">
      <c r="C74" s="64"/>
      <c r="D74" s="65">
        <v>45062</v>
      </c>
      <c r="E74" s="69">
        <v>8473</v>
      </c>
      <c r="F74" s="67" t="s">
        <v>16</v>
      </c>
      <c r="G74" s="82"/>
      <c r="H74" s="68">
        <v>7498.4250000000002</v>
      </c>
      <c r="I74" s="45">
        <f t="shared" si="0"/>
        <v>-33552332.603999972</v>
      </c>
    </row>
    <row r="75" spans="3:9" s="27" customFormat="1" ht="18" thickTop="1" thickBot="1" x14ac:dyDescent="0.25">
      <c r="C75" s="64"/>
      <c r="D75" s="65">
        <v>45062</v>
      </c>
      <c r="E75" s="69">
        <v>8473</v>
      </c>
      <c r="F75" s="67" t="s">
        <v>138</v>
      </c>
      <c r="G75" s="82"/>
      <c r="H75" s="68">
        <v>169464.405</v>
      </c>
      <c r="I75" s="45">
        <f t="shared" si="0"/>
        <v>-33721797.008999974</v>
      </c>
    </row>
    <row r="76" spans="3:9" s="27" customFormat="1" ht="30" thickTop="1" thickBot="1" x14ac:dyDescent="0.25">
      <c r="C76" s="64"/>
      <c r="D76" s="65">
        <v>45062</v>
      </c>
      <c r="E76" s="69">
        <v>8474</v>
      </c>
      <c r="F76" s="67" t="s">
        <v>16</v>
      </c>
      <c r="G76" s="82"/>
      <c r="H76" s="68">
        <v>5721.3</v>
      </c>
      <c r="I76" s="45">
        <f t="shared" si="0"/>
        <v>-33727518.308999971</v>
      </c>
    </row>
    <row r="77" spans="3:9" s="27" customFormat="1" ht="18" thickTop="1" thickBot="1" x14ac:dyDescent="0.25">
      <c r="C77" s="64"/>
      <c r="D77" s="65">
        <v>45062</v>
      </c>
      <c r="E77" s="69">
        <v>8474</v>
      </c>
      <c r="F77" s="67" t="s">
        <v>139</v>
      </c>
      <c r="G77" s="82"/>
      <c r="H77" s="68">
        <v>129301.37999999999</v>
      </c>
      <c r="I77" s="45">
        <f t="shared" si="0"/>
        <v>-33856819.688999973</v>
      </c>
    </row>
    <row r="78" spans="3:9" s="27" customFormat="1" ht="30" thickTop="1" thickBot="1" x14ac:dyDescent="0.25">
      <c r="C78" s="64"/>
      <c r="D78" s="65">
        <v>45062</v>
      </c>
      <c r="E78" s="69">
        <v>8475</v>
      </c>
      <c r="F78" s="67" t="s">
        <v>16</v>
      </c>
      <c r="G78" s="82"/>
      <c r="H78" s="68">
        <v>5000</v>
      </c>
      <c r="I78" s="45">
        <f t="shared" si="0"/>
        <v>-33861819.688999973</v>
      </c>
    </row>
    <row r="79" spans="3:9" s="27" customFormat="1" ht="18" thickTop="1" thickBot="1" x14ac:dyDescent="0.25">
      <c r="C79" s="64"/>
      <c r="D79" s="65">
        <v>45062</v>
      </c>
      <c r="E79" s="69">
        <v>8475</v>
      </c>
      <c r="F79" s="67" t="s">
        <v>99</v>
      </c>
      <c r="G79" s="82"/>
      <c r="H79" s="68">
        <v>95000</v>
      </c>
      <c r="I79" s="45">
        <f t="shared" si="0"/>
        <v>-33956819.688999973</v>
      </c>
    </row>
    <row r="80" spans="3:9" s="27" customFormat="1" ht="30" thickTop="1" thickBot="1" x14ac:dyDescent="0.25">
      <c r="C80" s="64"/>
      <c r="D80" s="65">
        <v>45062</v>
      </c>
      <c r="E80" s="69">
        <v>8476</v>
      </c>
      <c r="F80" s="67" t="s">
        <v>16</v>
      </c>
      <c r="G80" s="82"/>
      <c r="H80" s="68">
        <v>2828</v>
      </c>
      <c r="I80" s="45">
        <f t="shared" ref="I80:I130" si="1">I79+G80-H80</f>
        <v>-33959647.688999973</v>
      </c>
    </row>
    <row r="81" spans="3:9" s="27" customFormat="1" ht="18" thickTop="1" thickBot="1" x14ac:dyDescent="0.25">
      <c r="C81" s="64"/>
      <c r="D81" s="65">
        <v>45062</v>
      </c>
      <c r="E81" s="69">
        <v>8476</v>
      </c>
      <c r="F81" s="67" t="s">
        <v>140</v>
      </c>
      <c r="G81" s="82"/>
      <c r="H81" s="68">
        <v>53732</v>
      </c>
      <c r="I81" s="45">
        <f t="shared" si="1"/>
        <v>-34013379.688999973</v>
      </c>
    </row>
    <row r="82" spans="3:9" s="27" customFormat="1" ht="30" thickTop="1" thickBot="1" x14ac:dyDescent="0.25">
      <c r="C82" s="64"/>
      <c r="D82" s="65">
        <v>45062</v>
      </c>
      <c r="E82" s="69">
        <v>8477</v>
      </c>
      <c r="F82" s="67" t="s">
        <v>16</v>
      </c>
      <c r="G82" s="82"/>
      <c r="H82" s="68">
        <v>1080</v>
      </c>
      <c r="I82" s="45">
        <f t="shared" si="1"/>
        <v>-34014459.688999973</v>
      </c>
    </row>
    <row r="83" spans="3:9" s="27" customFormat="1" ht="18" thickTop="1" thickBot="1" x14ac:dyDescent="0.25">
      <c r="C83" s="109"/>
      <c r="D83" s="65">
        <v>45062</v>
      </c>
      <c r="E83" s="69">
        <v>8477</v>
      </c>
      <c r="F83" s="67" t="s">
        <v>141</v>
      </c>
      <c r="G83" s="82"/>
      <c r="H83" s="68">
        <v>24408</v>
      </c>
      <c r="I83" s="45">
        <f t="shared" si="1"/>
        <v>-34038867.688999973</v>
      </c>
    </row>
    <row r="84" spans="3:9" s="27" customFormat="1" ht="30" thickTop="1" thickBot="1" x14ac:dyDescent="0.25">
      <c r="C84" s="109"/>
      <c r="D84" s="65">
        <v>45063</v>
      </c>
      <c r="E84" s="69">
        <v>8478</v>
      </c>
      <c r="F84" s="67" t="s">
        <v>16</v>
      </c>
      <c r="G84" s="82"/>
      <c r="H84" s="68">
        <v>5350</v>
      </c>
      <c r="I84" s="45">
        <f t="shared" si="1"/>
        <v>-34044217.688999973</v>
      </c>
    </row>
    <row r="85" spans="3:9" s="27" customFormat="1" ht="18" thickTop="1" thickBot="1" x14ac:dyDescent="0.25">
      <c r="C85" s="109"/>
      <c r="D85" s="65">
        <v>45063</v>
      </c>
      <c r="E85" s="69">
        <v>8478</v>
      </c>
      <c r="F85" s="67" t="s">
        <v>142</v>
      </c>
      <c r="G85" s="82"/>
      <c r="H85" s="68">
        <v>120910</v>
      </c>
      <c r="I85" s="45">
        <f t="shared" si="1"/>
        <v>-34165127.688999973</v>
      </c>
    </row>
    <row r="86" spans="3:9" s="27" customFormat="1" ht="30" thickTop="1" thickBot="1" x14ac:dyDescent="0.25">
      <c r="C86" s="109"/>
      <c r="D86" s="65">
        <v>45063</v>
      </c>
      <c r="E86" s="69">
        <v>8479</v>
      </c>
      <c r="F86" s="67" t="s">
        <v>16</v>
      </c>
      <c r="G86" s="82"/>
      <c r="H86" s="68">
        <v>4800</v>
      </c>
      <c r="I86" s="45">
        <f t="shared" si="1"/>
        <v>-34169927.688999973</v>
      </c>
    </row>
    <row r="87" spans="3:9" s="27" customFormat="1" ht="18" thickTop="1" thickBot="1" x14ac:dyDescent="0.25">
      <c r="C87" s="113"/>
      <c r="D87" s="65">
        <v>45063</v>
      </c>
      <c r="E87" s="69">
        <v>8479</v>
      </c>
      <c r="F87" s="67" t="s">
        <v>92</v>
      </c>
      <c r="G87" s="82"/>
      <c r="H87" s="68">
        <v>91200</v>
      </c>
      <c r="I87" s="45">
        <f t="shared" si="1"/>
        <v>-34261127.688999973</v>
      </c>
    </row>
    <row r="88" spans="3:9" s="27" customFormat="1" ht="30" thickTop="1" thickBot="1" x14ac:dyDescent="0.25">
      <c r="C88" s="113"/>
      <c r="D88" s="65">
        <v>45063</v>
      </c>
      <c r="E88" s="69">
        <v>8480</v>
      </c>
      <c r="F88" s="67" t="s">
        <v>16</v>
      </c>
      <c r="G88" s="82"/>
      <c r="H88" s="68">
        <v>6800</v>
      </c>
      <c r="I88" s="45">
        <f t="shared" si="1"/>
        <v>-34267927.688999973</v>
      </c>
    </row>
    <row r="89" spans="3:9" s="27" customFormat="1" ht="18" thickTop="1" thickBot="1" x14ac:dyDescent="0.25">
      <c r="C89" s="113"/>
      <c r="D89" s="65">
        <v>45063</v>
      </c>
      <c r="E89" s="69">
        <v>8480</v>
      </c>
      <c r="F89" s="67" t="s">
        <v>92</v>
      </c>
      <c r="G89" s="82"/>
      <c r="H89" s="68">
        <v>129200</v>
      </c>
      <c r="I89" s="45">
        <f t="shared" si="1"/>
        <v>-34397127.688999973</v>
      </c>
    </row>
    <row r="90" spans="3:9" s="27" customFormat="1" ht="30" thickTop="1" thickBot="1" x14ac:dyDescent="0.25">
      <c r="C90" s="113"/>
      <c r="D90" s="65">
        <v>45063</v>
      </c>
      <c r="E90" s="69">
        <v>8481</v>
      </c>
      <c r="F90" s="67" t="s">
        <v>16</v>
      </c>
      <c r="G90" s="82"/>
      <c r="H90" s="68">
        <v>14445</v>
      </c>
      <c r="I90" s="45">
        <f t="shared" si="1"/>
        <v>-34411572.688999973</v>
      </c>
    </row>
    <row r="91" spans="3:9" s="27" customFormat="1" ht="18" thickTop="1" thickBot="1" x14ac:dyDescent="0.25">
      <c r="C91" s="113"/>
      <c r="D91" s="65">
        <v>45063</v>
      </c>
      <c r="E91" s="69">
        <v>8481</v>
      </c>
      <c r="F91" s="67" t="s">
        <v>93</v>
      </c>
      <c r="G91" s="82"/>
      <c r="H91" s="68">
        <v>274455</v>
      </c>
      <c r="I91" s="45">
        <f t="shared" si="1"/>
        <v>-34686027.688999973</v>
      </c>
    </row>
    <row r="92" spans="3:9" s="27" customFormat="1" ht="30" thickTop="1" thickBot="1" x14ac:dyDescent="0.25">
      <c r="C92" s="113"/>
      <c r="D92" s="65">
        <v>45063</v>
      </c>
      <c r="E92" s="69">
        <v>8482</v>
      </c>
      <c r="F92" s="67" t="s">
        <v>16</v>
      </c>
      <c r="G92" s="82"/>
      <c r="H92" s="68">
        <v>17737.5</v>
      </c>
      <c r="I92" s="45">
        <f t="shared" si="1"/>
        <v>-34703765.188999973</v>
      </c>
    </row>
    <row r="93" spans="3:9" s="27" customFormat="1" ht="18" thickTop="1" thickBot="1" x14ac:dyDescent="0.25">
      <c r="C93" s="113"/>
      <c r="D93" s="65">
        <v>45063</v>
      </c>
      <c r="E93" s="69">
        <v>8482</v>
      </c>
      <c r="F93" s="67" t="s">
        <v>143</v>
      </c>
      <c r="G93" s="82"/>
      <c r="H93" s="68">
        <v>337012.5</v>
      </c>
      <c r="I93" s="45">
        <f t="shared" si="1"/>
        <v>-35040777.688999973</v>
      </c>
    </row>
    <row r="94" spans="3:9" s="27" customFormat="1" ht="30" thickTop="1" thickBot="1" x14ac:dyDescent="0.25">
      <c r="C94" s="113"/>
      <c r="D94" s="65">
        <v>45064</v>
      </c>
      <c r="E94" s="69"/>
      <c r="F94" s="67" t="s">
        <v>23</v>
      </c>
      <c r="G94" s="82">
        <v>21936129.16</v>
      </c>
      <c r="H94" s="68"/>
      <c r="I94" s="45">
        <f t="shared" si="1"/>
        <v>-13104648.528999973</v>
      </c>
    </row>
    <row r="95" spans="3:9" s="27" customFormat="1" ht="30" thickTop="1" thickBot="1" x14ac:dyDescent="0.25">
      <c r="C95" s="113"/>
      <c r="D95" s="65">
        <v>45064</v>
      </c>
      <c r="E95" s="69">
        <v>8483</v>
      </c>
      <c r="F95" s="67" t="s">
        <v>16</v>
      </c>
      <c r="G95" s="82"/>
      <c r="H95" s="68">
        <v>6924.8</v>
      </c>
      <c r="I95" s="45">
        <f t="shared" si="1"/>
        <v>-13111573.328999974</v>
      </c>
    </row>
    <row r="96" spans="3:9" s="27" customFormat="1" ht="18" thickTop="1" thickBot="1" x14ac:dyDescent="0.25">
      <c r="C96" s="113"/>
      <c r="D96" s="65">
        <v>45064</v>
      </c>
      <c r="E96" s="69">
        <v>8483</v>
      </c>
      <c r="F96" s="67" t="s">
        <v>132</v>
      </c>
      <c r="G96" s="82"/>
      <c r="H96" s="68">
        <v>156500.47999999998</v>
      </c>
      <c r="I96" s="45">
        <f t="shared" si="1"/>
        <v>-13268073.808999974</v>
      </c>
    </row>
    <row r="97" spans="3:9" s="27" customFormat="1" ht="30" thickTop="1" thickBot="1" x14ac:dyDescent="0.25">
      <c r="C97" s="113"/>
      <c r="D97" s="65">
        <v>45064</v>
      </c>
      <c r="E97" s="69">
        <v>8484</v>
      </c>
      <c r="F97" s="67" t="s">
        <v>16</v>
      </c>
      <c r="G97" s="82"/>
      <c r="H97" s="68">
        <v>680</v>
      </c>
      <c r="I97" s="45">
        <f t="shared" si="1"/>
        <v>-13268753.808999974</v>
      </c>
    </row>
    <row r="98" spans="3:9" s="27" customFormat="1" ht="18" thickTop="1" thickBot="1" x14ac:dyDescent="0.25">
      <c r="C98" s="113"/>
      <c r="D98" s="65">
        <v>45064</v>
      </c>
      <c r="E98" s="69">
        <v>8484</v>
      </c>
      <c r="F98" s="67" t="s">
        <v>144</v>
      </c>
      <c r="G98" s="82"/>
      <c r="H98" s="68">
        <v>12920</v>
      </c>
      <c r="I98" s="45">
        <f t="shared" si="1"/>
        <v>-13281673.808999974</v>
      </c>
    </row>
    <row r="99" spans="3:9" s="27" customFormat="1" ht="30" thickTop="1" thickBot="1" x14ac:dyDescent="0.25">
      <c r="C99" s="113"/>
      <c r="D99" s="65">
        <v>45064</v>
      </c>
      <c r="E99" s="69">
        <v>8485</v>
      </c>
      <c r="F99" s="67" t="s">
        <v>16</v>
      </c>
      <c r="G99" s="82"/>
      <c r="H99" s="68">
        <v>18315</v>
      </c>
      <c r="I99" s="45">
        <f t="shared" si="1"/>
        <v>-13299988.808999974</v>
      </c>
    </row>
    <row r="100" spans="3:9" s="27" customFormat="1" ht="30" thickTop="1" thickBot="1" x14ac:dyDescent="0.25">
      <c r="C100" s="113"/>
      <c r="D100" s="65">
        <v>45064</v>
      </c>
      <c r="E100" s="69">
        <v>8485</v>
      </c>
      <c r="F100" s="67" t="s">
        <v>47</v>
      </c>
      <c r="G100" s="82"/>
      <c r="H100" s="68">
        <v>10288.620000000001</v>
      </c>
      <c r="I100" s="45">
        <f t="shared" si="1"/>
        <v>-13310277.428999973</v>
      </c>
    </row>
    <row r="101" spans="3:9" s="27" customFormat="1" ht="18" thickTop="1" thickBot="1" x14ac:dyDescent="0.25">
      <c r="C101" s="113"/>
      <c r="D101" s="65">
        <v>45064</v>
      </c>
      <c r="E101" s="69">
        <v>8485</v>
      </c>
      <c r="F101" s="67" t="s">
        <v>145</v>
      </c>
      <c r="G101" s="82"/>
      <c r="H101" s="68">
        <v>403630.38</v>
      </c>
      <c r="I101" s="45">
        <f t="shared" si="1"/>
        <v>-13713907.808999974</v>
      </c>
    </row>
    <row r="102" spans="3:9" s="27" customFormat="1" ht="30" thickTop="1" thickBot="1" x14ac:dyDescent="0.25">
      <c r="C102" s="113"/>
      <c r="D102" s="65">
        <v>45065</v>
      </c>
      <c r="E102" s="69">
        <v>8486</v>
      </c>
      <c r="F102" s="67" t="s">
        <v>16</v>
      </c>
      <c r="G102" s="82"/>
      <c r="H102" s="68">
        <v>7536</v>
      </c>
      <c r="I102" s="45">
        <f t="shared" si="1"/>
        <v>-13721443.808999974</v>
      </c>
    </row>
    <row r="103" spans="3:9" s="27" customFormat="1" ht="18" thickTop="1" thickBot="1" x14ac:dyDescent="0.25">
      <c r="C103" s="113"/>
      <c r="D103" s="65">
        <v>45065</v>
      </c>
      <c r="E103" s="69">
        <v>8486</v>
      </c>
      <c r="F103" s="67" t="s">
        <v>99</v>
      </c>
      <c r="G103" s="82"/>
      <c r="H103" s="68">
        <v>166944</v>
      </c>
      <c r="I103" s="45">
        <f t="shared" si="1"/>
        <v>-13888387.808999974</v>
      </c>
    </row>
    <row r="104" spans="3:9" s="27" customFormat="1" ht="30" thickTop="1" thickBot="1" x14ac:dyDescent="0.25">
      <c r="C104" s="113"/>
      <c r="D104" s="65">
        <v>45065</v>
      </c>
      <c r="E104" s="69">
        <v>8487</v>
      </c>
      <c r="F104" s="67" t="s">
        <v>16</v>
      </c>
      <c r="G104" s="82"/>
      <c r="H104" s="68">
        <v>1500</v>
      </c>
      <c r="I104" s="45">
        <f t="shared" si="1"/>
        <v>-13889887.808999974</v>
      </c>
    </row>
    <row r="105" spans="3:9" s="27" customFormat="1" ht="30" thickTop="1" thickBot="1" x14ac:dyDescent="0.25">
      <c r="C105" s="113"/>
      <c r="D105" s="65">
        <v>45065</v>
      </c>
      <c r="E105" s="69">
        <v>8487</v>
      </c>
      <c r="F105" s="67" t="s">
        <v>68</v>
      </c>
      <c r="G105" s="82"/>
      <c r="H105" s="68">
        <v>33900</v>
      </c>
      <c r="I105" s="45">
        <f t="shared" si="1"/>
        <v>-13923787.808999974</v>
      </c>
    </row>
    <row r="106" spans="3:9" s="27" customFormat="1" ht="30" thickTop="1" thickBot="1" x14ac:dyDescent="0.25">
      <c r="C106" s="113"/>
      <c r="D106" s="65">
        <v>45065</v>
      </c>
      <c r="E106" s="69">
        <v>8488</v>
      </c>
      <c r="F106" s="67" t="s">
        <v>16</v>
      </c>
      <c r="G106" s="82"/>
      <c r="H106" s="68">
        <v>8360</v>
      </c>
      <c r="I106" s="45">
        <f t="shared" si="1"/>
        <v>-13932147.808999974</v>
      </c>
    </row>
    <row r="107" spans="3:9" s="27" customFormat="1" ht="30" thickTop="1" thickBot="1" x14ac:dyDescent="0.25">
      <c r="C107" s="113"/>
      <c r="D107" s="65">
        <v>45065</v>
      </c>
      <c r="E107" s="69">
        <v>8488</v>
      </c>
      <c r="F107" s="67" t="s">
        <v>146</v>
      </c>
      <c r="G107" s="82"/>
      <c r="H107" s="68">
        <v>188936</v>
      </c>
      <c r="I107" s="45">
        <f t="shared" si="1"/>
        <v>-14121083.808999974</v>
      </c>
    </row>
    <row r="108" spans="3:9" s="27" customFormat="1" ht="30" thickTop="1" thickBot="1" x14ac:dyDescent="0.25">
      <c r="C108" s="113"/>
      <c r="D108" s="65">
        <v>45065</v>
      </c>
      <c r="E108" s="69">
        <v>8489</v>
      </c>
      <c r="F108" s="67" t="s">
        <v>16</v>
      </c>
      <c r="G108" s="82"/>
      <c r="H108" s="68">
        <v>2908.5000000000005</v>
      </c>
      <c r="I108" s="45">
        <f t="shared" si="1"/>
        <v>-14123992.308999974</v>
      </c>
    </row>
    <row r="109" spans="3:9" s="27" customFormat="1" ht="18" thickTop="1" thickBot="1" x14ac:dyDescent="0.25">
      <c r="C109" s="113"/>
      <c r="D109" s="65">
        <v>45065</v>
      </c>
      <c r="E109" s="69">
        <v>8489</v>
      </c>
      <c r="F109" s="67" t="s">
        <v>147</v>
      </c>
      <c r="G109" s="82"/>
      <c r="H109" s="68">
        <v>65732.100000000006</v>
      </c>
      <c r="I109" s="45">
        <f t="shared" si="1"/>
        <v>-14189724.408999974</v>
      </c>
    </row>
    <row r="110" spans="3:9" s="27" customFormat="1" ht="30" thickTop="1" thickBot="1" x14ac:dyDescent="0.25">
      <c r="C110" s="113"/>
      <c r="D110" s="65">
        <v>45065</v>
      </c>
      <c r="E110" s="69">
        <v>8490</v>
      </c>
      <c r="F110" s="67" t="s">
        <v>16</v>
      </c>
      <c r="G110" s="82"/>
      <c r="H110" s="68">
        <v>251.31</v>
      </c>
      <c r="I110" s="45">
        <f t="shared" si="1"/>
        <v>-14189975.718999974</v>
      </c>
    </row>
    <row r="111" spans="3:9" s="27" customFormat="1" ht="18" thickTop="1" thickBot="1" x14ac:dyDescent="0.25">
      <c r="C111" s="113"/>
      <c r="D111" s="65">
        <v>45065</v>
      </c>
      <c r="E111" s="69">
        <v>8490</v>
      </c>
      <c r="F111" s="67" t="s">
        <v>148</v>
      </c>
      <c r="G111" s="82"/>
      <c r="H111" s="68">
        <v>5679.61</v>
      </c>
      <c r="I111" s="45">
        <f t="shared" si="1"/>
        <v>-14195655.328999974</v>
      </c>
    </row>
    <row r="112" spans="3:9" s="27" customFormat="1" ht="30" thickTop="1" thickBot="1" x14ac:dyDescent="0.25">
      <c r="C112" s="113"/>
      <c r="D112" s="65">
        <v>45065</v>
      </c>
      <c r="E112" s="69">
        <v>8491</v>
      </c>
      <c r="F112" s="67" t="s">
        <v>16</v>
      </c>
      <c r="G112" s="82"/>
      <c r="H112" s="68">
        <v>2657.4740000000002</v>
      </c>
      <c r="I112" s="45">
        <f t="shared" si="1"/>
        <v>-14198312.802999973</v>
      </c>
    </row>
    <row r="113" spans="3:9" s="27" customFormat="1" ht="18" thickTop="1" thickBot="1" x14ac:dyDescent="0.25">
      <c r="C113" s="113"/>
      <c r="D113" s="65">
        <v>45065</v>
      </c>
      <c r="E113" s="69">
        <v>8491</v>
      </c>
      <c r="F113" s="67" t="s">
        <v>148</v>
      </c>
      <c r="G113" s="82"/>
      <c r="H113" s="68">
        <v>60058.915999999997</v>
      </c>
      <c r="I113" s="45">
        <f t="shared" si="1"/>
        <v>-14258371.718999973</v>
      </c>
    </row>
    <row r="114" spans="3:9" s="27" customFormat="1" ht="30" thickTop="1" thickBot="1" x14ac:dyDescent="0.25">
      <c r="C114" s="113"/>
      <c r="D114" s="65">
        <v>45065</v>
      </c>
      <c r="E114" s="69">
        <v>8492</v>
      </c>
      <c r="F114" s="67" t="s">
        <v>16</v>
      </c>
      <c r="G114" s="82"/>
      <c r="H114" s="68">
        <v>960</v>
      </c>
      <c r="I114" s="45">
        <f t="shared" si="1"/>
        <v>-14259331.718999973</v>
      </c>
    </row>
    <row r="115" spans="3:9" s="27" customFormat="1" ht="18" thickTop="1" thickBot="1" x14ac:dyDescent="0.25">
      <c r="C115" s="113"/>
      <c r="D115" s="65">
        <v>45065</v>
      </c>
      <c r="E115" s="69">
        <v>8492</v>
      </c>
      <c r="F115" s="67" t="s">
        <v>87</v>
      </c>
      <c r="G115" s="82"/>
      <c r="H115" s="68">
        <v>18240</v>
      </c>
      <c r="I115" s="45">
        <f t="shared" si="1"/>
        <v>-14277571.718999973</v>
      </c>
    </row>
    <row r="116" spans="3:9" s="27" customFormat="1" ht="30" thickTop="1" thickBot="1" x14ac:dyDescent="0.25">
      <c r="C116" s="113"/>
      <c r="D116" s="65">
        <v>45065</v>
      </c>
      <c r="E116" s="69">
        <v>8493</v>
      </c>
      <c r="F116" s="67" t="s">
        <v>16</v>
      </c>
      <c r="G116" s="82"/>
      <c r="H116" s="68">
        <v>40940</v>
      </c>
      <c r="I116" s="45">
        <f t="shared" si="1"/>
        <v>-14318511.718999973</v>
      </c>
    </row>
    <row r="117" spans="3:9" s="27" customFormat="1" ht="18" thickTop="1" thickBot="1" x14ac:dyDescent="0.25">
      <c r="C117" s="113"/>
      <c r="D117" s="65">
        <v>45065</v>
      </c>
      <c r="E117" s="69">
        <v>8493</v>
      </c>
      <c r="F117" s="67" t="s">
        <v>149</v>
      </c>
      <c r="G117" s="82"/>
      <c r="H117" s="68">
        <v>925244</v>
      </c>
      <c r="I117" s="45">
        <f t="shared" si="1"/>
        <v>-15243755.718999973</v>
      </c>
    </row>
    <row r="118" spans="3:9" s="27" customFormat="1" ht="30" thickTop="1" thickBot="1" x14ac:dyDescent="0.25">
      <c r="C118" s="113"/>
      <c r="D118" s="65">
        <v>45065</v>
      </c>
      <c r="E118" s="69">
        <v>8494</v>
      </c>
      <c r="F118" s="67" t="s">
        <v>45</v>
      </c>
      <c r="G118" s="82"/>
      <c r="H118" s="68">
        <v>456566.2</v>
      </c>
      <c r="I118" s="45">
        <f t="shared" si="1"/>
        <v>-15700321.918999972</v>
      </c>
    </row>
    <row r="119" spans="3:9" s="27" customFormat="1" ht="30" thickTop="1" thickBot="1" x14ac:dyDescent="0.25">
      <c r="C119" s="113"/>
      <c r="D119" s="65">
        <v>45065</v>
      </c>
      <c r="E119" s="69">
        <v>8494</v>
      </c>
      <c r="F119" s="67" t="s">
        <v>150</v>
      </c>
      <c r="G119" s="82"/>
      <c r="H119" s="68">
        <v>15989060.74</v>
      </c>
      <c r="I119" s="45">
        <f t="shared" si="1"/>
        <v>-31689382.658999972</v>
      </c>
    </row>
    <row r="120" spans="3:9" s="27" customFormat="1" ht="30" thickTop="1" thickBot="1" x14ac:dyDescent="0.25">
      <c r="C120" s="113"/>
      <c r="D120" s="65">
        <v>45065</v>
      </c>
      <c r="E120" s="69">
        <v>8495</v>
      </c>
      <c r="F120" s="67" t="s">
        <v>45</v>
      </c>
      <c r="G120" s="82"/>
      <c r="H120" s="68">
        <v>523941.65</v>
      </c>
      <c r="I120" s="45">
        <f t="shared" si="1"/>
        <v>-32213324.308999971</v>
      </c>
    </row>
    <row r="121" spans="3:9" s="27" customFormat="1" ht="30" thickTop="1" thickBot="1" x14ac:dyDescent="0.25">
      <c r="C121" s="113"/>
      <c r="D121" s="65">
        <v>45065</v>
      </c>
      <c r="E121" s="69">
        <v>8495</v>
      </c>
      <c r="F121" s="67" t="s">
        <v>151</v>
      </c>
      <c r="G121" s="82"/>
      <c r="H121" s="68">
        <v>4715475.5199999996</v>
      </c>
      <c r="I121" s="45">
        <f t="shared" si="1"/>
        <v>-36928799.828999966</v>
      </c>
    </row>
    <row r="122" spans="3:9" s="27" customFormat="1" ht="30" thickTop="1" thickBot="1" x14ac:dyDescent="0.25">
      <c r="C122" s="113"/>
      <c r="D122" s="65">
        <v>45065</v>
      </c>
      <c r="E122" s="66">
        <v>8496</v>
      </c>
      <c r="F122" s="213" t="s">
        <v>45</v>
      </c>
      <c r="G122" s="82"/>
      <c r="H122" s="68">
        <v>61838.48</v>
      </c>
      <c r="I122" s="45">
        <f t="shared" si="1"/>
        <v>-36990638.308999963</v>
      </c>
    </row>
    <row r="123" spans="3:9" s="27" customFormat="1" ht="30" thickTop="1" thickBot="1" x14ac:dyDescent="0.25">
      <c r="C123" s="113"/>
      <c r="D123" s="65">
        <v>45065</v>
      </c>
      <c r="E123" s="69">
        <v>8496</v>
      </c>
      <c r="F123" s="67" t="s">
        <v>152</v>
      </c>
      <c r="G123" s="82"/>
      <c r="H123" s="68">
        <v>569746.44999999995</v>
      </c>
      <c r="I123" s="45">
        <f t="shared" si="1"/>
        <v>-37560384.758999966</v>
      </c>
    </row>
    <row r="124" spans="3:9" s="27" customFormat="1" ht="30" thickTop="1" thickBot="1" x14ac:dyDescent="0.25">
      <c r="C124" s="113"/>
      <c r="D124" s="65">
        <v>45068</v>
      </c>
      <c r="E124" s="69">
        <v>8502</v>
      </c>
      <c r="F124" s="67" t="s">
        <v>16</v>
      </c>
      <c r="G124" s="82"/>
      <c r="H124" s="68">
        <v>4050</v>
      </c>
      <c r="I124" s="45">
        <f t="shared" si="1"/>
        <v>-37564434.758999966</v>
      </c>
    </row>
    <row r="125" spans="3:9" s="27" customFormat="1" ht="18" thickTop="1" thickBot="1" x14ac:dyDescent="0.25">
      <c r="C125" s="113"/>
      <c r="D125" s="65">
        <v>45068</v>
      </c>
      <c r="E125" s="69">
        <v>8502</v>
      </c>
      <c r="F125" s="67" t="s">
        <v>90</v>
      </c>
      <c r="G125" s="82"/>
      <c r="H125" s="68">
        <v>76950</v>
      </c>
      <c r="I125" s="45">
        <f t="shared" si="1"/>
        <v>-37641384.758999966</v>
      </c>
    </row>
    <row r="126" spans="3:9" s="27" customFormat="1" ht="30" thickTop="1" thickBot="1" x14ac:dyDescent="0.25">
      <c r="C126" s="113"/>
      <c r="D126" s="65">
        <v>45068</v>
      </c>
      <c r="E126" s="69">
        <v>8503</v>
      </c>
      <c r="F126" s="67" t="s">
        <v>16</v>
      </c>
      <c r="G126" s="82"/>
      <c r="H126" s="68">
        <v>15950</v>
      </c>
      <c r="I126" s="45">
        <f t="shared" si="1"/>
        <v>-37657334.758999966</v>
      </c>
    </row>
    <row r="127" spans="3:9" s="27" customFormat="1" ht="30" thickTop="1" thickBot="1" x14ac:dyDescent="0.25">
      <c r="C127" s="113"/>
      <c r="D127" s="65">
        <v>45068</v>
      </c>
      <c r="E127" s="69">
        <v>8503</v>
      </c>
      <c r="F127" s="67" t="s">
        <v>97</v>
      </c>
      <c r="G127" s="82"/>
      <c r="H127" s="68">
        <v>360470</v>
      </c>
      <c r="I127" s="45">
        <f t="shared" si="1"/>
        <v>-38017804.758999966</v>
      </c>
    </row>
    <row r="128" spans="3:9" s="27" customFormat="1" ht="30" thickTop="1" thickBot="1" x14ac:dyDescent="0.25">
      <c r="C128" s="113"/>
      <c r="D128" s="65">
        <v>45068</v>
      </c>
      <c r="E128" s="69">
        <v>8504</v>
      </c>
      <c r="F128" s="67" t="s">
        <v>16</v>
      </c>
      <c r="G128" s="82"/>
      <c r="H128" s="68">
        <v>43783.76</v>
      </c>
      <c r="I128" s="45">
        <f t="shared" si="1"/>
        <v>-38061588.518999964</v>
      </c>
    </row>
    <row r="129" spans="3:9" s="27" customFormat="1" ht="18" thickTop="1" thickBot="1" x14ac:dyDescent="0.25">
      <c r="C129" s="113"/>
      <c r="D129" s="65">
        <v>45068</v>
      </c>
      <c r="E129" s="69">
        <v>8504</v>
      </c>
      <c r="F129" s="67" t="s">
        <v>66</v>
      </c>
      <c r="G129" s="82">
        <v>35943.25</v>
      </c>
      <c r="H129" s="68"/>
      <c r="I129" s="45">
        <f t="shared" si="1"/>
        <v>-38025645.268999964</v>
      </c>
    </row>
    <row r="130" spans="3:9" s="27" customFormat="1" ht="18" thickTop="1" thickBot="1" x14ac:dyDescent="0.25">
      <c r="C130" s="113"/>
      <c r="D130" s="65">
        <v>45068</v>
      </c>
      <c r="E130" s="69">
        <v>8504</v>
      </c>
      <c r="F130" s="67" t="s">
        <v>66</v>
      </c>
      <c r="G130" s="82"/>
      <c r="H130" s="68">
        <v>141073.85</v>
      </c>
      <c r="I130" s="45">
        <f t="shared" si="1"/>
        <v>-38166719.118999965</v>
      </c>
    </row>
    <row r="131" spans="3:9" s="27" customFormat="1" ht="30" thickTop="1" thickBot="1" x14ac:dyDescent="0.25">
      <c r="C131" s="113"/>
      <c r="D131" s="65">
        <v>45068</v>
      </c>
      <c r="E131" s="69">
        <v>8505</v>
      </c>
      <c r="F131" s="67" t="s">
        <v>16</v>
      </c>
      <c r="G131" s="82"/>
      <c r="H131" s="68">
        <v>9900</v>
      </c>
      <c r="I131" s="45">
        <f>I130+G131-H131</f>
        <v>-38176619.118999965</v>
      </c>
    </row>
    <row r="132" spans="3:9" s="27" customFormat="1" ht="30" thickTop="1" thickBot="1" x14ac:dyDescent="0.25">
      <c r="C132" s="113"/>
      <c r="D132" s="65">
        <v>45068</v>
      </c>
      <c r="E132" s="69">
        <v>8505</v>
      </c>
      <c r="F132" s="67" t="s">
        <v>47</v>
      </c>
      <c r="G132" s="82"/>
      <c r="H132" s="68">
        <v>10692</v>
      </c>
      <c r="I132" s="45">
        <f t="shared" ref="I132:I140" si="2">I131+G132-H132</f>
        <v>-38187311.118999965</v>
      </c>
    </row>
    <row r="133" spans="3:9" s="27" customFormat="1" ht="18" thickTop="1" thickBot="1" x14ac:dyDescent="0.25">
      <c r="C133" s="113"/>
      <c r="D133" s="65">
        <v>45068</v>
      </c>
      <c r="E133" s="69">
        <v>8505</v>
      </c>
      <c r="F133" s="67" t="s">
        <v>153</v>
      </c>
      <c r="G133" s="82"/>
      <c r="H133" s="68">
        <v>213048</v>
      </c>
      <c r="I133" s="45">
        <f t="shared" si="2"/>
        <v>-38400359.118999965</v>
      </c>
    </row>
    <row r="134" spans="3:9" s="27" customFormat="1" ht="30" thickTop="1" thickBot="1" x14ac:dyDescent="0.25">
      <c r="C134" s="113"/>
      <c r="D134" s="65">
        <v>45068</v>
      </c>
      <c r="E134" s="69">
        <v>8506</v>
      </c>
      <c r="F134" s="67" t="s">
        <v>16</v>
      </c>
      <c r="G134" s="82"/>
      <c r="H134" s="68">
        <v>610.45000000000005</v>
      </c>
      <c r="I134" s="45">
        <f t="shared" si="2"/>
        <v>-38400969.568999968</v>
      </c>
    </row>
    <row r="135" spans="3:9" s="27" customFormat="1" ht="30" thickTop="1" thickBot="1" x14ac:dyDescent="0.25">
      <c r="C135" s="113"/>
      <c r="D135" s="65">
        <v>45068</v>
      </c>
      <c r="E135" s="69">
        <v>8506</v>
      </c>
      <c r="F135" s="67" t="s">
        <v>47</v>
      </c>
      <c r="G135" s="82"/>
      <c r="H135" s="68">
        <v>659.28599999999994</v>
      </c>
      <c r="I135" s="45">
        <f t="shared" si="2"/>
        <v>-38401628.854999967</v>
      </c>
    </row>
    <row r="136" spans="3:9" s="27" customFormat="1" ht="30" thickTop="1" thickBot="1" x14ac:dyDescent="0.25">
      <c r="C136" s="113"/>
      <c r="D136" s="65">
        <v>45068</v>
      </c>
      <c r="E136" s="69">
        <v>8506</v>
      </c>
      <c r="F136" s="67" t="s">
        <v>154</v>
      </c>
      <c r="G136" s="82"/>
      <c r="H136" s="68">
        <v>13136.884</v>
      </c>
      <c r="I136" s="45">
        <f t="shared" si="2"/>
        <v>-38414765.73899997</v>
      </c>
    </row>
    <row r="137" spans="3:9" s="27" customFormat="1" ht="30" thickTop="1" thickBot="1" x14ac:dyDescent="0.25">
      <c r="C137" s="113"/>
      <c r="D137" s="65">
        <v>45068</v>
      </c>
      <c r="E137" s="69">
        <v>8507</v>
      </c>
      <c r="F137" s="67" t="s">
        <v>16</v>
      </c>
      <c r="G137" s="82"/>
      <c r="H137" s="68">
        <v>2517</v>
      </c>
      <c r="I137" s="45">
        <f t="shared" si="2"/>
        <v>-38417282.73899997</v>
      </c>
    </row>
    <row r="138" spans="3:9" s="27" customFormat="1" ht="18" thickTop="1" thickBot="1" x14ac:dyDescent="0.25">
      <c r="C138" s="113"/>
      <c r="D138" s="65">
        <v>45068</v>
      </c>
      <c r="E138" s="69">
        <v>8507</v>
      </c>
      <c r="F138" s="67" t="s">
        <v>155</v>
      </c>
      <c r="G138" s="82"/>
      <c r="H138" s="68">
        <v>56884.2</v>
      </c>
      <c r="I138" s="45">
        <f t="shared" si="2"/>
        <v>-38474166.938999973</v>
      </c>
    </row>
    <row r="139" spans="3:9" s="27" customFormat="1" ht="30" thickTop="1" thickBot="1" x14ac:dyDescent="0.25">
      <c r="C139" s="113"/>
      <c r="D139" s="65">
        <v>45068</v>
      </c>
      <c r="E139" s="69">
        <v>8508</v>
      </c>
      <c r="F139" s="67" t="s">
        <v>16</v>
      </c>
      <c r="G139" s="82"/>
      <c r="H139" s="68">
        <v>98773.08600000001</v>
      </c>
      <c r="I139" s="45">
        <f t="shared" si="2"/>
        <v>-38572940.024999976</v>
      </c>
    </row>
    <row r="140" spans="3:9" s="27" customFormat="1" ht="30" thickTop="1" thickBot="1" x14ac:dyDescent="0.25">
      <c r="C140" s="113"/>
      <c r="D140" s="65">
        <v>45068</v>
      </c>
      <c r="E140" s="69">
        <v>8508</v>
      </c>
      <c r="F140" s="67" t="s">
        <v>128</v>
      </c>
      <c r="G140" s="82"/>
      <c r="H140" s="68">
        <v>2232271.7439999999</v>
      </c>
      <c r="I140" s="45">
        <f t="shared" si="2"/>
        <v>-40805211.768999979</v>
      </c>
    </row>
    <row r="141" spans="3:9" s="27" customFormat="1" ht="30" thickTop="1" thickBot="1" x14ac:dyDescent="0.25">
      <c r="C141" s="113"/>
      <c r="D141" s="65">
        <v>45068</v>
      </c>
      <c r="E141" s="69">
        <v>8509</v>
      </c>
      <c r="F141" s="67" t="s">
        <v>16</v>
      </c>
      <c r="G141" s="82"/>
      <c r="H141" s="68">
        <v>882.63</v>
      </c>
      <c r="I141" s="45">
        <f>I140+G141-H141</f>
        <v>-40806094.398999982</v>
      </c>
    </row>
    <row r="142" spans="3:9" s="27" customFormat="1" ht="30" thickTop="1" thickBot="1" x14ac:dyDescent="0.25">
      <c r="C142" s="113"/>
      <c r="D142" s="65">
        <v>45068</v>
      </c>
      <c r="E142" s="69">
        <v>8509</v>
      </c>
      <c r="F142" s="67" t="s">
        <v>156</v>
      </c>
      <c r="G142" s="82"/>
      <c r="H142" s="68">
        <v>18344.969999999998</v>
      </c>
      <c r="I142" s="45">
        <f t="shared" ref="I142:I146" si="3">I141+G142-H142</f>
        <v>-40824439.36899998</v>
      </c>
    </row>
    <row r="143" spans="3:9" s="27" customFormat="1" ht="30" thickTop="1" thickBot="1" x14ac:dyDescent="0.25">
      <c r="C143" s="113"/>
      <c r="D143" s="65">
        <v>45068</v>
      </c>
      <c r="E143" s="69"/>
      <c r="F143" s="67" t="s">
        <v>23</v>
      </c>
      <c r="G143" s="82">
        <v>6744590.6100000003</v>
      </c>
      <c r="H143" s="68"/>
      <c r="I143" s="45">
        <f t="shared" si="3"/>
        <v>-34079848.758999981</v>
      </c>
    </row>
    <row r="144" spans="3:9" s="27" customFormat="1" ht="30" thickTop="1" thickBot="1" x14ac:dyDescent="0.25">
      <c r="C144" s="113"/>
      <c r="D144" s="65">
        <v>45070</v>
      </c>
      <c r="E144" s="69">
        <v>8510</v>
      </c>
      <c r="F144" s="67" t="s">
        <v>16</v>
      </c>
      <c r="G144" s="82"/>
      <c r="H144" s="68">
        <v>54450</v>
      </c>
      <c r="I144" s="45">
        <f t="shared" si="3"/>
        <v>-34134298.758999981</v>
      </c>
    </row>
    <row r="145" spans="3:9" s="27" customFormat="1" ht="18" thickTop="1" thickBot="1" x14ac:dyDescent="0.25">
      <c r="C145" s="113"/>
      <c r="D145" s="65">
        <v>45070</v>
      </c>
      <c r="E145" s="69">
        <v>8510</v>
      </c>
      <c r="F145" s="67" t="s">
        <v>157</v>
      </c>
      <c r="G145" s="82"/>
      <c r="H145" s="68">
        <v>1230570</v>
      </c>
      <c r="I145" s="45">
        <f t="shared" si="3"/>
        <v>-35364868.758999981</v>
      </c>
    </row>
    <row r="146" spans="3:9" s="27" customFormat="1" ht="30" thickTop="1" thickBot="1" x14ac:dyDescent="0.25">
      <c r="C146" s="113"/>
      <c r="D146" s="65">
        <v>45070</v>
      </c>
      <c r="E146" s="69"/>
      <c r="F146" s="67" t="s">
        <v>23</v>
      </c>
      <c r="G146" s="82">
        <v>565700.5</v>
      </c>
      <c r="H146" s="68"/>
      <c r="I146" s="45">
        <f t="shared" si="3"/>
        <v>-34799168.258999981</v>
      </c>
    </row>
    <row r="147" spans="3:9" s="27" customFormat="1" ht="30" thickTop="1" thickBot="1" x14ac:dyDescent="0.25">
      <c r="C147" s="113"/>
      <c r="D147" s="65">
        <v>45071</v>
      </c>
      <c r="E147" s="69"/>
      <c r="F147" s="67" t="s">
        <v>23</v>
      </c>
      <c r="G147" s="82">
        <v>9522178.6300000008</v>
      </c>
      <c r="H147" s="68"/>
      <c r="I147" s="45">
        <f>I146+G147-H147</f>
        <v>-25276989.628999978</v>
      </c>
    </row>
    <row r="148" spans="3:9" s="27" customFormat="1" ht="30" thickTop="1" thickBot="1" x14ac:dyDescent="0.25">
      <c r="C148" s="113"/>
      <c r="D148" s="65">
        <v>45072</v>
      </c>
      <c r="E148" s="69"/>
      <c r="F148" s="67" t="s">
        <v>23</v>
      </c>
      <c r="G148" s="82">
        <v>1365971.13</v>
      </c>
      <c r="H148" s="68"/>
      <c r="I148" s="45">
        <f t="shared" ref="I148:I177" si="4">I147+G148-H148</f>
        <v>-23911018.498999979</v>
      </c>
    </row>
    <row r="149" spans="3:9" s="27" customFormat="1" ht="30" thickTop="1" thickBot="1" x14ac:dyDescent="0.25">
      <c r="C149" s="113"/>
      <c r="D149" s="65">
        <v>45072</v>
      </c>
      <c r="E149" s="69">
        <v>8511</v>
      </c>
      <c r="F149" s="67" t="s">
        <v>16</v>
      </c>
      <c r="G149" s="82"/>
      <c r="H149" s="68">
        <v>6500</v>
      </c>
      <c r="I149" s="45">
        <f t="shared" si="4"/>
        <v>-23917518.498999979</v>
      </c>
    </row>
    <row r="150" spans="3:9" s="27" customFormat="1" ht="30" thickTop="1" thickBot="1" x14ac:dyDescent="0.25">
      <c r="C150" s="113"/>
      <c r="D150" s="65">
        <v>45072</v>
      </c>
      <c r="E150" s="69">
        <v>8511</v>
      </c>
      <c r="F150" s="67" t="s">
        <v>79</v>
      </c>
      <c r="G150" s="82"/>
      <c r="H150" s="68">
        <v>123500</v>
      </c>
      <c r="I150" s="45">
        <f t="shared" si="4"/>
        <v>-24041018.498999979</v>
      </c>
    </row>
    <row r="151" spans="3:9" s="27" customFormat="1" ht="30" thickTop="1" thickBot="1" x14ac:dyDescent="0.25">
      <c r="C151" s="113"/>
      <c r="D151" s="65">
        <v>45072</v>
      </c>
      <c r="E151" s="69">
        <v>8512</v>
      </c>
      <c r="F151" s="67" t="s">
        <v>16</v>
      </c>
      <c r="G151" s="82"/>
      <c r="H151" s="68">
        <v>696.49350000000004</v>
      </c>
      <c r="I151" s="45">
        <f t="shared" si="4"/>
        <v>-24041714.992499981</v>
      </c>
    </row>
    <row r="152" spans="3:9" s="27" customFormat="1" ht="18" thickTop="1" thickBot="1" x14ac:dyDescent="0.25">
      <c r="C152" s="113"/>
      <c r="D152" s="65">
        <v>45072</v>
      </c>
      <c r="E152" s="69">
        <v>8512</v>
      </c>
      <c r="F152" s="67" t="s">
        <v>50</v>
      </c>
      <c r="G152" s="82"/>
      <c r="H152" s="68">
        <v>17300.156500000001</v>
      </c>
      <c r="I152" s="45">
        <f t="shared" si="4"/>
        <v>-24059015.148999982</v>
      </c>
    </row>
    <row r="153" spans="3:9" s="27" customFormat="1" ht="30" thickTop="1" thickBot="1" x14ac:dyDescent="0.25">
      <c r="C153" s="113"/>
      <c r="D153" s="65">
        <v>45072</v>
      </c>
      <c r="E153" s="69">
        <v>8513</v>
      </c>
      <c r="F153" s="67" t="s">
        <v>94</v>
      </c>
      <c r="G153" s="82"/>
      <c r="H153" s="68">
        <v>17514</v>
      </c>
      <c r="I153" s="45">
        <f t="shared" si="4"/>
        <v>-24076529.148999982</v>
      </c>
    </row>
    <row r="154" spans="3:9" s="27" customFormat="1" ht="30" thickTop="1" thickBot="1" x14ac:dyDescent="0.25">
      <c r="C154" s="113"/>
      <c r="D154" s="65">
        <v>45072</v>
      </c>
      <c r="E154" s="69">
        <v>8514</v>
      </c>
      <c r="F154" s="67" t="s">
        <v>16</v>
      </c>
      <c r="G154" s="82"/>
      <c r="H154" s="68">
        <v>7000</v>
      </c>
      <c r="I154" s="45">
        <f t="shared" si="4"/>
        <v>-24083529.148999982</v>
      </c>
    </row>
    <row r="155" spans="3:9" s="27" customFormat="1" ht="30" thickTop="1" thickBot="1" x14ac:dyDescent="0.25">
      <c r="C155" s="113"/>
      <c r="D155" s="65">
        <v>45072</v>
      </c>
      <c r="E155" s="69">
        <v>8514</v>
      </c>
      <c r="F155" s="67" t="s">
        <v>78</v>
      </c>
      <c r="G155" s="82"/>
      <c r="H155" s="68">
        <v>133000</v>
      </c>
      <c r="I155" s="45">
        <f t="shared" si="4"/>
        <v>-24216529.148999982</v>
      </c>
    </row>
    <row r="156" spans="3:9" s="27" customFormat="1" ht="30" thickTop="1" thickBot="1" x14ac:dyDescent="0.25">
      <c r="C156" s="113"/>
      <c r="D156" s="65">
        <v>45072</v>
      </c>
      <c r="E156" s="69">
        <v>8515</v>
      </c>
      <c r="F156" s="67" t="s">
        <v>16</v>
      </c>
      <c r="G156" s="82"/>
      <c r="H156" s="68">
        <v>1525.4240000000002</v>
      </c>
      <c r="I156" s="45">
        <f t="shared" si="4"/>
        <v>-24218054.57299998</v>
      </c>
    </row>
    <row r="157" spans="3:9" s="27" customFormat="1" ht="30" thickTop="1" thickBot="1" x14ac:dyDescent="0.25">
      <c r="C157" s="113"/>
      <c r="D157" s="65">
        <v>45072</v>
      </c>
      <c r="E157" s="69">
        <v>8515</v>
      </c>
      <c r="F157" s="67" t="s">
        <v>47</v>
      </c>
      <c r="G157" s="82"/>
      <c r="H157" s="68">
        <v>1647.4589999999998</v>
      </c>
      <c r="I157" s="45">
        <f t="shared" si="4"/>
        <v>-24219702.031999979</v>
      </c>
    </row>
    <row r="158" spans="3:9" s="27" customFormat="1" ht="18" thickTop="1" thickBot="1" x14ac:dyDescent="0.25">
      <c r="C158" s="113"/>
      <c r="D158" s="65">
        <v>45072</v>
      </c>
      <c r="E158" s="69">
        <v>8515</v>
      </c>
      <c r="F158" s="67" t="s">
        <v>158</v>
      </c>
      <c r="G158" s="82"/>
      <c r="H158" s="68">
        <v>32827.127</v>
      </c>
      <c r="I158" s="45">
        <f t="shared" si="4"/>
        <v>-24252529.158999979</v>
      </c>
    </row>
    <row r="159" spans="3:9" s="27" customFormat="1" ht="44.25" thickTop="1" thickBot="1" x14ac:dyDescent="0.25">
      <c r="C159" s="113"/>
      <c r="D159" s="65">
        <v>45072</v>
      </c>
      <c r="E159" s="69">
        <v>8516</v>
      </c>
      <c r="F159" s="67" t="s">
        <v>81</v>
      </c>
      <c r="G159" s="82"/>
      <c r="H159" s="68">
        <v>126360</v>
      </c>
      <c r="I159" s="45">
        <f t="shared" si="4"/>
        <v>-24378889.158999979</v>
      </c>
    </row>
    <row r="160" spans="3:9" s="27" customFormat="1" ht="30" thickTop="1" thickBot="1" x14ac:dyDescent="0.25">
      <c r="C160" s="113"/>
      <c r="D160" s="65">
        <v>45072</v>
      </c>
      <c r="E160" s="69">
        <v>8517</v>
      </c>
      <c r="F160" s="67" t="s">
        <v>16</v>
      </c>
      <c r="G160" s="82"/>
      <c r="H160" s="68">
        <v>47437.5</v>
      </c>
      <c r="I160" s="45">
        <f t="shared" si="4"/>
        <v>-24426326.658999979</v>
      </c>
    </row>
    <row r="161" spans="3:9" s="27" customFormat="1" ht="30" thickTop="1" thickBot="1" x14ac:dyDescent="0.25">
      <c r="C161" s="113"/>
      <c r="D161" s="65">
        <v>45072</v>
      </c>
      <c r="E161" s="69">
        <v>8517</v>
      </c>
      <c r="F161" s="67" t="s">
        <v>47</v>
      </c>
      <c r="G161" s="82"/>
      <c r="H161" s="68">
        <v>51232.5</v>
      </c>
      <c r="I161" s="45">
        <f t="shared" si="4"/>
        <v>-24477559.158999979</v>
      </c>
    </row>
    <row r="162" spans="3:9" s="27" customFormat="1" ht="18" thickTop="1" thickBot="1" x14ac:dyDescent="0.25">
      <c r="C162" s="113"/>
      <c r="D162" s="65">
        <v>45072</v>
      </c>
      <c r="E162" s="69">
        <v>8517</v>
      </c>
      <c r="F162" s="67" t="s">
        <v>64</v>
      </c>
      <c r="G162" s="82"/>
      <c r="H162" s="68">
        <v>1020855</v>
      </c>
      <c r="I162" s="45">
        <f t="shared" si="4"/>
        <v>-25498414.158999979</v>
      </c>
    </row>
    <row r="163" spans="3:9" s="27" customFormat="1" ht="30" thickTop="1" thickBot="1" x14ac:dyDescent="0.25">
      <c r="C163" s="113"/>
      <c r="D163" s="65">
        <v>45072</v>
      </c>
      <c r="E163" s="69">
        <v>8518</v>
      </c>
      <c r="F163" s="67" t="s">
        <v>16</v>
      </c>
      <c r="G163" s="82"/>
      <c r="H163" s="68">
        <v>1654.325</v>
      </c>
      <c r="I163" s="45">
        <f t="shared" si="4"/>
        <v>-25500068.483999979</v>
      </c>
    </row>
    <row r="164" spans="3:9" s="27" customFormat="1" ht="30" thickTop="1" thickBot="1" x14ac:dyDescent="0.25">
      <c r="C164" s="113"/>
      <c r="D164" s="65">
        <v>45072</v>
      </c>
      <c r="E164" s="69">
        <v>8518</v>
      </c>
      <c r="F164" s="67" t="s">
        <v>47</v>
      </c>
      <c r="G164" s="82"/>
      <c r="H164" s="68">
        <v>1786.6709999999998</v>
      </c>
      <c r="I164" s="45">
        <f t="shared" si="4"/>
        <v>-25501855.154999979</v>
      </c>
    </row>
    <row r="165" spans="3:9" s="27" customFormat="1" ht="18" thickTop="1" thickBot="1" x14ac:dyDescent="0.25">
      <c r="C165" s="113"/>
      <c r="D165" s="65">
        <v>45072</v>
      </c>
      <c r="E165" s="69">
        <v>8518</v>
      </c>
      <c r="F165" s="67" t="s">
        <v>84</v>
      </c>
      <c r="G165" s="82"/>
      <c r="H165" s="68">
        <v>35601.074000000001</v>
      </c>
      <c r="I165" s="45">
        <f t="shared" si="4"/>
        <v>-25537456.22899998</v>
      </c>
    </row>
    <row r="166" spans="3:9" s="27" customFormat="1" ht="30" thickTop="1" thickBot="1" x14ac:dyDescent="0.25">
      <c r="C166" s="113"/>
      <c r="D166" s="65">
        <v>45073</v>
      </c>
      <c r="E166" s="69">
        <v>8519</v>
      </c>
      <c r="F166" s="67" t="s">
        <v>16</v>
      </c>
      <c r="G166" s="82"/>
      <c r="H166" s="68">
        <v>8285.6285000000007</v>
      </c>
      <c r="I166" s="45">
        <f t="shared" si="4"/>
        <v>-25545741.857499979</v>
      </c>
    </row>
    <row r="167" spans="3:9" s="27" customFormat="1" ht="18" thickTop="1" thickBot="1" x14ac:dyDescent="0.25">
      <c r="C167" s="113"/>
      <c r="D167" s="65">
        <v>45073</v>
      </c>
      <c r="E167" s="69">
        <v>8519</v>
      </c>
      <c r="F167" s="67" t="s">
        <v>80</v>
      </c>
      <c r="G167" s="82"/>
      <c r="H167" s="68">
        <v>204113.91149999999</v>
      </c>
      <c r="I167" s="45">
        <f t="shared" si="4"/>
        <v>-25749855.768999979</v>
      </c>
    </row>
    <row r="168" spans="3:9" s="27" customFormat="1" ht="30" thickTop="1" thickBot="1" x14ac:dyDescent="0.25">
      <c r="C168" s="113"/>
      <c r="D168" s="65">
        <v>45073</v>
      </c>
      <c r="E168" s="69">
        <v>8520</v>
      </c>
      <c r="F168" s="67" t="s">
        <v>159</v>
      </c>
      <c r="G168" s="82"/>
      <c r="H168" s="68">
        <v>75600</v>
      </c>
      <c r="I168" s="45">
        <f t="shared" si="4"/>
        <v>-25825455.768999979</v>
      </c>
    </row>
    <row r="169" spans="3:9" s="27" customFormat="1" ht="30" thickTop="1" thickBot="1" x14ac:dyDescent="0.25">
      <c r="C169" s="113"/>
      <c r="D169" s="65">
        <v>45073</v>
      </c>
      <c r="E169" s="69">
        <v>8521</v>
      </c>
      <c r="F169" s="67" t="s">
        <v>16</v>
      </c>
      <c r="G169" s="82"/>
      <c r="H169" s="68">
        <v>2791.6475298102987</v>
      </c>
      <c r="I169" s="45">
        <f t="shared" si="4"/>
        <v>-25828247.41652979</v>
      </c>
    </row>
    <row r="170" spans="3:9" s="27" customFormat="1" ht="18" thickTop="1" thickBot="1" x14ac:dyDescent="0.25">
      <c r="C170" s="113"/>
      <c r="D170" s="65">
        <v>45073</v>
      </c>
      <c r="E170" s="69">
        <v>8521</v>
      </c>
      <c r="F170" s="67" t="s">
        <v>82</v>
      </c>
      <c r="G170" s="82"/>
      <c r="H170" s="68">
        <v>485910.47247018968</v>
      </c>
      <c r="I170" s="45">
        <f t="shared" si="4"/>
        <v>-26314157.88899998</v>
      </c>
    </row>
    <row r="171" spans="3:9" s="27" customFormat="1" ht="30" thickTop="1" thickBot="1" x14ac:dyDescent="0.25">
      <c r="C171" s="113"/>
      <c r="D171" s="65">
        <v>45073</v>
      </c>
      <c r="E171" s="69">
        <v>8522</v>
      </c>
      <c r="F171" s="67" t="s">
        <v>16</v>
      </c>
      <c r="G171" s="82"/>
      <c r="H171" s="68">
        <v>14300</v>
      </c>
      <c r="I171" s="45">
        <f t="shared" si="4"/>
        <v>-26328457.88899998</v>
      </c>
    </row>
    <row r="172" spans="3:9" s="27" customFormat="1" ht="30" thickTop="1" thickBot="1" x14ac:dyDescent="0.25">
      <c r="C172" s="113"/>
      <c r="D172" s="65">
        <v>45073</v>
      </c>
      <c r="E172" s="69">
        <v>8522</v>
      </c>
      <c r="F172" s="67" t="s">
        <v>77</v>
      </c>
      <c r="G172" s="82"/>
      <c r="H172" s="68">
        <v>271700</v>
      </c>
      <c r="I172" s="45">
        <f t="shared" si="4"/>
        <v>-26600157.88899998</v>
      </c>
    </row>
    <row r="173" spans="3:9" s="27" customFormat="1" ht="30" thickTop="1" thickBot="1" x14ac:dyDescent="0.25">
      <c r="C173" s="113"/>
      <c r="D173" s="65">
        <v>45073</v>
      </c>
      <c r="E173" s="69">
        <v>8523</v>
      </c>
      <c r="F173" s="67" t="s">
        <v>16</v>
      </c>
      <c r="G173" s="82"/>
      <c r="H173" s="68">
        <v>1993.75</v>
      </c>
      <c r="I173" s="45">
        <f t="shared" si="4"/>
        <v>-26602151.63899998</v>
      </c>
    </row>
    <row r="174" spans="3:9" s="27" customFormat="1" ht="18" thickTop="1" thickBot="1" x14ac:dyDescent="0.25">
      <c r="C174" s="113"/>
      <c r="D174" s="65">
        <v>45073</v>
      </c>
      <c r="E174" s="69">
        <v>8523</v>
      </c>
      <c r="F174" s="67" t="s">
        <v>160</v>
      </c>
      <c r="G174" s="82"/>
      <c r="H174" s="68">
        <v>37881.25</v>
      </c>
      <c r="I174" s="45">
        <f t="shared" si="4"/>
        <v>-26640032.88899998</v>
      </c>
    </row>
    <row r="175" spans="3:9" s="27" customFormat="1" ht="30" thickTop="1" thickBot="1" x14ac:dyDescent="0.25">
      <c r="C175" s="113"/>
      <c r="D175" s="65">
        <v>45073</v>
      </c>
      <c r="E175" s="69">
        <v>8524</v>
      </c>
      <c r="F175" s="67" t="s">
        <v>16</v>
      </c>
      <c r="G175" s="82"/>
      <c r="H175" s="68">
        <v>1625</v>
      </c>
      <c r="I175" s="45">
        <f t="shared" si="4"/>
        <v>-26641657.88899998</v>
      </c>
    </row>
    <row r="176" spans="3:9" s="27" customFormat="1" ht="18" thickTop="1" thickBot="1" x14ac:dyDescent="0.25">
      <c r="C176" s="113"/>
      <c r="D176" s="65">
        <v>45073</v>
      </c>
      <c r="E176" s="69">
        <v>8524</v>
      </c>
      <c r="F176" s="67" t="s">
        <v>83</v>
      </c>
      <c r="G176" s="82"/>
      <c r="H176" s="68">
        <v>36725</v>
      </c>
      <c r="I176" s="45">
        <f t="shared" si="4"/>
        <v>-26678382.88899998</v>
      </c>
    </row>
    <row r="177" spans="3:9" s="27" customFormat="1" ht="30" thickTop="1" thickBot="1" x14ac:dyDescent="0.25">
      <c r="C177" s="113"/>
      <c r="D177" s="65">
        <v>45075</v>
      </c>
      <c r="E177" s="69">
        <v>8431</v>
      </c>
      <c r="F177" s="67" t="s">
        <v>161</v>
      </c>
      <c r="G177" s="82">
        <v>303220.44</v>
      </c>
      <c r="H177" s="68"/>
      <c r="I177" s="45">
        <f t="shared" si="4"/>
        <v>-26375162.448999979</v>
      </c>
    </row>
    <row r="178" spans="3:9" s="27" customFormat="1" ht="44.25" thickTop="1" thickBot="1" x14ac:dyDescent="0.25">
      <c r="C178" s="113"/>
      <c r="D178" s="65">
        <v>45075</v>
      </c>
      <c r="E178" s="69">
        <v>8431</v>
      </c>
      <c r="F178" s="67" t="s">
        <v>162</v>
      </c>
      <c r="G178" s="82">
        <v>6852781.9499999993</v>
      </c>
      <c r="H178" s="68"/>
      <c r="I178" s="45">
        <f>I177+G178-H178</f>
        <v>-19522380.498999979</v>
      </c>
    </row>
    <row r="179" spans="3:9" s="27" customFormat="1" ht="30" thickTop="1" thickBot="1" x14ac:dyDescent="0.25">
      <c r="C179" s="113"/>
      <c r="D179" s="65">
        <v>45075</v>
      </c>
      <c r="E179" s="69">
        <v>8525</v>
      </c>
      <c r="F179" s="67" t="s">
        <v>16</v>
      </c>
      <c r="G179" s="82"/>
      <c r="H179" s="68">
        <v>15043.75</v>
      </c>
      <c r="I179" s="45">
        <f t="shared" ref="I179:I240" si="5">I178+G179-H179</f>
        <v>-19537424.248999979</v>
      </c>
    </row>
    <row r="180" spans="3:9" s="27" customFormat="1" ht="18" thickTop="1" thickBot="1" x14ac:dyDescent="0.25">
      <c r="C180" s="113"/>
      <c r="D180" s="65">
        <v>45075</v>
      </c>
      <c r="E180" s="69">
        <v>8525</v>
      </c>
      <c r="F180" s="67" t="s">
        <v>163</v>
      </c>
      <c r="G180" s="82"/>
      <c r="H180" s="68">
        <v>322997.87</v>
      </c>
      <c r="I180" s="45">
        <f t="shared" si="5"/>
        <v>-19860422.11899998</v>
      </c>
    </row>
    <row r="181" spans="3:9" s="27" customFormat="1" ht="30" thickTop="1" thickBot="1" x14ac:dyDescent="0.25">
      <c r="C181" s="113"/>
      <c r="D181" s="65">
        <v>45075</v>
      </c>
      <c r="E181" s="69">
        <v>8526</v>
      </c>
      <c r="F181" s="67" t="s">
        <v>16</v>
      </c>
      <c r="G181" s="82"/>
      <c r="H181" s="68">
        <v>26000</v>
      </c>
      <c r="I181" s="45">
        <f t="shared" si="5"/>
        <v>-19886422.11899998</v>
      </c>
    </row>
    <row r="182" spans="3:9" s="27" customFormat="1" ht="18" thickTop="1" thickBot="1" x14ac:dyDescent="0.25">
      <c r="C182" s="113"/>
      <c r="D182" s="65">
        <v>45075</v>
      </c>
      <c r="E182" s="69">
        <v>8526</v>
      </c>
      <c r="F182" s="67" t="s">
        <v>65</v>
      </c>
      <c r="G182" s="82"/>
      <c r="H182" s="68">
        <v>515420</v>
      </c>
      <c r="I182" s="45">
        <f t="shared" si="5"/>
        <v>-20401842.11899998</v>
      </c>
    </row>
    <row r="183" spans="3:9" s="27" customFormat="1" ht="30" thickTop="1" thickBot="1" x14ac:dyDescent="0.25">
      <c r="C183" s="113"/>
      <c r="D183" s="65">
        <v>45075</v>
      </c>
      <c r="E183" s="69">
        <v>8527</v>
      </c>
      <c r="F183" s="67" t="s">
        <v>16</v>
      </c>
      <c r="G183" s="82"/>
      <c r="H183" s="68">
        <v>4954.5</v>
      </c>
      <c r="I183" s="45">
        <f t="shared" si="5"/>
        <v>-20406796.61899998</v>
      </c>
    </row>
    <row r="184" spans="3:9" s="27" customFormat="1" ht="18" thickTop="1" thickBot="1" x14ac:dyDescent="0.25">
      <c r="C184" s="113"/>
      <c r="D184" s="65">
        <v>45075</v>
      </c>
      <c r="E184" s="69">
        <v>8527</v>
      </c>
      <c r="F184" s="67" t="s">
        <v>65</v>
      </c>
      <c r="G184" s="82"/>
      <c r="H184" s="68">
        <v>104897.7</v>
      </c>
      <c r="I184" s="45">
        <f t="shared" si="5"/>
        <v>-20511694.31899998</v>
      </c>
    </row>
    <row r="185" spans="3:9" s="27" customFormat="1" ht="30" thickTop="1" thickBot="1" x14ac:dyDescent="0.25">
      <c r="C185" s="113"/>
      <c r="D185" s="65">
        <v>45075</v>
      </c>
      <c r="E185" s="69">
        <v>8528</v>
      </c>
      <c r="F185" s="67" t="s">
        <v>16</v>
      </c>
      <c r="G185" s="82"/>
      <c r="H185" s="68">
        <v>29086.100000000002</v>
      </c>
      <c r="I185" s="45">
        <f t="shared" si="5"/>
        <v>-20540780.418999981</v>
      </c>
    </row>
    <row r="186" spans="3:9" s="27" customFormat="1" ht="18" thickTop="1" thickBot="1" x14ac:dyDescent="0.25">
      <c r="C186" s="113"/>
      <c r="D186" s="65">
        <v>45075</v>
      </c>
      <c r="E186" s="69">
        <v>8528</v>
      </c>
      <c r="F186" s="67" t="s">
        <v>65</v>
      </c>
      <c r="G186" s="82"/>
      <c r="H186" s="68">
        <v>562235.89999999991</v>
      </c>
      <c r="I186" s="45">
        <f t="shared" si="5"/>
        <v>-21103016.31899998</v>
      </c>
    </row>
    <row r="187" spans="3:9" s="27" customFormat="1" ht="30" thickTop="1" thickBot="1" x14ac:dyDescent="0.25">
      <c r="C187" s="113"/>
      <c r="D187" s="65">
        <v>45075</v>
      </c>
      <c r="E187" s="69">
        <v>8529</v>
      </c>
      <c r="F187" s="67" t="s">
        <v>16</v>
      </c>
      <c r="G187" s="82"/>
      <c r="H187" s="68">
        <v>9290.24</v>
      </c>
      <c r="I187" s="45">
        <f t="shared" si="5"/>
        <v>-21112306.558999978</v>
      </c>
    </row>
    <row r="188" spans="3:9" s="27" customFormat="1" ht="18" thickTop="1" thickBot="1" x14ac:dyDescent="0.25">
      <c r="C188" s="113"/>
      <c r="D188" s="65">
        <v>45075</v>
      </c>
      <c r="E188" s="69">
        <v>8529</v>
      </c>
      <c r="F188" s="67" t="s">
        <v>65</v>
      </c>
      <c r="G188" s="82"/>
      <c r="H188" s="68">
        <v>209959.31</v>
      </c>
      <c r="I188" s="45">
        <f t="shared" si="5"/>
        <v>-21322265.868999977</v>
      </c>
    </row>
    <row r="189" spans="3:9" s="27" customFormat="1" ht="30" thickTop="1" thickBot="1" x14ac:dyDescent="0.25">
      <c r="C189" s="113"/>
      <c r="D189" s="65">
        <v>45075</v>
      </c>
      <c r="E189" s="69"/>
      <c r="F189" s="67" t="s">
        <v>23</v>
      </c>
      <c r="G189" s="82">
        <v>665298.71</v>
      </c>
      <c r="H189" s="68"/>
      <c r="I189" s="45">
        <f t="shared" si="5"/>
        <v>-20656967.158999976</v>
      </c>
    </row>
    <row r="190" spans="3:9" s="27" customFormat="1" ht="30" thickTop="1" thickBot="1" x14ac:dyDescent="0.25">
      <c r="C190" s="113"/>
      <c r="D190" s="65">
        <v>45076</v>
      </c>
      <c r="E190" s="69"/>
      <c r="F190" s="67" t="s">
        <v>23</v>
      </c>
      <c r="G190" s="82">
        <v>1382409.88</v>
      </c>
      <c r="H190" s="68"/>
      <c r="I190" s="45">
        <f t="shared" si="5"/>
        <v>-19274557.278999977</v>
      </c>
    </row>
    <row r="191" spans="3:9" s="27" customFormat="1" ht="30" thickTop="1" thickBot="1" x14ac:dyDescent="0.25">
      <c r="C191" s="113"/>
      <c r="D191" s="65">
        <v>45076</v>
      </c>
      <c r="E191" s="69">
        <v>8530</v>
      </c>
      <c r="F191" s="67" t="s">
        <v>16</v>
      </c>
      <c r="G191" s="82"/>
      <c r="H191" s="68">
        <v>15750</v>
      </c>
      <c r="I191" s="45">
        <f t="shared" si="5"/>
        <v>-19290307.278999977</v>
      </c>
    </row>
    <row r="192" spans="3:9" s="27" customFormat="1" ht="18" thickTop="1" thickBot="1" x14ac:dyDescent="0.25">
      <c r="C192" s="113"/>
      <c r="D192" s="65">
        <v>45076</v>
      </c>
      <c r="E192" s="69">
        <v>8530</v>
      </c>
      <c r="F192" s="67" t="s">
        <v>65</v>
      </c>
      <c r="G192" s="82"/>
      <c r="H192" s="68">
        <v>355950</v>
      </c>
      <c r="I192" s="45">
        <f t="shared" si="5"/>
        <v>-19646257.278999977</v>
      </c>
    </row>
    <row r="193" spans="3:9" s="27" customFormat="1" ht="30" thickTop="1" thickBot="1" x14ac:dyDescent="0.25">
      <c r="C193" s="113"/>
      <c r="D193" s="65">
        <v>45076</v>
      </c>
      <c r="E193" s="69">
        <v>8531</v>
      </c>
      <c r="F193" s="67" t="s">
        <v>16</v>
      </c>
      <c r="G193" s="82"/>
      <c r="H193" s="68">
        <v>9112.5</v>
      </c>
      <c r="I193" s="45">
        <f t="shared" si="5"/>
        <v>-19655369.778999977</v>
      </c>
    </row>
    <row r="194" spans="3:9" s="27" customFormat="1" ht="18" thickTop="1" thickBot="1" x14ac:dyDescent="0.25">
      <c r="C194" s="113"/>
      <c r="D194" s="65">
        <v>45076</v>
      </c>
      <c r="E194" s="69">
        <v>8531</v>
      </c>
      <c r="F194" s="67" t="s">
        <v>88</v>
      </c>
      <c r="G194" s="82"/>
      <c r="H194" s="68">
        <v>173137.5</v>
      </c>
      <c r="I194" s="45">
        <f t="shared" si="5"/>
        <v>-19828507.278999977</v>
      </c>
    </row>
    <row r="195" spans="3:9" s="27" customFormat="1" ht="30" thickTop="1" thickBot="1" x14ac:dyDescent="0.25">
      <c r="C195" s="113"/>
      <c r="D195" s="65">
        <v>45076</v>
      </c>
      <c r="E195" s="69">
        <v>8532</v>
      </c>
      <c r="F195" s="67" t="s">
        <v>16</v>
      </c>
      <c r="G195" s="82"/>
      <c r="H195" s="68">
        <v>909</v>
      </c>
      <c r="I195" s="45">
        <f t="shared" si="5"/>
        <v>-19829416.278999977</v>
      </c>
    </row>
    <row r="196" spans="3:9" s="27" customFormat="1" ht="18" thickTop="1" thickBot="1" x14ac:dyDescent="0.25">
      <c r="C196" s="113"/>
      <c r="D196" s="65">
        <v>45076</v>
      </c>
      <c r="E196" s="69">
        <v>8532</v>
      </c>
      <c r="F196" s="67" t="s">
        <v>88</v>
      </c>
      <c r="G196" s="82"/>
      <c r="H196" s="68">
        <v>17271</v>
      </c>
      <c r="I196" s="45">
        <f t="shared" si="5"/>
        <v>-19846687.278999977</v>
      </c>
    </row>
    <row r="197" spans="3:9" s="27" customFormat="1" ht="30" thickTop="1" thickBot="1" x14ac:dyDescent="0.25">
      <c r="C197" s="113"/>
      <c r="D197" s="65">
        <v>45076</v>
      </c>
      <c r="E197" s="69">
        <v>8533</v>
      </c>
      <c r="F197" s="67" t="s">
        <v>16</v>
      </c>
      <c r="G197" s="82"/>
      <c r="H197" s="68">
        <v>43875</v>
      </c>
      <c r="I197" s="45">
        <f t="shared" si="5"/>
        <v>-19890562.278999977</v>
      </c>
    </row>
    <row r="198" spans="3:9" s="27" customFormat="1" ht="18" thickTop="1" thickBot="1" x14ac:dyDescent="0.25">
      <c r="C198" s="113"/>
      <c r="D198" s="65">
        <v>45076</v>
      </c>
      <c r="E198" s="69">
        <v>8533</v>
      </c>
      <c r="F198" s="67" t="s">
        <v>124</v>
      </c>
      <c r="G198" s="82"/>
      <c r="H198" s="68">
        <v>833625</v>
      </c>
      <c r="I198" s="45">
        <f t="shared" si="5"/>
        <v>-20724187.278999977</v>
      </c>
    </row>
    <row r="199" spans="3:9" s="27" customFormat="1" ht="30" thickTop="1" thickBot="1" x14ac:dyDescent="0.25">
      <c r="C199" s="113"/>
      <c r="D199" s="65">
        <v>45076</v>
      </c>
      <c r="E199" s="69">
        <v>8534</v>
      </c>
      <c r="F199" s="67" t="s">
        <v>16</v>
      </c>
      <c r="G199" s="82"/>
      <c r="H199" s="68">
        <v>32359.95</v>
      </c>
      <c r="I199" s="45">
        <f t="shared" si="5"/>
        <v>-20756547.228999976</v>
      </c>
    </row>
    <row r="200" spans="3:9" s="27" customFormat="1" ht="18" thickTop="1" thickBot="1" x14ac:dyDescent="0.25">
      <c r="C200" s="113"/>
      <c r="D200" s="65">
        <v>45076</v>
      </c>
      <c r="E200" s="69">
        <v>8534</v>
      </c>
      <c r="F200" s="67" t="s">
        <v>89</v>
      </c>
      <c r="G200" s="82"/>
      <c r="H200" s="68">
        <v>614839.05000000005</v>
      </c>
      <c r="I200" s="45">
        <f t="shared" si="5"/>
        <v>-21371386.278999977</v>
      </c>
    </row>
    <row r="201" spans="3:9" s="27" customFormat="1" ht="30" thickTop="1" thickBot="1" x14ac:dyDescent="0.25">
      <c r="C201" s="113"/>
      <c r="D201" s="65">
        <v>45076</v>
      </c>
      <c r="E201" s="69">
        <v>8535</v>
      </c>
      <c r="F201" s="67" t="s">
        <v>16</v>
      </c>
      <c r="G201" s="82"/>
      <c r="H201" s="68">
        <v>131287.245</v>
      </c>
      <c r="I201" s="45">
        <f t="shared" si="5"/>
        <v>-21502673.523999978</v>
      </c>
    </row>
    <row r="202" spans="3:9" s="27" customFormat="1" ht="18" thickTop="1" thickBot="1" x14ac:dyDescent="0.25">
      <c r="C202" s="113"/>
      <c r="D202" s="65">
        <v>45076</v>
      </c>
      <c r="E202" s="69">
        <v>8535</v>
      </c>
      <c r="F202" s="67" t="s">
        <v>89</v>
      </c>
      <c r="G202" s="82"/>
      <c r="H202" s="68">
        <v>2494457.65</v>
      </c>
      <c r="I202" s="45">
        <f t="shared" si="5"/>
        <v>-23997131.173999976</v>
      </c>
    </row>
    <row r="203" spans="3:9" s="27" customFormat="1" ht="30" thickTop="1" thickBot="1" x14ac:dyDescent="0.25">
      <c r="C203" s="113"/>
      <c r="D203" s="65">
        <v>45076</v>
      </c>
      <c r="E203" s="69">
        <v>8536</v>
      </c>
      <c r="F203" s="67" t="s">
        <v>16</v>
      </c>
      <c r="G203" s="82"/>
      <c r="H203" s="68">
        <v>4400.83</v>
      </c>
      <c r="I203" s="45">
        <f t="shared" si="5"/>
        <v>-24001532.003999975</v>
      </c>
    </row>
    <row r="204" spans="3:9" s="27" customFormat="1" ht="18" thickTop="1" thickBot="1" x14ac:dyDescent="0.25">
      <c r="C204" s="113"/>
      <c r="D204" s="65">
        <v>45076</v>
      </c>
      <c r="E204" s="69">
        <v>8536</v>
      </c>
      <c r="F204" s="67" t="s">
        <v>89</v>
      </c>
      <c r="G204" s="82"/>
      <c r="H204" s="68">
        <v>83615.67</v>
      </c>
      <c r="I204" s="45">
        <f t="shared" si="5"/>
        <v>-24085147.673999976</v>
      </c>
    </row>
    <row r="205" spans="3:9" s="27" customFormat="1" ht="30" thickTop="1" thickBot="1" x14ac:dyDescent="0.25">
      <c r="C205" s="113"/>
      <c r="D205" s="65">
        <v>45076</v>
      </c>
      <c r="E205" s="69">
        <v>8537</v>
      </c>
      <c r="F205" s="67" t="s">
        <v>16</v>
      </c>
      <c r="G205" s="82"/>
      <c r="H205" s="68">
        <v>2503.875</v>
      </c>
      <c r="I205" s="45">
        <f t="shared" si="5"/>
        <v>-24087651.548999976</v>
      </c>
    </row>
    <row r="206" spans="3:9" s="27" customFormat="1" ht="18" thickTop="1" thickBot="1" x14ac:dyDescent="0.25">
      <c r="C206" s="113"/>
      <c r="D206" s="65">
        <v>45076</v>
      </c>
      <c r="E206" s="69">
        <v>8537</v>
      </c>
      <c r="F206" s="67" t="s">
        <v>89</v>
      </c>
      <c r="G206" s="82"/>
      <c r="H206" s="68">
        <v>54058.125</v>
      </c>
      <c r="I206" s="45">
        <f t="shared" si="5"/>
        <v>-24141709.673999976</v>
      </c>
    </row>
    <row r="207" spans="3:9" s="27" customFormat="1" ht="30" thickTop="1" thickBot="1" x14ac:dyDescent="0.25">
      <c r="C207" s="113"/>
      <c r="D207" s="65">
        <v>45076</v>
      </c>
      <c r="E207" s="69">
        <v>8538</v>
      </c>
      <c r="F207" s="67" t="s">
        <v>16</v>
      </c>
      <c r="G207" s="82"/>
      <c r="H207" s="68">
        <v>47869.75</v>
      </c>
      <c r="I207" s="45">
        <f t="shared" si="5"/>
        <v>-24189579.423999976</v>
      </c>
    </row>
    <row r="208" spans="3:9" s="27" customFormat="1" ht="18" thickTop="1" thickBot="1" x14ac:dyDescent="0.25">
      <c r="C208" s="113"/>
      <c r="D208" s="65">
        <v>45076</v>
      </c>
      <c r="E208" s="69">
        <v>8538</v>
      </c>
      <c r="F208" s="67" t="s">
        <v>89</v>
      </c>
      <c r="G208" s="82"/>
      <c r="H208" s="68">
        <v>913052.35</v>
      </c>
      <c r="I208" s="45">
        <f t="shared" si="5"/>
        <v>-25102631.773999978</v>
      </c>
    </row>
    <row r="209" spans="3:9" s="27" customFormat="1" ht="30" thickTop="1" thickBot="1" x14ac:dyDescent="0.25">
      <c r="C209" s="113"/>
      <c r="D209" s="65">
        <v>45076</v>
      </c>
      <c r="E209" s="69">
        <v>8539</v>
      </c>
      <c r="F209" s="67" t="s">
        <v>16</v>
      </c>
      <c r="G209" s="82"/>
      <c r="H209" s="68">
        <v>948.90000000000009</v>
      </c>
      <c r="I209" s="45">
        <f t="shared" si="5"/>
        <v>-25103580.673999976</v>
      </c>
    </row>
    <row r="210" spans="3:9" s="27" customFormat="1" ht="18" thickTop="1" thickBot="1" x14ac:dyDescent="0.25">
      <c r="C210" s="113"/>
      <c r="D210" s="65">
        <v>45076</v>
      </c>
      <c r="E210" s="69">
        <v>8539</v>
      </c>
      <c r="F210" s="67" t="s">
        <v>89</v>
      </c>
      <c r="G210" s="82"/>
      <c r="H210" s="68">
        <v>19031.34</v>
      </c>
      <c r="I210" s="45">
        <f t="shared" si="5"/>
        <v>-25122612.013999976</v>
      </c>
    </row>
    <row r="211" spans="3:9" s="27" customFormat="1" ht="30" thickTop="1" thickBot="1" x14ac:dyDescent="0.25">
      <c r="C211" s="113"/>
      <c r="D211" s="65">
        <v>45076</v>
      </c>
      <c r="E211" s="69">
        <v>8540</v>
      </c>
      <c r="F211" s="67" t="s">
        <v>16</v>
      </c>
      <c r="G211" s="82"/>
      <c r="H211" s="68">
        <v>274639.97499999998</v>
      </c>
      <c r="I211" s="45">
        <f t="shared" si="5"/>
        <v>-25397251.988999978</v>
      </c>
    </row>
    <row r="212" spans="3:9" s="27" customFormat="1" ht="18" thickTop="1" thickBot="1" x14ac:dyDescent="0.25">
      <c r="C212" s="113"/>
      <c r="D212" s="65">
        <v>45076</v>
      </c>
      <c r="E212" s="69">
        <v>8540</v>
      </c>
      <c r="F212" s="67" t="s">
        <v>87</v>
      </c>
      <c r="G212" s="82"/>
      <c r="H212" s="68">
        <v>5218159.5200000005</v>
      </c>
      <c r="I212" s="45">
        <f t="shared" si="5"/>
        <v>-30615411.508999977</v>
      </c>
    </row>
    <row r="213" spans="3:9" s="27" customFormat="1" ht="30" thickTop="1" thickBot="1" x14ac:dyDescent="0.25">
      <c r="C213" s="113"/>
      <c r="D213" s="65">
        <v>45076</v>
      </c>
      <c r="E213" s="69">
        <v>8541</v>
      </c>
      <c r="F213" s="67" t="s">
        <v>16</v>
      </c>
      <c r="G213" s="82"/>
      <c r="H213" s="68">
        <v>7500</v>
      </c>
      <c r="I213" s="45">
        <f t="shared" si="5"/>
        <v>-30622911.508999977</v>
      </c>
    </row>
    <row r="214" spans="3:9" s="27" customFormat="1" ht="18" thickTop="1" thickBot="1" x14ac:dyDescent="0.25">
      <c r="C214" s="113"/>
      <c r="D214" s="65">
        <v>45076</v>
      </c>
      <c r="E214" s="69">
        <v>8541</v>
      </c>
      <c r="F214" s="67" t="s">
        <v>67</v>
      </c>
      <c r="G214" s="82"/>
      <c r="H214" s="68">
        <v>142500</v>
      </c>
      <c r="I214" s="45">
        <f t="shared" si="5"/>
        <v>-30765411.508999977</v>
      </c>
    </row>
    <row r="215" spans="3:9" s="27" customFormat="1" ht="30" thickTop="1" thickBot="1" x14ac:dyDescent="0.25">
      <c r="C215" s="113"/>
      <c r="D215" s="65">
        <v>45076</v>
      </c>
      <c r="E215" s="69">
        <v>8542</v>
      </c>
      <c r="F215" s="67" t="s">
        <v>16</v>
      </c>
      <c r="G215" s="82"/>
      <c r="H215" s="68">
        <v>9000</v>
      </c>
      <c r="I215" s="45">
        <f t="shared" si="5"/>
        <v>-30774411.508999977</v>
      </c>
    </row>
    <row r="216" spans="3:9" s="27" customFormat="1" ht="18" thickTop="1" thickBot="1" x14ac:dyDescent="0.25">
      <c r="C216" s="113"/>
      <c r="D216" s="65">
        <v>45076</v>
      </c>
      <c r="E216" s="69">
        <v>8542</v>
      </c>
      <c r="F216" s="67" t="s">
        <v>67</v>
      </c>
      <c r="G216" s="82"/>
      <c r="H216" s="68">
        <v>171000</v>
      </c>
      <c r="I216" s="45">
        <f t="shared" si="5"/>
        <v>-30945411.508999977</v>
      </c>
    </row>
    <row r="217" spans="3:9" s="27" customFormat="1" ht="30" thickTop="1" thickBot="1" x14ac:dyDescent="0.25">
      <c r="C217" s="113"/>
      <c r="D217" s="65">
        <v>45076</v>
      </c>
      <c r="E217" s="69">
        <v>8543</v>
      </c>
      <c r="F217" s="67" t="s">
        <v>16</v>
      </c>
      <c r="G217" s="82"/>
      <c r="H217" s="68">
        <v>10083</v>
      </c>
      <c r="I217" s="45">
        <f t="shared" si="5"/>
        <v>-30955494.508999977</v>
      </c>
    </row>
    <row r="218" spans="3:9" s="27" customFormat="1" ht="30" thickTop="1" thickBot="1" x14ac:dyDescent="0.25">
      <c r="C218" s="113"/>
      <c r="D218" s="65">
        <v>45076</v>
      </c>
      <c r="E218" s="69">
        <v>8543</v>
      </c>
      <c r="F218" s="67" t="s">
        <v>91</v>
      </c>
      <c r="G218" s="82"/>
      <c r="H218" s="68">
        <v>191577</v>
      </c>
      <c r="I218" s="45">
        <f t="shared" si="5"/>
        <v>-31147071.508999977</v>
      </c>
    </row>
    <row r="219" spans="3:9" s="27" customFormat="1" ht="30" thickTop="1" thickBot="1" x14ac:dyDescent="0.25">
      <c r="C219" s="113"/>
      <c r="D219" s="65">
        <v>45076</v>
      </c>
      <c r="E219" s="69">
        <v>8544</v>
      </c>
      <c r="F219" s="67" t="s">
        <v>16</v>
      </c>
      <c r="G219" s="82"/>
      <c r="H219" s="68">
        <v>111062.5</v>
      </c>
      <c r="I219" s="45">
        <f t="shared" si="5"/>
        <v>-31258134.008999977</v>
      </c>
    </row>
    <row r="220" spans="3:9" s="27" customFormat="1" ht="18" thickTop="1" thickBot="1" x14ac:dyDescent="0.25">
      <c r="C220" s="113"/>
      <c r="D220" s="65">
        <v>45076</v>
      </c>
      <c r="E220" s="69">
        <v>8544</v>
      </c>
      <c r="F220" s="67" t="s">
        <v>86</v>
      </c>
      <c r="G220" s="82"/>
      <c r="H220" s="68">
        <v>2110187.5</v>
      </c>
      <c r="I220" s="45">
        <f t="shared" si="5"/>
        <v>-33368321.508999977</v>
      </c>
    </row>
    <row r="221" spans="3:9" s="27" customFormat="1" ht="30" thickTop="1" thickBot="1" x14ac:dyDescent="0.25">
      <c r="C221" s="113"/>
      <c r="D221" s="65">
        <v>45076</v>
      </c>
      <c r="E221" s="69">
        <v>8545</v>
      </c>
      <c r="F221" s="67" t="s">
        <v>16</v>
      </c>
      <c r="G221" s="82"/>
      <c r="H221" s="68">
        <v>189890.80000000002</v>
      </c>
      <c r="I221" s="45">
        <f t="shared" si="5"/>
        <v>-33558212.308999978</v>
      </c>
    </row>
    <row r="222" spans="3:9" s="27" customFormat="1" ht="18" thickTop="1" thickBot="1" x14ac:dyDescent="0.25">
      <c r="C222" s="113"/>
      <c r="D222" s="65">
        <v>45076</v>
      </c>
      <c r="E222" s="69">
        <v>8545</v>
      </c>
      <c r="F222" s="67" t="s">
        <v>95</v>
      </c>
      <c r="G222" s="82"/>
      <c r="H222" s="68">
        <v>3607925.2</v>
      </c>
      <c r="I222" s="45">
        <f t="shared" si="5"/>
        <v>-37166137.508999981</v>
      </c>
    </row>
    <row r="223" spans="3:9" s="27" customFormat="1" ht="30" thickTop="1" thickBot="1" x14ac:dyDescent="0.25">
      <c r="C223" s="113"/>
      <c r="D223" s="65">
        <v>45076</v>
      </c>
      <c r="E223" s="69">
        <v>8546</v>
      </c>
      <c r="F223" s="67" t="s">
        <v>16</v>
      </c>
      <c r="G223" s="82"/>
      <c r="H223" s="68">
        <v>50983.1</v>
      </c>
      <c r="I223" s="45">
        <f t="shared" si="5"/>
        <v>-37217120.608999982</v>
      </c>
    </row>
    <row r="224" spans="3:9" s="27" customFormat="1" ht="18" thickTop="1" thickBot="1" x14ac:dyDescent="0.25">
      <c r="C224" s="113"/>
      <c r="D224" s="65">
        <v>45076</v>
      </c>
      <c r="E224" s="69">
        <v>8546</v>
      </c>
      <c r="F224" s="67" t="s">
        <v>83</v>
      </c>
      <c r="G224" s="82"/>
      <c r="H224" s="68">
        <v>1152218.0599999998</v>
      </c>
      <c r="I224" s="45">
        <f t="shared" si="5"/>
        <v>-38369338.668999985</v>
      </c>
    </row>
    <row r="225" spans="3:9" s="27" customFormat="1" ht="30" thickTop="1" thickBot="1" x14ac:dyDescent="0.25">
      <c r="C225" s="113"/>
      <c r="D225" s="65">
        <v>45077</v>
      </c>
      <c r="E225" s="69">
        <v>8547</v>
      </c>
      <c r="F225" s="67" t="s">
        <v>16</v>
      </c>
      <c r="G225" s="82"/>
      <c r="H225" s="68">
        <v>5400</v>
      </c>
      <c r="I225" s="45">
        <f t="shared" si="5"/>
        <v>-38374738.668999985</v>
      </c>
    </row>
    <row r="226" spans="3:9" s="27" customFormat="1" ht="30" thickTop="1" thickBot="1" x14ac:dyDescent="0.25">
      <c r="C226" s="113"/>
      <c r="D226" s="65">
        <v>45077</v>
      </c>
      <c r="E226" s="69">
        <v>8547</v>
      </c>
      <c r="F226" s="67" t="s">
        <v>47</v>
      </c>
      <c r="G226" s="82"/>
      <c r="H226" s="68">
        <v>5832</v>
      </c>
      <c r="I226" s="45">
        <f t="shared" si="5"/>
        <v>-38380570.668999985</v>
      </c>
    </row>
    <row r="227" spans="3:9" s="27" customFormat="1" ht="18" thickTop="1" thickBot="1" x14ac:dyDescent="0.25">
      <c r="C227" s="113"/>
      <c r="D227" s="65">
        <v>45077</v>
      </c>
      <c r="E227" s="69">
        <v>8547</v>
      </c>
      <c r="F227" s="67" t="s">
        <v>164</v>
      </c>
      <c r="G227" s="82"/>
      <c r="H227" s="68">
        <v>116208</v>
      </c>
      <c r="I227" s="45">
        <f t="shared" si="5"/>
        <v>-38496778.668999985</v>
      </c>
    </row>
    <row r="228" spans="3:9" s="27" customFormat="1" ht="30" thickTop="1" thickBot="1" x14ac:dyDescent="0.25">
      <c r="C228" s="113"/>
      <c r="D228" s="65">
        <v>45077</v>
      </c>
      <c r="E228" s="69"/>
      <c r="F228" s="67" t="s">
        <v>23</v>
      </c>
      <c r="G228" s="82">
        <v>609259.28</v>
      </c>
      <c r="H228" s="68"/>
      <c r="I228" s="45">
        <f t="shared" si="5"/>
        <v>-37887519.388999984</v>
      </c>
    </row>
    <row r="229" spans="3:9" s="27" customFormat="1" ht="44.25" thickTop="1" thickBot="1" x14ac:dyDescent="0.25">
      <c r="C229" s="113"/>
      <c r="D229" s="65">
        <v>45077</v>
      </c>
      <c r="E229" s="69">
        <v>0</v>
      </c>
      <c r="F229" s="67" t="s">
        <v>165</v>
      </c>
      <c r="G229" s="82">
        <v>13224.17</v>
      </c>
      <c r="H229" s="68"/>
      <c r="I229" s="45">
        <f t="shared" si="5"/>
        <v>-37874295.218999982</v>
      </c>
    </row>
    <row r="230" spans="3:9" s="27" customFormat="1" ht="58.5" thickTop="1" thickBot="1" x14ac:dyDescent="0.25">
      <c r="C230" s="113"/>
      <c r="D230" s="65">
        <v>45077</v>
      </c>
      <c r="E230" s="69"/>
      <c r="F230" s="67" t="s">
        <v>166</v>
      </c>
      <c r="G230" s="82">
        <v>298866.31000000006</v>
      </c>
      <c r="H230" s="68"/>
      <c r="I230" s="45">
        <f t="shared" si="5"/>
        <v>-37575428.908999979</v>
      </c>
    </row>
    <row r="231" spans="3:9" s="27" customFormat="1" ht="44.25" thickTop="1" thickBot="1" x14ac:dyDescent="0.25">
      <c r="C231" s="113"/>
      <c r="D231" s="65">
        <v>45077</v>
      </c>
      <c r="E231" s="69">
        <v>0</v>
      </c>
      <c r="F231" s="67" t="s">
        <v>167</v>
      </c>
      <c r="G231" s="82">
        <v>1162.3500000000001</v>
      </c>
      <c r="H231" s="68"/>
      <c r="I231" s="45">
        <f t="shared" si="5"/>
        <v>-37574266.558999978</v>
      </c>
    </row>
    <row r="232" spans="3:9" s="27" customFormat="1" ht="72.75" thickTop="1" thickBot="1" x14ac:dyDescent="0.25">
      <c r="C232" s="113"/>
      <c r="D232" s="65">
        <v>45077</v>
      </c>
      <c r="E232" s="69"/>
      <c r="F232" s="67" t="s">
        <v>168</v>
      </c>
      <c r="G232" s="82">
        <v>22084.65</v>
      </c>
      <c r="H232" s="68"/>
      <c r="I232" s="45">
        <f t="shared" si="5"/>
        <v>-37552181.908999979</v>
      </c>
    </row>
    <row r="233" spans="3:9" s="27" customFormat="1" ht="58.5" thickTop="1" thickBot="1" x14ac:dyDescent="0.25">
      <c r="C233" s="113"/>
      <c r="D233" s="65">
        <v>45077</v>
      </c>
      <c r="E233" s="69">
        <v>0</v>
      </c>
      <c r="F233" s="67" t="s">
        <v>169</v>
      </c>
      <c r="G233" s="82">
        <v>25937.14</v>
      </c>
      <c r="H233" s="68"/>
      <c r="I233" s="45">
        <f t="shared" si="5"/>
        <v>-37526244.768999979</v>
      </c>
    </row>
    <row r="234" spans="3:9" s="27" customFormat="1" ht="72.75" thickTop="1" thickBot="1" x14ac:dyDescent="0.25">
      <c r="C234" s="113"/>
      <c r="D234" s="65">
        <v>45077</v>
      </c>
      <c r="E234" s="69"/>
      <c r="F234" s="67" t="s">
        <v>170</v>
      </c>
      <c r="G234" s="82">
        <v>268349.59999999998</v>
      </c>
      <c r="H234" s="68"/>
      <c r="I234" s="45">
        <f t="shared" si="5"/>
        <v>-37257895.168999977</v>
      </c>
    </row>
    <row r="235" spans="3:9" s="27" customFormat="1" ht="58.5" thickTop="1" thickBot="1" x14ac:dyDescent="0.25">
      <c r="C235" s="113"/>
      <c r="D235" s="65">
        <v>45077</v>
      </c>
      <c r="E235" s="69">
        <v>0</v>
      </c>
      <c r="F235" s="67" t="s">
        <v>171</v>
      </c>
      <c r="G235" s="82">
        <v>9353.5</v>
      </c>
      <c r="H235" s="68"/>
      <c r="I235" s="45">
        <f t="shared" si="5"/>
        <v>-37248541.668999977</v>
      </c>
    </row>
    <row r="236" spans="3:9" s="27" customFormat="1" ht="72.75" thickTop="1" thickBot="1" x14ac:dyDescent="0.25">
      <c r="C236" s="113"/>
      <c r="D236" s="65">
        <v>45077</v>
      </c>
      <c r="E236" s="69"/>
      <c r="F236" s="67" t="s">
        <v>172</v>
      </c>
      <c r="G236" s="82">
        <v>185186.5</v>
      </c>
      <c r="H236" s="68"/>
      <c r="I236" s="45">
        <f t="shared" si="5"/>
        <v>-37063355.168999977</v>
      </c>
    </row>
    <row r="237" spans="3:9" s="27" customFormat="1" ht="44.25" thickTop="1" thickBot="1" x14ac:dyDescent="0.25">
      <c r="C237" s="113"/>
      <c r="D237" s="65">
        <v>45077</v>
      </c>
      <c r="E237" s="69">
        <v>0</v>
      </c>
      <c r="F237" s="67" t="s">
        <v>173</v>
      </c>
      <c r="G237" s="82">
        <v>44111.9</v>
      </c>
      <c r="H237" s="68"/>
      <c r="I237" s="45">
        <f t="shared" si="5"/>
        <v>-37019243.268999979</v>
      </c>
    </row>
    <row r="238" spans="3:9" s="27" customFormat="1" ht="58.5" thickTop="1" thickBot="1" x14ac:dyDescent="0.25">
      <c r="C238" s="113"/>
      <c r="D238" s="65">
        <v>45077</v>
      </c>
      <c r="E238" s="69"/>
      <c r="F238" s="67" t="s">
        <v>174</v>
      </c>
      <c r="G238" s="82">
        <v>838126.1</v>
      </c>
      <c r="H238" s="68"/>
      <c r="I238" s="45">
        <f t="shared" si="5"/>
        <v>-36181117.168999977</v>
      </c>
    </row>
    <row r="239" spans="3:9" s="27" customFormat="1" ht="58.5" thickTop="1" thickBot="1" x14ac:dyDescent="0.25">
      <c r="C239" s="113"/>
      <c r="D239" s="65">
        <v>45077</v>
      </c>
      <c r="E239" s="69">
        <v>0</v>
      </c>
      <c r="F239" s="67" t="s">
        <v>175</v>
      </c>
      <c r="G239" s="82">
        <v>213634.55</v>
      </c>
      <c r="H239" s="68"/>
      <c r="I239" s="45">
        <f t="shared" si="5"/>
        <v>-35967482.61899998</v>
      </c>
    </row>
    <row r="240" spans="3:9" s="27" customFormat="1" ht="58.5" thickTop="1" thickBot="1" x14ac:dyDescent="0.25">
      <c r="C240" s="113"/>
      <c r="D240" s="65">
        <v>45077</v>
      </c>
      <c r="E240" s="69"/>
      <c r="F240" s="67" t="s">
        <v>176</v>
      </c>
      <c r="G240" s="82">
        <v>4059056.45</v>
      </c>
      <c r="H240" s="68"/>
      <c r="I240" s="45">
        <f t="shared" si="5"/>
        <v>-31908426.168999981</v>
      </c>
    </row>
    <row r="241" spans="3:95" s="11" customFormat="1" ht="18" thickTop="1" thickBot="1" x14ac:dyDescent="0.25">
      <c r="C241" s="223" t="s">
        <v>8</v>
      </c>
      <c r="D241" s="224"/>
      <c r="E241" s="224"/>
      <c r="F241" s="224"/>
      <c r="G241" s="90">
        <f>SUM(G15:G240)</f>
        <v>103712685.15999998</v>
      </c>
      <c r="H241" s="90">
        <f>SUM(H15:H240)</f>
        <v>77699978.811500013</v>
      </c>
      <c r="I241" s="91">
        <f>+I14+G241-H241</f>
        <v>-31908426.169</v>
      </c>
      <c r="J241" s="28">
        <f>+I241-'[1]CTA. RECOLECTORA AUXILIAR 3001'!$J$2778</f>
        <v>0</v>
      </c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</row>
    <row r="242" spans="3:95" s="11" customFormat="1" ht="17.25" thickTop="1" x14ac:dyDescent="0.2">
      <c r="C242" s="136"/>
      <c r="D242" s="136"/>
      <c r="E242" s="136"/>
      <c r="F242" s="136"/>
      <c r="G242" s="137"/>
      <c r="H242" s="137"/>
      <c r="I242" s="89"/>
      <c r="J242" s="2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</row>
    <row r="243" spans="3:95" s="11" customFormat="1" ht="16.5" x14ac:dyDescent="0.2">
      <c r="C243" s="5"/>
      <c r="D243" s="5"/>
      <c r="E243" s="83"/>
      <c r="F243" s="84"/>
      <c r="G243" s="8"/>
      <c r="H243" s="83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</row>
    <row r="244" spans="3:95" s="11" customFormat="1" ht="16.5" x14ac:dyDescent="0.2">
      <c r="C244" s="5"/>
      <c r="D244" s="83" t="s">
        <v>38</v>
      </c>
      <c r="E244" s="9"/>
      <c r="F244" s="84" t="s">
        <v>40</v>
      </c>
      <c r="G244" s="9"/>
      <c r="H244" s="83" t="s">
        <v>39</v>
      </c>
      <c r="I244" s="9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</row>
    <row r="245" spans="3:95" s="11" customFormat="1" ht="16.5" x14ac:dyDescent="0.2">
      <c r="C245" s="5"/>
      <c r="D245" s="83" t="s">
        <v>31</v>
      </c>
      <c r="E245" s="9"/>
      <c r="F245" s="83" t="s">
        <v>32</v>
      </c>
      <c r="G245" s="9"/>
      <c r="H245" s="83" t="s">
        <v>36</v>
      </c>
      <c r="I245" s="9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3:95" s="11" customFormat="1" ht="16.5" x14ac:dyDescent="0.2">
      <c r="C246" s="5"/>
      <c r="D246" s="83" t="s">
        <v>33</v>
      </c>
      <c r="E246" s="9"/>
      <c r="F246" s="212" t="s">
        <v>102</v>
      </c>
      <c r="G246" s="9"/>
      <c r="H246" s="83" t="s">
        <v>43</v>
      </c>
      <c r="I246" s="9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3:95" s="11" customFormat="1" ht="16.5" x14ac:dyDescent="0.2">
      <c r="C247" s="5"/>
      <c r="D247" s="83" t="s">
        <v>34</v>
      </c>
      <c r="E247" s="9"/>
      <c r="F247" s="83" t="s">
        <v>35</v>
      </c>
      <c r="G247" s="9"/>
      <c r="H247" s="83" t="s">
        <v>37</v>
      </c>
      <c r="I247" s="9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3:95" s="11" customFormat="1" ht="16.5" x14ac:dyDescent="0.2">
      <c r="C248" s="5"/>
      <c r="D248" s="9"/>
      <c r="E248" s="1"/>
      <c r="F248" s="83"/>
      <c r="G248" s="9"/>
      <c r="H248" s="83"/>
      <c r="I248" s="9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ht="16.5" x14ac:dyDescent="0.2">
      <c r="C249" s="5"/>
      <c r="D249" s="5"/>
      <c r="E249" s="85"/>
      <c r="F249" s="83"/>
      <c r="G249" s="84"/>
      <c r="H249" s="8"/>
      <c r="I249" s="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ht="18" x14ac:dyDescent="0.25">
      <c r="C250" s="21"/>
      <c r="D250" s="5"/>
      <c r="E250" s="85"/>
      <c r="F250" s="83"/>
      <c r="G250" s="84"/>
      <c r="H250" s="8"/>
      <c r="I250" s="1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ht="18" x14ac:dyDescent="0.2">
      <c r="C251" s="22"/>
      <c r="D251" s="5"/>
      <c r="E251" s="85"/>
      <c r="F251" s="83"/>
      <c r="G251" s="84"/>
      <c r="H251" s="8"/>
      <c r="I251" s="23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ht="18" x14ac:dyDescent="0.2">
      <c r="C252" s="22"/>
      <c r="D252" s="5"/>
      <c r="E252" s="85"/>
      <c r="G252" s="84"/>
      <c r="H252" s="8"/>
      <c r="I252" s="23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3:95" s="11" customFormat="1" ht="16.5" x14ac:dyDescent="0.2">
      <c r="C253" s="5"/>
      <c r="D253" s="5"/>
      <c r="E253" s="85"/>
      <c r="F253" s="84"/>
      <c r="G253" s="84"/>
      <c r="H253" s="8"/>
      <c r="I253" s="4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3:95" s="11" customFormat="1" ht="20.25" x14ac:dyDescent="0.2">
      <c r="C254" s="222"/>
      <c r="D254" s="222"/>
      <c r="E254" s="222"/>
      <c r="F254" s="222"/>
      <c r="G254" s="222"/>
      <c r="H254" s="222"/>
      <c r="I254" s="222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3:95" s="11" customFormat="1" ht="20.25" x14ac:dyDescent="0.2">
      <c r="C255" s="222"/>
      <c r="D255" s="222"/>
      <c r="E255" s="222"/>
      <c r="F255" s="222"/>
      <c r="G255" s="222"/>
      <c r="H255" s="222"/>
      <c r="I255" s="222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56" spans="3:95" s="11" customFormat="1" ht="20.25" x14ac:dyDescent="0.2">
      <c r="C256" s="222"/>
      <c r="D256" s="222"/>
      <c r="E256" s="222"/>
      <c r="F256" s="222"/>
      <c r="G256" s="222"/>
      <c r="H256" s="222"/>
      <c r="I256" s="222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</row>
    <row r="257" spans="3:95" s="11" customFormat="1" ht="20.25" x14ac:dyDescent="0.2">
      <c r="C257" s="222"/>
      <c r="D257" s="222"/>
      <c r="E257" s="222"/>
      <c r="F257" s="222"/>
      <c r="G257" s="222"/>
      <c r="H257" s="222"/>
      <c r="I257" s="222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</row>
    <row r="258" spans="3:95" s="11" customFormat="1" x14ac:dyDescent="0.2">
      <c r="C258" s="9"/>
      <c r="D258" s="9"/>
      <c r="E258" s="183"/>
      <c r="F258" s="9"/>
      <c r="G258" s="9"/>
      <c r="H258" s="9"/>
      <c r="I258" s="9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</row>
    <row r="259" spans="3:95" s="11" customFormat="1" x14ac:dyDescent="0.2">
      <c r="C259" s="9"/>
      <c r="D259" s="9"/>
      <c r="E259" s="183"/>
      <c r="F259" s="9"/>
      <c r="G259" s="9"/>
      <c r="H259" s="9"/>
      <c r="I259" s="9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</row>
    <row r="260" spans="3:95" s="11" customFormat="1" x14ac:dyDescent="0.2">
      <c r="C260" s="9"/>
      <c r="D260" s="9"/>
      <c r="E260" s="183"/>
      <c r="F260" s="9"/>
      <c r="G260" s="9"/>
      <c r="H260" s="9"/>
      <c r="I260" s="9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</row>
    <row r="261" spans="3:95" s="11" customFormat="1" x14ac:dyDescent="0.2">
      <c r="C261" s="9"/>
      <c r="D261" s="9"/>
      <c r="E261" s="183"/>
      <c r="F261" s="9"/>
      <c r="G261" s="9"/>
      <c r="H261" s="9"/>
      <c r="I261" s="9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</row>
    <row r="262" spans="3:95" s="11" customFormat="1" x14ac:dyDescent="0.2">
      <c r="C262" s="9"/>
      <c r="D262" s="9"/>
      <c r="E262" s="183"/>
      <c r="F262" s="9"/>
      <c r="G262" s="9"/>
      <c r="H262" s="9"/>
      <c r="I262" s="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</row>
    <row r="263" spans="3:95" s="11" customFormat="1" x14ac:dyDescent="0.2">
      <c r="C263" s="9"/>
      <c r="D263" s="9"/>
      <c r="E263" s="183"/>
      <c r="F263" s="9"/>
      <c r="G263" s="9"/>
      <c r="H263" s="9"/>
      <c r="I263" s="9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</row>
    <row r="264" spans="3:95" s="11" customFormat="1" x14ac:dyDescent="0.2">
      <c r="C264" s="9"/>
      <c r="D264" s="9"/>
      <c r="E264" s="183"/>
      <c r="F264" s="9"/>
      <c r="G264" s="9"/>
      <c r="H264" s="9"/>
      <c r="I264" s="9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</row>
    <row r="265" spans="3:95" s="11" customFormat="1" x14ac:dyDescent="0.2">
      <c r="C265" s="9"/>
      <c r="D265" s="9"/>
      <c r="E265" s="183"/>
      <c r="F265" s="9"/>
      <c r="G265" s="9"/>
      <c r="H265" s="9"/>
      <c r="I265" s="9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</row>
    <row r="266" spans="3:95" s="11" customFormat="1" ht="3" customHeight="1" x14ac:dyDescent="0.2">
      <c r="C266" s="9"/>
      <c r="D266" s="9"/>
      <c r="E266" s="183"/>
      <c r="F266" s="9"/>
      <c r="G266" s="9"/>
      <c r="H266" s="9"/>
      <c r="I266" s="9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</row>
    <row r="267" spans="3:95" s="11" customFormat="1" x14ac:dyDescent="0.2">
      <c r="C267" s="9"/>
      <c r="D267" s="9"/>
      <c r="E267" s="183"/>
      <c r="F267" s="9"/>
      <c r="G267" s="9"/>
      <c r="H267" s="9"/>
      <c r="I267" s="9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</row>
    <row r="268" spans="3:95" s="11" customFormat="1" x14ac:dyDescent="0.2">
      <c r="C268" s="9"/>
      <c r="D268" s="9"/>
      <c r="E268" s="183"/>
      <c r="F268" s="9"/>
      <c r="G268" s="9"/>
      <c r="H268" s="9"/>
      <c r="I268" s="9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</row>
    <row r="269" spans="3:95" s="11" customFormat="1" x14ac:dyDescent="0.2">
      <c r="C269" s="9"/>
      <c r="D269" s="9"/>
      <c r="E269" s="183"/>
      <c r="F269" s="9"/>
      <c r="G269" s="9"/>
      <c r="H269" s="9"/>
      <c r="I269" s="9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</row>
    <row r="288" ht="13.5" thickBot="1" x14ac:dyDescent="0.25"/>
    <row r="289" spans="3:3" ht="15" x14ac:dyDescent="0.2">
      <c r="C289" s="2"/>
    </row>
  </sheetData>
  <mergeCells count="12">
    <mergeCell ref="C6:I6"/>
    <mergeCell ref="C7:I7"/>
    <mergeCell ref="C254:I254"/>
    <mergeCell ref="C8:I8"/>
    <mergeCell ref="C9:I9"/>
    <mergeCell ref="C255:I255"/>
    <mergeCell ref="C256:I256"/>
    <mergeCell ref="C257:I257"/>
    <mergeCell ref="D11:I11"/>
    <mergeCell ref="C11:C13"/>
    <mergeCell ref="D12:H12"/>
    <mergeCell ref="C241:F241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6" manualBreakCount="6">
    <brk id="43" min="1" max="8" man="1"/>
    <brk id="74" min="1" max="8" man="1"/>
    <brk id="105" min="1" max="8" man="1"/>
    <brk id="196" min="1" max="8" man="1"/>
    <brk id="229" min="1" max="8" man="1"/>
    <brk id="253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04"/>
  <sheetViews>
    <sheetView topLeftCell="B37" zoomScale="80" zoomScaleNormal="80" zoomScaleSheetLayoutView="55" workbookViewId="0">
      <selection activeCell="J76" sqref="J76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8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4" t="s">
        <v>10</v>
      </c>
      <c r="D6" s="214"/>
      <c r="E6" s="214"/>
      <c r="F6" s="214"/>
      <c r="G6" s="214"/>
      <c r="H6" s="214"/>
      <c r="I6" s="214"/>
      <c r="J6" s="39"/>
    </row>
    <row r="7" spans="1:12" s="14" customFormat="1" ht="18" customHeight="1" x14ac:dyDescent="0.2">
      <c r="B7" s="18"/>
      <c r="C7" s="220" t="s">
        <v>11</v>
      </c>
      <c r="D7" s="220"/>
      <c r="E7" s="220"/>
      <c r="F7" s="220"/>
      <c r="G7" s="220"/>
      <c r="H7" s="220"/>
      <c r="I7" s="220"/>
      <c r="J7" s="40"/>
    </row>
    <row r="8" spans="1:12" s="17" customFormat="1" ht="15.75" customHeight="1" x14ac:dyDescent="0.2">
      <c r="B8" s="18"/>
      <c r="C8" s="220" t="s">
        <v>21</v>
      </c>
      <c r="D8" s="220"/>
      <c r="E8" s="220"/>
      <c r="F8" s="220"/>
      <c r="G8" s="220"/>
      <c r="H8" s="220"/>
      <c r="I8" s="220"/>
      <c r="J8" s="41"/>
    </row>
    <row r="9" spans="1:12" s="14" customFormat="1" ht="19.5" thickBot="1" x14ac:dyDescent="0.25">
      <c r="B9" s="15"/>
      <c r="C9" s="221" t="s">
        <v>177</v>
      </c>
      <c r="D9" s="221"/>
      <c r="E9" s="221"/>
      <c r="F9" s="221"/>
      <c r="G9" s="221"/>
      <c r="H9" s="221"/>
      <c r="I9" s="221"/>
      <c r="J9" s="40"/>
    </row>
    <row r="10" spans="1:12" s="3" customFormat="1" ht="28.5" customHeight="1" thickTop="1" thickBot="1" x14ac:dyDescent="0.25">
      <c r="A10" s="7"/>
      <c r="B10" s="7"/>
      <c r="C10" s="227"/>
      <c r="D10" s="216" t="s">
        <v>13</v>
      </c>
      <c r="E10" s="216"/>
      <c r="F10" s="216"/>
      <c r="G10" s="216"/>
      <c r="H10" s="216"/>
      <c r="I10" s="216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28"/>
      <c r="D11" s="215" t="s">
        <v>7</v>
      </c>
      <c r="E11" s="215"/>
      <c r="F11" s="215"/>
      <c r="G11" s="215"/>
      <c r="H11" s="215"/>
      <c r="I11" s="51">
        <f>'[1]CTA. OPERATIVA.(160)'!$J$615</f>
        <v>237809.60380001209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28"/>
      <c r="D12" s="50" t="s">
        <v>4</v>
      </c>
      <c r="E12" s="50" t="s">
        <v>5</v>
      </c>
      <c r="F12" s="50" t="s">
        <v>6</v>
      </c>
      <c r="G12" s="50" t="s">
        <v>0</v>
      </c>
      <c r="H12" s="50" t="s">
        <v>1</v>
      </c>
      <c r="I12" s="50" t="s">
        <v>2</v>
      </c>
      <c r="J12" s="7"/>
      <c r="K12" s="7"/>
      <c r="L12" s="7"/>
    </row>
    <row r="13" spans="1:12" s="10" customFormat="1" ht="19.5" customHeight="1" thickTop="1" thickBot="1" x14ac:dyDescent="0.25">
      <c r="C13" s="141"/>
      <c r="D13" s="142"/>
      <c r="E13" s="143"/>
      <c r="F13" s="144">
        <v>45046</v>
      </c>
      <c r="G13" s="145"/>
      <c r="H13" s="146">
        <v>0</v>
      </c>
      <c r="I13" s="61">
        <f>+I11</f>
        <v>237809.60380001209</v>
      </c>
    </row>
    <row r="14" spans="1:12" s="10" customFormat="1" ht="17.25" thickTop="1" x14ac:dyDescent="0.2">
      <c r="C14" s="52"/>
      <c r="D14" s="53">
        <v>45048</v>
      </c>
      <c r="E14" s="77"/>
      <c r="F14" s="44" t="s">
        <v>12</v>
      </c>
      <c r="G14" s="54"/>
      <c r="H14" s="54">
        <v>11.25</v>
      </c>
      <c r="I14" s="46">
        <f>I13+G14-H14</f>
        <v>237798.35380001209</v>
      </c>
    </row>
    <row r="15" spans="1:12" s="10" customFormat="1" ht="16.5" x14ac:dyDescent="0.2">
      <c r="C15" s="55"/>
      <c r="D15" s="56">
        <v>45048</v>
      </c>
      <c r="E15" s="78">
        <v>2076</v>
      </c>
      <c r="F15" s="47" t="s">
        <v>190</v>
      </c>
      <c r="G15" s="57"/>
      <c r="H15" s="48">
        <v>4000</v>
      </c>
      <c r="I15" s="49">
        <f t="shared" ref="I15:I74" si="0">I14+G15-H15</f>
        <v>233798.35380001209</v>
      </c>
    </row>
    <row r="16" spans="1:12" s="7" customFormat="1" ht="16.5" x14ac:dyDescent="0.2">
      <c r="C16" s="55"/>
      <c r="D16" s="56">
        <v>45050</v>
      </c>
      <c r="E16" s="159"/>
      <c r="F16" s="47" t="s">
        <v>12</v>
      </c>
      <c r="G16" s="57"/>
      <c r="H16" s="48">
        <v>176.82</v>
      </c>
      <c r="I16" s="49">
        <f t="shared" si="0"/>
        <v>233621.53380001208</v>
      </c>
    </row>
    <row r="17" spans="3:9" s="7" customFormat="1" ht="16.5" x14ac:dyDescent="0.2">
      <c r="C17" s="55"/>
      <c r="D17" s="56">
        <v>45051</v>
      </c>
      <c r="E17" s="78"/>
      <c r="F17" s="47" t="s">
        <v>12</v>
      </c>
      <c r="G17" s="57"/>
      <c r="H17" s="48">
        <v>15.19</v>
      </c>
      <c r="I17" s="49">
        <f t="shared" si="0"/>
        <v>233606.34380001208</v>
      </c>
    </row>
    <row r="18" spans="3:9" s="7" customFormat="1" ht="16.5" x14ac:dyDescent="0.2">
      <c r="C18" s="55"/>
      <c r="D18" s="56">
        <v>45051</v>
      </c>
      <c r="E18" s="78" t="s">
        <v>178</v>
      </c>
      <c r="F18" s="47" t="s">
        <v>58</v>
      </c>
      <c r="G18" s="57"/>
      <c r="H18" s="48">
        <v>48155.75</v>
      </c>
      <c r="I18" s="49">
        <f t="shared" si="0"/>
        <v>185450.59380001208</v>
      </c>
    </row>
    <row r="19" spans="3:9" s="7" customFormat="1" ht="28.5" x14ac:dyDescent="0.2">
      <c r="C19" s="55"/>
      <c r="D19" s="56">
        <v>45054</v>
      </c>
      <c r="E19" s="78"/>
      <c r="F19" s="47" t="s">
        <v>191</v>
      </c>
      <c r="G19" s="57"/>
      <c r="H19" s="48">
        <v>500</v>
      </c>
      <c r="I19" s="49">
        <f t="shared" si="0"/>
        <v>184950.59380001208</v>
      </c>
    </row>
    <row r="20" spans="3:9" s="7" customFormat="1" ht="16.5" x14ac:dyDescent="0.2">
      <c r="C20" s="55"/>
      <c r="D20" s="56">
        <v>45055</v>
      </c>
      <c r="E20" s="78"/>
      <c r="F20" s="47" t="s">
        <v>12</v>
      </c>
      <c r="G20" s="57"/>
      <c r="H20" s="48">
        <v>8.0299999999999994</v>
      </c>
      <c r="I20" s="49">
        <f t="shared" si="0"/>
        <v>184942.56380001208</v>
      </c>
    </row>
    <row r="21" spans="3:9" s="7" customFormat="1" ht="16.5" x14ac:dyDescent="0.2">
      <c r="C21" s="55"/>
      <c r="D21" s="56">
        <v>45056</v>
      </c>
      <c r="E21" s="78"/>
      <c r="F21" s="47" t="s">
        <v>12</v>
      </c>
      <c r="G21" s="57"/>
      <c r="H21" s="48">
        <v>41.67</v>
      </c>
      <c r="I21" s="49">
        <f t="shared" si="0"/>
        <v>184900.89380001207</v>
      </c>
    </row>
    <row r="22" spans="3:9" s="7" customFormat="1" ht="16.5" x14ac:dyDescent="0.2">
      <c r="C22" s="55"/>
      <c r="D22" s="58">
        <v>45057</v>
      </c>
      <c r="E22" s="59" t="s">
        <v>179</v>
      </c>
      <c r="F22" s="47" t="s">
        <v>48</v>
      </c>
      <c r="G22" s="57"/>
      <c r="H22" s="60"/>
      <c r="I22" s="49">
        <f t="shared" si="0"/>
        <v>184900.89380001207</v>
      </c>
    </row>
    <row r="23" spans="3:9" s="7" customFormat="1" ht="16.5" x14ac:dyDescent="0.2">
      <c r="C23" s="55"/>
      <c r="D23" s="58">
        <v>45058</v>
      </c>
      <c r="E23" s="78"/>
      <c r="F23" s="47" t="s">
        <v>12</v>
      </c>
      <c r="G23" s="57"/>
      <c r="H23" s="48">
        <v>146.26</v>
      </c>
      <c r="I23" s="49">
        <f t="shared" si="0"/>
        <v>184754.63380001206</v>
      </c>
    </row>
    <row r="24" spans="3:9" s="7" customFormat="1" ht="16.5" x14ac:dyDescent="0.2">
      <c r="C24" s="55"/>
      <c r="D24" s="56">
        <v>45061</v>
      </c>
      <c r="E24" s="78"/>
      <c r="F24" s="47" t="s">
        <v>12</v>
      </c>
      <c r="G24" s="57"/>
      <c r="H24" s="48">
        <v>6</v>
      </c>
      <c r="I24" s="49">
        <f t="shared" si="0"/>
        <v>184748.63380001206</v>
      </c>
    </row>
    <row r="25" spans="3:9" s="7" customFormat="1" ht="42.75" x14ac:dyDescent="0.2">
      <c r="C25" s="55"/>
      <c r="D25" s="56">
        <v>45063</v>
      </c>
      <c r="E25" s="78"/>
      <c r="F25" s="47" t="s">
        <v>114</v>
      </c>
      <c r="G25" s="57">
        <v>3895606.44</v>
      </c>
      <c r="H25" s="48"/>
      <c r="I25" s="49">
        <f t="shared" si="0"/>
        <v>4080355.073800012</v>
      </c>
    </row>
    <row r="26" spans="3:9" s="7" customFormat="1" ht="16.5" x14ac:dyDescent="0.2">
      <c r="C26" s="55"/>
      <c r="D26" s="56">
        <v>45064</v>
      </c>
      <c r="E26" s="159" t="s">
        <v>180</v>
      </c>
      <c r="F26" s="47" t="s">
        <v>192</v>
      </c>
      <c r="G26" s="57"/>
      <c r="H26" s="48">
        <v>7305</v>
      </c>
      <c r="I26" s="49">
        <f t="shared" si="0"/>
        <v>4073050.073800012</v>
      </c>
    </row>
    <row r="27" spans="3:9" s="7" customFormat="1" ht="28.5" x14ac:dyDescent="0.2">
      <c r="C27" s="55"/>
      <c r="D27" s="56">
        <v>45064</v>
      </c>
      <c r="E27" s="78" t="s">
        <v>181</v>
      </c>
      <c r="F27" s="47" t="s">
        <v>193</v>
      </c>
      <c r="G27" s="57"/>
      <c r="H27" s="48">
        <v>28800</v>
      </c>
      <c r="I27" s="49">
        <f t="shared" si="0"/>
        <v>4044250.073800012</v>
      </c>
    </row>
    <row r="28" spans="3:9" s="7" customFormat="1" ht="16.5" x14ac:dyDescent="0.2">
      <c r="C28" s="55"/>
      <c r="D28" s="56">
        <v>45064</v>
      </c>
      <c r="E28" s="78" t="s">
        <v>182</v>
      </c>
      <c r="F28" s="47" t="s">
        <v>194</v>
      </c>
      <c r="G28" s="57"/>
      <c r="H28" s="48">
        <v>5850</v>
      </c>
      <c r="I28" s="49">
        <f t="shared" si="0"/>
        <v>4038400.073800012</v>
      </c>
    </row>
    <row r="29" spans="3:9" s="7" customFormat="1" ht="16.5" x14ac:dyDescent="0.2">
      <c r="C29" s="97"/>
      <c r="D29" s="95">
        <v>45065</v>
      </c>
      <c r="E29" s="108">
        <v>2082</v>
      </c>
      <c r="F29" s="98" t="s">
        <v>195</v>
      </c>
      <c r="G29" s="96"/>
      <c r="H29" s="92">
        <v>9492.2999999999993</v>
      </c>
      <c r="I29" s="49">
        <f t="shared" si="0"/>
        <v>4028907.7738000122</v>
      </c>
    </row>
    <row r="30" spans="3:9" s="7" customFormat="1" ht="16.5" x14ac:dyDescent="0.2">
      <c r="C30" s="97"/>
      <c r="D30" s="95">
        <v>45065</v>
      </c>
      <c r="E30" s="108">
        <v>2083</v>
      </c>
      <c r="F30" s="98" t="s">
        <v>48</v>
      </c>
      <c r="G30" s="96"/>
      <c r="H30" s="92"/>
      <c r="I30" s="49">
        <f t="shared" si="0"/>
        <v>4028907.7738000122</v>
      </c>
    </row>
    <row r="31" spans="3:9" s="7" customFormat="1" ht="28.5" x14ac:dyDescent="0.2">
      <c r="C31" s="97"/>
      <c r="D31" s="95">
        <v>45065</v>
      </c>
      <c r="E31" s="108">
        <v>2084</v>
      </c>
      <c r="F31" s="98" t="s">
        <v>196</v>
      </c>
      <c r="G31" s="96"/>
      <c r="H31" s="92">
        <v>11882.8</v>
      </c>
      <c r="I31" s="49">
        <f t="shared" si="0"/>
        <v>4017024.9738000124</v>
      </c>
    </row>
    <row r="32" spans="3:9" s="7" customFormat="1" ht="16.5" x14ac:dyDescent="0.2">
      <c r="C32" s="97"/>
      <c r="D32" s="95">
        <v>45065</v>
      </c>
      <c r="E32" s="108">
        <v>2085</v>
      </c>
      <c r="F32" s="98" t="s">
        <v>197</v>
      </c>
      <c r="G32" s="96"/>
      <c r="H32" s="92">
        <v>19750</v>
      </c>
      <c r="I32" s="49">
        <f t="shared" si="0"/>
        <v>3997274.9738000124</v>
      </c>
    </row>
    <row r="33" spans="3:9" s="7" customFormat="1" ht="16.5" x14ac:dyDescent="0.2">
      <c r="C33" s="97"/>
      <c r="D33" s="95">
        <v>45065</v>
      </c>
      <c r="E33" s="108">
        <v>2086</v>
      </c>
      <c r="F33" s="98" t="s">
        <v>198</v>
      </c>
      <c r="G33" s="96"/>
      <c r="H33" s="92">
        <v>5064.8</v>
      </c>
      <c r="I33" s="49">
        <f t="shared" si="0"/>
        <v>3992210.1738000126</v>
      </c>
    </row>
    <row r="34" spans="3:9" s="7" customFormat="1" ht="16.5" x14ac:dyDescent="0.2">
      <c r="C34" s="97"/>
      <c r="D34" s="95">
        <v>45065</v>
      </c>
      <c r="E34" s="108">
        <v>2087</v>
      </c>
      <c r="F34" s="98" t="s">
        <v>199</v>
      </c>
      <c r="G34" s="96"/>
      <c r="H34" s="92">
        <v>5250</v>
      </c>
      <c r="I34" s="49">
        <f t="shared" si="0"/>
        <v>3986960.1738000126</v>
      </c>
    </row>
    <row r="35" spans="3:9" s="7" customFormat="1" ht="16.5" x14ac:dyDescent="0.2">
      <c r="C35" s="97"/>
      <c r="D35" s="95">
        <v>45065</v>
      </c>
      <c r="E35" s="108">
        <v>2088</v>
      </c>
      <c r="F35" s="98" t="s">
        <v>200</v>
      </c>
      <c r="G35" s="96"/>
      <c r="H35" s="92">
        <v>14154.41</v>
      </c>
      <c r="I35" s="49">
        <f t="shared" si="0"/>
        <v>3972805.7638000124</v>
      </c>
    </row>
    <row r="36" spans="3:9" s="7" customFormat="1" ht="16.5" x14ac:dyDescent="0.2">
      <c r="C36" s="97"/>
      <c r="D36" s="95">
        <v>45065</v>
      </c>
      <c r="E36" s="108">
        <v>2089</v>
      </c>
      <c r="F36" s="98" t="s">
        <v>201</v>
      </c>
      <c r="G36" s="96"/>
      <c r="H36" s="92">
        <v>2320</v>
      </c>
      <c r="I36" s="49">
        <f t="shared" si="0"/>
        <v>3970485.7638000124</v>
      </c>
    </row>
    <row r="37" spans="3:9" s="7" customFormat="1" ht="16.5" x14ac:dyDescent="0.2">
      <c r="C37" s="97"/>
      <c r="D37" s="95">
        <v>45065</v>
      </c>
      <c r="E37" s="108">
        <v>2090</v>
      </c>
      <c r="F37" s="98" t="s">
        <v>202</v>
      </c>
      <c r="G37" s="96"/>
      <c r="H37" s="92">
        <v>2060.16</v>
      </c>
      <c r="I37" s="49">
        <f t="shared" si="0"/>
        <v>3968425.6038000123</v>
      </c>
    </row>
    <row r="38" spans="3:9" s="7" customFormat="1" ht="16.5" x14ac:dyDescent="0.2">
      <c r="C38" s="97"/>
      <c r="D38" s="95">
        <v>45065</v>
      </c>
      <c r="E38" s="108">
        <v>2091</v>
      </c>
      <c r="F38" s="98" t="s">
        <v>203</v>
      </c>
      <c r="G38" s="96"/>
      <c r="H38" s="92">
        <v>1863</v>
      </c>
      <c r="I38" s="49">
        <f t="shared" si="0"/>
        <v>3966562.6038000123</v>
      </c>
    </row>
    <row r="39" spans="3:9" s="7" customFormat="1" ht="16.5" x14ac:dyDescent="0.2">
      <c r="C39" s="97"/>
      <c r="D39" s="95">
        <v>45065</v>
      </c>
      <c r="E39" s="108">
        <v>2092</v>
      </c>
      <c r="F39" s="98" t="s">
        <v>204</v>
      </c>
      <c r="G39" s="96"/>
      <c r="H39" s="92">
        <v>2060.16</v>
      </c>
      <c r="I39" s="49">
        <f t="shared" si="0"/>
        <v>3964502.4438000121</v>
      </c>
    </row>
    <row r="40" spans="3:9" s="7" customFormat="1" ht="16.5" x14ac:dyDescent="0.2">
      <c r="C40" s="97"/>
      <c r="D40" s="95">
        <v>45065</v>
      </c>
      <c r="E40" s="108">
        <v>2093</v>
      </c>
      <c r="F40" s="98" t="s">
        <v>205</v>
      </c>
      <c r="G40" s="96"/>
      <c r="H40" s="92">
        <v>31252.78</v>
      </c>
      <c r="I40" s="49">
        <f t="shared" si="0"/>
        <v>3933249.6638000123</v>
      </c>
    </row>
    <row r="41" spans="3:9" s="7" customFormat="1" ht="16.5" x14ac:dyDescent="0.2">
      <c r="C41" s="97"/>
      <c r="D41" s="95">
        <v>45065</v>
      </c>
      <c r="E41" s="108">
        <v>2094</v>
      </c>
      <c r="F41" s="98" t="s">
        <v>206</v>
      </c>
      <c r="G41" s="96"/>
      <c r="H41" s="92">
        <v>2585.12</v>
      </c>
      <c r="I41" s="49">
        <f t="shared" si="0"/>
        <v>3930664.5438000122</v>
      </c>
    </row>
    <row r="42" spans="3:9" s="7" customFormat="1" ht="16.5" x14ac:dyDescent="0.2">
      <c r="C42" s="97"/>
      <c r="D42" s="95">
        <v>45065</v>
      </c>
      <c r="E42" s="108">
        <v>2095</v>
      </c>
      <c r="F42" s="98" t="s">
        <v>207</v>
      </c>
      <c r="G42" s="96"/>
      <c r="H42" s="92">
        <v>2060.16</v>
      </c>
      <c r="I42" s="49">
        <f t="shared" si="0"/>
        <v>3928604.3838000121</v>
      </c>
    </row>
    <row r="43" spans="3:9" s="7" customFormat="1" ht="28.5" x14ac:dyDescent="0.2">
      <c r="C43" s="97"/>
      <c r="D43" s="95">
        <v>45068</v>
      </c>
      <c r="E43" s="108" t="s">
        <v>96</v>
      </c>
      <c r="F43" s="98" t="s">
        <v>208</v>
      </c>
      <c r="G43" s="96">
        <v>5482.46</v>
      </c>
      <c r="H43" s="92"/>
      <c r="I43" s="49">
        <f t="shared" si="0"/>
        <v>3934086.843800012</v>
      </c>
    </row>
    <row r="44" spans="3:9" s="7" customFormat="1" ht="16.5" x14ac:dyDescent="0.2">
      <c r="C44" s="97"/>
      <c r="D44" s="95">
        <v>45070</v>
      </c>
      <c r="E44" s="108" t="s">
        <v>183</v>
      </c>
      <c r="F44" s="98" t="s">
        <v>209</v>
      </c>
      <c r="G44" s="96"/>
      <c r="H44" s="92">
        <v>359705.91</v>
      </c>
      <c r="I44" s="49">
        <f t="shared" si="0"/>
        <v>3574380.9338000119</v>
      </c>
    </row>
    <row r="45" spans="3:9" s="7" customFormat="1" ht="16.5" x14ac:dyDescent="0.2">
      <c r="C45" s="97"/>
      <c r="D45" s="95">
        <v>45071</v>
      </c>
      <c r="E45" s="108">
        <v>2096</v>
      </c>
      <c r="F45" s="98" t="s">
        <v>48</v>
      </c>
      <c r="G45" s="96"/>
      <c r="H45" s="92"/>
      <c r="I45" s="49">
        <f t="shared" si="0"/>
        <v>3574380.9338000119</v>
      </c>
    </row>
    <row r="46" spans="3:9" s="7" customFormat="1" ht="16.5" x14ac:dyDescent="0.2">
      <c r="C46" s="97"/>
      <c r="D46" s="95">
        <v>45071</v>
      </c>
      <c r="E46" s="108">
        <v>2097</v>
      </c>
      <c r="F46" s="98" t="s">
        <v>48</v>
      </c>
      <c r="G46" s="96"/>
      <c r="H46" s="92"/>
      <c r="I46" s="49">
        <f t="shared" si="0"/>
        <v>3574380.9338000119</v>
      </c>
    </row>
    <row r="47" spans="3:9" s="7" customFormat="1" ht="16.5" x14ac:dyDescent="0.2">
      <c r="C47" s="97"/>
      <c r="D47" s="95">
        <v>45071</v>
      </c>
      <c r="E47" s="108">
        <v>2098</v>
      </c>
      <c r="F47" s="98" t="s">
        <v>48</v>
      </c>
      <c r="G47" s="96"/>
      <c r="H47" s="92"/>
      <c r="I47" s="49">
        <f t="shared" si="0"/>
        <v>3574380.9338000119</v>
      </c>
    </row>
    <row r="48" spans="3:9" s="7" customFormat="1" ht="16.5" x14ac:dyDescent="0.2">
      <c r="C48" s="97"/>
      <c r="D48" s="95">
        <v>45071</v>
      </c>
      <c r="E48" s="108">
        <v>2099</v>
      </c>
      <c r="F48" s="98" t="s">
        <v>210</v>
      </c>
      <c r="G48" s="96"/>
      <c r="H48" s="92">
        <v>1737.6</v>
      </c>
      <c r="I48" s="49">
        <f t="shared" si="0"/>
        <v>3572643.3338000118</v>
      </c>
    </row>
    <row r="49" spans="3:9" s="7" customFormat="1" ht="16.5" x14ac:dyDescent="0.2">
      <c r="C49" s="97"/>
      <c r="D49" s="95">
        <v>45071</v>
      </c>
      <c r="E49" s="108">
        <v>2100</v>
      </c>
      <c r="F49" s="98" t="s">
        <v>48</v>
      </c>
      <c r="G49" s="96"/>
      <c r="H49" s="92"/>
      <c r="I49" s="49">
        <f t="shared" si="0"/>
        <v>3572643.3338000118</v>
      </c>
    </row>
    <row r="50" spans="3:9" s="7" customFormat="1" ht="16.5" x14ac:dyDescent="0.2">
      <c r="C50" s="97"/>
      <c r="D50" s="95">
        <v>45071</v>
      </c>
      <c r="E50" s="108">
        <v>2101</v>
      </c>
      <c r="F50" s="98" t="s">
        <v>211</v>
      </c>
      <c r="G50" s="96"/>
      <c r="H50" s="92">
        <v>63440</v>
      </c>
      <c r="I50" s="49">
        <f t="shared" si="0"/>
        <v>3509203.3338000118</v>
      </c>
    </row>
    <row r="51" spans="3:9" s="7" customFormat="1" ht="16.5" x14ac:dyDescent="0.2">
      <c r="C51" s="97"/>
      <c r="D51" s="95">
        <v>45071</v>
      </c>
      <c r="E51" s="108">
        <v>2102</v>
      </c>
      <c r="F51" s="98" t="s">
        <v>212</v>
      </c>
      <c r="G51" s="96"/>
      <c r="H51" s="92">
        <v>2000</v>
      </c>
      <c r="I51" s="49">
        <f t="shared" si="0"/>
        <v>3507203.3338000118</v>
      </c>
    </row>
    <row r="52" spans="3:9" s="7" customFormat="1" ht="16.5" x14ac:dyDescent="0.2">
      <c r="C52" s="97"/>
      <c r="D52" s="95">
        <v>45071</v>
      </c>
      <c r="E52" s="108">
        <v>2103</v>
      </c>
      <c r="F52" s="98" t="s">
        <v>213</v>
      </c>
      <c r="G52" s="96"/>
      <c r="H52" s="92">
        <v>1192.95</v>
      </c>
      <c r="I52" s="49">
        <f t="shared" si="0"/>
        <v>3506010.3838000116</v>
      </c>
    </row>
    <row r="53" spans="3:9" s="7" customFormat="1" ht="16.5" x14ac:dyDescent="0.2">
      <c r="C53" s="97"/>
      <c r="D53" s="95">
        <v>45071</v>
      </c>
      <c r="E53" s="108">
        <v>2104</v>
      </c>
      <c r="F53" s="98" t="s">
        <v>214</v>
      </c>
      <c r="G53" s="96"/>
      <c r="H53" s="92">
        <v>3000</v>
      </c>
      <c r="I53" s="49">
        <f t="shared" si="0"/>
        <v>3503010.3838000116</v>
      </c>
    </row>
    <row r="54" spans="3:9" s="7" customFormat="1" ht="16.5" x14ac:dyDescent="0.2">
      <c r="C54" s="97"/>
      <c r="D54" s="95">
        <v>45071</v>
      </c>
      <c r="E54" s="108">
        <v>2105</v>
      </c>
      <c r="F54" s="98" t="s">
        <v>69</v>
      </c>
      <c r="G54" s="96"/>
      <c r="H54" s="92">
        <v>35879.020499999999</v>
      </c>
      <c r="I54" s="49">
        <f t="shared" si="0"/>
        <v>3467131.3633000115</v>
      </c>
    </row>
    <row r="55" spans="3:9" s="7" customFormat="1" ht="16.5" x14ac:dyDescent="0.2">
      <c r="C55" s="97"/>
      <c r="D55" s="95">
        <v>45075</v>
      </c>
      <c r="E55" s="108" t="s">
        <v>184</v>
      </c>
      <c r="F55" s="98" t="s">
        <v>70</v>
      </c>
      <c r="G55" s="96"/>
      <c r="H55" s="92">
        <v>573239.80000000005</v>
      </c>
      <c r="I55" s="49">
        <f t="shared" si="0"/>
        <v>2893891.5633000117</v>
      </c>
    </row>
    <row r="56" spans="3:9" s="7" customFormat="1" ht="16.5" x14ac:dyDescent="0.2">
      <c r="C56" s="97"/>
      <c r="D56" s="95">
        <v>45075</v>
      </c>
      <c r="E56" s="108" t="s">
        <v>185</v>
      </c>
      <c r="F56" s="98" t="s">
        <v>70</v>
      </c>
      <c r="G56" s="96"/>
      <c r="H56" s="92">
        <v>857841.25</v>
      </c>
      <c r="I56" s="49">
        <f t="shared" si="0"/>
        <v>2036050.3133000117</v>
      </c>
    </row>
    <row r="57" spans="3:9" s="7" customFormat="1" ht="16.5" x14ac:dyDescent="0.2">
      <c r="C57" s="97"/>
      <c r="D57" s="95">
        <v>45075</v>
      </c>
      <c r="E57" s="108" t="s">
        <v>186</v>
      </c>
      <c r="F57" s="98" t="s">
        <v>70</v>
      </c>
      <c r="G57" s="96"/>
      <c r="H57" s="92">
        <v>728660.45</v>
      </c>
      <c r="I57" s="49">
        <f t="shared" si="0"/>
        <v>1307389.8633000117</v>
      </c>
    </row>
    <row r="58" spans="3:9" s="7" customFormat="1" ht="16.5" x14ac:dyDescent="0.2">
      <c r="C58" s="97"/>
      <c r="D58" s="95">
        <v>45075</v>
      </c>
      <c r="E58" s="108" t="s">
        <v>187</v>
      </c>
      <c r="F58" s="98" t="s">
        <v>70</v>
      </c>
      <c r="G58" s="96"/>
      <c r="H58" s="92">
        <v>779121.7</v>
      </c>
      <c r="I58" s="49">
        <f t="shared" si="0"/>
        <v>528268.16330001177</v>
      </c>
    </row>
    <row r="59" spans="3:9" s="7" customFormat="1" ht="16.5" x14ac:dyDescent="0.2">
      <c r="C59" s="97"/>
      <c r="D59" s="95">
        <v>45076</v>
      </c>
      <c r="E59" s="108"/>
      <c r="F59" s="98" t="s">
        <v>12</v>
      </c>
      <c r="G59" s="96"/>
      <c r="H59" s="92">
        <v>8.7799999999999994</v>
      </c>
      <c r="I59" s="49">
        <f t="shared" si="0"/>
        <v>528259.38330001174</v>
      </c>
    </row>
    <row r="60" spans="3:9" s="7" customFormat="1" ht="16.5" x14ac:dyDescent="0.2">
      <c r="C60" s="97"/>
      <c r="D60" s="95">
        <v>45077</v>
      </c>
      <c r="E60" s="108" t="s">
        <v>188</v>
      </c>
      <c r="F60" s="98" t="s">
        <v>215</v>
      </c>
      <c r="G60" s="96"/>
      <c r="H60" s="92">
        <v>215510.45</v>
      </c>
      <c r="I60" s="49">
        <f t="shared" si="0"/>
        <v>312748.93330001173</v>
      </c>
    </row>
    <row r="61" spans="3:9" s="7" customFormat="1" ht="71.25" x14ac:dyDescent="0.2">
      <c r="C61" s="97"/>
      <c r="D61" s="95">
        <v>45077</v>
      </c>
      <c r="E61" s="108" t="s">
        <v>189</v>
      </c>
      <c r="F61" s="98" t="s">
        <v>216</v>
      </c>
      <c r="G61" s="96">
        <v>44974</v>
      </c>
      <c r="H61" s="92"/>
      <c r="I61" s="49">
        <f t="shared" si="0"/>
        <v>357722.93330001173</v>
      </c>
    </row>
    <row r="62" spans="3:9" s="7" customFormat="1" ht="26.25" customHeight="1" thickBot="1" x14ac:dyDescent="0.25">
      <c r="C62" s="97"/>
      <c r="D62" s="95">
        <v>45077</v>
      </c>
      <c r="E62" s="108"/>
      <c r="F62" s="98" t="s">
        <v>30</v>
      </c>
      <c r="G62" s="96"/>
      <c r="H62" s="92">
        <v>175</v>
      </c>
      <c r="I62" s="49">
        <f t="shared" si="0"/>
        <v>357547.93330001173</v>
      </c>
    </row>
    <row r="63" spans="3:9" s="7" customFormat="1" ht="16.5" hidden="1" x14ac:dyDescent="0.2">
      <c r="C63" s="97"/>
      <c r="D63" s="167"/>
      <c r="E63" s="108"/>
      <c r="F63" s="98"/>
      <c r="G63" s="96"/>
      <c r="H63" s="92"/>
      <c r="I63" s="49" t="e">
        <f>#REF!+G63-H63</f>
        <v>#REF!</v>
      </c>
    </row>
    <row r="64" spans="3:9" s="7" customFormat="1" ht="16.5" hidden="1" x14ac:dyDescent="0.2">
      <c r="C64" s="97"/>
      <c r="D64" s="95"/>
      <c r="E64" s="108"/>
      <c r="F64" s="98"/>
      <c r="G64" s="96"/>
      <c r="H64" s="92"/>
      <c r="I64" s="49" t="e">
        <f t="shared" si="0"/>
        <v>#REF!</v>
      </c>
    </row>
    <row r="65" spans="3:94" s="7" customFormat="1" ht="16.5" hidden="1" x14ac:dyDescent="0.2">
      <c r="C65" s="97"/>
      <c r="D65" s="95"/>
      <c r="E65" s="108"/>
      <c r="F65" s="98"/>
      <c r="G65" s="96"/>
      <c r="H65" s="92"/>
      <c r="I65" s="49" t="e">
        <f t="shared" si="0"/>
        <v>#REF!</v>
      </c>
    </row>
    <row r="66" spans="3:94" s="7" customFormat="1" ht="16.5" hidden="1" x14ac:dyDescent="0.2">
      <c r="C66" s="97"/>
      <c r="D66" s="95"/>
      <c r="E66" s="108"/>
      <c r="F66" s="98"/>
      <c r="G66" s="96"/>
      <c r="H66" s="92"/>
      <c r="I66" s="49" t="e">
        <f t="shared" si="0"/>
        <v>#REF!</v>
      </c>
    </row>
    <row r="67" spans="3:94" s="7" customFormat="1" ht="16.5" hidden="1" x14ac:dyDescent="0.2">
      <c r="C67" s="97"/>
      <c r="D67" s="95"/>
      <c r="E67" s="108"/>
      <c r="F67" s="98"/>
      <c r="G67" s="96"/>
      <c r="H67" s="92"/>
      <c r="I67" s="49" t="e">
        <f t="shared" si="0"/>
        <v>#REF!</v>
      </c>
    </row>
    <row r="68" spans="3:94" s="7" customFormat="1" ht="16.5" hidden="1" x14ac:dyDescent="0.2">
      <c r="C68" s="97"/>
      <c r="D68" s="95"/>
      <c r="E68" s="108"/>
      <c r="F68" s="98"/>
      <c r="G68" s="96"/>
      <c r="H68" s="92"/>
      <c r="I68" s="49" t="e">
        <f t="shared" si="0"/>
        <v>#REF!</v>
      </c>
    </row>
    <row r="69" spans="3:94" s="7" customFormat="1" ht="16.5" hidden="1" x14ac:dyDescent="0.2">
      <c r="C69" s="97"/>
      <c r="D69" s="95"/>
      <c r="E69" s="108"/>
      <c r="F69" s="98"/>
      <c r="G69" s="96"/>
      <c r="H69" s="92"/>
      <c r="I69" s="49" t="e">
        <f t="shared" si="0"/>
        <v>#REF!</v>
      </c>
    </row>
    <row r="70" spans="3:94" s="7" customFormat="1" ht="16.5" hidden="1" x14ac:dyDescent="0.2">
      <c r="C70" s="97"/>
      <c r="D70" s="95"/>
      <c r="E70" s="108"/>
      <c r="F70" s="98"/>
      <c r="G70" s="96"/>
      <c r="H70" s="92"/>
      <c r="I70" s="49" t="e">
        <f t="shared" si="0"/>
        <v>#REF!</v>
      </c>
    </row>
    <row r="71" spans="3:94" s="7" customFormat="1" ht="16.5" hidden="1" x14ac:dyDescent="0.2">
      <c r="C71" s="97"/>
      <c r="D71" s="95"/>
      <c r="E71" s="108"/>
      <c r="F71" s="98"/>
      <c r="G71" s="96"/>
      <c r="H71" s="92"/>
      <c r="I71" s="49" t="e">
        <f t="shared" si="0"/>
        <v>#REF!</v>
      </c>
    </row>
    <row r="72" spans="3:94" s="7" customFormat="1" ht="16.5" hidden="1" x14ac:dyDescent="0.2">
      <c r="C72" s="97"/>
      <c r="D72" s="95"/>
      <c r="E72" s="108"/>
      <c r="F72" s="98"/>
      <c r="G72" s="96"/>
      <c r="H72" s="92"/>
      <c r="I72" s="49" t="e">
        <f t="shared" si="0"/>
        <v>#REF!</v>
      </c>
    </row>
    <row r="73" spans="3:94" s="7" customFormat="1" ht="16.5" hidden="1" x14ac:dyDescent="0.2">
      <c r="C73" s="97"/>
      <c r="D73" s="95"/>
      <c r="E73" s="108"/>
      <c r="F73" s="98"/>
      <c r="G73" s="96"/>
      <c r="H73" s="92"/>
      <c r="I73" s="49" t="e">
        <f t="shared" si="0"/>
        <v>#REF!</v>
      </c>
    </row>
    <row r="74" spans="3:94" s="7" customFormat="1" ht="17.25" hidden="1" thickBot="1" x14ac:dyDescent="0.25">
      <c r="C74" s="97"/>
      <c r="D74" s="95"/>
      <c r="E74" s="108"/>
      <c r="F74" s="160"/>
      <c r="G74" s="96"/>
      <c r="H74" s="92"/>
      <c r="I74" s="49" t="e">
        <f t="shared" si="0"/>
        <v>#REF!</v>
      </c>
    </row>
    <row r="75" spans="3:94" s="11" customFormat="1" ht="17.25" thickBot="1" x14ac:dyDescent="0.25">
      <c r="C75" s="225" t="s">
        <v>8</v>
      </c>
      <c r="D75" s="226"/>
      <c r="E75" s="226"/>
      <c r="F75" s="226"/>
      <c r="G75" s="99">
        <f>SUM(G14:G74)</f>
        <v>3946062.9</v>
      </c>
      <c r="H75" s="99">
        <f>SUM(H14:H74)</f>
        <v>3826324.5704999999</v>
      </c>
      <c r="I75" s="100">
        <f>+I13+G75-H75</f>
        <v>357547.93330001226</v>
      </c>
      <c r="J75" s="25">
        <f>+I75-'[1]CTA. OPERATIVA.(160)'!$J$664</f>
        <v>5.2386894822120667E-10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</row>
    <row r="76" spans="3:94" s="11" customFormat="1" ht="16.5" x14ac:dyDescent="0.2">
      <c r="C76" s="5"/>
      <c r="D76" s="5"/>
      <c r="E76" s="5"/>
      <c r="F76" s="36"/>
      <c r="G76" s="8"/>
      <c r="H76" s="8"/>
      <c r="I76" s="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3:94" s="11" customFormat="1" ht="16.5" x14ac:dyDescent="0.2">
      <c r="C77" s="5"/>
      <c r="D77" s="5"/>
      <c r="E77" s="5"/>
      <c r="F77" s="37"/>
      <c r="G77" s="9"/>
      <c r="H77" s="84"/>
      <c r="I77" s="9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3:94" s="11" customFormat="1" ht="16.5" x14ac:dyDescent="0.2">
      <c r="C78" s="5"/>
      <c r="D78" s="83" t="s">
        <v>38</v>
      </c>
      <c r="E78" s="9"/>
      <c r="F78" s="84" t="s">
        <v>40</v>
      </c>
      <c r="G78" s="9"/>
      <c r="H78" s="83" t="s">
        <v>39</v>
      </c>
      <c r="I78" s="9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6.5" x14ac:dyDescent="0.2">
      <c r="C79" s="5"/>
      <c r="D79" s="83" t="s">
        <v>31</v>
      </c>
      <c r="E79" s="9"/>
      <c r="F79" s="83" t="s">
        <v>103</v>
      </c>
      <c r="G79" s="9"/>
      <c r="H79" s="83" t="s">
        <v>36</v>
      </c>
      <c r="I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s="11" customFormat="1" ht="16.5" x14ac:dyDescent="0.2">
      <c r="C80" s="5"/>
      <c r="D80" s="83" t="s">
        <v>33</v>
      </c>
      <c r="E80" s="9"/>
      <c r="F80" s="212" t="s">
        <v>102</v>
      </c>
      <c r="G80" s="9"/>
      <c r="H80" s="83" t="s">
        <v>43</v>
      </c>
      <c r="I80" s="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3:94" s="11" customFormat="1" ht="16.5" x14ac:dyDescent="0.2">
      <c r="C81" s="5"/>
      <c r="D81" s="83" t="s">
        <v>34</v>
      </c>
      <c r="E81" s="9"/>
      <c r="F81" s="83" t="s">
        <v>35</v>
      </c>
      <c r="G81" s="9"/>
      <c r="H81" s="83" t="s">
        <v>37</v>
      </c>
      <c r="I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3:94" s="11" customFormat="1" ht="16.5" x14ac:dyDescent="0.2">
      <c r="C82" s="5"/>
      <c r="D82" s="9"/>
      <c r="E82" s="1"/>
      <c r="F82" s="83"/>
      <c r="G82" s="9"/>
      <c r="H82" s="83"/>
      <c r="I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3:94" s="11" customFormat="1" ht="16.5" x14ac:dyDescent="0.2">
      <c r="C83" s="5"/>
      <c r="D83" s="9"/>
      <c r="E83" s="9"/>
      <c r="G83" s="9"/>
      <c r="H83" s="1"/>
      <c r="I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3:94" s="11" customFormat="1" ht="18" x14ac:dyDescent="0.2">
      <c r="C84" s="22"/>
      <c r="D84" s="9"/>
      <c r="E84" s="9"/>
      <c r="G84" s="9"/>
      <c r="H84" s="9"/>
      <c r="I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3:94" s="11" customFormat="1" ht="18" x14ac:dyDescent="0.2">
      <c r="C85" s="22"/>
      <c r="D85" s="9"/>
      <c r="E85" s="9"/>
      <c r="F85" s="84"/>
      <c r="G85" s="9"/>
      <c r="H85" s="9"/>
      <c r="I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3:94" x14ac:dyDescent="0.2">
      <c r="E86" s="9"/>
    </row>
    <row r="104" spans="3:3" ht="15" x14ac:dyDescent="0.2">
      <c r="C104" s="86"/>
    </row>
  </sheetData>
  <mergeCells count="8">
    <mergeCell ref="C75:F75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1" manualBreakCount="1">
    <brk id="54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85"/>
  <sheetViews>
    <sheetView view="pageBreakPreview" topLeftCell="C1" zoomScale="70" zoomScaleNormal="85" zoomScaleSheetLayoutView="70" workbookViewId="0">
      <selection activeCell="G58" sqref="G58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5" customFormat="1" ht="19.5" customHeight="1" x14ac:dyDescent="0.3">
      <c r="C7" s="13"/>
      <c r="D7" s="214" t="s">
        <v>10</v>
      </c>
      <c r="E7" s="214"/>
      <c r="F7" s="214"/>
      <c r="G7" s="214"/>
      <c r="H7" s="214"/>
      <c r="I7" s="214"/>
      <c r="J7" s="214"/>
      <c r="K7" s="16"/>
      <c r="L7" s="16"/>
    </row>
    <row r="8" spans="1:14" s="14" customFormat="1" ht="18.75" x14ac:dyDescent="0.2">
      <c r="C8" s="18"/>
      <c r="D8" s="220" t="s">
        <v>18</v>
      </c>
      <c r="E8" s="220"/>
      <c r="F8" s="220"/>
      <c r="G8" s="220"/>
      <c r="H8" s="220"/>
      <c r="I8" s="220"/>
      <c r="J8" s="220"/>
    </row>
    <row r="9" spans="1:14" s="17" customFormat="1" ht="18" customHeight="1" x14ac:dyDescent="0.2">
      <c r="B9" s="18"/>
      <c r="C9" s="18"/>
      <c r="D9" s="220" t="s">
        <v>20</v>
      </c>
      <c r="E9" s="220"/>
      <c r="F9" s="220"/>
      <c r="G9" s="220"/>
      <c r="H9" s="220"/>
      <c r="I9" s="220"/>
      <c r="J9" s="220"/>
    </row>
    <row r="10" spans="1:14" s="14" customFormat="1" ht="18.75" customHeight="1" thickBot="1" x14ac:dyDescent="0.25">
      <c r="D10" s="221" t="s">
        <v>123</v>
      </c>
      <c r="E10" s="221"/>
      <c r="F10" s="221"/>
      <c r="G10" s="221"/>
      <c r="H10" s="221"/>
      <c r="I10" s="221"/>
      <c r="J10" s="221"/>
    </row>
    <row r="11" spans="1:14" s="3" customFormat="1" ht="18.75" customHeight="1" thickTop="1" thickBot="1" x14ac:dyDescent="0.25">
      <c r="A11" s="7"/>
      <c r="B11" s="7"/>
      <c r="C11" s="7"/>
      <c r="D11" s="219"/>
      <c r="E11" s="216" t="s">
        <v>18</v>
      </c>
      <c r="F11" s="216"/>
      <c r="G11" s="216"/>
      <c r="H11" s="216"/>
      <c r="I11" s="216"/>
      <c r="J11" s="216"/>
      <c r="K11" s="7"/>
      <c r="L11" s="7"/>
      <c r="M11" s="7"/>
      <c r="N11" s="7"/>
    </row>
    <row r="12" spans="1:14" s="3" customFormat="1" ht="18" customHeight="1" thickTop="1" thickBot="1" x14ac:dyDescent="0.25">
      <c r="A12" s="7"/>
      <c r="B12" s="7"/>
      <c r="C12" s="7"/>
      <c r="D12" s="219"/>
      <c r="E12" s="215" t="s">
        <v>7</v>
      </c>
      <c r="F12" s="215"/>
      <c r="G12" s="215"/>
      <c r="H12" s="215"/>
      <c r="I12" s="215"/>
      <c r="J12" s="51">
        <f>'[1]CTA. NOMINA 2000'!$G$710</f>
        <v>301658.29399991967</v>
      </c>
      <c r="K12" s="7"/>
      <c r="L12" s="7"/>
      <c r="M12" s="7"/>
      <c r="N12" s="7"/>
    </row>
    <row r="13" spans="1:14" s="3" customFormat="1" ht="36" customHeight="1" thickTop="1" thickBot="1" x14ac:dyDescent="0.25">
      <c r="A13" s="7"/>
      <c r="B13" s="7"/>
      <c r="C13" s="7"/>
      <c r="D13" s="219"/>
      <c r="E13" s="62" t="s">
        <v>4</v>
      </c>
      <c r="F13" s="62" t="s">
        <v>5</v>
      </c>
      <c r="G13" s="62" t="s">
        <v>6</v>
      </c>
      <c r="H13" s="62" t="s">
        <v>0</v>
      </c>
      <c r="I13" s="62" t="s">
        <v>1</v>
      </c>
      <c r="J13" s="62" t="s">
        <v>101</v>
      </c>
      <c r="K13" s="7"/>
      <c r="L13" s="7"/>
      <c r="M13" s="7"/>
      <c r="N13" s="7"/>
    </row>
    <row r="14" spans="1:14" s="10" customFormat="1" ht="26.25" customHeight="1" thickTop="1" x14ac:dyDescent="0.2">
      <c r="D14" s="147"/>
      <c r="E14" s="144"/>
      <c r="F14" s="147"/>
      <c r="G14" s="144">
        <v>45046</v>
      </c>
      <c r="H14" s="148"/>
      <c r="I14" s="149">
        <v>0</v>
      </c>
      <c r="J14" s="148">
        <f>+J12</f>
        <v>301658.29399991967</v>
      </c>
    </row>
    <row r="15" spans="1:14" s="10" customFormat="1" ht="28.5" x14ac:dyDescent="0.2">
      <c r="D15" s="70"/>
      <c r="E15" s="71">
        <v>45056</v>
      </c>
      <c r="F15" s="72">
        <v>8446</v>
      </c>
      <c r="G15" s="87" t="s">
        <v>16</v>
      </c>
      <c r="H15" s="74"/>
      <c r="I15" s="74">
        <v>10000</v>
      </c>
      <c r="J15" s="74">
        <f>J14+H15-I15</f>
        <v>291658.29399991967</v>
      </c>
    </row>
    <row r="16" spans="1:14" s="10" customFormat="1" ht="16.5" x14ac:dyDescent="0.2">
      <c r="D16" s="70"/>
      <c r="E16" s="71">
        <v>45056</v>
      </c>
      <c r="F16" s="72">
        <v>8446</v>
      </c>
      <c r="G16" s="73" t="s">
        <v>97</v>
      </c>
      <c r="H16" s="74"/>
      <c r="I16" s="74">
        <v>190000</v>
      </c>
      <c r="J16" s="74">
        <f>J15+H16-I16</f>
        <v>101658.29399991967</v>
      </c>
    </row>
    <row r="17" spans="4:11" s="10" customFormat="1" ht="28.5" x14ac:dyDescent="0.2">
      <c r="D17" s="70"/>
      <c r="E17" s="71">
        <v>45056</v>
      </c>
      <c r="F17" s="72">
        <v>8447</v>
      </c>
      <c r="G17" s="73" t="s">
        <v>16</v>
      </c>
      <c r="H17" s="74"/>
      <c r="I17" s="74">
        <v>16200</v>
      </c>
      <c r="J17" s="74">
        <f>J16+H17-I17</f>
        <v>85458.293999919668</v>
      </c>
    </row>
    <row r="18" spans="4:11" s="10" customFormat="1" ht="16.5" x14ac:dyDescent="0.2">
      <c r="D18" s="70"/>
      <c r="E18" s="71">
        <v>45056</v>
      </c>
      <c r="F18" s="72">
        <v>8447</v>
      </c>
      <c r="G18" s="73" t="s">
        <v>67</v>
      </c>
      <c r="H18" s="74"/>
      <c r="I18" s="74">
        <v>307800</v>
      </c>
      <c r="J18" s="74">
        <f>J17+H18-I18</f>
        <v>-222341.70600008033</v>
      </c>
    </row>
    <row r="19" spans="4:11" s="10" customFormat="1" ht="28.5" x14ac:dyDescent="0.2">
      <c r="D19" s="70"/>
      <c r="E19" s="71">
        <v>45056</v>
      </c>
      <c r="F19" s="72">
        <v>8448</v>
      </c>
      <c r="G19" s="73" t="s">
        <v>16</v>
      </c>
      <c r="H19" s="74"/>
      <c r="I19" s="74">
        <v>21972</v>
      </c>
      <c r="J19" s="74">
        <f>J18+H19-I19</f>
        <v>-244313.70600008033</v>
      </c>
    </row>
    <row r="20" spans="4:11" s="10" customFormat="1" ht="16.5" x14ac:dyDescent="0.2">
      <c r="D20" s="70"/>
      <c r="E20" s="71">
        <v>45056</v>
      </c>
      <c r="F20" s="72">
        <v>8448</v>
      </c>
      <c r="G20" s="73" t="s">
        <v>93</v>
      </c>
      <c r="H20" s="74"/>
      <c r="I20" s="74">
        <v>417468</v>
      </c>
      <c r="J20" s="74">
        <f t="shared" ref="J20:J44" si="0">J19+H20-I20</f>
        <v>-661781.70600008033</v>
      </c>
    </row>
    <row r="21" spans="4:11" s="10" customFormat="1" ht="28.5" x14ac:dyDescent="0.2">
      <c r="D21" s="70"/>
      <c r="E21" s="71">
        <v>45056</v>
      </c>
      <c r="F21" s="72">
        <v>8449</v>
      </c>
      <c r="G21" s="73" t="s">
        <v>16</v>
      </c>
      <c r="H21" s="74"/>
      <c r="I21" s="74">
        <v>12510</v>
      </c>
      <c r="J21" s="74">
        <f t="shared" si="0"/>
        <v>-674291.70600008033</v>
      </c>
    </row>
    <row r="22" spans="4:11" s="10" customFormat="1" ht="28.5" x14ac:dyDescent="0.2">
      <c r="D22" s="70"/>
      <c r="E22" s="71">
        <v>45056</v>
      </c>
      <c r="F22" s="72">
        <v>8449</v>
      </c>
      <c r="G22" s="73" t="s">
        <v>128</v>
      </c>
      <c r="H22" s="74"/>
      <c r="I22" s="74">
        <v>261990</v>
      </c>
      <c r="J22" s="74">
        <f t="shared" si="0"/>
        <v>-936281.70600008033</v>
      </c>
    </row>
    <row r="23" spans="4:11" s="10" customFormat="1" ht="28.5" x14ac:dyDescent="0.2">
      <c r="D23" s="70"/>
      <c r="E23" s="71">
        <v>45056</v>
      </c>
      <c r="F23" s="72">
        <v>8450</v>
      </c>
      <c r="G23" s="73" t="s">
        <v>16</v>
      </c>
      <c r="H23" s="74"/>
      <c r="I23" s="74">
        <v>1125</v>
      </c>
      <c r="J23" s="74">
        <f t="shared" si="0"/>
        <v>-937406.70600008033</v>
      </c>
    </row>
    <row r="24" spans="4:11" s="10" customFormat="1" ht="16.5" x14ac:dyDescent="0.2">
      <c r="D24" s="70"/>
      <c r="E24" s="71">
        <v>45056</v>
      </c>
      <c r="F24" s="72">
        <v>8450</v>
      </c>
      <c r="G24" s="73" t="s">
        <v>67</v>
      </c>
      <c r="H24" s="74"/>
      <c r="I24" s="74">
        <v>25425</v>
      </c>
      <c r="J24" s="74">
        <f t="shared" si="0"/>
        <v>-962831.70600008033</v>
      </c>
      <c r="K24" s="81"/>
    </row>
    <row r="25" spans="4:11" s="10" customFormat="1" ht="28.5" x14ac:dyDescent="0.2">
      <c r="D25" s="70"/>
      <c r="E25" s="71">
        <v>45056</v>
      </c>
      <c r="F25" s="72">
        <v>8451</v>
      </c>
      <c r="G25" s="73" t="s">
        <v>16</v>
      </c>
      <c r="H25" s="74"/>
      <c r="I25" s="74">
        <v>2400</v>
      </c>
      <c r="J25" s="74">
        <f t="shared" si="0"/>
        <v>-965231.70600008033</v>
      </c>
    </row>
    <row r="26" spans="4:11" s="10" customFormat="1" ht="16.5" customHeight="1" x14ac:dyDescent="0.2">
      <c r="D26" s="70"/>
      <c r="E26" s="71">
        <v>45056</v>
      </c>
      <c r="F26" s="72">
        <v>8451</v>
      </c>
      <c r="G26" s="73" t="s">
        <v>93</v>
      </c>
      <c r="H26" s="74"/>
      <c r="I26" s="74">
        <v>45600</v>
      </c>
      <c r="J26" s="74">
        <f t="shared" si="0"/>
        <v>-1010831.7060000803</v>
      </c>
    </row>
    <row r="27" spans="4:11" s="10" customFormat="1" ht="28.5" x14ac:dyDescent="0.2">
      <c r="D27" s="70"/>
      <c r="E27" s="71">
        <v>45058</v>
      </c>
      <c r="F27" s="72"/>
      <c r="G27" s="73" t="s">
        <v>28</v>
      </c>
      <c r="H27" s="74">
        <v>26842626.670000002</v>
      </c>
      <c r="I27" s="74"/>
      <c r="J27" s="74">
        <f t="shared" si="0"/>
        <v>25831794.96399992</v>
      </c>
    </row>
    <row r="28" spans="4:11" s="10" customFormat="1" ht="28.5" x14ac:dyDescent="0.2">
      <c r="D28" s="70"/>
      <c r="E28" s="71">
        <v>45063</v>
      </c>
      <c r="F28" s="72"/>
      <c r="G28" s="73" t="s">
        <v>24</v>
      </c>
      <c r="H28" s="74">
        <v>26910572.280000001</v>
      </c>
      <c r="I28" s="74"/>
      <c r="J28" s="74">
        <f t="shared" si="0"/>
        <v>52742367.243999921</v>
      </c>
    </row>
    <row r="29" spans="4:11" s="10" customFormat="1" ht="28.5" x14ac:dyDescent="0.2">
      <c r="D29" s="70"/>
      <c r="E29" s="71">
        <v>45063</v>
      </c>
      <c r="F29" s="72"/>
      <c r="G29" s="73" t="s">
        <v>24</v>
      </c>
      <c r="H29" s="74"/>
      <c r="I29" s="74">
        <v>26910572.280000001</v>
      </c>
      <c r="J29" s="74">
        <f t="shared" si="0"/>
        <v>25831794.96399992</v>
      </c>
    </row>
    <row r="30" spans="4:11" s="10" customFormat="1" ht="28.5" x14ac:dyDescent="0.2">
      <c r="D30" s="70"/>
      <c r="E30" s="71">
        <v>45065</v>
      </c>
      <c r="F30" s="72"/>
      <c r="G30" s="73" t="s">
        <v>28</v>
      </c>
      <c r="H30" s="74">
        <v>1010358.75</v>
      </c>
      <c r="I30" s="74"/>
      <c r="J30" s="74">
        <f t="shared" si="0"/>
        <v>26842153.71399992</v>
      </c>
    </row>
    <row r="31" spans="4:11" s="10" customFormat="1" ht="28.5" x14ac:dyDescent="0.2">
      <c r="D31" s="70"/>
      <c r="E31" s="71">
        <v>45065</v>
      </c>
      <c r="F31" s="72"/>
      <c r="G31" s="87" t="s">
        <v>217</v>
      </c>
      <c r="H31" s="74"/>
      <c r="I31" s="74">
        <v>100000</v>
      </c>
      <c r="J31" s="74">
        <f t="shared" si="0"/>
        <v>26742153.71399992</v>
      </c>
    </row>
    <row r="32" spans="4:11" s="10" customFormat="1" ht="28.5" x14ac:dyDescent="0.2">
      <c r="D32" s="70"/>
      <c r="E32" s="71">
        <v>45065</v>
      </c>
      <c r="F32" s="72"/>
      <c r="G32" s="87" t="s">
        <v>45</v>
      </c>
      <c r="H32" s="74"/>
      <c r="I32" s="74">
        <v>11646.4</v>
      </c>
      <c r="J32" s="74">
        <f t="shared" si="0"/>
        <v>26730507.313999921</v>
      </c>
      <c r="K32" s="81"/>
    </row>
    <row r="33" spans="4:96" s="10" customFormat="1" ht="31.5" customHeight="1" x14ac:dyDescent="0.2">
      <c r="D33" s="70"/>
      <c r="E33" s="71">
        <v>45065</v>
      </c>
      <c r="F33" s="72"/>
      <c r="G33" s="73" t="s">
        <v>218</v>
      </c>
      <c r="H33" s="74"/>
      <c r="I33" s="74">
        <v>104817.57</v>
      </c>
      <c r="J33" s="74">
        <f t="shared" si="0"/>
        <v>26625689.743999921</v>
      </c>
      <c r="K33" s="81"/>
    </row>
    <row r="34" spans="4:96" s="10" customFormat="1" ht="26.25" customHeight="1" x14ac:dyDescent="0.2">
      <c r="D34" s="70"/>
      <c r="E34" s="71">
        <v>45065</v>
      </c>
      <c r="F34" s="72"/>
      <c r="G34" s="73" t="s">
        <v>45</v>
      </c>
      <c r="H34" s="74"/>
      <c r="I34" s="74">
        <v>50302.32</v>
      </c>
      <c r="J34" s="74">
        <f t="shared" si="0"/>
        <v>26575387.42399992</v>
      </c>
      <c r="K34" s="81"/>
    </row>
    <row r="35" spans="4:96" s="10" customFormat="1" ht="25.5" customHeight="1" x14ac:dyDescent="0.2">
      <c r="D35" s="70"/>
      <c r="E35" s="71">
        <v>45065</v>
      </c>
      <c r="F35" s="72"/>
      <c r="G35" s="73" t="s">
        <v>219</v>
      </c>
      <c r="H35" s="74"/>
      <c r="I35" s="74">
        <v>451366.95</v>
      </c>
      <c r="J35" s="74">
        <f t="shared" si="0"/>
        <v>26124020.473999921</v>
      </c>
      <c r="K35" s="81"/>
    </row>
    <row r="36" spans="4:96" s="10" customFormat="1" ht="25.5" customHeight="1" x14ac:dyDescent="0.2">
      <c r="D36" s="70"/>
      <c r="E36" s="71">
        <v>45065</v>
      </c>
      <c r="F36" s="72"/>
      <c r="G36" s="73" t="s">
        <v>45</v>
      </c>
      <c r="H36" s="74"/>
      <c r="I36" s="74">
        <v>190955.04</v>
      </c>
      <c r="J36" s="74">
        <f t="shared" si="0"/>
        <v>25933065.433999922</v>
      </c>
      <c r="K36" s="81"/>
    </row>
    <row r="37" spans="4:96" s="10" customFormat="1" ht="27.75" customHeight="1" x14ac:dyDescent="0.2">
      <c r="D37" s="70"/>
      <c r="E37" s="71">
        <v>45065</v>
      </c>
      <c r="F37" s="72"/>
      <c r="G37" s="73" t="s">
        <v>220</v>
      </c>
      <c r="H37" s="74"/>
      <c r="I37" s="74">
        <v>6143638.0300000003</v>
      </c>
      <c r="J37" s="74">
        <f t="shared" si="0"/>
        <v>19789427.403999921</v>
      </c>
      <c r="K37" s="81"/>
    </row>
    <row r="38" spans="4:96" s="10" customFormat="1" ht="27.75" customHeight="1" x14ac:dyDescent="0.2">
      <c r="D38" s="70"/>
      <c r="E38" s="71">
        <v>45065</v>
      </c>
      <c r="F38" s="72"/>
      <c r="G38" s="73" t="s">
        <v>45</v>
      </c>
      <c r="H38" s="74"/>
      <c r="I38" s="74">
        <v>1071385.1000000001</v>
      </c>
      <c r="J38" s="74">
        <f t="shared" si="0"/>
        <v>18718042.303999919</v>
      </c>
      <c r="K38" s="81"/>
    </row>
    <row r="39" spans="4:96" s="10" customFormat="1" ht="27.75" customHeight="1" x14ac:dyDescent="0.2">
      <c r="D39" s="70"/>
      <c r="E39" s="71">
        <v>45065</v>
      </c>
      <c r="F39" s="72"/>
      <c r="G39" s="73" t="s">
        <v>221</v>
      </c>
      <c r="H39" s="74"/>
      <c r="I39" s="74">
        <v>18786460.870000001</v>
      </c>
      <c r="J39" s="74">
        <f t="shared" si="0"/>
        <v>-68418.566000081599</v>
      </c>
      <c r="K39" s="81"/>
    </row>
    <row r="40" spans="4:96" s="10" customFormat="1" ht="27.75" customHeight="1" x14ac:dyDescent="0.2">
      <c r="D40" s="70"/>
      <c r="E40" s="71">
        <v>45069</v>
      </c>
      <c r="F40" s="72"/>
      <c r="G40" s="73" t="s">
        <v>24</v>
      </c>
      <c r="H40" s="74">
        <v>1244071.43</v>
      </c>
      <c r="I40" s="74"/>
      <c r="J40" s="74">
        <f t="shared" si="0"/>
        <v>1175652.8639999183</v>
      </c>
      <c r="K40" s="81"/>
    </row>
    <row r="41" spans="4:96" s="10" customFormat="1" ht="27.75" customHeight="1" x14ac:dyDescent="0.2">
      <c r="D41" s="70"/>
      <c r="E41" s="71">
        <v>45069</v>
      </c>
      <c r="F41" s="72"/>
      <c r="G41" s="73" t="s">
        <v>24</v>
      </c>
      <c r="H41" s="74"/>
      <c r="I41" s="74">
        <v>1244071.43</v>
      </c>
      <c r="J41" s="74">
        <f t="shared" si="0"/>
        <v>-68418.566000081599</v>
      </c>
      <c r="K41" s="81"/>
    </row>
    <row r="42" spans="4:96" s="10" customFormat="1" ht="27.75" customHeight="1" x14ac:dyDescent="0.2">
      <c r="D42" s="70"/>
      <c r="E42" s="71">
        <v>45075</v>
      </c>
      <c r="F42" s="72"/>
      <c r="G42" s="73" t="s">
        <v>100</v>
      </c>
      <c r="H42" s="74">
        <v>200000</v>
      </c>
      <c r="I42" s="74"/>
      <c r="J42" s="74">
        <f t="shared" si="0"/>
        <v>131581.4339999184</v>
      </c>
      <c r="K42" s="81"/>
    </row>
    <row r="43" spans="4:96" s="10" customFormat="1" ht="27.75" customHeight="1" x14ac:dyDescent="0.2">
      <c r="D43" s="70"/>
      <c r="E43" s="71">
        <v>45076</v>
      </c>
      <c r="F43" s="72"/>
      <c r="G43" s="73" t="s">
        <v>24</v>
      </c>
      <c r="H43" s="74">
        <v>68418.570000000007</v>
      </c>
      <c r="I43" s="74"/>
      <c r="J43" s="74">
        <f t="shared" si="0"/>
        <v>200000.00399991841</v>
      </c>
      <c r="K43" s="81"/>
    </row>
    <row r="44" spans="4:96" s="10" customFormat="1" ht="27.75" customHeight="1" thickBot="1" x14ac:dyDescent="0.25">
      <c r="D44" s="70"/>
      <c r="E44" s="71">
        <v>45076</v>
      </c>
      <c r="F44" s="72"/>
      <c r="G44" s="73" t="s">
        <v>24</v>
      </c>
      <c r="H44" s="74"/>
      <c r="I44" s="74">
        <v>68418.570000000007</v>
      </c>
      <c r="J44" s="74">
        <f t="shared" si="0"/>
        <v>131581.4339999184</v>
      </c>
      <c r="K44" s="81"/>
    </row>
    <row r="45" spans="4:96" s="11" customFormat="1" ht="18.75" thickBot="1" x14ac:dyDescent="0.25">
      <c r="D45" s="229" t="s">
        <v>8</v>
      </c>
      <c r="E45" s="230"/>
      <c r="F45" s="230"/>
      <c r="G45" s="230"/>
      <c r="H45" s="93">
        <f>SUM(H15:H44)</f>
        <v>56276047.700000003</v>
      </c>
      <c r="I45" s="93">
        <f>SUM(I15:I44)</f>
        <v>56446124.560000002</v>
      </c>
      <c r="J45" s="94">
        <f>+J14+H45-I45</f>
        <v>131581.4339999184</v>
      </c>
      <c r="K45" s="29">
        <f>+J45-'[1]CTA. NOMINA 2000'!$G$740</f>
        <v>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4.25" x14ac:dyDescent="0.2">
      <c r="D46" s="88"/>
      <c r="E46" s="88"/>
      <c r="F46" s="88"/>
      <c r="G46" s="37"/>
      <c r="H46" s="9"/>
      <c r="I46" s="84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5"/>
      <c r="E47" s="83" t="s">
        <v>38</v>
      </c>
      <c r="F47" s="9"/>
      <c r="G47" s="84" t="s">
        <v>40</v>
      </c>
      <c r="H47" s="9"/>
      <c r="I47" s="83" t="s">
        <v>39</v>
      </c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5"/>
      <c r="E48" s="83" t="s">
        <v>31</v>
      </c>
      <c r="F48" s="9"/>
      <c r="G48" s="83" t="s">
        <v>32</v>
      </c>
      <c r="H48" s="9"/>
      <c r="I48" s="83" t="s">
        <v>36</v>
      </c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16.5" x14ac:dyDescent="0.2">
      <c r="D49" s="5"/>
      <c r="E49" s="83" t="s">
        <v>33</v>
      </c>
      <c r="F49" s="9"/>
      <c r="G49" s="212" t="s">
        <v>102</v>
      </c>
      <c r="H49" s="9"/>
      <c r="I49" s="83" t="s">
        <v>43</v>
      </c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16.5" x14ac:dyDescent="0.2">
      <c r="D50" s="5"/>
      <c r="E50" s="83" t="s">
        <v>34</v>
      </c>
      <c r="F50" s="9"/>
      <c r="G50" s="83" t="s">
        <v>35</v>
      </c>
      <c r="H50" s="9"/>
      <c r="I50" s="83" t="s">
        <v>37</v>
      </c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14.25" x14ac:dyDescent="0.2">
      <c r="D52" s="9"/>
      <c r="E52" s="9"/>
      <c r="F52" s="9"/>
      <c r="G52" s="84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1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1"/>
      <c r="H55" s="1"/>
      <c r="I55" s="1"/>
      <c r="J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1"/>
      <c r="E56" s="1"/>
      <c r="F56" s="1"/>
      <c r="G56" s="1"/>
      <c r="H56" s="1"/>
      <c r="I56" s="1"/>
      <c r="J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1"/>
      <c r="E57" s="1"/>
      <c r="F57" s="1"/>
      <c r="G57" s="1"/>
      <c r="H57" s="1"/>
      <c r="I57" s="1"/>
      <c r="J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1"/>
      <c r="E58" s="1"/>
      <c r="F58" s="1"/>
      <c r="G58" s="1"/>
      <c r="H58" s="1"/>
      <c r="I58" s="1"/>
      <c r="J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1"/>
      <c r="E59" s="1"/>
      <c r="F59" s="1"/>
      <c r="G59" s="1"/>
      <c r="H59" s="1"/>
      <c r="I59" s="1"/>
      <c r="J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1"/>
      <c r="E60" s="1"/>
      <c r="F60" s="1"/>
      <c r="G60" s="1"/>
      <c r="H60" s="1"/>
      <c r="I60" s="1"/>
      <c r="J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1"/>
      <c r="E61" s="1"/>
      <c r="F61" s="1"/>
      <c r="G61" s="1"/>
      <c r="H61" s="1"/>
      <c r="I61" s="1"/>
      <c r="J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1"/>
      <c r="E62" s="1"/>
      <c r="F62" s="1"/>
      <c r="G62" s="1"/>
      <c r="H62" s="1"/>
      <c r="I62" s="1"/>
      <c r="J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1"/>
      <c r="E63" s="1"/>
      <c r="F63" s="1"/>
      <c r="G63" s="9"/>
      <c r="H63" s="1"/>
      <c r="I63" s="1"/>
      <c r="J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x14ac:dyDescent="0.2">
      <c r="H64" s="9"/>
      <c r="I64" s="9"/>
      <c r="J64" s="9"/>
    </row>
    <row r="65" spans="4:6" x14ac:dyDescent="0.2">
      <c r="D65" s="9"/>
      <c r="E65" s="9"/>
      <c r="F65" s="9"/>
    </row>
    <row r="85" spans="4:4" ht="15" x14ac:dyDescent="0.2">
      <c r="D85" s="86"/>
    </row>
  </sheetData>
  <mergeCells count="8">
    <mergeCell ref="D7:J7"/>
    <mergeCell ref="D8:J8"/>
    <mergeCell ref="D45:G45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7"/>
  <sheetViews>
    <sheetView topLeftCell="C15" zoomScale="85" zoomScaleNormal="85" zoomScaleSheetLayoutView="70" workbookViewId="0">
      <selection activeCell="J23" sqref="J23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4" t="s">
        <v>10</v>
      </c>
      <c r="E8" s="214"/>
      <c r="F8" s="214"/>
      <c r="G8" s="214"/>
      <c r="H8" s="214"/>
      <c r="I8" s="214"/>
      <c r="J8" s="214"/>
      <c r="K8" s="16"/>
      <c r="L8" s="16"/>
    </row>
    <row r="9" spans="1:14" s="14" customFormat="1" ht="18.75" x14ac:dyDescent="0.2">
      <c r="C9" s="18"/>
      <c r="D9" s="220" t="s">
        <v>25</v>
      </c>
      <c r="E9" s="220"/>
      <c r="F9" s="220"/>
      <c r="G9" s="220"/>
      <c r="H9" s="220"/>
      <c r="I9" s="220"/>
      <c r="J9" s="220"/>
    </row>
    <row r="10" spans="1:14" s="17" customFormat="1" ht="18" customHeight="1" x14ac:dyDescent="0.2">
      <c r="B10" s="18"/>
      <c r="C10" s="18"/>
      <c r="D10" s="220" t="s">
        <v>20</v>
      </c>
      <c r="E10" s="220"/>
      <c r="F10" s="220"/>
      <c r="G10" s="220"/>
      <c r="H10" s="220"/>
      <c r="I10" s="220"/>
      <c r="J10" s="220"/>
    </row>
    <row r="11" spans="1:14" s="14" customFormat="1" ht="18.75" customHeight="1" x14ac:dyDescent="0.2">
      <c r="D11" s="221" t="s">
        <v>123</v>
      </c>
      <c r="E11" s="221"/>
      <c r="F11" s="221"/>
      <c r="G11" s="221"/>
      <c r="H11" s="221"/>
      <c r="I11" s="221"/>
      <c r="J11" s="221"/>
    </row>
    <row r="12" spans="1:14" s="14" customFormat="1" ht="18.75" x14ac:dyDescent="0.2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9"/>
      <c r="E14" s="216" t="s">
        <v>25</v>
      </c>
      <c r="F14" s="216"/>
      <c r="G14" s="216"/>
      <c r="H14" s="216"/>
      <c r="I14" s="216"/>
      <c r="J14" s="216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9"/>
      <c r="E15" s="215" t="s">
        <v>26</v>
      </c>
      <c r="F15" s="215"/>
      <c r="G15" s="215"/>
      <c r="H15" s="215"/>
      <c r="I15" s="215"/>
      <c r="J15" s="51">
        <f>'[1]CTA. FONDOCYT 960'!$J$61</f>
        <v>64024.229999999749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9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4"/>
      <c r="E17" s="115"/>
      <c r="F17" s="114"/>
      <c r="G17" s="115">
        <v>45046</v>
      </c>
      <c r="H17" s="116"/>
      <c r="I17" s="117">
        <v>0</v>
      </c>
      <c r="J17" s="116">
        <f>+J15</f>
        <v>64024.229999999749</v>
      </c>
    </row>
    <row r="18" spans="4:96" s="10" customFormat="1" ht="30" hidden="1" customHeight="1" x14ac:dyDescent="0.2">
      <c r="D18" s="172"/>
      <c r="E18" s="173"/>
      <c r="F18" s="174"/>
      <c r="G18" s="211"/>
      <c r="H18" s="175"/>
      <c r="I18" s="176"/>
      <c r="J18" s="74"/>
    </row>
    <row r="19" spans="4:96" s="10" customFormat="1" ht="30" hidden="1" customHeight="1" x14ac:dyDescent="0.2">
      <c r="D19" s="172"/>
      <c r="E19" s="173"/>
      <c r="F19" s="174"/>
      <c r="G19" s="211"/>
      <c r="H19" s="175"/>
      <c r="I19" s="176"/>
      <c r="J19" s="74"/>
    </row>
    <row r="20" spans="4:96" s="10" customFormat="1" ht="30" hidden="1" customHeight="1" x14ac:dyDescent="0.2">
      <c r="D20" s="172"/>
      <c r="E20" s="173"/>
      <c r="F20" s="174"/>
      <c r="G20" s="211"/>
      <c r="H20" s="175"/>
      <c r="I20" s="176"/>
      <c r="J20" s="74"/>
    </row>
    <row r="21" spans="4:96" s="10" customFormat="1" ht="30" hidden="1" customHeight="1" x14ac:dyDescent="0.2">
      <c r="D21" s="172"/>
      <c r="E21" s="173"/>
      <c r="F21" s="174"/>
      <c r="G21" s="211"/>
      <c r="H21" s="175"/>
      <c r="I21" s="176"/>
      <c r="J21" s="74"/>
    </row>
    <row r="22" spans="4:96" s="10" customFormat="1" ht="39" customHeight="1" x14ac:dyDescent="0.2">
      <c r="D22" s="172"/>
      <c r="E22" s="173">
        <v>45051</v>
      </c>
      <c r="F22" s="174"/>
      <c r="G22" s="211" t="s">
        <v>222</v>
      </c>
      <c r="H22" s="175">
        <v>62254.5</v>
      </c>
      <c r="I22" s="176"/>
      <c r="J22" s="74">
        <f>J17+H22-I22</f>
        <v>126278.72999999975</v>
      </c>
    </row>
    <row r="23" spans="4:96" s="10" customFormat="1" ht="30" customHeight="1" x14ac:dyDescent="0.2">
      <c r="D23" s="172"/>
      <c r="E23" s="173">
        <v>45051</v>
      </c>
      <c r="F23" s="174"/>
      <c r="G23" s="211" t="s">
        <v>223</v>
      </c>
      <c r="H23" s="175"/>
      <c r="I23" s="176">
        <v>377.3</v>
      </c>
      <c r="J23" s="74">
        <f t="shared" ref="J23:J24" si="0">J22+H23-I23</f>
        <v>125901.42999999975</v>
      </c>
    </row>
    <row r="24" spans="4:96" s="10" customFormat="1" ht="30" customHeight="1" thickBot="1" x14ac:dyDescent="0.25">
      <c r="D24" s="172"/>
      <c r="E24" s="173">
        <v>45077</v>
      </c>
      <c r="F24" s="174"/>
      <c r="G24" s="211" t="s">
        <v>30</v>
      </c>
      <c r="H24" s="175"/>
      <c r="I24" s="176">
        <v>175</v>
      </c>
      <c r="J24" s="74">
        <f t="shared" si="0"/>
        <v>125726.42999999975</v>
      </c>
    </row>
    <row r="25" spans="4:96" s="11" customFormat="1" ht="19.5" thickTop="1" thickBot="1" x14ac:dyDescent="0.25">
      <c r="D25" s="231" t="s">
        <v>8</v>
      </c>
      <c r="E25" s="231"/>
      <c r="F25" s="231"/>
      <c r="G25" s="231"/>
      <c r="H25" s="75">
        <f>SUM(H18:H24)</f>
        <v>62254.5</v>
      </c>
      <c r="I25" s="75">
        <f>SUM(I18:I24)</f>
        <v>552.29999999999995</v>
      </c>
      <c r="J25" s="75">
        <f>+J15+H25-I25</f>
        <v>125726.42999999975</v>
      </c>
      <c r="K25" s="29">
        <f>+J25-'[1]CTA. FONDOCYT 960'!$J$64</f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7.25" thickTop="1" x14ac:dyDescent="0.2">
      <c r="D26" s="5"/>
      <c r="E26" s="5"/>
      <c r="F26" s="5"/>
      <c r="G26" s="5"/>
      <c r="H26" s="8"/>
      <c r="I26" s="8"/>
      <c r="J26" s="8"/>
      <c r="K26" s="11" t="s">
        <v>27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5"/>
      <c r="F27" s="5"/>
      <c r="G27" s="5"/>
      <c r="H27" s="8"/>
      <c r="I27" s="8"/>
      <c r="J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 t="s">
        <v>72</v>
      </c>
      <c r="E28" s="83" t="s">
        <v>38</v>
      </c>
      <c r="F28" s="9"/>
      <c r="G28" s="84" t="s">
        <v>40</v>
      </c>
      <c r="H28" s="9"/>
      <c r="I28" s="83" t="s">
        <v>39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83" t="s">
        <v>31</v>
      </c>
      <c r="F29" s="9"/>
      <c r="G29" s="83" t="s">
        <v>32</v>
      </c>
      <c r="H29" s="9"/>
      <c r="I29" s="83" t="s">
        <v>36</v>
      </c>
      <c r="J29" s="9"/>
      <c r="K29" s="2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83" t="s">
        <v>33</v>
      </c>
      <c r="F30" s="9"/>
      <c r="G30" s="212" t="s">
        <v>102</v>
      </c>
      <c r="H30" s="9"/>
      <c r="I30" s="83" t="s">
        <v>43</v>
      </c>
      <c r="J30" s="9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83" t="s">
        <v>34</v>
      </c>
      <c r="F31" s="9"/>
      <c r="G31" s="83" t="s">
        <v>35</v>
      </c>
      <c r="H31" s="9"/>
      <c r="I31" s="83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9"/>
      <c r="F35" s="9"/>
      <c r="H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9"/>
      <c r="F36" s="9"/>
      <c r="G36" s="84"/>
      <c r="H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5"/>
      <c r="F37" s="5"/>
      <c r="G37" s="5"/>
      <c r="H37" s="8"/>
      <c r="I37" s="8"/>
      <c r="J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8" x14ac:dyDescent="0.2">
      <c r="D38" s="22"/>
      <c r="E38" s="21"/>
      <c r="F38" s="20"/>
      <c r="G38" s="20"/>
      <c r="H38" s="23"/>
      <c r="I38" s="23"/>
      <c r="J38" s="2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6"/>
      <c r="F39" s="3"/>
      <c r="G39" s="3"/>
      <c r="H39" s="4"/>
      <c r="I39" s="4"/>
      <c r="J39" s="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232"/>
      <c r="E40" s="232"/>
      <c r="F40" s="232"/>
      <c r="G40" s="232"/>
      <c r="H40" s="232"/>
      <c r="I40" s="232"/>
      <c r="J40" s="23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233"/>
      <c r="E41" s="233"/>
      <c r="F41" s="233"/>
      <c r="G41" s="233"/>
      <c r="H41" s="233"/>
      <c r="I41" s="233"/>
      <c r="J41" s="233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22"/>
      <c r="E42" s="222"/>
      <c r="F42" s="222"/>
      <c r="G42" s="222"/>
      <c r="H42" s="222"/>
      <c r="I42" s="222"/>
      <c r="J42" s="22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22"/>
      <c r="E43" s="222"/>
      <c r="F43" s="222"/>
      <c r="G43" s="222"/>
      <c r="H43" s="222"/>
      <c r="I43" s="222"/>
      <c r="J43" s="22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20.25" x14ac:dyDescent="0.2">
      <c r="D44" s="222"/>
      <c r="E44" s="222"/>
      <c r="F44" s="222"/>
      <c r="G44" s="222"/>
      <c r="H44" s="222"/>
      <c r="I44" s="222"/>
      <c r="J44" s="22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20.25" x14ac:dyDescent="0.2">
      <c r="D45" s="222"/>
      <c r="E45" s="222"/>
      <c r="F45" s="222"/>
      <c r="G45" s="222"/>
      <c r="H45" s="222"/>
      <c r="I45" s="222"/>
      <c r="J45" s="22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76" spans="4:4" ht="13.5" thickBot="1" x14ac:dyDescent="0.25"/>
    <row r="77" spans="4:4" ht="15" x14ac:dyDescent="0.2">
      <c r="D77" s="2"/>
    </row>
  </sheetData>
  <mergeCells count="14">
    <mergeCell ref="D45:J45"/>
    <mergeCell ref="D25:G25"/>
    <mergeCell ref="D40:J40"/>
    <mergeCell ref="D41:J41"/>
    <mergeCell ref="D42:J42"/>
    <mergeCell ref="D43:J43"/>
    <mergeCell ref="D44:J44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2023-06-06T18:41:10Z</cp:lastPrinted>
  <dcterms:created xsi:type="dcterms:W3CDTF">2006-07-11T17:39:34Z</dcterms:created>
  <dcterms:modified xsi:type="dcterms:W3CDTF">2023-06-06T18:41:17Z</dcterms:modified>
</cp:coreProperties>
</file>