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3\JUNIO\"/>
    </mc:Choice>
  </mc:AlternateContent>
  <bookViews>
    <workbookView xWindow="0" yWindow="0" windowWidth="20490" windowHeight="7155" tabRatio="601" firstSheet="2" activeTab="4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COLECT'!$B$1:$H$320</definedName>
    <definedName name="_xlnm.Print_Area" localSheetId="2">'EGRESOS CTA.  OPERT. 160'!$A$1:$I$60</definedName>
    <definedName name="_xlnm.Print_Area" localSheetId="1">'EGRESOS CTA. AUXILIAR 33001'!$B$1:$I$206</definedName>
    <definedName name="_xlnm.Print_Area" localSheetId="4">'EGRESOS CTA. FONDOCYT'!$A$1:$J$41</definedName>
    <definedName name="_xlnm.Print_Area" localSheetId="3">'EGRESOS CTA. NOMINA'!$A$1:$J$47</definedName>
    <definedName name="_xlnm.Print_Area" localSheetId="0">'INGRESOS CUENTA COLECT'!$A$1:$G$291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F281" i="1" l="1"/>
  <c r="J15" i="7"/>
  <c r="J12" i="6"/>
  <c r="I11" i="5"/>
  <c r="I12" i="4" l="1"/>
  <c r="G13" i="1"/>
  <c r="H25" i="7" l="1"/>
  <c r="I25" i="7"/>
  <c r="E281" i="1"/>
  <c r="G16" i="1" l="1"/>
  <c r="G281" i="1" s="1"/>
  <c r="H281" i="1" s="1"/>
  <c r="G17" i="1" l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H40" i="6"/>
  <c r="H52" i="5" l="1"/>
  <c r="G52" i="5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52" i="5"/>
  <c r="J52" i="5" s="1"/>
  <c r="H199" i="4"/>
  <c r="I40" i="5" l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J25" i="7" l="1"/>
  <c r="K25" i="7" s="1"/>
  <c r="G199" i="4"/>
  <c r="I40" i="6" l="1"/>
  <c r="J17" i="7" l="1"/>
  <c r="J22" i="7" s="1"/>
  <c r="J23" i="7" s="1"/>
  <c r="J24" i="7" s="1"/>
  <c r="J14" i="6"/>
  <c r="E16" i="1"/>
  <c r="J40" i="6" l="1"/>
  <c r="K40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I14" i="4" l="1"/>
  <c r="I199" i="4" l="1"/>
  <c r="J199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</calcChain>
</file>

<file path=xl/sharedStrings.xml><?xml version="1.0" encoding="utf-8"?>
<sst xmlns="http://schemas.openxmlformats.org/spreadsheetml/2006/main" count="646" uniqueCount="176">
  <si>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</si>
  <si>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</si>
  <si>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</si>
  <si>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</si>
  <si>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</si>
  <si>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</si>
  <si>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</si>
  <si>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</si>
  <si>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</si>
  <si>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</si>
  <si>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</si>
  <si>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</si>
  <si>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</si>
  <si>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</si>
  <si>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</si>
  <si>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</si>
  <si>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</si>
  <si>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</si>
  <si>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</si>
  <si>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</si>
  <si>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</si>
  <si>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</si>
  <si>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</si>
  <si>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</si>
  <si>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</si>
  <si>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</si>
  <si>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</si>
  <si>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</si>
  <si>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</si>
  <si>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</si>
  <si>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</si>
  <si>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</si>
  <si>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</si>
  <si>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</si>
  <si>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</si>
  <si>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</si>
  <si>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</si>
  <si>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</si>
  <si>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</si>
  <si>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</si>
  <si>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</si>
  <si>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</si>
  <si>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</si>
  <si>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</si>
  <si>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</si>
  <si>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</si>
  <si>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</si>
  <si>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</si>
  <si>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</si>
  <si>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</si>
  <si>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</si>
  <si>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</si>
  <si>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</si>
  <si>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</si>
  <si>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</si>
  <si>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</si>
  <si>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FARACH, S. A.</t>
  </si>
  <si>
    <t>DEPOSITO PENDIENTE POR IDENTIFICAR</t>
  </si>
  <si>
    <t>DEPOSITO VIA TRANSF. ARS META SALUD</t>
  </si>
  <si>
    <t>SEGUROS SURA, S.A.</t>
  </si>
  <si>
    <t>DISS DOMINICANA, S.R.L.</t>
  </si>
  <si>
    <t>GRUPO FARMACEUTICO CAR-M,  S. R. L.</t>
  </si>
  <si>
    <t>SUPLIDORES MEDICOS COMERCIALES, SRL (SUMEDCOR)</t>
  </si>
  <si>
    <t>DHL DOMINICANA,  S. A.</t>
  </si>
  <si>
    <t>MP PATHOLOGY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</si>
  <si>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</si>
  <si>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</si>
  <si>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</si>
  <si>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</si>
  <si>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</si>
  <si>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</si>
  <si>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</si>
  <si>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CORPORACION DEL ACUEDUCTO Y ALCANTARILLADO DE SANTO DOMINGO, CAASD</t>
  </si>
  <si>
    <t>DSETA GROUP, S.R.L.</t>
  </si>
  <si>
    <t>KETTLE, SANCHEZ Y CO. S.A.</t>
  </si>
  <si>
    <t>BIO-NUCLEAR, S. A.</t>
  </si>
  <si>
    <t>CRISTALIA DOMINICANA SRL</t>
  </si>
  <si>
    <t>AYUNTAMIENTO DISTRITO NACIONAL (ADN)</t>
  </si>
  <si>
    <t>MEGA LABS, S.R.L. (ROEMMERS)</t>
  </si>
  <si>
    <t xml:space="preserve">HOSPIFAR, S. R. L.              </t>
  </si>
  <si>
    <t xml:space="preserve">  Lcda. Yokasta Burgos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</si>
  <si>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</si>
  <si>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DEPOSITO VIA TRANSF. ARS FUTURO</t>
  </si>
  <si>
    <t>TRANSF. DESDE CUENTA 3000 A LA CTA. 160 OPERATIVA POR REPOSICION GASTOS MENORES.</t>
  </si>
  <si>
    <t>TRANSFERENCIA RECIBIDA EN LA CUENTA  3000 PENDIENTE POR IDENTIFICAR</t>
  </si>
  <si>
    <t>AMIPHARMA DOMINICANA, S. R. L.</t>
  </si>
  <si>
    <t>EDITORA LISTIN DIARIO, S.A.</t>
  </si>
  <si>
    <t>FARMACO QUIMICA NACIONAL, S.A.</t>
  </si>
  <si>
    <t>IGM INVERSIONES GLOBAL MEDICA</t>
  </si>
  <si>
    <t>0115-2023</t>
  </si>
  <si>
    <t>COLECTOR DE IMPUESTOS INTERNOS</t>
  </si>
  <si>
    <t>COMISION PAGO DGII</t>
  </si>
  <si>
    <t>Del 01 Al 30 De Junio 2023</t>
  </si>
  <si>
    <t>NOTA DEBITO POR COBRO TARJETA CREDITO ABRIL 2023</t>
  </si>
  <si>
    <t>DEPOSITO VIA TRANSF. ARS YUNEN</t>
  </si>
  <si>
    <t>Dp via cheque #023748 Club Atletico Licey pago factura de paciente (niño) Rouses arleen pelier quezada, para cobertura de medicamentos  por un monto de RD$ 3,000.00</t>
  </si>
  <si>
    <t>Deposito Cheque  #002007., Asoc. Mujeres Solidarias (AMSI) Donacion a la Sra, juana nelly hinojosa, para cobertura de estudios (biopsia)   por el monto de RD$ 26,750.00</t>
  </si>
  <si>
    <t>DEPOSITO VIA CHEQUE. ARS HUMANOS</t>
  </si>
  <si>
    <t>DEPOSITO VIA CHEQUE. ARS PRIMERA HUMANOS</t>
  </si>
  <si>
    <t>DEPOSITO VIA TRANSF. ARS RESERVAS</t>
  </si>
  <si>
    <t>DEPOSITO VIA CHEQUE  ARS APS</t>
  </si>
  <si>
    <t>DEPOSITO VIA CHEQUE  ARS GMA</t>
  </si>
  <si>
    <t>DEPOSITO VIA CHEQUE  ARS ASEMAP</t>
  </si>
  <si>
    <t>DEPOSITO VIA TRANSFERENCIA  el Sra, ramona hernandez de rivas, para aplicacion de quimioterapia y medicamtos factura #86313 por el monto de RD$5,363.00</t>
  </si>
  <si>
    <t>DEPOSITO VIA CHEQUE, PAGO DE CAFETERIA</t>
  </si>
  <si>
    <t>Deposito Cheque  #0 Asoc. Mujeres Solidarias (AMSI) Donacion a la Sra,Altagracia marisol martinez, para compra de medicamentos   por el monto de RD$ 2,208.00</t>
  </si>
  <si>
    <t>2977-1</t>
  </si>
  <si>
    <t>LUG HEALTHCARE TECHNOLOGY  S.L.</t>
  </si>
  <si>
    <t xml:space="preserve">DIFERENCIA POR EN TASA CAMBIARIA LUG HEALTHCARE TECHNOLOGY, S.L. </t>
  </si>
  <si>
    <t>DEPOSITO VIA TRANSF. ARS UASD</t>
  </si>
  <si>
    <t>DEPOSITO VIA CHEQUE. ARS MONUMENTAL</t>
  </si>
  <si>
    <t>DEPOSITO VIA CHEQUE. ARS  SIMAG</t>
  </si>
  <si>
    <t>Deposito Cheque  #0 Asoc. Mujeres Solidarias (AMSI) Donacion a la Sra,ramona margarita encarnacion,  por el monto de RD$ 3,500.00</t>
  </si>
  <si>
    <t>Dp via cheque #00048 Club Atletico Licey pago factura de pacientes (niños) Rouses arleen pelier quezada y carlos manuel mejia jones, para cobertura de medicamentos  por un monto de RD$ 14,354</t>
  </si>
  <si>
    <t>SEGUROS UNIVERSAL, S.R.L.</t>
  </si>
  <si>
    <t>NOMINA HORAS EXTRAS FEBRERO 2023 FP</t>
  </si>
  <si>
    <t>NOMINA HORAS EXTRAS MARZO 2023.- FP</t>
  </si>
  <si>
    <t>NOMINA HORAS EXTRAS ABRIL 2023.-F P</t>
  </si>
  <si>
    <t>NOMINA HORAS EXTRAS ENERO 2023. FP</t>
  </si>
  <si>
    <t>NOMINA PERSONAL CARÁCTER TEMPORAL  JUNIO 2023 FP</t>
  </si>
  <si>
    <t>NOMINA PERSONAL CARÁCTER SUPLENCIA  JUNIO 2023 FP</t>
  </si>
  <si>
    <t>NOMINA PERSONAL CARÁCTER EVENTUAL  JUNIO 2023 FP</t>
  </si>
  <si>
    <t>FARMACO INTERNACIONAL,  S. R. L.</t>
  </si>
  <si>
    <t>MAXBIO PHARMA, S.R.L.</t>
  </si>
  <si>
    <t>PROFARES, S.R.L.</t>
  </si>
  <si>
    <t>CONSTRUCTORA CAPCON, S.R.L.</t>
  </si>
  <si>
    <t>RETENCION 0.10 % POR TRASF. VIA LIBRAMIENTOS A PROVEERDORES</t>
  </si>
  <si>
    <t>RETENCION 100 % POR TRASF. VIA LIBRAMIENTOS A PROVEERDORES</t>
  </si>
  <si>
    <t>DRA. LUISA MARILYN RAMIREZ</t>
  </si>
  <si>
    <t>PHARMACEUTICAL TECHNOLOGY, S. A.</t>
  </si>
  <si>
    <t>BATISSA, S.R.L.</t>
  </si>
  <si>
    <t>BLAXCORP, S.R.L.</t>
  </si>
  <si>
    <t>UNIQUE REPRESENTACIONES, S.R.L.</t>
  </si>
  <si>
    <t>KYODOM DOCUMENT SOLUTIONS</t>
  </si>
  <si>
    <t>NOMINA ADICIONAL  PERSONAL CARÁCTER TEMPORAL  JUNIO 2023 FP</t>
  </si>
  <si>
    <t>AMERICAN BUSIESS MACHINE, SRL</t>
  </si>
  <si>
    <t>CEPEDA ENCARNACION SERVICIOS DE INGENIERIA, S.R.L.</t>
  </si>
  <si>
    <t>COMPU-OFFICE DOMINICANA,S.R.L</t>
  </si>
  <si>
    <t>CUANTICA, S.R.L.</t>
  </si>
  <si>
    <t>WRC BIOMEDICA, S.R.L.</t>
  </si>
  <si>
    <t>DEMEERO CONSTRUCTIRA, S.R.L.</t>
  </si>
  <si>
    <t>DRL &amp; ASOCIADOS, S.R.L.</t>
  </si>
  <si>
    <t>CENTRO DE CAPACITACION EN POLITICA Y GESTION FISCAL (CAPGEFI)</t>
  </si>
  <si>
    <t>GIRBAU DOMINICANA</t>
  </si>
  <si>
    <t>EDITORA EL NUEVO DIARIO, S.A.</t>
  </si>
  <si>
    <t>INTESOL CORPORATION, S.R.L.</t>
  </si>
  <si>
    <t>ESCUELA DOMINICANA DE COMUNICACIÓN ORAL (EDOCO), S.R.L.</t>
  </si>
  <si>
    <t>FLOW, S.R.L.</t>
  </si>
  <si>
    <t>GARMERI GROUP, S.R.L.</t>
  </si>
  <si>
    <t>MAXIMILIANO ENCARNACION MEJIA</t>
  </si>
  <si>
    <t>R&amp;R MANTENIMIENTO, S.R.L.</t>
  </si>
  <si>
    <t>GRUPO FRIHERNAN, S.R.L</t>
  </si>
  <si>
    <t>ULTRALAB, S. R. L.</t>
  </si>
  <si>
    <t>YOU COLOR, S.R.L.</t>
  </si>
  <si>
    <t>IMPORTADORA MEDICA, S.R.L.</t>
  </si>
  <si>
    <t>Del 01 Al 30 De  Junio 2023</t>
  </si>
  <si>
    <t>2107</t>
  </si>
  <si>
    <t>0113-2024; 0114-2024; 0116-2024</t>
  </si>
  <si>
    <t>2110</t>
  </si>
  <si>
    <t>2113</t>
  </si>
  <si>
    <t>PETRA MARIA DE LOS SANTOS PIRON</t>
  </si>
  <si>
    <t xml:space="preserve">  COMISION POR PAGO AL INSTANTE COLECTOR IMPUESTOS INTERNOS</t>
  </si>
  <si>
    <t>REINTEGRO CK. 2093, (CHEQUE NULO POR CAMBIO DE BENEFICIARIO)</t>
  </si>
  <si>
    <t>REINTEGRO CK. 2099, ( CHEQUE NULO POR ERROR AL MOMENTO DE DIGITAR NOMBRE BENEFICIARIO)</t>
  </si>
  <si>
    <t xml:space="preserve">  COMISION POR PAGO AL INSTANTE MP PATHOLOGY</t>
  </si>
  <si>
    <t>MARIA GRECIA GARCIA DE DURAN</t>
  </si>
  <si>
    <t>BASILIA REYES</t>
  </si>
  <si>
    <t>SOCORRA ROMERO LORENZO</t>
  </si>
  <si>
    <t>NOMINA COMPENSACION MIILITAR JUNIO 2023, FONDO GENERAL</t>
  </si>
  <si>
    <t>NOMINA COMPENSACION ESPECIAL JUNIO 2023 FONDO GENERAL</t>
  </si>
  <si>
    <t>NOMINA  PERSONAL CARÁCTER TEMPORAL (CICLOTRON)  JUNIO 2023 FONDO GENERAL</t>
  </si>
  <si>
    <t>NOMINA  PERSONAL CARÁCTER FIJO  JUNIO 2023 FONDO GENERAL</t>
  </si>
  <si>
    <t>NOMINA  PERSONAL CARÁCTER TEMPORAL JUNIO 2023 FONDO GENERAL</t>
  </si>
  <si>
    <t>DEPOSITO VIA TRANSF. MINISTERIO DE SALUD PUBLICA</t>
  </si>
  <si>
    <t>0005</t>
  </si>
  <si>
    <t xml:space="preserve">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</si>
</sst>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0" fontId="26" fillId="3" borderId="0" xfId="0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3" fontId="27" fillId="3" borderId="0" xfId="1" applyFont="1" applyFill="1" applyAlignment="1">
      <alignment vertic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261</xdr:row>
      <xdr:rowOff>28575</xdr:rowOff>
    </xdr:from>
    <xdr:to>
      <xdr:col>7</xdr:col>
      <xdr:colOff>704850</xdr:colOff>
      <xdr:row>271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97</xdr:row>
      <xdr:rowOff>47625</xdr:rowOff>
    </xdr:from>
    <xdr:to>
      <xdr:col>8</xdr:col>
      <xdr:colOff>833799</xdr:colOff>
      <xdr:row>108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98</xdr:row>
      <xdr:rowOff>38100</xdr:rowOff>
    </xdr:from>
    <xdr:to>
      <xdr:col>8</xdr:col>
      <xdr:colOff>948099</xdr:colOff>
      <xdr:row>109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99</xdr:row>
      <xdr:rowOff>38100</xdr:rowOff>
    </xdr:from>
    <xdr:to>
      <xdr:col>8</xdr:col>
      <xdr:colOff>948099</xdr:colOff>
      <xdr:row>110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100</xdr:row>
      <xdr:rowOff>28575</xdr:rowOff>
    </xdr:from>
    <xdr:to>
      <xdr:col>8</xdr:col>
      <xdr:colOff>948099</xdr:colOff>
      <xdr:row>111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3/LIBRO%20BANCO%2031%20DIC.21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Hoja3"/>
      <sheetName val="CTA. NOMINA 2000"/>
      <sheetName val="CTA. FONDOCYT 960"/>
      <sheetName val="CTA. EUROS 8000 "/>
      <sheetName val="CTA. EUROS 8001"/>
    </sheetNames>
    <sheetDataSet>
      <sheetData sheetId="0">
        <row r="3807">
          <cell r="G3807">
            <v>22203281.53039987</v>
          </cell>
        </row>
        <row r="4102">
          <cell r="G4102">
            <v>20030983.560399871</v>
          </cell>
        </row>
      </sheetData>
      <sheetData sheetId="1"/>
      <sheetData sheetId="2">
        <row r="2778">
          <cell r="J2778">
            <v>-31908426.268999983</v>
          </cell>
        </row>
        <row r="2961">
          <cell r="J2961">
            <v>-21407173.843999978</v>
          </cell>
        </row>
      </sheetData>
      <sheetData sheetId="3">
        <row r="664">
          <cell r="J664">
            <v>357547.93330001173</v>
          </cell>
        </row>
        <row r="690">
          <cell r="J690">
            <v>4199797.3108000122</v>
          </cell>
        </row>
      </sheetData>
      <sheetData sheetId="4"/>
      <sheetData sheetId="5"/>
      <sheetData sheetId="6">
        <row r="740">
          <cell r="G740">
            <v>131581.4339999184</v>
          </cell>
        </row>
        <row r="765">
          <cell r="G765">
            <v>315930.85399992391</v>
          </cell>
        </row>
      </sheetData>
      <sheetData sheetId="7">
        <row r="64">
          <cell r="J64">
            <v>125726.42999999975</v>
          </cell>
        </row>
        <row r="67">
          <cell r="J67">
            <v>95471.429999999746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20"/>
  <sheetViews>
    <sheetView topLeftCell="B258" zoomScale="80" zoomScaleNormal="80" zoomScaleSheetLayoutView="50" workbookViewId="0">
      <selection activeCell="E282" sqref="E282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0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8"/>
    </row>
    <row r="2" spans="1:14" s="11" customFormat="1" x14ac:dyDescent="0.2">
      <c r="F2" s="188"/>
    </row>
    <row r="3" spans="1:14" s="14" customFormat="1" ht="12" customHeight="1" x14ac:dyDescent="0.2">
      <c r="F3" s="189"/>
    </row>
    <row r="4" spans="1:14" s="15" customFormat="1" ht="18" customHeight="1" x14ac:dyDescent="0.3">
      <c r="A4" s="16"/>
      <c r="B4" s="12"/>
      <c r="C4" s="16"/>
      <c r="D4" s="16"/>
      <c r="E4" s="16"/>
      <c r="F4" s="190"/>
      <c r="G4" s="16"/>
      <c r="H4" s="16"/>
      <c r="I4" s="16"/>
    </row>
    <row r="5" spans="1:14" s="13" customFormat="1" ht="18.75" x14ac:dyDescent="0.2">
      <c r="A5" s="210"/>
      <c r="B5" s="210"/>
      <c r="C5" s="210"/>
      <c r="D5" s="210"/>
      <c r="E5" s="210"/>
      <c r="F5" s="210"/>
      <c r="G5" s="210"/>
    </row>
    <row r="6" spans="1:14" s="15" customFormat="1" ht="18.75" x14ac:dyDescent="0.3">
      <c r="A6" s="210" t="s">
        <v>10</v>
      </c>
      <c r="B6" s="210"/>
      <c r="C6" s="210"/>
      <c r="D6" s="210"/>
      <c r="E6" s="210"/>
      <c r="F6" s="210"/>
      <c r="G6" s="210"/>
      <c r="H6" s="16"/>
      <c r="I6" s="16"/>
    </row>
    <row r="7" spans="1:14" s="14" customFormat="1" ht="18.75" x14ac:dyDescent="0.2">
      <c r="A7" s="210" t="s">
        <v>15</v>
      </c>
      <c r="B7" s="210"/>
      <c r="C7" s="210"/>
      <c r="D7" s="210"/>
      <c r="E7" s="210"/>
      <c r="F7" s="210"/>
      <c r="G7" s="210"/>
    </row>
    <row r="8" spans="1:14" s="17" customFormat="1" ht="21" customHeight="1" x14ac:dyDescent="0.2">
      <c r="A8" s="216" t="s">
        <v>3</v>
      </c>
      <c r="B8" s="216"/>
      <c r="C8" s="216"/>
      <c r="D8" s="216"/>
      <c r="E8" s="216"/>
      <c r="F8" s="216"/>
      <c r="G8" s="216"/>
    </row>
    <row r="9" spans="1:14" s="14" customFormat="1" ht="18.75" x14ac:dyDescent="0.2">
      <c r="A9" s="217" t="s">
        <v>92</v>
      </c>
      <c r="B9" s="217"/>
      <c r="C9" s="217"/>
      <c r="D9" s="217"/>
      <c r="E9" s="217"/>
      <c r="F9" s="217"/>
      <c r="G9" s="217"/>
    </row>
    <row r="10" spans="1:14" s="14" customFormat="1" ht="18.75" x14ac:dyDescent="0.2">
      <c r="A10" s="15"/>
      <c r="B10" s="31"/>
      <c r="C10" s="31"/>
      <c r="D10" s="31"/>
      <c r="E10" s="31"/>
      <c r="F10" s="191"/>
      <c r="G10" s="15"/>
    </row>
    <row r="11" spans="1:14" s="11" customFormat="1" ht="19.5" customHeight="1" thickBot="1" x14ac:dyDescent="0.25">
      <c r="F11" s="188"/>
      <c r="N11" s="30"/>
    </row>
    <row r="12" spans="1:14" s="3" customFormat="1" ht="27.75" customHeight="1" thickTop="1" thickBot="1" x14ac:dyDescent="0.25">
      <c r="A12" s="213"/>
      <c r="B12" s="212" t="s">
        <v>14</v>
      </c>
      <c r="C12" s="212"/>
      <c r="D12" s="212"/>
      <c r="E12" s="212"/>
      <c r="F12" s="212"/>
      <c r="G12" s="212"/>
      <c r="H12" s="7"/>
      <c r="I12" s="7"/>
      <c r="J12" s="7"/>
      <c r="K12" s="7"/>
    </row>
    <row r="13" spans="1:14" s="3" customFormat="1" ht="27.75" customHeight="1" thickTop="1" thickBot="1" x14ac:dyDescent="0.25">
      <c r="A13" s="213"/>
      <c r="B13" s="211" t="s">
        <v>15</v>
      </c>
      <c r="C13" s="211"/>
      <c r="D13" s="211"/>
      <c r="E13" s="211"/>
      <c r="F13" s="211"/>
      <c r="G13" s="76">
        <f>+'[1]CTA. RECOLECTORA (010) y 3000'!$G$3807</f>
        <v>22203281.53039987</v>
      </c>
      <c r="H13" s="7"/>
      <c r="I13" s="7"/>
      <c r="J13" s="7"/>
      <c r="K13" s="7"/>
    </row>
    <row r="14" spans="1:14" s="3" customFormat="1" ht="26.25" customHeight="1" thickTop="1" thickBot="1" x14ac:dyDescent="0.25">
      <c r="A14" s="213"/>
      <c r="B14" s="215"/>
      <c r="C14" s="215"/>
      <c r="D14" s="215"/>
      <c r="E14" s="215"/>
      <c r="F14" s="215"/>
      <c r="G14" s="76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14"/>
      <c r="B15" s="62" t="s">
        <v>4</v>
      </c>
      <c r="C15" s="62" t="s">
        <v>5</v>
      </c>
      <c r="D15" s="62" t="s">
        <v>6</v>
      </c>
      <c r="E15" s="62" t="s">
        <v>0</v>
      </c>
      <c r="F15" s="76" t="s">
        <v>1</v>
      </c>
      <c r="G15" s="62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2"/>
      <c r="B16" s="154"/>
      <c r="C16" s="155"/>
      <c r="D16" s="154">
        <v>45077</v>
      </c>
      <c r="E16" s="156">
        <f>'[2]CTA. RECOLECTORA (010)'!E6</f>
        <v>0</v>
      </c>
      <c r="F16" s="157">
        <v>0</v>
      </c>
      <c r="G16" s="158">
        <f>+G13</f>
        <v>22203281.53039987</v>
      </c>
      <c r="H16" s="81"/>
    </row>
    <row r="17" spans="1:7" s="10" customFormat="1" ht="27" customHeight="1" thickTop="1" thickBot="1" x14ac:dyDescent="0.25">
      <c r="A17" s="43"/>
      <c r="B17" s="118">
        <v>45078</v>
      </c>
      <c r="C17" s="119"/>
      <c r="D17" s="120" t="s">
        <v>93</v>
      </c>
      <c r="E17" s="121"/>
      <c r="F17" s="192">
        <v>1297.21</v>
      </c>
      <c r="G17" s="122">
        <f>G16+E17-F17</f>
        <v>22201984.320399869</v>
      </c>
    </row>
    <row r="18" spans="1:7" s="10" customFormat="1" ht="18" thickTop="1" thickBot="1" x14ac:dyDescent="0.25">
      <c r="A18" s="24"/>
      <c r="B18" s="123">
        <v>45078</v>
      </c>
      <c r="C18" s="124"/>
      <c r="D18" s="120" t="s">
        <v>41</v>
      </c>
      <c r="E18" s="121">
        <v>155896</v>
      </c>
      <c r="F18" s="193"/>
      <c r="G18" s="122">
        <f t="shared" ref="G18:G81" si="0">G17+E18-F18</f>
        <v>22357880.320399869</v>
      </c>
    </row>
    <row r="19" spans="1:7" s="7" customFormat="1" ht="18" thickTop="1" thickBot="1" x14ac:dyDescent="0.25">
      <c r="A19" s="24"/>
      <c r="B19" s="123">
        <v>45078</v>
      </c>
      <c r="C19" s="124"/>
      <c r="D19" s="120" t="s">
        <v>41</v>
      </c>
      <c r="E19" s="121">
        <v>58355</v>
      </c>
      <c r="F19" s="193"/>
      <c r="G19" s="122">
        <f t="shared" si="0"/>
        <v>22416235.320399869</v>
      </c>
    </row>
    <row r="20" spans="1:7" s="7" customFormat="1" ht="18" thickTop="1" thickBot="1" x14ac:dyDescent="0.25">
      <c r="A20" s="24"/>
      <c r="B20" s="123">
        <v>45078</v>
      </c>
      <c r="C20" s="124"/>
      <c r="D20" s="120" t="s">
        <v>41</v>
      </c>
      <c r="E20" s="121">
        <v>8080</v>
      </c>
      <c r="F20" s="193"/>
      <c r="G20" s="122">
        <f t="shared" si="0"/>
        <v>22424315.320399869</v>
      </c>
    </row>
    <row r="21" spans="1:7" s="7" customFormat="1" ht="18" thickTop="1" thickBot="1" x14ac:dyDescent="0.25">
      <c r="A21" s="24"/>
      <c r="B21" s="123">
        <v>45078</v>
      </c>
      <c r="C21" s="124"/>
      <c r="D21" s="120" t="s">
        <v>41</v>
      </c>
      <c r="E21" s="121">
        <v>4000</v>
      </c>
      <c r="F21" s="193"/>
      <c r="G21" s="122">
        <f t="shared" si="0"/>
        <v>22428315.320399869</v>
      </c>
    </row>
    <row r="22" spans="1:7" s="7" customFormat="1" ht="18" thickTop="1" thickBot="1" x14ac:dyDescent="0.25">
      <c r="A22" s="24"/>
      <c r="B22" s="123">
        <v>45078</v>
      </c>
      <c r="C22" s="124"/>
      <c r="D22" s="120" t="s">
        <v>41</v>
      </c>
      <c r="E22" s="121">
        <v>83130</v>
      </c>
      <c r="F22" s="193"/>
      <c r="G22" s="122">
        <f t="shared" si="0"/>
        <v>22511445.320399869</v>
      </c>
    </row>
    <row r="23" spans="1:7" s="7" customFormat="1" ht="18" thickTop="1" thickBot="1" x14ac:dyDescent="0.25">
      <c r="A23" s="24"/>
      <c r="B23" s="123">
        <v>45078</v>
      </c>
      <c r="C23" s="124"/>
      <c r="D23" s="120" t="s">
        <v>41</v>
      </c>
      <c r="E23" s="121">
        <v>111</v>
      </c>
      <c r="F23" s="193"/>
      <c r="G23" s="122">
        <f t="shared" si="0"/>
        <v>22511556.320399869</v>
      </c>
    </row>
    <row r="24" spans="1:7" s="7" customFormat="1" ht="18" thickTop="1" thickBot="1" x14ac:dyDescent="0.25">
      <c r="A24" s="24"/>
      <c r="B24" s="123">
        <v>45078</v>
      </c>
      <c r="C24" s="124"/>
      <c r="D24" s="120" t="s">
        <v>41</v>
      </c>
      <c r="E24" s="121">
        <v>5900</v>
      </c>
      <c r="F24" s="193"/>
      <c r="G24" s="122">
        <f t="shared" si="0"/>
        <v>22517456.320399869</v>
      </c>
    </row>
    <row r="25" spans="1:7" s="7" customFormat="1" ht="18" customHeight="1" thickTop="1" thickBot="1" x14ac:dyDescent="0.25">
      <c r="A25" s="24"/>
      <c r="B25" s="123">
        <v>45078</v>
      </c>
      <c r="C25" s="124"/>
      <c r="D25" s="120" t="s">
        <v>29</v>
      </c>
      <c r="E25" s="121">
        <v>132644.63</v>
      </c>
      <c r="F25" s="193">
        <v>3495.16</v>
      </c>
      <c r="G25" s="122">
        <f t="shared" si="0"/>
        <v>22646605.790399868</v>
      </c>
    </row>
    <row r="26" spans="1:7" s="7" customFormat="1" ht="18" thickTop="1" thickBot="1" x14ac:dyDescent="0.25">
      <c r="A26" s="24"/>
      <c r="B26" s="123">
        <v>45078</v>
      </c>
      <c r="C26" s="124"/>
      <c r="D26" s="120" t="s">
        <v>94</v>
      </c>
      <c r="E26" s="121">
        <v>86818.92</v>
      </c>
      <c r="F26" s="193"/>
      <c r="G26" s="122">
        <f t="shared" si="0"/>
        <v>22733424.71039987</v>
      </c>
    </row>
    <row r="27" spans="1:7" s="7" customFormat="1" ht="17.25" customHeight="1" thickTop="1" thickBot="1" x14ac:dyDescent="0.25">
      <c r="A27" s="24"/>
      <c r="B27" s="123">
        <v>45078</v>
      </c>
      <c r="C27" s="124"/>
      <c r="D27" s="120" t="s">
        <v>23</v>
      </c>
      <c r="E27" s="121"/>
      <c r="F27" s="193">
        <v>11966620.539999999</v>
      </c>
      <c r="G27" s="122">
        <f t="shared" si="0"/>
        <v>10766804.170399871</v>
      </c>
    </row>
    <row r="28" spans="1:7" s="7" customFormat="1" ht="24.75" customHeight="1" thickTop="1" thickBot="1" x14ac:dyDescent="0.25">
      <c r="A28" s="24"/>
      <c r="B28" s="123">
        <v>45079</v>
      </c>
      <c r="C28" s="124"/>
      <c r="D28" s="120" t="s">
        <v>41</v>
      </c>
      <c r="E28" s="121">
        <v>50050</v>
      </c>
      <c r="F28" s="193"/>
      <c r="G28" s="122">
        <f t="shared" si="0"/>
        <v>10816854.170399871</v>
      </c>
    </row>
    <row r="29" spans="1:7" s="7" customFormat="1" ht="18" thickTop="1" thickBot="1" x14ac:dyDescent="0.25">
      <c r="A29" s="24"/>
      <c r="B29" s="123">
        <v>45079</v>
      </c>
      <c r="C29" s="124"/>
      <c r="D29" s="120" t="s">
        <v>41</v>
      </c>
      <c r="E29" s="121">
        <v>35584</v>
      </c>
      <c r="F29" s="193"/>
      <c r="G29" s="122">
        <f t="shared" si="0"/>
        <v>10852438.170399871</v>
      </c>
    </row>
    <row r="30" spans="1:7" s="7" customFormat="1" ht="18" thickTop="1" thickBot="1" x14ac:dyDescent="0.25">
      <c r="A30" s="24"/>
      <c r="B30" s="123">
        <v>45079</v>
      </c>
      <c r="C30" s="124"/>
      <c r="D30" s="120" t="s">
        <v>41</v>
      </c>
      <c r="E30" s="121">
        <v>10010</v>
      </c>
      <c r="F30" s="193"/>
      <c r="G30" s="122">
        <f t="shared" si="0"/>
        <v>10862448.170399871</v>
      </c>
    </row>
    <row r="31" spans="1:7" s="7" customFormat="1" ht="18" thickTop="1" thickBot="1" x14ac:dyDescent="0.25">
      <c r="A31" s="24"/>
      <c r="B31" s="123">
        <v>45079</v>
      </c>
      <c r="C31" s="124"/>
      <c r="D31" s="120" t="s">
        <v>41</v>
      </c>
      <c r="E31" s="121">
        <v>3350</v>
      </c>
      <c r="F31" s="193"/>
      <c r="G31" s="122">
        <f t="shared" si="0"/>
        <v>10865798.170399871</v>
      </c>
    </row>
    <row r="32" spans="1:7" s="7" customFormat="1" ht="14.25" customHeight="1" thickTop="1" thickBot="1" x14ac:dyDescent="0.25">
      <c r="A32" s="24"/>
      <c r="B32" s="123">
        <v>45079</v>
      </c>
      <c r="C32" s="124"/>
      <c r="D32" s="120" t="s">
        <v>41</v>
      </c>
      <c r="E32" s="121">
        <v>42000</v>
      </c>
      <c r="F32" s="193"/>
      <c r="G32" s="122">
        <f t="shared" si="0"/>
        <v>10907798.170399871</v>
      </c>
    </row>
    <row r="33" spans="1:9" s="7" customFormat="1" ht="18" thickTop="1" thickBot="1" x14ac:dyDescent="0.25">
      <c r="A33" s="24"/>
      <c r="B33" s="123">
        <v>45079</v>
      </c>
      <c r="C33" s="124"/>
      <c r="D33" s="120" t="s">
        <v>41</v>
      </c>
      <c r="E33" s="121">
        <v>1771</v>
      </c>
      <c r="F33" s="193"/>
      <c r="G33" s="122">
        <f t="shared" si="0"/>
        <v>10909569.170399871</v>
      </c>
    </row>
    <row r="34" spans="1:9" s="7" customFormat="1" ht="18" thickTop="1" thickBot="1" x14ac:dyDescent="0.25">
      <c r="A34" s="24"/>
      <c r="B34" s="123">
        <v>45079</v>
      </c>
      <c r="C34" s="124"/>
      <c r="D34" s="120" t="s">
        <v>29</v>
      </c>
      <c r="E34" s="121">
        <v>48113.11</v>
      </c>
      <c r="F34" s="193">
        <v>1265.96</v>
      </c>
      <c r="G34" s="122">
        <f t="shared" si="0"/>
        <v>10956416.320399869</v>
      </c>
    </row>
    <row r="35" spans="1:9" s="7" customFormat="1" ht="25.5" customHeight="1" thickTop="1" thickBot="1" x14ac:dyDescent="0.25">
      <c r="A35" s="24"/>
      <c r="B35" s="123">
        <v>45079</v>
      </c>
      <c r="C35" s="124"/>
      <c r="D35" s="120" t="s">
        <v>52</v>
      </c>
      <c r="E35" s="121">
        <v>3500</v>
      </c>
      <c r="F35" s="193">
        <v>130</v>
      </c>
      <c r="G35" s="122">
        <f t="shared" si="0"/>
        <v>10959786.320399869</v>
      </c>
    </row>
    <row r="36" spans="1:9" s="7" customFormat="1" ht="18" thickTop="1" thickBot="1" x14ac:dyDescent="0.25">
      <c r="A36" s="24"/>
      <c r="B36" s="123">
        <v>45079</v>
      </c>
      <c r="C36" s="124"/>
      <c r="D36" s="120" t="s">
        <v>57</v>
      </c>
      <c r="E36" s="121">
        <v>30000</v>
      </c>
      <c r="F36" s="193"/>
      <c r="G36" s="122">
        <f t="shared" si="0"/>
        <v>10989786.320399869</v>
      </c>
    </row>
    <row r="37" spans="1:9" s="7" customFormat="1" ht="15" customHeight="1" thickTop="1" thickBot="1" x14ac:dyDescent="0.25">
      <c r="A37" s="24"/>
      <c r="B37" s="123">
        <v>45079</v>
      </c>
      <c r="C37" s="124"/>
      <c r="D37" s="120" t="s">
        <v>58</v>
      </c>
      <c r="E37" s="121">
        <v>21893.9</v>
      </c>
      <c r="F37" s="193"/>
      <c r="G37" s="122">
        <f t="shared" si="0"/>
        <v>11011680.22039987</v>
      </c>
    </row>
    <row r="38" spans="1:9" s="7" customFormat="1" ht="18" thickTop="1" thickBot="1" x14ac:dyDescent="0.25">
      <c r="A38" s="24"/>
      <c r="B38" s="123">
        <v>45079</v>
      </c>
      <c r="C38" s="124"/>
      <c r="D38" s="120" t="s">
        <v>58</v>
      </c>
      <c r="E38" s="121">
        <v>9471</v>
      </c>
      <c r="F38" s="193"/>
      <c r="G38" s="122">
        <f t="shared" si="0"/>
        <v>11021151.22039987</v>
      </c>
    </row>
    <row r="39" spans="1:9" s="7" customFormat="1" ht="42" customHeight="1" thickTop="1" thickBot="1" x14ac:dyDescent="0.25">
      <c r="A39" s="24"/>
      <c r="B39" s="123">
        <v>45079</v>
      </c>
      <c r="C39" s="124"/>
      <c r="D39" s="120" t="s">
        <v>51</v>
      </c>
      <c r="E39" s="121">
        <v>292687.5</v>
      </c>
      <c r="F39" s="193"/>
      <c r="G39" s="122">
        <f t="shared" si="0"/>
        <v>11313838.72039987</v>
      </c>
    </row>
    <row r="40" spans="1:9" s="7" customFormat="1" ht="18" thickTop="1" thickBot="1" x14ac:dyDescent="0.25">
      <c r="A40" s="24"/>
      <c r="B40" s="123">
        <v>45079</v>
      </c>
      <c r="C40" s="124"/>
      <c r="D40" s="120" t="s">
        <v>22</v>
      </c>
      <c r="E40" s="121">
        <v>8225946.2599999998</v>
      </c>
      <c r="F40" s="193"/>
      <c r="G40" s="122">
        <f t="shared" si="0"/>
        <v>19539784.980399869</v>
      </c>
    </row>
    <row r="41" spans="1:9" s="7" customFormat="1" ht="18" customHeight="1" thickTop="1" thickBot="1" x14ac:dyDescent="0.25">
      <c r="A41" s="24"/>
      <c r="B41" s="123">
        <v>45079</v>
      </c>
      <c r="C41" s="124"/>
      <c r="D41" s="120" t="s">
        <v>22</v>
      </c>
      <c r="E41" s="121">
        <v>3454493.04</v>
      </c>
      <c r="F41" s="194"/>
      <c r="G41" s="122">
        <f t="shared" si="0"/>
        <v>22994278.020399868</v>
      </c>
    </row>
    <row r="42" spans="1:9" s="7" customFormat="1" ht="18" thickTop="1" thickBot="1" x14ac:dyDescent="0.25">
      <c r="A42" s="24"/>
      <c r="B42" s="123">
        <v>45079</v>
      </c>
      <c r="C42" s="124"/>
      <c r="D42" s="120" t="s">
        <v>22</v>
      </c>
      <c r="E42" s="121">
        <v>270634.15999999997</v>
      </c>
      <c r="F42" s="193"/>
      <c r="G42" s="122">
        <f t="shared" si="0"/>
        <v>23264912.180399869</v>
      </c>
    </row>
    <row r="43" spans="1:9" s="7" customFormat="1" ht="18" thickTop="1" thickBot="1" x14ac:dyDescent="0.25">
      <c r="A43" s="24"/>
      <c r="B43" s="123">
        <v>45079</v>
      </c>
      <c r="C43" s="124"/>
      <c r="D43" s="120" t="s">
        <v>22</v>
      </c>
      <c r="E43" s="121">
        <v>21171.200000000001</v>
      </c>
      <c r="F43" s="193"/>
      <c r="G43" s="122">
        <f t="shared" si="0"/>
        <v>23286083.380399868</v>
      </c>
    </row>
    <row r="44" spans="1:9" s="7" customFormat="1" ht="19.5" customHeight="1" thickTop="1" thickBot="1" x14ac:dyDescent="0.25">
      <c r="A44" s="24"/>
      <c r="B44" s="123">
        <v>45079</v>
      </c>
      <c r="C44" s="124"/>
      <c r="D44" s="120" t="s">
        <v>22</v>
      </c>
      <c r="E44" s="121">
        <v>2850234.24</v>
      </c>
      <c r="F44" s="193"/>
      <c r="G44" s="122">
        <f t="shared" si="0"/>
        <v>26136317.62039987</v>
      </c>
    </row>
    <row r="45" spans="1:9" s="7" customFormat="1" ht="18.75" customHeight="1" thickTop="1" thickBot="1" x14ac:dyDescent="0.25">
      <c r="A45" s="24"/>
      <c r="B45" s="123">
        <v>45079</v>
      </c>
      <c r="C45" s="124"/>
      <c r="D45" s="138" t="s">
        <v>22</v>
      </c>
      <c r="E45" s="121">
        <v>2737347.58</v>
      </c>
      <c r="F45" s="194"/>
      <c r="G45" s="122">
        <f t="shared" si="0"/>
        <v>28873665.200399868</v>
      </c>
      <c r="H45" s="203"/>
      <c r="I45" s="110"/>
    </row>
    <row r="46" spans="1:9" s="7" customFormat="1" ht="19.5" customHeight="1" thickTop="1" thickBot="1" x14ac:dyDescent="0.25">
      <c r="A46" s="24"/>
      <c r="B46" s="123">
        <v>45079</v>
      </c>
      <c r="C46" s="124"/>
      <c r="D46" s="120" t="s">
        <v>22</v>
      </c>
      <c r="E46" s="121">
        <v>446520</v>
      </c>
      <c r="F46" s="194"/>
      <c r="G46" s="122">
        <f t="shared" si="0"/>
        <v>29320185.200399868</v>
      </c>
    </row>
    <row r="47" spans="1:9" s="7" customFormat="1" ht="18" thickTop="1" thickBot="1" x14ac:dyDescent="0.25">
      <c r="A47" s="24"/>
      <c r="B47" s="123">
        <v>45079</v>
      </c>
      <c r="C47" s="124"/>
      <c r="D47" s="120" t="s">
        <v>23</v>
      </c>
      <c r="E47" s="121"/>
      <c r="F47" s="193">
        <v>19227.599999999999</v>
      </c>
      <c r="G47" s="122">
        <f t="shared" si="0"/>
        <v>29300957.600399867</v>
      </c>
    </row>
    <row r="48" spans="1:9" s="7" customFormat="1" ht="18" thickTop="1" thickBot="1" x14ac:dyDescent="0.25">
      <c r="A48" s="24"/>
      <c r="B48" s="123">
        <v>45080</v>
      </c>
      <c r="C48" s="124"/>
      <c r="D48" s="120" t="s">
        <v>41</v>
      </c>
      <c r="E48" s="121">
        <v>6164</v>
      </c>
      <c r="F48" s="193"/>
      <c r="G48" s="122">
        <f t="shared" si="0"/>
        <v>29307121.600399867</v>
      </c>
    </row>
    <row r="49" spans="1:7" s="7" customFormat="1" ht="18" thickTop="1" thickBot="1" x14ac:dyDescent="0.25">
      <c r="A49" s="24"/>
      <c r="B49" s="123">
        <v>45080</v>
      </c>
      <c r="C49" s="124"/>
      <c r="D49" s="120" t="s">
        <v>29</v>
      </c>
      <c r="E49" s="121">
        <v>47561.88</v>
      </c>
      <c r="F49" s="193">
        <v>1233.76</v>
      </c>
      <c r="G49" s="122">
        <f t="shared" si="0"/>
        <v>29353449.720399864</v>
      </c>
    </row>
    <row r="50" spans="1:7" s="7" customFormat="1" ht="18" thickTop="1" thickBot="1" x14ac:dyDescent="0.25">
      <c r="A50" s="24"/>
      <c r="B50" s="123">
        <v>45081</v>
      </c>
      <c r="C50" s="124"/>
      <c r="D50" s="120" t="s">
        <v>41</v>
      </c>
      <c r="E50" s="121">
        <v>3445</v>
      </c>
      <c r="F50" s="193"/>
      <c r="G50" s="122">
        <f t="shared" si="0"/>
        <v>29356894.720399864</v>
      </c>
    </row>
    <row r="51" spans="1:7" s="7" customFormat="1" ht="19.5" customHeight="1" thickTop="1" thickBot="1" x14ac:dyDescent="0.25">
      <c r="A51" s="24"/>
      <c r="B51" s="123">
        <v>45081</v>
      </c>
      <c r="C51" s="124"/>
      <c r="D51" s="120" t="s">
        <v>41</v>
      </c>
      <c r="E51" s="121">
        <v>65</v>
      </c>
      <c r="F51" s="193"/>
      <c r="G51" s="122">
        <f t="shared" si="0"/>
        <v>29356959.720399864</v>
      </c>
    </row>
    <row r="52" spans="1:7" s="7" customFormat="1" ht="18" thickTop="1" thickBot="1" x14ac:dyDescent="0.25">
      <c r="A52" s="24"/>
      <c r="B52" s="123">
        <v>45081</v>
      </c>
      <c r="C52" s="124"/>
      <c r="D52" s="120" t="s">
        <v>29</v>
      </c>
      <c r="E52" s="121">
        <v>10000</v>
      </c>
      <c r="F52" s="193">
        <v>272</v>
      </c>
      <c r="G52" s="122">
        <f t="shared" si="0"/>
        <v>29366687.720399864</v>
      </c>
    </row>
    <row r="53" spans="1:7" s="7" customFormat="1" ht="20.25" customHeight="1" thickTop="1" thickBot="1" x14ac:dyDescent="0.25">
      <c r="A53" s="24"/>
      <c r="B53" s="123">
        <v>45082</v>
      </c>
      <c r="C53" s="124"/>
      <c r="D53" s="125" t="s">
        <v>41</v>
      </c>
      <c r="E53" s="121">
        <v>16981</v>
      </c>
      <c r="F53" s="195"/>
      <c r="G53" s="122">
        <f t="shared" si="0"/>
        <v>29383668.720399864</v>
      </c>
    </row>
    <row r="54" spans="1:7" s="7" customFormat="1" ht="21" customHeight="1" thickTop="1" thickBot="1" x14ac:dyDescent="0.25">
      <c r="A54" s="24"/>
      <c r="B54" s="123">
        <v>45082</v>
      </c>
      <c r="C54" s="124"/>
      <c r="D54" s="120" t="s">
        <v>41</v>
      </c>
      <c r="E54" s="121">
        <v>5111</v>
      </c>
      <c r="F54" s="193"/>
      <c r="G54" s="122">
        <f t="shared" si="0"/>
        <v>29388779.720399864</v>
      </c>
    </row>
    <row r="55" spans="1:7" s="7" customFormat="1" ht="18" thickTop="1" thickBot="1" x14ac:dyDescent="0.25">
      <c r="A55" s="24"/>
      <c r="B55" s="123">
        <v>45082</v>
      </c>
      <c r="C55" s="124"/>
      <c r="D55" s="120" t="s">
        <v>41</v>
      </c>
      <c r="E55" s="121">
        <v>102836</v>
      </c>
      <c r="F55" s="193"/>
      <c r="G55" s="122">
        <f t="shared" si="0"/>
        <v>29491615.720399864</v>
      </c>
    </row>
    <row r="56" spans="1:7" s="7" customFormat="1" ht="18" thickTop="1" thickBot="1" x14ac:dyDescent="0.25">
      <c r="A56" s="24"/>
      <c r="B56" s="123">
        <v>45082</v>
      </c>
      <c r="C56" s="124"/>
      <c r="D56" s="120" t="s">
        <v>41</v>
      </c>
      <c r="E56" s="121">
        <v>18350</v>
      </c>
      <c r="F56" s="194"/>
      <c r="G56" s="122">
        <f t="shared" si="0"/>
        <v>29509965.720399864</v>
      </c>
    </row>
    <row r="57" spans="1:7" s="7" customFormat="1" ht="18" thickTop="1" thickBot="1" x14ac:dyDescent="0.25">
      <c r="A57" s="24"/>
      <c r="B57" s="123">
        <v>45082</v>
      </c>
      <c r="C57" s="124"/>
      <c r="D57" s="120" t="s">
        <v>41</v>
      </c>
      <c r="E57" s="121">
        <v>72850</v>
      </c>
      <c r="F57" s="193"/>
      <c r="G57" s="122">
        <f t="shared" si="0"/>
        <v>29582815.720399864</v>
      </c>
    </row>
    <row r="58" spans="1:7" s="7" customFormat="1" ht="25.5" customHeight="1" thickTop="1" thickBot="1" x14ac:dyDescent="0.25">
      <c r="A58" s="24"/>
      <c r="B58" s="123">
        <v>45082</v>
      </c>
      <c r="C58" s="124"/>
      <c r="D58" s="120" t="s">
        <v>41</v>
      </c>
      <c r="E58" s="121">
        <v>10430</v>
      </c>
      <c r="F58" s="193"/>
      <c r="G58" s="122">
        <f t="shared" si="0"/>
        <v>29593245.720399864</v>
      </c>
    </row>
    <row r="59" spans="1:7" s="7" customFormat="1" ht="18" thickTop="1" thickBot="1" x14ac:dyDescent="0.25">
      <c r="A59" s="24"/>
      <c r="B59" s="123">
        <v>45082</v>
      </c>
      <c r="C59" s="124"/>
      <c r="D59" s="120" t="s">
        <v>41</v>
      </c>
      <c r="E59" s="121">
        <v>2000</v>
      </c>
      <c r="F59" s="193"/>
      <c r="G59" s="122">
        <f t="shared" si="0"/>
        <v>29595245.720399864</v>
      </c>
    </row>
    <row r="60" spans="1:7" s="7" customFormat="1" ht="24" customHeight="1" thickTop="1" thickBot="1" x14ac:dyDescent="0.25">
      <c r="A60" s="24"/>
      <c r="B60" s="123">
        <v>45082</v>
      </c>
      <c r="C60" s="124"/>
      <c r="D60" s="120" t="s">
        <v>29</v>
      </c>
      <c r="E60" s="121">
        <v>66356.95</v>
      </c>
      <c r="F60" s="195">
        <v>1736.55</v>
      </c>
      <c r="G60" s="122">
        <f t="shared" si="0"/>
        <v>29659866.120399863</v>
      </c>
    </row>
    <row r="61" spans="1:7" s="7" customFormat="1" ht="18" thickTop="1" thickBot="1" x14ac:dyDescent="0.25">
      <c r="A61" s="24"/>
      <c r="B61" s="123">
        <v>45082</v>
      </c>
      <c r="C61" s="124"/>
      <c r="D61" s="120" t="s">
        <v>67</v>
      </c>
      <c r="E61" s="121">
        <v>34738.78</v>
      </c>
      <c r="F61" s="193"/>
      <c r="G61" s="122">
        <f t="shared" si="0"/>
        <v>29694604.900399864</v>
      </c>
    </row>
    <row r="62" spans="1:7" s="7" customFormat="1" ht="45" customHeight="1" thickTop="1" thickBot="1" x14ac:dyDescent="0.25">
      <c r="A62" s="24"/>
      <c r="B62" s="123">
        <v>45082</v>
      </c>
      <c r="C62" s="124"/>
      <c r="D62" s="120" t="s">
        <v>95</v>
      </c>
      <c r="E62" s="121">
        <v>3000</v>
      </c>
      <c r="F62" s="193"/>
      <c r="G62" s="122">
        <f t="shared" si="0"/>
        <v>29697604.900399864</v>
      </c>
    </row>
    <row r="63" spans="1:7" s="7" customFormat="1" ht="18" thickTop="1" thickBot="1" x14ac:dyDescent="0.25">
      <c r="A63" s="24"/>
      <c r="B63" s="123">
        <v>45082</v>
      </c>
      <c r="C63" s="124"/>
      <c r="D63" s="125" t="s">
        <v>22</v>
      </c>
      <c r="E63" s="121">
        <v>270025.74</v>
      </c>
      <c r="F63" s="195"/>
      <c r="G63" s="122">
        <f t="shared" si="0"/>
        <v>29967630.640399862</v>
      </c>
    </row>
    <row r="64" spans="1:7" s="7" customFormat="1" ht="18" thickTop="1" thickBot="1" x14ac:dyDescent="0.25">
      <c r="A64" s="24"/>
      <c r="B64" s="123">
        <v>45082</v>
      </c>
      <c r="C64" s="124"/>
      <c r="D64" s="120" t="s">
        <v>22</v>
      </c>
      <c r="E64" s="121">
        <v>1921880.66</v>
      </c>
      <c r="F64" s="193"/>
      <c r="G64" s="122">
        <f t="shared" si="0"/>
        <v>31889511.300399862</v>
      </c>
    </row>
    <row r="65" spans="1:7" s="7" customFormat="1" ht="18" thickTop="1" thickBot="1" x14ac:dyDescent="0.25">
      <c r="A65" s="24"/>
      <c r="B65" s="123">
        <v>45082</v>
      </c>
      <c r="C65" s="124"/>
      <c r="D65" s="120" t="s">
        <v>22</v>
      </c>
      <c r="E65" s="121">
        <v>2746964.45</v>
      </c>
      <c r="F65" s="193"/>
      <c r="G65" s="122">
        <f t="shared" si="0"/>
        <v>34636475.750399865</v>
      </c>
    </row>
    <row r="66" spans="1:7" s="7" customFormat="1" ht="18" thickTop="1" thickBot="1" x14ac:dyDescent="0.25">
      <c r="A66" s="24"/>
      <c r="B66" s="123">
        <v>45082</v>
      </c>
      <c r="C66" s="124"/>
      <c r="D66" s="120" t="s">
        <v>22</v>
      </c>
      <c r="E66" s="121">
        <v>50000</v>
      </c>
      <c r="F66" s="193"/>
      <c r="G66" s="122">
        <f t="shared" si="0"/>
        <v>34686475.750399865</v>
      </c>
    </row>
    <row r="67" spans="1:7" s="7" customFormat="1" ht="21" customHeight="1" thickTop="1" thickBot="1" x14ac:dyDescent="0.25">
      <c r="A67" s="24"/>
      <c r="B67" s="123">
        <v>45082</v>
      </c>
      <c r="C67" s="124"/>
      <c r="D67" s="120" t="s">
        <v>22</v>
      </c>
      <c r="E67" s="121">
        <v>4931323.17</v>
      </c>
      <c r="F67" s="193"/>
      <c r="G67" s="122">
        <f t="shared" si="0"/>
        <v>39617798.920399867</v>
      </c>
    </row>
    <row r="68" spans="1:7" s="7" customFormat="1" ht="18" thickTop="1" thickBot="1" x14ac:dyDescent="0.25">
      <c r="A68" s="24"/>
      <c r="B68" s="123">
        <v>45082</v>
      </c>
      <c r="C68" s="124"/>
      <c r="D68" s="120" t="s">
        <v>22</v>
      </c>
      <c r="E68" s="121">
        <v>2162720.52</v>
      </c>
      <c r="F68" s="193"/>
      <c r="G68" s="122">
        <f t="shared" si="0"/>
        <v>41780519.44039987</v>
      </c>
    </row>
    <row r="69" spans="1:7" s="7" customFormat="1" ht="18" thickTop="1" thickBot="1" x14ac:dyDescent="0.25">
      <c r="A69" s="24"/>
      <c r="B69" s="123">
        <v>45083</v>
      </c>
      <c r="C69" s="124"/>
      <c r="D69" s="120" t="s">
        <v>41</v>
      </c>
      <c r="E69" s="121">
        <v>56785</v>
      </c>
      <c r="F69" s="193"/>
      <c r="G69" s="122">
        <f t="shared" si="0"/>
        <v>41837304.44039987</v>
      </c>
    </row>
    <row r="70" spans="1:7" s="7" customFormat="1" ht="18" thickTop="1" thickBot="1" x14ac:dyDescent="0.25">
      <c r="A70" s="24"/>
      <c r="B70" s="123">
        <v>45083</v>
      </c>
      <c r="C70" s="124"/>
      <c r="D70" s="120" t="s">
        <v>41</v>
      </c>
      <c r="E70" s="121">
        <v>4505</v>
      </c>
      <c r="F70" s="193"/>
      <c r="G70" s="122">
        <f t="shared" si="0"/>
        <v>41841809.44039987</v>
      </c>
    </row>
    <row r="71" spans="1:7" s="7" customFormat="1" ht="18" thickTop="1" thickBot="1" x14ac:dyDescent="0.25">
      <c r="A71" s="24"/>
      <c r="B71" s="123">
        <v>45083</v>
      </c>
      <c r="C71" s="124"/>
      <c r="D71" s="120" t="s">
        <v>41</v>
      </c>
      <c r="E71" s="126">
        <v>8145</v>
      </c>
      <c r="F71" s="193"/>
      <c r="G71" s="122">
        <f t="shared" si="0"/>
        <v>41849954.44039987</v>
      </c>
    </row>
    <row r="72" spans="1:7" s="7" customFormat="1" ht="18" thickTop="1" thickBot="1" x14ac:dyDescent="0.25">
      <c r="A72" s="24"/>
      <c r="B72" s="123">
        <v>45083</v>
      </c>
      <c r="C72" s="124"/>
      <c r="D72" s="120" t="s">
        <v>41</v>
      </c>
      <c r="E72" s="126">
        <v>44910</v>
      </c>
      <c r="F72" s="193"/>
      <c r="G72" s="122">
        <f t="shared" si="0"/>
        <v>41894864.44039987</v>
      </c>
    </row>
    <row r="73" spans="1:7" s="7" customFormat="1" ht="18" thickTop="1" thickBot="1" x14ac:dyDescent="0.25">
      <c r="A73" s="24"/>
      <c r="B73" s="123">
        <v>45083</v>
      </c>
      <c r="C73" s="124"/>
      <c r="D73" s="120" t="s">
        <v>41</v>
      </c>
      <c r="E73" s="126">
        <v>3485</v>
      </c>
      <c r="F73" s="196"/>
      <c r="G73" s="122">
        <f t="shared" si="0"/>
        <v>41898349.44039987</v>
      </c>
    </row>
    <row r="74" spans="1:7" s="7" customFormat="1" ht="18" thickTop="1" thickBot="1" x14ac:dyDescent="0.25">
      <c r="A74" s="24"/>
      <c r="B74" s="123">
        <v>45083</v>
      </c>
      <c r="C74" s="124"/>
      <c r="D74" s="120" t="s">
        <v>41</v>
      </c>
      <c r="E74" s="126">
        <v>80738</v>
      </c>
      <c r="F74" s="196"/>
      <c r="G74" s="122">
        <f t="shared" si="0"/>
        <v>41979087.44039987</v>
      </c>
    </row>
    <row r="75" spans="1:7" s="7" customFormat="1" ht="18" thickTop="1" thickBot="1" x14ac:dyDescent="0.25">
      <c r="A75" s="24"/>
      <c r="B75" s="123">
        <v>45083</v>
      </c>
      <c r="C75" s="124"/>
      <c r="D75" s="125" t="s">
        <v>29</v>
      </c>
      <c r="E75" s="121">
        <v>103325.58</v>
      </c>
      <c r="F75" s="193">
        <v>2791.59</v>
      </c>
      <c r="G75" s="122">
        <f t="shared" si="0"/>
        <v>42079621.430399865</v>
      </c>
    </row>
    <row r="76" spans="1:7" s="7" customFormat="1" ht="18" customHeight="1" thickTop="1" thickBot="1" x14ac:dyDescent="0.25">
      <c r="A76" s="24"/>
      <c r="B76" s="123">
        <v>45083</v>
      </c>
      <c r="C76" s="124"/>
      <c r="D76" s="120" t="s">
        <v>46</v>
      </c>
      <c r="E76" s="121">
        <v>224005.54</v>
      </c>
      <c r="F76" s="193"/>
      <c r="G76" s="122">
        <f t="shared" si="0"/>
        <v>42303626.970399864</v>
      </c>
    </row>
    <row r="77" spans="1:7" s="7" customFormat="1" ht="18" customHeight="1" thickTop="1" thickBot="1" x14ac:dyDescent="0.25">
      <c r="A77" s="24"/>
      <c r="B77" s="123">
        <v>45083</v>
      </c>
      <c r="C77" s="124"/>
      <c r="D77" s="120" t="s">
        <v>23</v>
      </c>
      <c r="E77" s="121"/>
      <c r="F77" s="193">
        <v>1285020</v>
      </c>
      <c r="G77" s="122">
        <f t="shared" si="0"/>
        <v>41018606.970399864</v>
      </c>
    </row>
    <row r="78" spans="1:7" s="112" customFormat="1" ht="18" thickTop="1" thickBot="1" x14ac:dyDescent="0.25">
      <c r="A78" s="111"/>
      <c r="B78" s="123">
        <v>45084</v>
      </c>
      <c r="C78" s="124"/>
      <c r="D78" s="120" t="s">
        <v>41</v>
      </c>
      <c r="E78" s="121">
        <v>47659</v>
      </c>
      <c r="F78" s="193"/>
      <c r="G78" s="122">
        <f t="shared" si="0"/>
        <v>41066265.970399864</v>
      </c>
    </row>
    <row r="79" spans="1:7" s="7" customFormat="1" ht="18" thickTop="1" thickBot="1" x14ac:dyDescent="0.25">
      <c r="A79" s="24"/>
      <c r="B79" s="123">
        <v>45084</v>
      </c>
      <c r="C79" s="124"/>
      <c r="D79" s="120" t="s">
        <v>41</v>
      </c>
      <c r="E79" s="121">
        <v>3405</v>
      </c>
      <c r="F79" s="196"/>
      <c r="G79" s="122">
        <f t="shared" si="0"/>
        <v>41069670.970399864</v>
      </c>
    </row>
    <row r="80" spans="1:7" s="7" customFormat="1" ht="18" thickTop="1" thickBot="1" x14ac:dyDescent="0.25">
      <c r="A80" s="24"/>
      <c r="B80" s="123">
        <v>45084</v>
      </c>
      <c r="C80" s="124"/>
      <c r="D80" s="120" t="s">
        <v>41</v>
      </c>
      <c r="E80" s="121">
        <v>7055</v>
      </c>
      <c r="F80" s="193"/>
      <c r="G80" s="122">
        <f t="shared" si="0"/>
        <v>41076725.970399864</v>
      </c>
    </row>
    <row r="81" spans="1:8" s="7" customFormat="1" ht="18" thickTop="1" thickBot="1" x14ac:dyDescent="0.25">
      <c r="A81" s="24"/>
      <c r="B81" s="123">
        <v>45084</v>
      </c>
      <c r="C81" s="124"/>
      <c r="D81" s="120" t="s">
        <v>41</v>
      </c>
      <c r="E81" s="121">
        <v>47835</v>
      </c>
      <c r="F81" s="193"/>
      <c r="G81" s="122">
        <f t="shared" si="0"/>
        <v>41124560.970399864</v>
      </c>
    </row>
    <row r="82" spans="1:8" s="7" customFormat="1" ht="18.75" customHeight="1" thickTop="1" thickBot="1" x14ac:dyDescent="0.25">
      <c r="A82" s="24"/>
      <c r="B82" s="123">
        <v>45084</v>
      </c>
      <c r="C82" s="124"/>
      <c r="D82" s="120" t="s">
        <v>41</v>
      </c>
      <c r="E82" s="121">
        <v>37773</v>
      </c>
      <c r="F82" s="193"/>
      <c r="G82" s="122">
        <f t="shared" ref="G82:G145" si="1">G81+E82-F82</f>
        <v>41162333.970399864</v>
      </c>
    </row>
    <row r="83" spans="1:8" s="7" customFormat="1" ht="28.5" customHeight="1" thickTop="1" thickBot="1" x14ac:dyDescent="0.25">
      <c r="A83" s="24"/>
      <c r="B83" s="123">
        <v>45084</v>
      </c>
      <c r="C83" s="124"/>
      <c r="D83" s="204" t="s">
        <v>41</v>
      </c>
      <c r="E83" s="121">
        <v>565</v>
      </c>
      <c r="F83" s="193"/>
      <c r="G83" s="122">
        <f t="shared" si="1"/>
        <v>41162898.970399864</v>
      </c>
    </row>
    <row r="84" spans="1:8" s="7" customFormat="1" ht="24.75" customHeight="1" thickTop="1" thickBot="1" x14ac:dyDescent="0.25">
      <c r="A84" s="24"/>
      <c r="B84" s="123">
        <v>45084</v>
      </c>
      <c r="C84" s="124"/>
      <c r="D84" s="139" t="s">
        <v>41</v>
      </c>
      <c r="E84" s="121">
        <v>2010</v>
      </c>
      <c r="F84" s="193"/>
      <c r="G84" s="122">
        <f t="shared" si="1"/>
        <v>41164908.970399864</v>
      </c>
    </row>
    <row r="85" spans="1:8" s="7" customFormat="1" ht="15" customHeight="1" thickTop="1" thickBot="1" x14ac:dyDescent="0.25">
      <c r="A85" s="24"/>
      <c r="B85" s="123">
        <v>45084</v>
      </c>
      <c r="C85" s="124"/>
      <c r="D85" s="120" t="s">
        <v>29</v>
      </c>
      <c r="E85" s="121">
        <v>110488.91</v>
      </c>
      <c r="F85" s="193">
        <v>2940.37</v>
      </c>
      <c r="G85" s="122">
        <f t="shared" si="1"/>
        <v>41272457.510399863</v>
      </c>
    </row>
    <row r="86" spans="1:8" s="7" customFormat="1" ht="18" thickTop="1" thickBot="1" x14ac:dyDescent="0.25">
      <c r="A86" s="24"/>
      <c r="B86" s="123">
        <v>45084</v>
      </c>
      <c r="C86" s="124"/>
      <c r="D86" s="120" t="s">
        <v>23</v>
      </c>
      <c r="E86" s="121"/>
      <c r="F86" s="193">
        <v>2104248.19</v>
      </c>
      <c r="G86" s="122">
        <f t="shared" si="1"/>
        <v>39168209.320399866</v>
      </c>
    </row>
    <row r="87" spans="1:8" s="7" customFormat="1" ht="18" thickTop="1" thickBot="1" x14ac:dyDescent="0.25">
      <c r="A87" s="24"/>
      <c r="B87" s="123">
        <v>45085</v>
      </c>
      <c r="C87" s="124"/>
      <c r="D87" s="120" t="s">
        <v>41</v>
      </c>
      <c r="E87" s="121">
        <v>22595</v>
      </c>
      <c r="F87" s="193"/>
      <c r="G87" s="122">
        <f t="shared" si="1"/>
        <v>39190804.320399866</v>
      </c>
    </row>
    <row r="88" spans="1:8" s="7" customFormat="1" ht="18" thickTop="1" thickBot="1" x14ac:dyDescent="0.25">
      <c r="A88" s="24"/>
      <c r="B88" s="123">
        <v>45086</v>
      </c>
      <c r="C88" s="124"/>
      <c r="D88" s="120" t="s">
        <v>41</v>
      </c>
      <c r="E88" s="121">
        <v>46400</v>
      </c>
      <c r="F88" s="193"/>
      <c r="G88" s="122">
        <f t="shared" si="1"/>
        <v>39237204.320399866</v>
      </c>
    </row>
    <row r="89" spans="1:8" s="7" customFormat="1" ht="18" thickTop="1" thickBot="1" x14ac:dyDescent="0.25">
      <c r="A89" s="24"/>
      <c r="B89" s="123">
        <v>45086</v>
      </c>
      <c r="C89" s="124"/>
      <c r="D89" s="125" t="s">
        <v>41</v>
      </c>
      <c r="E89" s="121">
        <v>10585</v>
      </c>
      <c r="F89" s="193"/>
      <c r="G89" s="122">
        <f t="shared" si="1"/>
        <v>39247789.320399866</v>
      </c>
    </row>
    <row r="90" spans="1:8" s="7" customFormat="1" ht="18" thickTop="1" thickBot="1" x14ac:dyDescent="0.25">
      <c r="A90" s="24"/>
      <c r="B90" s="123">
        <v>45086</v>
      </c>
      <c r="C90" s="124"/>
      <c r="D90" s="120" t="s">
        <v>41</v>
      </c>
      <c r="E90" s="121">
        <v>50150</v>
      </c>
      <c r="F90" s="193"/>
      <c r="G90" s="122">
        <f t="shared" si="1"/>
        <v>39297939.320399866</v>
      </c>
    </row>
    <row r="91" spans="1:8" s="7" customFormat="1" ht="18" thickTop="1" thickBot="1" x14ac:dyDescent="0.25">
      <c r="A91" s="24"/>
      <c r="B91" s="123">
        <v>45086</v>
      </c>
      <c r="C91" s="124"/>
      <c r="D91" s="120" t="s">
        <v>41</v>
      </c>
      <c r="E91" s="121">
        <v>7167</v>
      </c>
      <c r="F91" s="193"/>
      <c r="G91" s="122">
        <f t="shared" si="1"/>
        <v>39305106.320399866</v>
      </c>
    </row>
    <row r="92" spans="1:8" s="7" customFormat="1" ht="18" thickTop="1" thickBot="1" x14ac:dyDescent="0.25">
      <c r="A92" s="24"/>
      <c r="B92" s="123">
        <v>45086</v>
      </c>
      <c r="C92" s="124"/>
      <c r="D92" s="120" t="s">
        <v>41</v>
      </c>
      <c r="E92" s="121">
        <v>5433</v>
      </c>
      <c r="F92" s="193"/>
      <c r="G92" s="122">
        <f t="shared" si="1"/>
        <v>39310539.320399866</v>
      </c>
    </row>
    <row r="93" spans="1:8" s="7" customFormat="1" ht="18" thickTop="1" thickBot="1" x14ac:dyDescent="0.25">
      <c r="A93" s="24"/>
      <c r="B93" s="123">
        <v>45086</v>
      </c>
      <c r="C93" s="124"/>
      <c r="D93" s="120" t="s">
        <v>41</v>
      </c>
      <c r="E93" s="121">
        <v>62510</v>
      </c>
      <c r="F93" s="193"/>
      <c r="G93" s="122">
        <f t="shared" si="1"/>
        <v>39373049.320399866</v>
      </c>
    </row>
    <row r="94" spans="1:8" s="7" customFormat="1" ht="18" thickTop="1" thickBot="1" x14ac:dyDescent="0.25">
      <c r="A94" s="24"/>
      <c r="B94" s="123">
        <v>45086</v>
      </c>
      <c r="C94" s="124"/>
      <c r="D94" s="120" t="s">
        <v>29</v>
      </c>
      <c r="E94" s="121">
        <v>103072.94</v>
      </c>
      <c r="F94" s="193">
        <v>2647.39</v>
      </c>
      <c r="G94" s="122">
        <f t="shared" si="1"/>
        <v>39473474.870399863</v>
      </c>
      <c r="H94" s="110"/>
    </row>
    <row r="95" spans="1:8" s="7" customFormat="1" ht="18" thickTop="1" thickBot="1" x14ac:dyDescent="0.25">
      <c r="A95" s="24"/>
      <c r="B95" s="123">
        <v>45086</v>
      </c>
      <c r="C95" s="124"/>
      <c r="D95" s="120" t="s">
        <v>22</v>
      </c>
      <c r="E95" s="121">
        <v>132123.20000000001</v>
      </c>
      <c r="F95" s="193"/>
      <c r="G95" s="122">
        <f t="shared" si="1"/>
        <v>39605598.070399866</v>
      </c>
    </row>
    <row r="96" spans="1:8" s="7" customFormat="1" ht="18" thickTop="1" thickBot="1" x14ac:dyDescent="0.25">
      <c r="A96" s="24"/>
      <c r="B96" s="123">
        <v>45086</v>
      </c>
      <c r="C96" s="124"/>
      <c r="D96" s="120" t="s">
        <v>22</v>
      </c>
      <c r="E96" s="121">
        <v>1867058.3</v>
      </c>
      <c r="F96" s="193"/>
      <c r="G96" s="122">
        <f t="shared" si="1"/>
        <v>41472656.370399863</v>
      </c>
    </row>
    <row r="97" spans="1:7" s="7" customFormat="1" ht="19.5" customHeight="1" thickTop="1" thickBot="1" x14ac:dyDescent="0.25">
      <c r="A97" s="24"/>
      <c r="B97" s="123">
        <v>45086</v>
      </c>
      <c r="C97" s="124"/>
      <c r="D97" s="120" t="s">
        <v>22</v>
      </c>
      <c r="E97" s="121">
        <v>2377194.83</v>
      </c>
      <c r="F97" s="193"/>
      <c r="G97" s="122">
        <f t="shared" si="1"/>
        <v>43849851.200399861</v>
      </c>
    </row>
    <row r="98" spans="1:7" s="7" customFormat="1" ht="18" thickTop="1" thickBot="1" x14ac:dyDescent="0.25">
      <c r="A98" s="24"/>
      <c r="B98" s="123">
        <v>45086</v>
      </c>
      <c r="C98" s="124"/>
      <c r="D98" s="120" t="s">
        <v>23</v>
      </c>
      <c r="E98" s="121"/>
      <c r="F98" s="193">
        <v>1690033.17</v>
      </c>
      <c r="G98" s="122">
        <f t="shared" si="1"/>
        <v>42159818.030399859</v>
      </c>
    </row>
    <row r="99" spans="1:7" s="7" customFormat="1" ht="18" thickTop="1" thickBot="1" x14ac:dyDescent="0.25">
      <c r="A99" s="24"/>
      <c r="B99" s="123">
        <v>45087</v>
      </c>
      <c r="C99" s="124"/>
      <c r="D99" s="120" t="s">
        <v>41</v>
      </c>
      <c r="E99" s="121">
        <v>20450</v>
      </c>
      <c r="F99" s="193"/>
      <c r="G99" s="122">
        <f t="shared" si="1"/>
        <v>42180268.030399859</v>
      </c>
    </row>
    <row r="100" spans="1:7" s="7" customFormat="1" ht="21" customHeight="1" thickTop="1" thickBot="1" x14ac:dyDescent="0.25">
      <c r="A100" s="24"/>
      <c r="B100" s="123">
        <v>45087</v>
      </c>
      <c r="C100" s="124"/>
      <c r="D100" s="120" t="s">
        <v>29</v>
      </c>
      <c r="E100" s="121">
        <v>5600</v>
      </c>
      <c r="F100" s="193">
        <v>152.32</v>
      </c>
      <c r="G100" s="122">
        <f t="shared" si="1"/>
        <v>42185715.710399859</v>
      </c>
    </row>
    <row r="101" spans="1:7" s="7" customFormat="1" ht="18" thickTop="1" thickBot="1" x14ac:dyDescent="0.25">
      <c r="A101" s="24"/>
      <c r="B101" s="123">
        <v>45088</v>
      </c>
      <c r="C101" s="124"/>
      <c r="D101" s="120" t="s">
        <v>41</v>
      </c>
      <c r="E101" s="121">
        <v>13780</v>
      </c>
      <c r="F101" s="194"/>
      <c r="G101" s="122">
        <f t="shared" si="1"/>
        <v>42199495.710399859</v>
      </c>
    </row>
    <row r="102" spans="1:7" s="7" customFormat="1" ht="18" thickTop="1" thickBot="1" x14ac:dyDescent="0.25">
      <c r="A102" s="24"/>
      <c r="B102" s="123">
        <v>45088</v>
      </c>
      <c r="C102" s="124"/>
      <c r="D102" s="125" t="s">
        <v>29</v>
      </c>
      <c r="E102" s="121">
        <v>9027</v>
      </c>
      <c r="F102" s="193">
        <v>226.83</v>
      </c>
      <c r="G102" s="122">
        <f t="shared" si="1"/>
        <v>42208295.88039986</v>
      </c>
    </row>
    <row r="103" spans="1:7" s="7" customFormat="1" ht="18" thickTop="1" thickBot="1" x14ac:dyDescent="0.25">
      <c r="A103" s="24"/>
      <c r="B103" s="123">
        <v>45089</v>
      </c>
      <c r="C103" s="124"/>
      <c r="D103" s="120" t="s">
        <v>41</v>
      </c>
      <c r="E103" s="121">
        <v>69130</v>
      </c>
      <c r="F103" s="193"/>
      <c r="G103" s="122">
        <f t="shared" si="1"/>
        <v>42277425.88039986</v>
      </c>
    </row>
    <row r="104" spans="1:7" s="7" customFormat="1" ht="18" thickTop="1" thickBot="1" x14ac:dyDescent="0.25">
      <c r="A104" s="24"/>
      <c r="B104" s="123">
        <v>45089</v>
      </c>
      <c r="C104" s="124"/>
      <c r="D104" s="120" t="s">
        <v>41</v>
      </c>
      <c r="E104" s="121">
        <v>17510</v>
      </c>
      <c r="F104" s="193"/>
      <c r="G104" s="122">
        <f t="shared" si="1"/>
        <v>42294935.88039986</v>
      </c>
    </row>
    <row r="105" spans="1:7" s="7" customFormat="1" ht="27" customHeight="1" thickTop="1" thickBot="1" x14ac:dyDescent="0.25">
      <c r="A105" s="24"/>
      <c r="B105" s="123">
        <v>45089</v>
      </c>
      <c r="C105" s="124"/>
      <c r="D105" s="120" t="s">
        <v>41</v>
      </c>
      <c r="E105" s="121">
        <v>2250</v>
      </c>
      <c r="F105" s="193"/>
      <c r="G105" s="122">
        <f t="shared" si="1"/>
        <v>42297185.88039986</v>
      </c>
    </row>
    <row r="106" spans="1:7" s="7" customFormat="1" ht="18" thickTop="1" thickBot="1" x14ac:dyDescent="0.25">
      <c r="A106" s="24"/>
      <c r="B106" s="123">
        <v>45089</v>
      </c>
      <c r="C106" s="124"/>
      <c r="D106" s="120" t="s">
        <v>41</v>
      </c>
      <c r="E106" s="121">
        <v>4251</v>
      </c>
      <c r="F106" s="193"/>
      <c r="G106" s="122">
        <f t="shared" si="1"/>
        <v>42301436.88039986</v>
      </c>
    </row>
    <row r="107" spans="1:7" s="7" customFormat="1" ht="18" thickTop="1" thickBot="1" x14ac:dyDescent="0.25">
      <c r="A107" s="24"/>
      <c r="B107" s="123">
        <v>45089</v>
      </c>
      <c r="C107" s="124"/>
      <c r="D107" s="120" t="s">
        <v>41</v>
      </c>
      <c r="E107" s="121">
        <v>25750</v>
      </c>
      <c r="F107" s="193"/>
      <c r="G107" s="122">
        <f t="shared" si="1"/>
        <v>42327186.88039986</v>
      </c>
    </row>
    <row r="108" spans="1:7" s="7" customFormat="1" ht="18" thickTop="1" thickBot="1" x14ac:dyDescent="0.25">
      <c r="A108" s="24"/>
      <c r="B108" s="123">
        <v>45089</v>
      </c>
      <c r="C108" s="124"/>
      <c r="D108" s="120" t="s">
        <v>41</v>
      </c>
      <c r="E108" s="121">
        <v>350</v>
      </c>
      <c r="F108" s="193"/>
      <c r="G108" s="122">
        <f t="shared" si="1"/>
        <v>42327536.88039986</v>
      </c>
    </row>
    <row r="109" spans="1:7" s="7" customFormat="1" ht="20.25" customHeight="1" thickTop="1" thickBot="1" x14ac:dyDescent="0.25">
      <c r="A109" s="24"/>
      <c r="B109" s="127">
        <v>45089</v>
      </c>
      <c r="C109" s="128"/>
      <c r="D109" s="120" t="s">
        <v>41</v>
      </c>
      <c r="E109" s="121">
        <v>20602</v>
      </c>
      <c r="F109" s="193"/>
      <c r="G109" s="122">
        <f t="shared" si="1"/>
        <v>42348138.88039986</v>
      </c>
    </row>
    <row r="110" spans="1:7" s="7" customFormat="1" ht="18" thickTop="1" thickBot="1" x14ac:dyDescent="0.25">
      <c r="A110" s="24"/>
      <c r="B110" s="123">
        <v>45089</v>
      </c>
      <c r="C110" s="124"/>
      <c r="D110" s="120" t="s">
        <v>29</v>
      </c>
      <c r="E110" s="121">
        <v>56954.25</v>
      </c>
      <c r="F110" s="193">
        <v>1454.9</v>
      </c>
      <c r="G110" s="122">
        <f t="shared" si="1"/>
        <v>42403638.230399862</v>
      </c>
    </row>
    <row r="111" spans="1:7" s="7" customFormat="1" ht="18" thickTop="1" thickBot="1" x14ac:dyDescent="0.25">
      <c r="A111" s="24"/>
      <c r="B111" s="123">
        <v>45089</v>
      </c>
      <c r="C111" s="124"/>
      <c r="D111" s="120" t="s">
        <v>23</v>
      </c>
      <c r="E111" s="121"/>
      <c r="F111" s="193">
        <v>18205175.440000001</v>
      </c>
      <c r="G111" s="122">
        <f t="shared" si="1"/>
        <v>24198462.790399861</v>
      </c>
    </row>
    <row r="112" spans="1:7" s="7" customFormat="1" ht="17.25" customHeight="1" thickTop="1" thickBot="1" x14ac:dyDescent="0.25">
      <c r="A112" s="24"/>
      <c r="B112" s="123">
        <v>45090</v>
      </c>
      <c r="C112" s="124"/>
      <c r="D112" s="120" t="s">
        <v>41</v>
      </c>
      <c r="E112" s="121">
        <v>64865</v>
      </c>
      <c r="F112" s="193"/>
      <c r="G112" s="122">
        <f t="shared" si="1"/>
        <v>24263327.790399861</v>
      </c>
    </row>
    <row r="113" spans="1:9" s="7" customFormat="1" ht="18" thickTop="1" thickBot="1" x14ac:dyDescent="0.25">
      <c r="A113" s="24"/>
      <c r="B113" s="123">
        <v>45090</v>
      </c>
      <c r="C113" s="124"/>
      <c r="D113" s="120" t="s">
        <v>41</v>
      </c>
      <c r="E113" s="121">
        <v>33242</v>
      </c>
      <c r="F113" s="193"/>
      <c r="G113" s="122">
        <f t="shared" si="1"/>
        <v>24296569.790399861</v>
      </c>
    </row>
    <row r="114" spans="1:9" s="7" customFormat="1" ht="21" customHeight="1" thickTop="1" thickBot="1" x14ac:dyDescent="0.25">
      <c r="A114" s="24"/>
      <c r="B114" s="123">
        <v>45090</v>
      </c>
      <c r="C114" s="124"/>
      <c r="D114" s="120" t="s">
        <v>41</v>
      </c>
      <c r="E114" s="121">
        <v>9530</v>
      </c>
      <c r="F114" s="193"/>
      <c r="G114" s="122">
        <f t="shared" si="1"/>
        <v>24306099.790399861</v>
      </c>
    </row>
    <row r="115" spans="1:9" s="7" customFormat="1" ht="15.75" customHeight="1" thickTop="1" thickBot="1" x14ac:dyDescent="0.25">
      <c r="A115" s="24"/>
      <c r="B115" s="127">
        <v>45090</v>
      </c>
      <c r="C115" s="128"/>
      <c r="D115" s="120" t="s">
        <v>41</v>
      </c>
      <c r="E115" s="121">
        <v>28325</v>
      </c>
      <c r="F115" s="193"/>
      <c r="G115" s="122">
        <f t="shared" si="1"/>
        <v>24334424.790399861</v>
      </c>
    </row>
    <row r="116" spans="1:9" s="7" customFormat="1" ht="18" thickTop="1" thickBot="1" x14ac:dyDescent="0.25">
      <c r="A116" s="24"/>
      <c r="B116" s="123">
        <v>45090</v>
      </c>
      <c r="C116" s="124"/>
      <c r="D116" s="120" t="s">
        <v>41</v>
      </c>
      <c r="E116" s="121">
        <v>14880</v>
      </c>
      <c r="F116" s="193"/>
      <c r="G116" s="122">
        <f t="shared" si="1"/>
        <v>24349304.790399861</v>
      </c>
    </row>
    <row r="117" spans="1:9" s="7" customFormat="1" ht="18" thickTop="1" thickBot="1" x14ac:dyDescent="0.25">
      <c r="A117" s="24"/>
      <c r="B117" s="123">
        <v>45090</v>
      </c>
      <c r="C117" s="124"/>
      <c r="D117" s="120" t="s">
        <v>41</v>
      </c>
      <c r="E117" s="121">
        <v>2130</v>
      </c>
      <c r="F117" s="161"/>
      <c r="G117" s="122">
        <f t="shared" si="1"/>
        <v>24351434.790399861</v>
      </c>
    </row>
    <row r="118" spans="1:9" s="7" customFormat="1" ht="18" thickTop="1" thickBot="1" x14ac:dyDescent="0.25">
      <c r="A118" s="24"/>
      <c r="B118" s="123">
        <v>45090</v>
      </c>
      <c r="C118" s="124"/>
      <c r="D118" s="120" t="s">
        <v>29</v>
      </c>
      <c r="E118" s="121">
        <v>98855.039999999994</v>
      </c>
      <c r="F118" s="193">
        <v>2518.21</v>
      </c>
      <c r="G118" s="122">
        <f t="shared" si="1"/>
        <v>24447771.620399859</v>
      </c>
    </row>
    <row r="119" spans="1:9" s="7" customFormat="1" ht="46.5" thickTop="1" thickBot="1" x14ac:dyDescent="0.25">
      <c r="A119" s="24"/>
      <c r="B119" s="123">
        <v>45090</v>
      </c>
      <c r="C119" s="124"/>
      <c r="D119" s="120" t="s">
        <v>96</v>
      </c>
      <c r="E119" s="121">
        <v>26750</v>
      </c>
      <c r="F119" s="193"/>
      <c r="G119" s="122">
        <f t="shared" si="1"/>
        <v>24474521.620399859</v>
      </c>
    </row>
    <row r="120" spans="1:9" s="7" customFormat="1" ht="21.75" customHeight="1" thickTop="1" thickBot="1" x14ac:dyDescent="0.25">
      <c r="A120" s="24"/>
      <c r="B120" s="123">
        <v>45090</v>
      </c>
      <c r="C120" s="124"/>
      <c r="D120" s="125" t="s">
        <v>23</v>
      </c>
      <c r="E120" s="121"/>
      <c r="F120" s="193">
        <v>418884.93</v>
      </c>
      <c r="G120" s="122">
        <f t="shared" si="1"/>
        <v>24055636.690399859</v>
      </c>
    </row>
    <row r="121" spans="1:9" s="7" customFormat="1" ht="18" thickTop="1" thickBot="1" x14ac:dyDescent="0.25">
      <c r="A121" s="24"/>
      <c r="B121" s="123">
        <v>45091</v>
      </c>
      <c r="C121" s="124"/>
      <c r="D121" s="120" t="s">
        <v>41</v>
      </c>
      <c r="E121" s="121">
        <v>46000</v>
      </c>
      <c r="F121" s="193"/>
      <c r="G121" s="122">
        <f t="shared" si="1"/>
        <v>24101636.690399859</v>
      </c>
    </row>
    <row r="122" spans="1:9" s="7" customFormat="1" ht="18" thickTop="1" thickBot="1" x14ac:dyDescent="0.25">
      <c r="A122" s="24"/>
      <c r="B122" s="123">
        <v>45091</v>
      </c>
      <c r="C122" s="124"/>
      <c r="D122" s="120" t="s">
        <v>41</v>
      </c>
      <c r="E122" s="121">
        <v>6195</v>
      </c>
      <c r="F122" s="193"/>
      <c r="G122" s="122">
        <f t="shared" si="1"/>
        <v>24107831.690399859</v>
      </c>
    </row>
    <row r="123" spans="1:9" s="7" customFormat="1" ht="18" thickTop="1" thickBot="1" x14ac:dyDescent="0.25">
      <c r="A123" s="24"/>
      <c r="B123" s="123">
        <v>45091</v>
      </c>
      <c r="C123" s="124"/>
      <c r="D123" s="120" t="s">
        <v>41</v>
      </c>
      <c r="E123" s="121">
        <v>51285</v>
      </c>
      <c r="F123" s="193"/>
      <c r="G123" s="122">
        <f t="shared" si="1"/>
        <v>24159116.690399859</v>
      </c>
    </row>
    <row r="124" spans="1:9" s="7" customFormat="1" ht="18" thickTop="1" thickBot="1" x14ac:dyDescent="0.25">
      <c r="A124" s="24"/>
      <c r="B124" s="123">
        <v>45091</v>
      </c>
      <c r="C124" s="124"/>
      <c r="D124" s="120" t="s">
        <v>41</v>
      </c>
      <c r="E124" s="121">
        <v>14485</v>
      </c>
      <c r="F124" s="193"/>
      <c r="G124" s="122">
        <f t="shared" si="1"/>
        <v>24173601.690399859</v>
      </c>
    </row>
    <row r="125" spans="1:9" s="7" customFormat="1" ht="18" thickTop="1" thickBot="1" x14ac:dyDescent="0.25">
      <c r="A125" s="24"/>
      <c r="B125" s="123">
        <v>45091</v>
      </c>
      <c r="C125" s="124"/>
      <c r="D125" s="120" t="s">
        <v>41</v>
      </c>
      <c r="E125" s="121">
        <v>1480</v>
      </c>
      <c r="F125" s="193"/>
      <c r="G125" s="122">
        <f t="shared" si="1"/>
        <v>24175081.690399859</v>
      </c>
    </row>
    <row r="126" spans="1:9" s="7" customFormat="1" ht="18" thickTop="1" thickBot="1" x14ac:dyDescent="0.25">
      <c r="A126" s="24"/>
      <c r="B126" s="123">
        <v>45091</v>
      </c>
      <c r="C126" s="124"/>
      <c r="D126" s="120" t="s">
        <v>41</v>
      </c>
      <c r="E126" s="121">
        <v>52505</v>
      </c>
      <c r="F126" s="194"/>
      <c r="G126" s="122">
        <f t="shared" si="1"/>
        <v>24227586.690399859</v>
      </c>
    </row>
    <row r="127" spans="1:9" s="7" customFormat="1" ht="18" thickTop="1" thickBot="1" x14ac:dyDescent="0.25">
      <c r="A127" s="24"/>
      <c r="B127" s="123">
        <v>45091</v>
      </c>
      <c r="C127" s="124"/>
      <c r="D127" s="120" t="s">
        <v>29</v>
      </c>
      <c r="E127" s="121">
        <v>48997.46</v>
      </c>
      <c r="F127" s="193">
        <v>1262.8900000000001</v>
      </c>
      <c r="G127" s="122">
        <f t="shared" si="1"/>
        <v>24275321.260399859</v>
      </c>
    </row>
    <row r="128" spans="1:9" s="7" customFormat="1" ht="21.75" customHeight="1" thickTop="1" thickBot="1" x14ac:dyDescent="0.25">
      <c r="A128" s="24"/>
      <c r="B128" s="123">
        <v>45091</v>
      </c>
      <c r="C128" s="124"/>
      <c r="D128" s="120" t="s">
        <v>22</v>
      </c>
      <c r="E128" s="121">
        <v>730561.77</v>
      </c>
      <c r="F128" s="193"/>
      <c r="G128" s="122">
        <f t="shared" si="1"/>
        <v>25005883.030399859</v>
      </c>
      <c r="H128" s="203"/>
      <c r="I128" s="110"/>
    </row>
    <row r="129" spans="1:7" s="7" customFormat="1" ht="18" thickTop="1" thickBot="1" x14ac:dyDescent="0.25">
      <c r="A129" s="79"/>
      <c r="B129" s="123">
        <v>45091</v>
      </c>
      <c r="C129" s="124"/>
      <c r="D129" s="125" t="s">
        <v>22</v>
      </c>
      <c r="E129" s="121">
        <v>560000</v>
      </c>
      <c r="F129" s="195"/>
      <c r="G129" s="122">
        <f t="shared" si="1"/>
        <v>25565883.030399859</v>
      </c>
    </row>
    <row r="130" spans="1:7" s="7" customFormat="1" ht="18" thickTop="1" thickBot="1" x14ac:dyDescent="0.25">
      <c r="A130" s="79"/>
      <c r="B130" s="123">
        <v>45091</v>
      </c>
      <c r="C130" s="124"/>
      <c r="D130" s="125" t="s">
        <v>22</v>
      </c>
      <c r="E130" s="121">
        <v>2007872.93</v>
      </c>
      <c r="F130" s="197"/>
      <c r="G130" s="122">
        <f t="shared" si="1"/>
        <v>27573755.960399859</v>
      </c>
    </row>
    <row r="131" spans="1:7" s="7" customFormat="1" ht="18" thickTop="1" thickBot="1" x14ac:dyDescent="0.25">
      <c r="A131" s="79"/>
      <c r="B131" s="123">
        <v>45092</v>
      </c>
      <c r="C131" s="124"/>
      <c r="D131" s="120" t="s">
        <v>41</v>
      </c>
      <c r="E131" s="121">
        <v>113700</v>
      </c>
      <c r="F131" s="193"/>
      <c r="G131" s="122">
        <f t="shared" si="1"/>
        <v>27687455.960399859</v>
      </c>
    </row>
    <row r="132" spans="1:7" s="7" customFormat="1" ht="18" thickTop="1" thickBot="1" x14ac:dyDescent="0.25">
      <c r="A132" s="79"/>
      <c r="B132" s="123">
        <v>45092</v>
      </c>
      <c r="C132" s="124"/>
      <c r="D132" s="120" t="s">
        <v>41</v>
      </c>
      <c r="E132" s="121">
        <v>40900</v>
      </c>
      <c r="F132" s="193"/>
      <c r="G132" s="122">
        <f t="shared" si="1"/>
        <v>27728355.960399859</v>
      </c>
    </row>
    <row r="133" spans="1:7" s="7" customFormat="1" ht="18" thickTop="1" thickBot="1" x14ac:dyDescent="0.25">
      <c r="A133" s="79"/>
      <c r="B133" s="123">
        <v>45092</v>
      </c>
      <c r="C133" s="124"/>
      <c r="D133" s="120" t="s">
        <v>41</v>
      </c>
      <c r="E133" s="121">
        <v>7315</v>
      </c>
      <c r="F133" s="193"/>
      <c r="G133" s="122">
        <f t="shared" si="1"/>
        <v>27735670.960399859</v>
      </c>
    </row>
    <row r="134" spans="1:7" s="7" customFormat="1" ht="20.25" customHeight="1" thickTop="1" thickBot="1" x14ac:dyDescent="0.25">
      <c r="A134" s="79"/>
      <c r="B134" s="123">
        <v>45092</v>
      </c>
      <c r="C134" s="124"/>
      <c r="D134" s="120" t="s">
        <v>41</v>
      </c>
      <c r="E134" s="121">
        <v>7165</v>
      </c>
      <c r="F134" s="193"/>
      <c r="G134" s="122">
        <f t="shared" si="1"/>
        <v>27742835.960399859</v>
      </c>
    </row>
    <row r="135" spans="1:7" s="7" customFormat="1" ht="18" thickTop="1" thickBot="1" x14ac:dyDescent="0.25">
      <c r="A135" s="79"/>
      <c r="B135" s="123">
        <v>45092</v>
      </c>
      <c r="C135" s="124"/>
      <c r="D135" s="120" t="s">
        <v>41</v>
      </c>
      <c r="E135" s="121">
        <v>26858</v>
      </c>
      <c r="F135" s="193"/>
      <c r="G135" s="122">
        <f t="shared" si="1"/>
        <v>27769693.960399859</v>
      </c>
    </row>
    <row r="136" spans="1:7" s="7" customFormat="1" ht="18" thickTop="1" thickBot="1" x14ac:dyDescent="0.25">
      <c r="A136" s="79"/>
      <c r="B136" s="123">
        <v>45092</v>
      </c>
      <c r="C136" s="124"/>
      <c r="D136" s="120" t="s">
        <v>41</v>
      </c>
      <c r="E136" s="121">
        <v>5685</v>
      </c>
      <c r="F136" s="193"/>
      <c r="G136" s="122">
        <f t="shared" si="1"/>
        <v>27775378.960399859</v>
      </c>
    </row>
    <row r="137" spans="1:7" s="7" customFormat="1" ht="18" thickTop="1" thickBot="1" x14ac:dyDescent="0.25">
      <c r="A137" s="79"/>
      <c r="B137" s="123">
        <v>45092</v>
      </c>
      <c r="C137" s="124"/>
      <c r="D137" s="120" t="s">
        <v>29</v>
      </c>
      <c r="E137" s="121">
        <v>31889.439999999999</v>
      </c>
      <c r="F137" s="193">
        <v>834.99</v>
      </c>
      <c r="G137" s="122">
        <f t="shared" si="1"/>
        <v>27806433.410399862</v>
      </c>
    </row>
    <row r="138" spans="1:7" s="7" customFormat="1" ht="18" thickTop="1" thickBot="1" x14ac:dyDescent="0.25">
      <c r="A138" s="79"/>
      <c r="B138" s="123">
        <v>45092</v>
      </c>
      <c r="C138" s="124"/>
      <c r="D138" s="120" t="s">
        <v>97</v>
      </c>
      <c r="E138" s="121">
        <v>778290.69</v>
      </c>
      <c r="F138" s="193"/>
      <c r="G138" s="122">
        <f t="shared" si="1"/>
        <v>28584724.100399863</v>
      </c>
    </row>
    <row r="139" spans="1:7" s="7" customFormat="1" ht="18" thickTop="1" thickBot="1" x14ac:dyDescent="0.25">
      <c r="A139" s="79"/>
      <c r="B139" s="123">
        <v>45092</v>
      </c>
      <c r="C139" s="124"/>
      <c r="D139" s="120" t="s">
        <v>98</v>
      </c>
      <c r="E139" s="121">
        <v>3836161.62</v>
      </c>
      <c r="F139" s="193"/>
      <c r="G139" s="122">
        <f t="shared" si="1"/>
        <v>32420885.720399864</v>
      </c>
    </row>
    <row r="140" spans="1:7" s="7" customFormat="1" ht="18" thickTop="1" thickBot="1" x14ac:dyDescent="0.25">
      <c r="A140" s="79"/>
      <c r="B140" s="123">
        <v>45092</v>
      </c>
      <c r="C140" s="124"/>
      <c r="D140" s="120" t="s">
        <v>99</v>
      </c>
      <c r="E140" s="121">
        <v>7200</v>
      </c>
      <c r="F140" s="193"/>
      <c r="G140" s="122">
        <f t="shared" si="1"/>
        <v>32428085.720399864</v>
      </c>
    </row>
    <row r="141" spans="1:7" s="7" customFormat="1" ht="31.5" thickTop="1" thickBot="1" x14ac:dyDescent="0.25">
      <c r="A141" s="79"/>
      <c r="B141" s="123">
        <v>45092</v>
      </c>
      <c r="C141" s="124"/>
      <c r="D141" s="120" t="s">
        <v>84</v>
      </c>
      <c r="E141" s="121">
        <v>143977.85</v>
      </c>
      <c r="F141" s="193"/>
      <c r="G141" s="122">
        <f t="shared" si="1"/>
        <v>32572063.570399866</v>
      </c>
    </row>
    <row r="142" spans="1:7" s="7" customFormat="1" ht="31.5" thickTop="1" thickBot="1" x14ac:dyDescent="0.25">
      <c r="A142" s="79"/>
      <c r="B142" s="123">
        <v>45092</v>
      </c>
      <c r="C142" s="124"/>
      <c r="D142" s="120" t="s">
        <v>84</v>
      </c>
      <c r="E142" s="126">
        <v>149515.46</v>
      </c>
      <c r="F142" s="196"/>
      <c r="G142" s="122">
        <f t="shared" si="1"/>
        <v>32721579.030399866</v>
      </c>
    </row>
    <row r="143" spans="1:7" s="7" customFormat="1" ht="31.5" thickTop="1" thickBot="1" x14ac:dyDescent="0.25">
      <c r="A143" s="79"/>
      <c r="B143" s="123">
        <v>45092</v>
      </c>
      <c r="C143" s="124"/>
      <c r="D143" s="120" t="s">
        <v>84</v>
      </c>
      <c r="E143" s="126">
        <v>41532.07</v>
      </c>
      <c r="F143" s="196"/>
      <c r="G143" s="122">
        <f t="shared" si="1"/>
        <v>32763111.100399867</v>
      </c>
    </row>
    <row r="144" spans="1:7" s="7" customFormat="1" ht="17.25" customHeight="1" thickTop="1" thickBot="1" x14ac:dyDescent="0.25">
      <c r="A144" s="79"/>
      <c r="B144" s="123">
        <v>45093</v>
      </c>
      <c r="C144" s="124"/>
      <c r="D144" s="120" t="s">
        <v>41</v>
      </c>
      <c r="E144" s="126">
        <v>54009</v>
      </c>
      <c r="F144" s="193"/>
      <c r="G144" s="122">
        <f t="shared" si="1"/>
        <v>32817120.100399867</v>
      </c>
    </row>
    <row r="145" spans="1:7" s="7" customFormat="1" ht="18" thickTop="1" thickBot="1" x14ac:dyDescent="0.25">
      <c r="A145" s="79"/>
      <c r="B145" s="123">
        <v>45093</v>
      </c>
      <c r="C145" s="124"/>
      <c r="D145" s="120" t="s">
        <v>41</v>
      </c>
      <c r="E145" s="126">
        <v>35100</v>
      </c>
      <c r="F145" s="193"/>
      <c r="G145" s="122">
        <f t="shared" si="1"/>
        <v>32852220.100399867</v>
      </c>
    </row>
    <row r="146" spans="1:7" s="7" customFormat="1" ht="18" thickTop="1" thickBot="1" x14ac:dyDescent="0.25">
      <c r="A146" s="79"/>
      <c r="B146" s="123">
        <v>45093</v>
      </c>
      <c r="C146" s="124"/>
      <c r="D146" s="120" t="s">
        <v>41</v>
      </c>
      <c r="E146" s="121">
        <v>17855</v>
      </c>
      <c r="F146" s="193"/>
      <c r="G146" s="122">
        <f t="shared" ref="G146:G209" si="2">G145+E146-F146</f>
        <v>32870075.100399867</v>
      </c>
    </row>
    <row r="147" spans="1:7" s="7" customFormat="1" ht="18" thickTop="1" thickBot="1" x14ac:dyDescent="0.25">
      <c r="A147" s="79"/>
      <c r="B147" s="123">
        <v>45093</v>
      </c>
      <c r="C147" s="124"/>
      <c r="D147" s="120" t="s">
        <v>41</v>
      </c>
      <c r="E147" s="121">
        <v>32214</v>
      </c>
      <c r="F147" s="193"/>
      <c r="G147" s="122">
        <f t="shared" si="2"/>
        <v>32902289.100399867</v>
      </c>
    </row>
    <row r="148" spans="1:7" s="7" customFormat="1" ht="18" customHeight="1" thickTop="1" thickBot="1" x14ac:dyDescent="0.25">
      <c r="A148" s="79"/>
      <c r="B148" s="123">
        <v>45093</v>
      </c>
      <c r="C148" s="124"/>
      <c r="D148" s="120" t="s">
        <v>41</v>
      </c>
      <c r="E148" s="121">
        <v>5150</v>
      </c>
      <c r="F148" s="193"/>
      <c r="G148" s="122">
        <f t="shared" si="2"/>
        <v>32907439.100399867</v>
      </c>
    </row>
    <row r="149" spans="1:7" s="7" customFormat="1" ht="18" thickTop="1" thickBot="1" x14ac:dyDescent="0.25">
      <c r="A149" s="79"/>
      <c r="B149" s="123">
        <v>45093</v>
      </c>
      <c r="C149" s="124"/>
      <c r="D149" s="120" t="s">
        <v>41</v>
      </c>
      <c r="E149" s="121">
        <v>11100</v>
      </c>
      <c r="F149" s="193"/>
      <c r="G149" s="122">
        <f t="shared" si="2"/>
        <v>32918539.100399867</v>
      </c>
    </row>
    <row r="150" spans="1:7" s="7" customFormat="1" ht="18" thickTop="1" thickBot="1" x14ac:dyDescent="0.25">
      <c r="A150" s="79"/>
      <c r="B150" s="123">
        <v>45093</v>
      </c>
      <c r="C150" s="124"/>
      <c r="D150" s="120" t="s">
        <v>41</v>
      </c>
      <c r="E150" s="121">
        <v>450</v>
      </c>
      <c r="F150" s="193"/>
      <c r="G150" s="122">
        <f t="shared" si="2"/>
        <v>32918989.100399867</v>
      </c>
    </row>
    <row r="151" spans="1:7" s="7" customFormat="1" ht="18" thickTop="1" thickBot="1" x14ac:dyDescent="0.25">
      <c r="A151" s="79"/>
      <c r="B151" s="123">
        <v>45093</v>
      </c>
      <c r="C151" s="124"/>
      <c r="D151" s="120" t="s">
        <v>29</v>
      </c>
      <c r="E151" s="121">
        <v>89539.29</v>
      </c>
      <c r="F151" s="193">
        <v>2277</v>
      </c>
      <c r="G151" s="122">
        <f t="shared" si="2"/>
        <v>33006251.390399866</v>
      </c>
    </row>
    <row r="152" spans="1:7" s="7" customFormat="1" ht="18" thickTop="1" thickBot="1" x14ac:dyDescent="0.25">
      <c r="A152" s="79"/>
      <c r="B152" s="123">
        <v>45093</v>
      </c>
      <c r="C152" s="124"/>
      <c r="D152" s="120" t="s">
        <v>22</v>
      </c>
      <c r="E152" s="121">
        <v>811937.79</v>
      </c>
      <c r="F152" s="193"/>
      <c r="G152" s="122">
        <f t="shared" si="2"/>
        <v>33818189.180399865</v>
      </c>
    </row>
    <row r="153" spans="1:7" s="7" customFormat="1" ht="18" thickTop="1" thickBot="1" x14ac:dyDescent="0.25">
      <c r="A153" s="79"/>
      <c r="B153" s="123">
        <v>45093</v>
      </c>
      <c r="C153" s="124"/>
      <c r="D153" s="120" t="s">
        <v>58</v>
      </c>
      <c r="E153" s="121">
        <v>272653.56</v>
      </c>
      <c r="F153" s="193"/>
      <c r="G153" s="122">
        <f t="shared" si="2"/>
        <v>34090842.740399867</v>
      </c>
    </row>
    <row r="154" spans="1:7" s="7" customFormat="1" ht="18" thickTop="1" thickBot="1" x14ac:dyDescent="0.25">
      <c r="A154" s="79"/>
      <c r="B154" s="123">
        <v>45093</v>
      </c>
      <c r="C154" s="124"/>
      <c r="D154" s="120" t="s">
        <v>22</v>
      </c>
      <c r="E154" s="121">
        <v>1339920.2</v>
      </c>
      <c r="F154" s="193"/>
      <c r="G154" s="122">
        <f t="shared" si="2"/>
        <v>35430762.94039987</v>
      </c>
    </row>
    <row r="155" spans="1:7" s="7" customFormat="1" ht="18" thickTop="1" thickBot="1" x14ac:dyDescent="0.25">
      <c r="A155" s="79"/>
      <c r="B155" s="123">
        <v>45093</v>
      </c>
      <c r="C155" s="124"/>
      <c r="D155" s="120" t="s">
        <v>22</v>
      </c>
      <c r="E155" s="121">
        <v>9586.4</v>
      </c>
      <c r="F155" s="193"/>
      <c r="G155" s="122">
        <f t="shared" si="2"/>
        <v>35440349.340399869</v>
      </c>
    </row>
    <row r="156" spans="1:7" s="7" customFormat="1" ht="18.75" customHeight="1" thickTop="1" thickBot="1" x14ac:dyDescent="0.25">
      <c r="A156" s="79"/>
      <c r="B156" s="123">
        <v>45093</v>
      </c>
      <c r="C156" s="124"/>
      <c r="D156" s="120" t="s">
        <v>22</v>
      </c>
      <c r="E156" s="121">
        <v>971250.88</v>
      </c>
      <c r="F156" s="193"/>
      <c r="G156" s="122">
        <f t="shared" si="2"/>
        <v>36411600.220399871</v>
      </c>
    </row>
    <row r="157" spans="1:7" s="7" customFormat="1" ht="23.25" customHeight="1" thickTop="1" thickBot="1" x14ac:dyDescent="0.25">
      <c r="A157" s="79"/>
      <c r="B157" s="123">
        <v>45093</v>
      </c>
      <c r="C157" s="124"/>
      <c r="D157" s="120" t="s">
        <v>23</v>
      </c>
      <c r="E157" s="121"/>
      <c r="F157" s="193">
        <v>16688966.279999999</v>
      </c>
      <c r="G157" s="122">
        <f t="shared" si="2"/>
        <v>19722633.94039987</v>
      </c>
    </row>
    <row r="158" spans="1:7" s="7" customFormat="1" ht="19.5" customHeight="1" thickTop="1" thickBot="1" x14ac:dyDescent="0.25">
      <c r="A158" s="79"/>
      <c r="B158" s="123">
        <v>45094</v>
      </c>
      <c r="C158" s="124"/>
      <c r="D158" s="120" t="s">
        <v>29</v>
      </c>
      <c r="E158" s="121">
        <v>2000</v>
      </c>
      <c r="F158" s="193">
        <v>54.4</v>
      </c>
      <c r="G158" s="122">
        <f t="shared" si="2"/>
        <v>19724579.540399872</v>
      </c>
    </row>
    <row r="159" spans="1:7" s="7" customFormat="1" ht="21.75" customHeight="1" thickTop="1" thickBot="1" x14ac:dyDescent="0.25">
      <c r="A159" s="79"/>
      <c r="B159" s="139">
        <v>45095</v>
      </c>
      <c r="C159" s="139"/>
      <c r="D159" s="139" t="s">
        <v>29</v>
      </c>
      <c r="E159" s="164">
        <v>6200</v>
      </c>
      <c r="F159" s="164">
        <v>158.74</v>
      </c>
      <c r="G159" s="122">
        <f t="shared" si="2"/>
        <v>19730620.800399873</v>
      </c>
    </row>
    <row r="160" spans="1:7" s="7" customFormat="1" ht="18" thickTop="1" thickBot="1" x14ac:dyDescent="0.25">
      <c r="A160" s="79"/>
      <c r="B160" s="139">
        <v>45096</v>
      </c>
      <c r="C160" s="139"/>
      <c r="D160" s="139" t="s">
        <v>41</v>
      </c>
      <c r="E160" s="164">
        <v>158985</v>
      </c>
      <c r="F160" s="164"/>
      <c r="G160" s="122">
        <f t="shared" si="2"/>
        <v>19889605.800399873</v>
      </c>
    </row>
    <row r="161" spans="1:7" s="7" customFormat="1" ht="18" thickTop="1" thickBot="1" x14ac:dyDescent="0.25">
      <c r="A161" s="79"/>
      <c r="B161" s="139">
        <v>45096</v>
      </c>
      <c r="C161" s="139"/>
      <c r="D161" s="139" t="s">
        <v>41</v>
      </c>
      <c r="E161" s="164">
        <v>53836</v>
      </c>
      <c r="F161" s="164"/>
      <c r="G161" s="122">
        <f t="shared" si="2"/>
        <v>19943441.800399873</v>
      </c>
    </row>
    <row r="162" spans="1:7" s="7" customFormat="1" ht="18" thickTop="1" thickBot="1" x14ac:dyDescent="0.25">
      <c r="A162" s="79"/>
      <c r="B162" s="139">
        <v>45096</v>
      </c>
      <c r="C162" s="139"/>
      <c r="D162" s="139" t="s">
        <v>41</v>
      </c>
      <c r="E162" s="164">
        <v>13520</v>
      </c>
      <c r="F162" s="164"/>
      <c r="G162" s="122">
        <f t="shared" si="2"/>
        <v>19956961.800399873</v>
      </c>
    </row>
    <row r="163" spans="1:7" s="7" customFormat="1" ht="18" thickTop="1" thickBot="1" x14ac:dyDescent="0.25">
      <c r="A163" s="79"/>
      <c r="B163" s="139">
        <v>45096</v>
      </c>
      <c r="C163" s="139"/>
      <c r="D163" s="139" t="s">
        <v>41</v>
      </c>
      <c r="E163" s="164">
        <v>32150</v>
      </c>
      <c r="F163" s="164"/>
      <c r="G163" s="122">
        <f t="shared" si="2"/>
        <v>19989111.800399873</v>
      </c>
    </row>
    <row r="164" spans="1:7" s="7" customFormat="1" ht="18" thickTop="1" thickBot="1" x14ac:dyDescent="0.25">
      <c r="A164" s="79"/>
      <c r="B164" s="139">
        <v>45096</v>
      </c>
      <c r="C164" s="139"/>
      <c r="D164" s="139" t="s">
        <v>41</v>
      </c>
      <c r="E164" s="164">
        <v>25900</v>
      </c>
      <c r="F164" s="164"/>
      <c r="G164" s="122">
        <f t="shared" si="2"/>
        <v>20015011.800399873</v>
      </c>
    </row>
    <row r="165" spans="1:7" s="7" customFormat="1" ht="18" thickTop="1" thickBot="1" x14ac:dyDescent="0.25">
      <c r="A165" s="79"/>
      <c r="B165" s="139">
        <v>45096</v>
      </c>
      <c r="C165" s="139"/>
      <c r="D165" s="139" t="s">
        <v>41</v>
      </c>
      <c r="E165" s="164">
        <v>6575</v>
      </c>
      <c r="F165" s="164"/>
      <c r="G165" s="122">
        <f t="shared" si="2"/>
        <v>20021586.800399873</v>
      </c>
    </row>
    <row r="166" spans="1:7" s="7" customFormat="1" ht="18" thickTop="1" thickBot="1" x14ac:dyDescent="0.25">
      <c r="A166" s="79"/>
      <c r="B166" s="139">
        <v>45096</v>
      </c>
      <c r="C166" s="139"/>
      <c r="D166" s="139" t="s">
        <v>41</v>
      </c>
      <c r="E166" s="164">
        <v>400</v>
      </c>
      <c r="F166" s="164"/>
      <c r="G166" s="122">
        <f t="shared" si="2"/>
        <v>20021986.800399873</v>
      </c>
    </row>
    <row r="167" spans="1:7" s="7" customFormat="1" ht="18" thickTop="1" thickBot="1" x14ac:dyDescent="0.25">
      <c r="A167" s="79"/>
      <c r="B167" s="139">
        <v>45096</v>
      </c>
      <c r="C167" s="139"/>
      <c r="D167" s="139" t="s">
        <v>29</v>
      </c>
      <c r="E167" s="164">
        <v>33219.919999999998</v>
      </c>
      <c r="F167" s="164">
        <v>852.37</v>
      </c>
      <c r="G167" s="122">
        <f t="shared" si="2"/>
        <v>20054354.350399874</v>
      </c>
    </row>
    <row r="168" spans="1:7" s="7" customFormat="1" ht="18" thickTop="1" thickBot="1" x14ac:dyDescent="0.25">
      <c r="A168" s="79"/>
      <c r="B168" s="169">
        <v>45096</v>
      </c>
      <c r="C168" s="170"/>
      <c r="D168" s="166" t="s">
        <v>100</v>
      </c>
      <c r="E168" s="168">
        <v>500991.25</v>
      </c>
      <c r="F168" s="168"/>
      <c r="G168" s="122">
        <f t="shared" si="2"/>
        <v>20555345.600399874</v>
      </c>
    </row>
    <row r="169" spans="1:7" s="7" customFormat="1" ht="18" thickTop="1" thickBot="1" x14ac:dyDescent="0.25">
      <c r="A169" s="79"/>
      <c r="B169" s="139">
        <v>45096</v>
      </c>
      <c r="C169" s="139"/>
      <c r="D169" s="205" t="s">
        <v>100</v>
      </c>
      <c r="E169" s="164">
        <v>32878.9</v>
      </c>
      <c r="F169" s="164"/>
      <c r="G169" s="122">
        <f t="shared" si="2"/>
        <v>20588224.500399873</v>
      </c>
    </row>
    <row r="170" spans="1:7" s="7" customFormat="1" ht="18" thickTop="1" thickBot="1" x14ac:dyDescent="0.25">
      <c r="A170" s="79"/>
      <c r="B170" s="163">
        <v>45096</v>
      </c>
      <c r="C170" s="139"/>
      <c r="D170" s="162" t="s">
        <v>101</v>
      </c>
      <c r="E170" s="164">
        <v>174159.97</v>
      </c>
      <c r="F170" s="164"/>
      <c r="G170" s="122">
        <f t="shared" si="2"/>
        <v>20762384.470399871</v>
      </c>
    </row>
    <row r="171" spans="1:7" s="7" customFormat="1" ht="18" thickTop="1" thickBot="1" x14ac:dyDescent="0.25">
      <c r="A171" s="79"/>
      <c r="B171" s="163">
        <v>45096</v>
      </c>
      <c r="C171" s="139"/>
      <c r="D171" s="162" t="s">
        <v>102</v>
      </c>
      <c r="E171" s="164">
        <v>55106.7</v>
      </c>
      <c r="F171" s="164"/>
      <c r="G171" s="122">
        <f t="shared" si="2"/>
        <v>20817491.170399871</v>
      </c>
    </row>
    <row r="172" spans="1:7" s="7" customFormat="1" ht="18" thickTop="1" thickBot="1" x14ac:dyDescent="0.25">
      <c r="A172" s="79"/>
      <c r="B172" s="163">
        <v>45096</v>
      </c>
      <c r="C172" s="139"/>
      <c r="D172" s="162" t="s">
        <v>103</v>
      </c>
      <c r="E172" s="164">
        <v>5363</v>
      </c>
      <c r="F172" s="164"/>
      <c r="G172" s="122">
        <f t="shared" si="2"/>
        <v>20822854.170399871</v>
      </c>
    </row>
    <row r="173" spans="1:7" s="7" customFormat="1" ht="18" thickTop="1" thickBot="1" x14ac:dyDescent="0.25">
      <c r="A173" s="79"/>
      <c r="B173" s="165">
        <v>45096</v>
      </c>
      <c r="C173" s="161"/>
      <c r="D173" s="166" t="s">
        <v>57</v>
      </c>
      <c r="E173" s="161">
        <v>7000</v>
      </c>
      <c r="F173" s="161"/>
      <c r="G173" s="122">
        <f t="shared" si="2"/>
        <v>20829854.170399871</v>
      </c>
    </row>
    <row r="174" spans="1:7" s="7" customFormat="1" ht="17.25" customHeight="1" thickTop="1" thickBot="1" x14ac:dyDescent="0.25">
      <c r="A174" s="79"/>
      <c r="B174" s="123">
        <v>45096</v>
      </c>
      <c r="C174" s="124"/>
      <c r="D174" s="120" t="s">
        <v>23</v>
      </c>
      <c r="E174" s="121"/>
      <c r="F174" s="171">
        <v>5247793.43</v>
      </c>
      <c r="G174" s="122">
        <f t="shared" si="2"/>
        <v>15582060.740399871</v>
      </c>
    </row>
    <row r="175" spans="1:7" s="7" customFormat="1" ht="18" thickTop="1" thickBot="1" x14ac:dyDescent="0.25">
      <c r="A175" s="79"/>
      <c r="B175" s="129">
        <v>45097</v>
      </c>
      <c r="C175" s="130"/>
      <c r="D175" s="120" t="s">
        <v>41</v>
      </c>
      <c r="E175" s="121">
        <v>110151</v>
      </c>
      <c r="F175" s="171"/>
      <c r="G175" s="122">
        <f t="shared" si="2"/>
        <v>15692211.740399871</v>
      </c>
    </row>
    <row r="176" spans="1:7" s="7" customFormat="1" ht="18" thickTop="1" thickBot="1" x14ac:dyDescent="0.25">
      <c r="A176" s="79"/>
      <c r="B176" s="129">
        <v>45097</v>
      </c>
      <c r="C176" s="130"/>
      <c r="D176" s="120" t="s">
        <v>41</v>
      </c>
      <c r="E176" s="121">
        <v>12645</v>
      </c>
      <c r="F176" s="171"/>
      <c r="G176" s="122">
        <f t="shared" si="2"/>
        <v>15704856.740399871</v>
      </c>
    </row>
    <row r="177" spans="1:9" s="7" customFormat="1" ht="18" thickTop="1" thickBot="1" x14ac:dyDescent="0.25">
      <c r="A177" s="79"/>
      <c r="B177" s="129">
        <v>45097</v>
      </c>
      <c r="C177" s="130"/>
      <c r="D177" s="120" t="s">
        <v>41</v>
      </c>
      <c r="E177" s="121">
        <v>7960</v>
      </c>
      <c r="F177" s="171"/>
      <c r="G177" s="122">
        <f t="shared" si="2"/>
        <v>15712816.740399871</v>
      </c>
    </row>
    <row r="178" spans="1:9" s="7" customFormat="1" ht="18" thickTop="1" thickBot="1" x14ac:dyDescent="0.25">
      <c r="A178" s="79"/>
      <c r="B178" s="129">
        <v>45097</v>
      </c>
      <c r="C178" s="130"/>
      <c r="D178" s="120" t="s">
        <v>41</v>
      </c>
      <c r="E178" s="121">
        <v>48660</v>
      </c>
      <c r="F178" s="171"/>
      <c r="G178" s="122">
        <f t="shared" si="2"/>
        <v>15761476.740399871</v>
      </c>
    </row>
    <row r="179" spans="1:9" s="7" customFormat="1" ht="18" thickTop="1" thickBot="1" x14ac:dyDescent="0.25">
      <c r="A179" s="79"/>
      <c r="B179" s="129">
        <v>45097</v>
      </c>
      <c r="C179" s="130"/>
      <c r="D179" s="120" t="s">
        <v>41</v>
      </c>
      <c r="E179" s="121">
        <v>12011</v>
      </c>
      <c r="F179" s="171"/>
      <c r="G179" s="122">
        <f t="shared" si="2"/>
        <v>15773487.740399871</v>
      </c>
    </row>
    <row r="180" spans="1:9" s="7" customFormat="1" ht="18" thickTop="1" thickBot="1" x14ac:dyDescent="0.25">
      <c r="A180" s="79"/>
      <c r="B180" s="129">
        <v>45097</v>
      </c>
      <c r="C180" s="130"/>
      <c r="D180" s="120" t="s">
        <v>41</v>
      </c>
      <c r="E180" s="121">
        <v>40520</v>
      </c>
      <c r="F180" s="171"/>
      <c r="G180" s="122">
        <f t="shared" si="2"/>
        <v>15814007.740399871</v>
      </c>
    </row>
    <row r="181" spans="1:9" s="7" customFormat="1" ht="18" thickTop="1" thickBot="1" x14ac:dyDescent="0.25">
      <c r="A181" s="79"/>
      <c r="B181" s="129">
        <v>45097</v>
      </c>
      <c r="C181" s="130"/>
      <c r="D181" s="120" t="s">
        <v>29</v>
      </c>
      <c r="E181" s="121">
        <v>73778.89</v>
      </c>
      <c r="F181" s="171">
        <v>1934.23</v>
      </c>
      <c r="G181" s="122">
        <f t="shared" si="2"/>
        <v>15885852.400399871</v>
      </c>
    </row>
    <row r="182" spans="1:9" s="7" customFormat="1" ht="24.75" customHeight="1" thickTop="1" thickBot="1" x14ac:dyDescent="0.25">
      <c r="A182" s="79"/>
      <c r="B182" s="129">
        <v>45097</v>
      </c>
      <c r="C182" s="130"/>
      <c r="D182" s="120" t="s">
        <v>52</v>
      </c>
      <c r="E182" s="121">
        <v>750</v>
      </c>
      <c r="F182" s="171">
        <v>47.5</v>
      </c>
      <c r="G182" s="122">
        <f t="shared" si="2"/>
        <v>15886554.900399871</v>
      </c>
    </row>
    <row r="183" spans="1:9" s="7" customFormat="1" ht="18" thickTop="1" thickBot="1" x14ac:dyDescent="0.25">
      <c r="A183" s="79"/>
      <c r="B183" s="129">
        <v>45097</v>
      </c>
      <c r="C183" s="130"/>
      <c r="D183" s="120" t="s">
        <v>104</v>
      </c>
      <c r="E183" s="121">
        <v>70000</v>
      </c>
      <c r="F183" s="171"/>
      <c r="G183" s="122">
        <f t="shared" si="2"/>
        <v>15956554.900399871</v>
      </c>
    </row>
    <row r="184" spans="1:9" s="7" customFormat="1" ht="18" thickTop="1" thickBot="1" x14ac:dyDescent="0.25">
      <c r="A184" s="79"/>
      <c r="B184" s="129">
        <v>45097</v>
      </c>
      <c r="C184" s="130"/>
      <c r="D184" s="120" t="s">
        <v>46</v>
      </c>
      <c r="E184" s="121">
        <v>71301.59</v>
      </c>
      <c r="F184" s="171"/>
      <c r="G184" s="122">
        <f t="shared" si="2"/>
        <v>16027856.490399871</v>
      </c>
    </row>
    <row r="185" spans="1:9" s="7" customFormat="1" ht="18" thickTop="1" thickBot="1" x14ac:dyDescent="0.25">
      <c r="A185" s="79"/>
      <c r="B185" s="129">
        <v>45097</v>
      </c>
      <c r="C185" s="130"/>
      <c r="D185" s="120" t="s">
        <v>42</v>
      </c>
      <c r="E185" s="121">
        <v>3661.3</v>
      </c>
      <c r="F185" s="171"/>
      <c r="G185" s="122">
        <f t="shared" si="2"/>
        <v>16031517.790399872</v>
      </c>
    </row>
    <row r="186" spans="1:9" s="7" customFormat="1" ht="18" thickTop="1" thickBot="1" x14ac:dyDescent="0.25">
      <c r="A186" s="79"/>
      <c r="B186" s="129">
        <v>45097</v>
      </c>
      <c r="C186" s="130"/>
      <c r="D186" s="120" t="s">
        <v>42</v>
      </c>
      <c r="E186" s="121">
        <v>218850.23</v>
      </c>
      <c r="F186" s="171"/>
      <c r="G186" s="122">
        <f t="shared" si="2"/>
        <v>16250368.020399872</v>
      </c>
    </row>
    <row r="187" spans="1:9" s="7" customFormat="1" ht="18" thickTop="1" thickBot="1" x14ac:dyDescent="0.25">
      <c r="A187" s="79"/>
      <c r="B187" s="129">
        <v>45097</v>
      </c>
      <c r="C187" s="130"/>
      <c r="D187" s="120" t="s">
        <v>42</v>
      </c>
      <c r="E187" s="121">
        <v>662282.19999999995</v>
      </c>
      <c r="F187" s="171"/>
      <c r="G187" s="122">
        <f t="shared" si="2"/>
        <v>16912650.220399871</v>
      </c>
    </row>
    <row r="188" spans="1:9" s="7" customFormat="1" ht="18" thickTop="1" thickBot="1" x14ac:dyDescent="0.25">
      <c r="A188" s="79"/>
      <c r="B188" s="129">
        <v>45097</v>
      </c>
      <c r="C188" s="130"/>
      <c r="D188" s="120" t="s">
        <v>42</v>
      </c>
      <c r="E188" s="121">
        <v>126748</v>
      </c>
      <c r="F188" s="171"/>
      <c r="G188" s="122">
        <f t="shared" si="2"/>
        <v>17039398.220399871</v>
      </c>
      <c r="H188" s="203"/>
      <c r="I188" s="110"/>
    </row>
    <row r="189" spans="1:9" s="7" customFormat="1" ht="18" thickTop="1" thickBot="1" x14ac:dyDescent="0.25">
      <c r="A189" s="79"/>
      <c r="B189" s="129">
        <v>45097</v>
      </c>
      <c r="C189" s="130"/>
      <c r="D189" s="120" t="s">
        <v>42</v>
      </c>
      <c r="E189" s="121">
        <v>24435.9</v>
      </c>
      <c r="F189" s="171"/>
      <c r="G189" s="122">
        <f t="shared" si="2"/>
        <v>17063834.12039987</v>
      </c>
    </row>
    <row r="190" spans="1:9" s="7" customFormat="1" ht="18" thickTop="1" thickBot="1" x14ac:dyDescent="0.25">
      <c r="A190" s="79"/>
      <c r="B190" s="129">
        <v>45097</v>
      </c>
      <c r="C190" s="130"/>
      <c r="D190" s="120" t="s">
        <v>42</v>
      </c>
      <c r="E190" s="121">
        <v>119145.65</v>
      </c>
      <c r="F190" s="171"/>
      <c r="G190" s="122">
        <f t="shared" si="2"/>
        <v>17182979.770399868</v>
      </c>
    </row>
    <row r="191" spans="1:9" s="7" customFormat="1" ht="18" thickTop="1" thickBot="1" x14ac:dyDescent="0.25">
      <c r="A191" s="79"/>
      <c r="B191" s="129">
        <v>45097</v>
      </c>
      <c r="C191" s="130"/>
      <c r="D191" s="120" t="s">
        <v>42</v>
      </c>
      <c r="E191" s="121">
        <v>1039260.03</v>
      </c>
      <c r="F191" s="171"/>
      <c r="G191" s="122">
        <f t="shared" si="2"/>
        <v>18222239.80039987</v>
      </c>
    </row>
    <row r="192" spans="1:9" s="7" customFormat="1" ht="18" thickTop="1" thickBot="1" x14ac:dyDescent="0.25">
      <c r="A192" s="79"/>
      <c r="B192" s="129">
        <v>45097</v>
      </c>
      <c r="C192" s="130"/>
      <c r="D192" s="120" t="s">
        <v>42</v>
      </c>
      <c r="E192" s="121">
        <v>16515</v>
      </c>
      <c r="F192" s="171"/>
      <c r="G192" s="122">
        <f t="shared" si="2"/>
        <v>18238754.80039987</v>
      </c>
    </row>
    <row r="193" spans="1:7" s="7" customFormat="1" ht="18" thickTop="1" thickBot="1" x14ac:dyDescent="0.25">
      <c r="A193" s="79"/>
      <c r="B193" s="129">
        <v>45097</v>
      </c>
      <c r="C193" s="130"/>
      <c r="D193" s="120" t="s">
        <v>67</v>
      </c>
      <c r="E193" s="121">
        <v>1403644.76</v>
      </c>
      <c r="F193" s="171"/>
      <c r="G193" s="122">
        <f t="shared" si="2"/>
        <v>19642399.560399871</v>
      </c>
    </row>
    <row r="194" spans="1:7" s="7" customFormat="1" ht="18" thickTop="1" thickBot="1" x14ac:dyDescent="0.25">
      <c r="A194" s="79"/>
      <c r="B194" s="129">
        <v>45097</v>
      </c>
      <c r="C194" s="130"/>
      <c r="D194" s="120" t="s">
        <v>23</v>
      </c>
      <c r="E194" s="121"/>
      <c r="F194" s="171">
        <v>1420167.4</v>
      </c>
      <c r="G194" s="122">
        <f t="shared" si="2"/>
        <v>18222232.160399873</v>
      </c>
    </row>
    <row r="195" spans="1:7" s="7" customFormat="1" ht="18" thickTop="1" thickBot="1" x14ac:dyDescent="0.25">
      <c r="A195" s="79"/>
      <c r="B195" s="129">
        <v>45098</v>
      </c>
      <c r="C195" s="130"/>
      <c r="D195" s="120" t="s">
        <v>41</v>
      </c>
      <c r="E195" s="121">
        <v>35600</v>
      </c>
      <c r="F195" s="171"/>
      <c r="G195" s="122">
        <f t="shared" si="2"/>
        <v>18257832.160399873</v>
      </c>
    </row>
    <row r="196" spans="1:7" s="7" customFormat="1" ht="18" thickTop="1" thickBot="1" x14ac:dyDescent="0.25">
      <c r="A196" s="79"/>
      <c r="B196" s="129">
        <v>45098</v>
      </c>
      <c r="C196" s="130"/>
      <c r="D196" s="120" t="s">
        <v>41</v>
      </c>
      <c r="E196" s="121">
        <v>3996</v>
      </c>
      <c r="F196" s="171"/>
      <c r="G196" s="122">
        <f t="shared" si="2"/>
        <v>18261828.160399873</v>
      </c>
    </row>
    <row r="197" spans="1:7" s="7" customFormat="1" ht="18" thickTop="1" thickBot="1" x14ac:dyDescent="0.25">
      <c r="A197" s="79"/>
      <c r="B197" s="129">
        <v>45098</v>
      </c>
      <c r="C197" s="130"/>
      <c r="D197" s="120" t="s">
        <v>41</v>
      </c>
      <c r="E197" s="121">
        <v>85300</v>
      </c>
      <c r="F197" s="171"/>
      <c r="G197" s="122">
        <f t="shared" si="2"/>
        <v>18347128.160399873</v>
      </c>
    </row>
    <row r="198" spans="1:7" s="7" customFormat="1" ht="18" thickTop="1" thickBot="1" x14ac:dyDescent="0.25">
      <c r="A198" s="79"/>
      <c r="B198" s="129">
        <v>45098</v>
      </c>
      <c r="C198" s="130"/>
      <c r="D198" s="120" t="s">
        <v>41</v>
      </c>
      <c r="E198" s="121">
        <v>15670</v>
      </c>
      <c r="F198" s="171"/>
      <c r="G198" s="122">
        <f t="shared" si="2"/>
        <v>18362798.160399873</v>
      </c>
    </row>
    <row r="199" spans="1:7" s="7" customFormat="1" ht="18" thickTop="1" thickBot="1" x14ac:dyDescent="0.25">
      <c r="A199" s="79"/>
      <c r="B199" s="129">
        <v>45098</v>
      </c>
      <c r="C199" s="130"/>
      <c r="D199" s="120" t="s">
        <v>41</v>
      </c>
      <c r="E199" s="121">
        <v>2050</v>
      </c>
      <c r="F199" s="171"/>
      <c r="G199" s="122">
        <f t="shared" si="2"/>
        <v>18364848.160399873</v>
      </c>
    </row>
    <row r="200" spans="1:7" s="7" customFormat="1" ht="18" thickTop="1" thickBot="1" x14ac:dyDescent="0.25">
      <c r="A200" s="79"/>
      <c r="B200" s="129">
        <v>45098</v>
      </c>
      <c r="C200" s="130"/>
      <c r="D200" s="120" t="s">
        <v>41</v>
      </c>
      <c r="E200" s="121">
        <v>39305</v>
      </c>
      <c r="F200" s="171"/>
      <c r="G200" s="122">
        <f t="shared" si="2"/>
        <v>18404153.160399873</v>
      </c>
    </row>
    <row r="201" spans="1:7" s="7" customFormat="1" ht="18" thickTop="1" thickBot="1" x14ac:dyDescent="0.25">
      <c r="A201" s="79"/>
      <c r="B201" s="129">
        <v>45098</v>
      </c>
      <c r="C201" s="130"/>
      <c r="D201" s="120" t="s">
        <v>41</v>
      </c>
      <c r="E201" s="121">
        <v>200</v>
      </c>
      <c r="F201" s="171"/>
      <c r="G201" s="122">
        <f t="shared" si="2"/>
        <v>18404353.160399873</v>
      </c>
    </row>
    <row r="202" spans="1:7" s="7" customFormat="1" ht="21.75" customHeight="1" thickTop="1" thickBot="1" x14ac:dyDescent="0.25">
      <c r="A202" s="79"/>
      <c r="B202" s="129">
        <v>45098</v>
      </c>
      <c r="C202" s="130"/>
      <c r="D202" s="120" t="s">
        <v>29</v>
      </c>
      <c r="E202" s="121">
        <v>27969.88</v>
      </c>
      <c r="F202" s="171">
        <v>713.21</v>
      </c>
      <c r="G202" s="122">
        <f t="shared" si="2"/>
        <v>18431609.830399871</v>
      </c>
    </row>
    <row r="203" spans="1:7" s="7" customFormat="1" ht="31.5" thickTop="1" thickBot="1" x14ac:dyDescent="0.25">
      <c r="A203" s="79"/>
      <c r="B203" s="129">
        <v>45098</v>
      </c>
      <c r="C203" s="130"/>
      <c r="D203" s="120" t="s">
        <v>51</v>
      </c>
      <c r="E203" s="121">
        <v>643335</v>
      </c>
      <c r="F203" s="171"/>
      <c r="G203" s="122">
        <f t="shared" si="2"/>
        <v>19074944.830399871</v>
      </c>
    </row>
    <row r="204" spans="1:7" s="7" customFormat="1" ht="18" thickTop="1" thickBot="1" x14ac:dyDescent="0.25">
      <c r="A204" s="79"/>
      <c r="B204" s="129">
        <v>45098</v>
      </c>
      <c r="C204" s="130"/>
      <c r="D204" s="120" t="s">
        <v>44</v>
      </c>
      <c r="E204" s="121">
        <v>101151.06</v>
      </c>
      <c r="F204" s="171"/>
      <c r="G204" s="122">
        <f t="shared" si="2"/>
        <v>19176095.89039987</v>
      </c>
    </row>
    <row r="205" spans="1:7" s="7" customFormat="1" ht="18" thickTop="1" thickBot="1" x14ac:dyDescent="0.25">
      <c r="A205" s="79"/>
      <c r="B205" s="129">
        <v>45099</v>
      </c>
      <c r="C205" s="130"/>
      <c r="D205" s="120" t="s">
        <v>41</v>
      </c>
      <c r="E205" s="121">
        <v>38532</v>
      </c>
      <c r="F205" s="171"/>
      <c r="G205" s="122">
        <f t="shared" si="2"/>
        <v>19214627.89039987</v>
      </c>
    </row>
    <row r="206" spans="1:7" s="7" customFormat="1" ht="18" thickTop="1" thickBot="1" x14ac:dyDescent="0.25">
      <c r="A206" s="79"/>
      <c r="B206" s="129">
        <v>45099</v>
      </c>
      <c r="C206" s="130"/>
      <c r="D206" s="120" t="s">
        <v>41</v>
      </c>
      <c r="E206" s="121">
        <v>9145</v>
      </c>
      <c r="F206" s="171"/>
      <c r="G206" s="122">
        <f t="shared" si="2"/>
        <v>19223772.89039987</v>
      </c>
    </row>
    <row r="207" spans="1:7" s="7" customFormat="1" ht="18" thickTop="1" thickBot="1" x14ac:dyDescent="0.25">
      <c r="A207" s="79"/>
      <c r="B207" s="129">
        <v>45099</v>
      </c>
      <c r="C207" s="130"/>
      <c r="D207" s="120" t="s">
        <v>41</v>
      </c>
      <c r="E207" s="121">
        <v>3370</v>
      </c>
      <c r="F207" s="171"/>
      <c r="G207" s="122">
        <f t="shared" si="2"/>
        <v>19227142.89039987</v>
      </c>
    </row>
    <row r="208" spans="1:7" s="7" customFormat="1" ht="18" thickTop="1" thickBot="1" x14ac:dyDescent="0.25">
      <c r="A208" s="79"/>
      <c r="B208" s="129">
        <v>45099</v>
      </c>
      <c r="C208" s="130"/>
      <c r="D208" s="120" t="s">
        <v>41</v>
      </c>
      <c r="E208" s="121">
        <v>129310</v>
      </c>
      <c r="F208" s="171"/>
      <c r="G208" s="122">
        <f t="shared" si="2"/>
        <v>19356452.89039987</v>
      </c>
    </row>
    <row r="209" spans="1:7" s="7" customFormat="1" ht="18" thickTop="1" thickBot="1" x14ac:dyDescent="0.25">
      <c r="A209" s="79"/>
      <c r="B209" s="129">
        <v>45099</v>
      </c>
      <c r="C209" s="130"/>
      <c r="D209" s="120" t="s">
        <v>41</v>
      </c>
      <c r="E209" s="121">
        <v>8770</v>
      </c>
      <c r="F209" s="171"/>
      <c r="G209" s="122">
        <f t="shared" si="2"/>
        <v>19365222.89039987</v>
      </c>
    </row>
    <row r="210" spans="1:7" s="7" customFormat="1" ht="18" thickTop="1" thickBot="1" x14ac:dyDescent="0.25">
      <c r="A210" s="79"/>
      <c r="B210" s="129">
        <v>45099</v>
      </c>
      <c r="C210" s="130"/>
      <c r="D210" s="120" t="s">
        <v>41</v>
      </c>
      <c r="E210" s="121">
        <v>57167</v>
      </c>
      <c r="F210" s="171"/>
      <c r="G210" s="122">
        <f t="shared" ref="G210:G273" si="3">G209+E210-F210</f>
        <v>19422389.89039987</v>
      </c>
    </row>
    <row r="211" spans="1:7" s="7" customFormat="1" ht="18" thickTop="1" thickBot="1" x14ac:dyDescent="0.25">
      <c r="A211" s="79"/>
      <c r="B211" s="129">
        <v>45099</v>
      </c>
      <c r="C211" s="130"/>
      <c r="D211" s="120" t="s">
        <v>41</v>
      </c>
      <c r="E211" s="121">
        <v>1865</v>
      </c>
      <c r="F211" s="171"/>
      <c r="G211" s="122">
        <f t="shared" si="3"/>
        <v>19424254.89039987</v>
      </c>
    </row>
    <row r="212" spans="1:7" s="7" customFormat="1" ht="18" thickTop="1" thickBot="1" x14ac:dyDescent="0.25">
      <c r="A212" s="79"/>
      <c r="B212" s="129">
        <v>45099</v>
      </c>
      <c r="C212" s="130"/>
      <c r="D212" s="120" t="s">
        <v>29</v>
      </c>
      <c r="E212" s="121">
        <v>95611.54</v>
      </c>
      <c r="F212" s="171">
        <v>2495</v>
      </c>
      <c r="G212" s="122">
        <f t="shared" si="3"/>
        <v>19517371.430399869</v>
      </c>
    </row>
    <row r="213" spans="1:7" s="7" customFormat="1" ht="46.5" thickTop="1" thickBot="1" x14ac:dyDescent="0.25">
      <c r="A213" s="79"/>
      <c r="B213" s="129">
        <v>45099</v>
      </c>
      <c r="C213" s="130"/>
      <c r="D213" s="120" t="s">
        <v>105</v>
      </c>
      <c r="E213" s="121">
        <v>2208</v>
      </c>
      <c r="F213" s="171"/>
      <c r="G213" s="122">
        <f t="shared" si="3"/>
        <v>19519579.430399869</v>
      </c>
    </row>
    <row r="214" spans="1:7" s="7" customFormat="1" ht="18" thickTop="1" thickBot="1" x14ac:dyDescent="0.25">
      <c r="A214" s="79"/>
      <c r="B214" s="129">
        <v>45099</v>
      </c>
      <c r="C214" s="130"/>
      <c r="D214" s="120" t="s">
        <v>57</v>
      </c>
      <c r="E214" s="121">
        <v>3000</v>
      </c>
      <c r="F214" s="171"/>
      <c r="G214" s="122">
        <f t="shared" si="3"/>
        <v>19522579.430399869</v>
      </c>
    </row>
    <row r="215" spans="1:7" s="7" customFormat="1" ht="18" thickTop="1" thickBot="1" x14ac:dyDescent="0.25">
      <c r="A215" s="79"/>
      <c r="B215" s="129">
        <v>45099</v>
      </c>
      <c r="C215" s="130" t="s">
        <v>106</v>
      </c>
      <c r="D215" s="120" t="s">
        <v>107</v>
      </c>
      <c r="E215" s="121"/>
      <c r="F215" s="171">
        <v>1275810.78</v>
      </c>
      <c r="G215" s="122">
        <f t="shared" si="3"/>
        <v>18246768.650399867</v>
      </c>
    </row>
    <row r="216" spans="1:7" s="7" customFormat="1" ht="18" thickTop="1" thickBot="1" x14ac:dyDescent="0.25">
      <c r="A216" s="79"/>
      <c r="B216" s="129">
        <v>45100</v>
      </c>
      <c r="C216" s="130"/>
      <c r="D216" s="120" t="s">
        <v>41</v>
      </c>
      <c r="E216" s="121">
        <v>14421</v>
      </c>
      <c r="F216" s="171"/>
      <c r="G216" s="122">
        <f t="shared" si="3"/>
        <v>18261189.650399867</v>
      </c>
    </row>
    <row r="217" spans="1:7" s="7" customFormat="1" ht="18" thickTop="1" thickBot="1" x14ac:dyDescent="0.25">
      <c r="A217" s="79"/>
      <c r="B217" s="129">
        <v>45100</v>
      </c>
      <c r="C217" s="130"/>
      <c r="D217" s="120" t="s">
        <v>41</v>
      </c>
      <c r="E217" s="121">
        <v>5550</v>
      </c>
      <c r="F217" s="171"/>
      <c r="G217" s="122">
        <f t="shared" si="3"/>
        <v>18266739.650399867</v>
      </c>
    </row>
    <row r="218" spans="1:7" s="7" customFormat="1" ht="18" thickTop="1" thickBot="1" x14ac:dyDescent="0.25">
      <c r="A218" s="79"/>
      <c r="B218" s="129">
        <v>45100</v>
      </c>
      <c r="C218" s="130"/>
      <c r="D218" s="120" t="s">
        <v>41</v>
      </c>
      <c r="E218" s="121">
        <v>6850</v>
      </c>
      <c r="F218" s="171"/>
      <c r="G218" s="122">
        <f t="shared" si="3"/>
        <v>18273589.650399867</v>
      </c>
    </row>
    <row r="219" spans="1:7" s="7" customFormat="1" ht="18" thickTop="1" thickBot="1" x14ac:dyDescent="0.25">
      <c r="A219" s="79"/>
      <c r="B219" s="129">
        <v>45100</v>
      </c>
      <c r="C219" s="130"/>
      <c r="D219" s="120" t="s">
        <v>41</v>
      </c>
      <c r="E219" s="121">
        <v>115032</v>
      </c>
      <c r="F219" s="171"/>
      <c r="G219" s="122">
        <f t="shared" si="3"/>
        <v>18388621.650399867</v>
      </c>
    </row>
    <row r="220" spans="1:7" s="7" customFormat="1" ht="18" thickTop="1" thickBot="1" x14ac:dyDescent="0.25">
      <c r="A220" s="79"/>
      <c r="B220" s="129">
        <v>45100</v>
      </c>
      <c r="C220" s="130"/>
      <c r="D220" s="120" t="s">
        <v>41</v>
      </c>
      <c r="E220" s="121">
        <v>37190</v>
      </c>
      <c r="F220" s="171"/>
      <c r="G220" s="122">
        <f t="shared" si="3"/>
        <v>18425811.650399867</v>
      </c>
    </row>
    <row r="221" spans="1:7" s="7" customFormat="1" ht="18" thickTop="1" thickBot="1" x14ac:dyDescent="0.25">
      <c r="A221" s="79"/>
      <c r="B221" s="129">
        <v>45100</v>
      </c>
      <c r="C221" s="130"/>
      <c r="D221" s="120" t="s">
        <v>41</v>
      </c>
      <c r="E221" s="121">
        <v>45055</v>
      </c>
      <c r="F221" s="171"/>
      <c r="G221" s="122">
        <f t="shared" si="3"/>
        <v>18470866.650399867</v>
      </c>
    </row>
    <row r="222" spans="1:7" s="7" customFormat="1" ht="18" thickTop="1" thickBot="1" x14ac:dyDescent="0.25">
      <c r="A222" s="79"/>
      <c r="B222" s="129">
        <v>45100</v>
      </c>
      <c r="C222" s="130"/>
      <c r="D222" s="120" t="s">
        <v>29</v>
      </c>
      <c r="E222" s="121">
        <v>89825.279999999999</v>
      </c>
      <c r="F222" s="171">
        <v>2348.42</v>
      </c>
      <c r="G222" s="122">
        <f t="shared" si="3"/>
        <v>18558343.510399867</v>
      </c>
    </row>
    <row r="223" spans="1:7" s="7" customFormat="1" ht="18" thickTop="1" thickBot="1" x14ac:dyDescent="0.25">
      <c r="A223" s="79"/>
      <c r="B223" s="129">
        <v>45100</v>
      </c>
      <c r="C223" s="130"/>
      <c r="D223" s="120" t="s">
        <v>22</v>
      </c>
      <c r="E223" s="121">
        <v>50000</v>
      </c>
      <c r="F223" s="171"/>
      <c r="G223" s="122">
        <f t="shared" si="3"/>
        <v>18608343.510399867</v>
      </c>
    </row>
    <row r="224" spans="1:7" s="7" customFormat="1" ht="18" thickTop="1" thickBot="1" x14ac:dyDescent="0.25">
      <c r="A224" s="79"/>
      <c r="B224" s="129">
        <v>45100</v>
      </c>
      <c r="C224" s="130"/>
      <c r="D224" s="120" t="s">
        <v>22</v>
      </c>
      <c r="E224" s="121">
        <v>1274703.74</v>
      </c>
      <c r="F224" s="171"/>
      <c r="G224" s="122">
        <f t="shared" si="3"/>
        <v>19883047.250399865</v>
      </c>
    </row>
    <row r="225" spans="1:7" s="7" customFormat="1" ht="18" thickTop="1" thickBot="1" x14ac:dyDescent="0.25">
      <c r="A225" s="79"/>
      <c r="B225" s="129">
        <v>45100</v>
      </c>
      <c r="C225" s="130"/>
      <c r="D225" s="120" t="s">
        <v>23</v>
      </c>
      <c r="E225" s="121"/>
      <c r="F225" s="171">
        <v>58410</v>
      </c>
      <c r="G225" s="122">
        <f t="shared" si="3"/>
        <v>19824637.250399865</v>
      </c>
    </row>
    <row r="226" spans="1:7" s="7" customFormat="1" ht="31.5" thickTop="1" thickBot="1" x14ac:dyDescent="0.25">
      <c r="A226" s="79"/>
      <c r="B226" s="129">
        <v>45100</v>
      </c>
      <c r="C226" s="130" t="s">
        <v>106</v>
      </c>
      <c r="D226" s="120" t="s">
        <v>108</v>
      </c>
      <c r="E226" s="121"/>
      <c r="F226" s="171">
        <v>6531.71</v>
      </c>
      <c r="G226" s="122">
        <f t="shared" si="3"/>
        <v>19818105.540399864</v>
      </c>
    </row>
    <row r="227" spans="1:7" s="7" customFormat="1" ht="18" thickTop="1" thickBot="1" x14ac:dyDescent="0.25">
      <c r="A227" s="79"/>
      <c r="B227" s="129">
        <v>45101</v>
      </c>
      <c r="C227" s="130"/>
      <c r="D227" s="120" t="s">
        <v>41</v>
      </c>
      <c r="E227" s="121">
        <v>6500</v>
      </c>
      <c r="F227" s="171"/>
      <c r="G227" s="122">
        <f t="shared" si="3"/>
        <v>19824605.540399864</v>
      </c>
    </row>
    <row r="228" spans="1:7" s="7" customFormat="1" ht="18" thickTop="1" thickBot="1" x14ac:dyDescent="0.25">
      <c r="A228" s="79"/>
      <c r="B228" s="129">
        <v>45101</v>
      </c>
      <c r="C228" s="130"/>
      <c r="D228" s="120" t="s">
        <v>29</v>
      </c>
      <c r="E228" s="121">
        <v>7800</v>
      </c>
      <c r="F228" s="171">
        <v>212.16</v>
      </c>
      <c r="G228" s="122">
        <f t="shared" si="3"/>
        <v>19832193.380399864</v>
      </c>
    </row>
    <row r="229" spans="1:7" s="7" customFormat="1" ht="18" thickTop="1" thickBot="1" x14ac:dyDescent="0.25">
      <c r="A229" s="79"/>
      <c r="B229" s="129">
        <v>45102</v>
      </c>
      <c r="C229" s="130"/>
      <c r="D229" s="120" t="s">
        <v>41</v>
      </c>
      <c r="E229" s="121">
        <v>10450</v>
      </c>
      <c r="F229" s="171"/>
      <c r="G229" s="122">
        <f t="shared" si="3"/>
        <v>19842643.380399864</v>
      </c>
    </row>
    <row r="230" spans="1:7" s="7" customFormat="1" ht="18" thickTop="1" thickBot="1" x14ac:dyDescent="0.25">
      <c r="A230" s="79"/>
      <c r="B230" s="129">
        <v>45102</v>
      </c>
      <c r="C230" s="130"/>
      <c r="D230" s="120" t="s">
        <v>29</v>
      </c>
      <c r="E230" s="121">
        <v>21100</v>
      </c>
      <c r="F230" s="171">
        <v>558.29999999999995</v>
      </c>
      <c r="G230" s="122">
        <f t="shared" si="3"/>
        <v>19863185.080399863</v>
      </c>
    </row>
    <row r="231" spans="1:7" s="7" customFormat="1" ht="18" thickTop="1" thickBot="1" x14ac:dyDescent="0.25">
      <c r="A231" s="79"/>
      <c r="B231" s="129">
        <v>45103</v>
      </c>
      <c r="C231" s="130"/>
      <c r="D231" s="120" t="s">
        <v>41</v>
      </c>
      <c r="E231" s="121">
        <v>45922</v>
      </c>
      <c r="F231" s="171"/>
      <c r="G231" s="122">
        <f t="shared" si="3"/>
        <v>19909107.080399863</v>
      </c>
    </row>
    <row r="232" spans="1:7" s="7" customFormat="1" ht="18" thickTop="1" thickBot="1" x14ac:dyDescent="0.25">
      <c r="A232" s="79"/>
      <c r="B232" s="129">
        <v>45103</v>
      </c>
      <c r="C232" s="130"/>
      <c r="D232" s="120" t="s">
        <v>41</v>
      </c>
      <c r="E232" s="121">
        <v>4251</v>
      </c>
      <c r="F232" s="171"/>
      <c r="G232" s="122">
        <f t="shared" si="3"/>
        <v>19913358.080399863</v>
      </c>
    </row>
    <row r="233" spans="1:7" s="7" customFormat="1" ht="18" thickTop="1" thickBot="1" x14ac:dyDescent="0.25">
      <c r="A233" s="79"/>
      <c r="B233" s="129">
        <v>45103</v>
      </c>
      <c r="C233" s="130"/>
      <c r="D233" s="120" t="s">
        <v>41</v>
      </c>
      <c r="E233" s="121">
        <v>2960</v>
      </c>
      <c r="F233" s="171"/>
      <c r="G233" s="122">
        <f t="shared" si="3"/>
        <v>19916318.080399863</v>
      </c>
    </row>
    <row r="234" spans="1:7" s="7" customFormat="1" ht="18" thickTop="1" thickBot="1" x14ac:dyDescent="0.25">
      <c r="A234" s="79"/>
      <c r="B234" s="129">
        <v>45103</v>
      </c>
      <c r="C234" s="130"/>
      <c r="D234" s="120" t="s">
        <v>41</v>
      </c>
      <c r="E234" s="121">
        <v>27760</v>
      </c>
      <c r="F234" s="171"/>
      <c r="G234" s="122">
        <f t="shared" si="3"/>
        <v>19944078.080399863</v>
      </c>
    </row>
    <row r="235" spans="1:7" s="7" customFormat="1" ht="18" thickTop="1" thickBot="1" x14ac:dyDescent="0.25">
      <c r="A235" s="79"/>
      <c r="B235" s="129">
        <v>45103</v>
      </c>
      <c r="C235" s="130"/>
      <c r="D235" s="120" t="s">
        <v>41</v>
      </c>
      <c r="E235" s="121">
        <v>25805</v>
      </c>
      <c r="F235" s="171"/>
      <c r="G235" s="122">
        <f t="shared" si="3"/>
        <v>19969883.080399863</v>
      </c>
    </row>
    <row r="236" spans="1:7" s="7" customFormat="1" ht="18" thickTop="1" thickBot="1" x14ac:dyDescent="0.25">
      <c r="A236" s="79"/>
      <c r="B236" s="129">
        <v>45103</v>
      </c>
      <c r="C236" s="130"/>
      <c r="D236" s="120" t="s">
        <v>41</v>
      </c>
      <c r="E236" s="121">
        <v>1700</v>
      </c>
      <c r="F236" s="171"/>
      <c r="G236" s="122">
        <f t="shared" si="3"/>
        <v>19971583.080399863</v>
      </c>
    </row>
    <row r="237" spans="1:7" s="7" customFormat="1" ht="18" thickTop="1" thickBot="1" x14ac:dyDescent="0.25">
      <c r="A237" s="79"/>
      <c r="B237" s="129">
        <v>45103</v>
      </c>
      <c r="C237" s="130"/>
      <c r="D237" s="120" t="s">
        <v>41</v>
      </c>
      <c r="E237" s="121">
        <v>53569</v>
      </c>
      <c r="F237" s="171"/>
      <c r="G237" s="122">
        <f t="shared" si="3"/>
        <v>20025152.080399863</v>
      </c>
    </row>
    <row r="238" spans="1:7" s="7" customFormat="1" ht="18" thickTop="1" thickBot="1" x14ac:dyDescent="0.25">
      <c r="A238" s="79"/>
      <c r="B238" s="129">
        <v>45103</v>
      </c>
      <c r="C238" s="130"/>
      <c r="D238" s="120" t="s">
        <v>29</v>
      </c>
      <c r="E238" s="121">
        <v>57627.39</v>
      </c>
      <c r="F238" s="171">
        <v>1488.42</v>
      </c>
      <c r="G238" s="122">
        <f t="shared" si="3"/>
        <v>20081291.050399862</v>
      </c>
    </row>
    <row r="239" spans="1:7" s="7" customFormat="1" ht="23.25" customHeight="1" thickTop="1" thickBot="1" x14ac:dyDescent="0.25">
      <c r="A239" s="79"/>
      <c r="B239" s="129">
        <v>45103</v>
      </c>
      <c r="C239" s="130"/>
      <c r="D239" s="120" t="s">
        <v>82</v>
      </c>
      <c r="E239" s="121">
        <v>243522.6</v>
      </c>
      <c r="F239" s="171"/>
      <c r="G239" s="122">
        <f t="shared" si="3"/>
        <v>20324813.650399864</v>
      </c>
    </row>
    <row r="240" spans="1:7" s="7" customFormat="1" ht="31.5" thickTop="1" thickBot="1" x14ac:dyDescent="0.25">
      <c r="A240" s="79"/>
      <c r="B240" s="129">
        <v>45103</v>
      </c>
      <c r="C240" s="130"/>
      <c r="D240" s="120" t="s">
        <v>51</v>
      </c>
      <c r="E240" s="121">
        <v>116970</v>
      </c>
      <c r="F240" s="171"/>
      <c r="G240" s="122">
        <f t="shared" si="3"/>
        <v>20441783.650399864</v>
      </c>
    </row>
    <row r="241" spans="1:7" s="7" customFormat="1" ht="18" thickTop="1" thickBot="1" x14ac:dyDescent="0.25">
      <c r="A241" s="79"/>
      <c r="B241" s="129">
        <v>45103</v>
      </c>
      <c r="C241" s="130"/>
      <c r="D241" s="120" t="s">
        <v>23</v>
      </c>
      <c r="E241" s="121"/>
      <c r="F241" s="171">
        <v>180958.99</v>
      </c>
      <c r="G241" s="122">
        <f t="shared" si="3"/>
        <v>20260824.660399865</v>
      </c>
    </row>
    <row r="242" spans="1:7" s="7" customFormat="1" ht="18" thickTop="1" thickBot="1" x14ac:dyDescent="0.25">
      <c r="A242" s="79"/>
      <c r="B242" s="129">
        <v>45104</v>
      </c>
      <c r="C242" s="130"/>
      <c r="D242" s="120" t="s">
        <v>41</v>
      </c>
      <c r="E242" s="121">
        <v>51643</v>
      </c>
      <c r="F242" s="171"/>
      <c r="G242" s="122">
        <f t="shared" si="3"/>
        <v>20312467.660399865</v>
      </c>
    </row>
    <row r="243" spans="1:7" s="7" customFormat="1" ht="18" thickTop="1" thickBot="1" x14ac:dyDescent="0.25">
      <c r="A243" s="79"/>
      <c r="B243" s="129">
        <v>45104</v>
      </c>
      <c r="C243" s="130"/>
      <c r="D243" s="120" t="s">
        <v>41</v>
      </c>
      <c r="E243" s="121">
        <v>4945</v>
      </c>
      <c r="F243" s="171"/>
      <c r="G243" s="122">
        <f t="shared" si="3"/>
        <v>20317412.660399865</v>
      </c>
    </row>
    <row r="244" spans="1:7" s="7" customFormat="1" ht="18" thickTop="1" thickBot="1" x14ac:dyDescent="0.25">
      <c r="A244" s="79"/>
      <c r="B244" s="129">
        <v>45104</v>
      </c>
      <c r="C244" s="130"/>
      <c r="D244" s="120" t="s">
        <v>41</v>
      </c>
      <c r="E244" s="121">
        <v>9750</v>
      </c>
      <c r="F244" s="171"/>
      <c r="G244" s="122">
        <f t="shared" si="3"/>
        <v>20327162.660399865</v>
      </c>
    </row>
    <row r="245" spans="1:7" s="7" customFormat="1" ht="18" thickTop="1" thickBot="1" x14ac:dyDescent="0.25">
      <c r="A245" s="79"/>
      <c r="B245" s="129">
        <v>45104</v>
      </c>
      <c r="C245" s="130"/>
      <c r="D245" s="120" t="s">
        <v>41</v>
      </c>
      <c r="E245" s="121">
        <v>5370</v>
      </c>
      <c r="F245" s="171"/>
      <c r="G245" s="122">
        <f t="shared" si="3"/>
        <v>20332532.660399865</v>
      </c>
    </row>
    <row r="246" spans="1:7" s="7" customFormat="1" ht="18" thickTop="1" thickBot="1" x14ac:dyDescent="0.25">
      <c r="A246" s="79"/>
      <c r="B246" s="129">
        <v>45104</v>
      </c>
      <c r="C246" s="130"/>
      <c r="D246" s="120" t="s">
        <v>41</v>
      </c>
      <c r="E246" s="121">
        <v>106657</v>
      </c>
      <c r="F246" s="171"/>
      <c r="G246" s="122">
        <f t="shared" si="3"/>
        <v>20439189.660399865</v>
      </c>
    </row>
    <row r="247" spans="1:7" s="7" customFormat="1" ht="18" thickTop="1" thickBot="1" x14ac:dyDescent="0.25">
      <c r="A247" s="79"/>
      <c r="B247" s="129">
        <v>45104</v>
      </c>
      <c r="C247" s="130"/>
      <c r="D247" s="120" t="s">
        <v>41</v>
      </c>
      <c r="E247" s="121">
        <v>32605</v>
      </c>
      <c r="F247" s="171"/>
      <c r="G247" s="122">
        <f t="shared" si="3"/>
        <v>20471794.660399865</v>
      </c>
    </row>
    <row r="248" spans="1:7" s="7" customFormat="1" ht="18" thickTop="1" thickBot="1" x14ac:dyDescent="0.25">
      <c r="A248" s="79"/>
      <c r="B248" s="129">
        <v>45104</v>
      </c>
      <c r="C248" s="130"/>
      <c r="D248" s="120" t="s">
        <v>41</v>
      </c>
      <c r="E248" s="121">
        <v>1000</v>
      </c>
      <c r="F248" s="171"/>
      <c r="G248" s="122">
        <f t="shared" si="3"/>
        <v>20472794.660399865</v>
      </c>
    </row>
    <row r="249" spans="1:7" s="7" customFormat="1" ht="18" thickTop="1" thickBot="1" x14ac:dyDescent="0.25">
      <c r="A249" s="79"/>
      <c r="B249" s="129">
        <v>45104</v>
      </c>
      <c r="C249" s="130"/>
      <c r="D249" s="120" t="s">
        <v>29</v>
      </c>
      <c r="E249" s="121">
        <v>75147.710000000006</v>
      </c>
      <c r="F249" s="171">
        <v>1921.48</v>
      </c>
      <c r="G249" s="122">
        <f t="shared" si="3"/>
        <v>20546020.890399866</v>
      </c>
    </row>
    <row r="250" spans="1:7" s="7" customFormat="1" ht="18" thickTop="1" thickBot="1" x14ac:dyDescent="0.25">
      <c r="A250" s="79"/>
      <c r="B250" s="129">
        <v>45104</v>
      </c>
      <c r="C250" s="130"/>
      <c r="D250" s="120" t="s">
        <v>22</v>
      </c>
      <c r="E250" s="121">
        <v>3729569.99</v>
      </c>
      <c r="F250" s="171"/>
      <c r="G250" s="122">
        <f t="shared" si="3"/>
        <v>24275590.880399868</v>
      </c>
    </row>
    <row r="251" spans="1:7" s="7" customFormat="1" ht="18" thickTop="1" thickBot="1" x14ac:dyDescent="0.25">
      <c r="A251" s="79"/>
      <c r="B251" s="129">
        <v>45104</v>
      </c>
      <c r="C251" s="130"/>
      <c r="D251" s="120" t="s">
        <v>109</v>
      </c>
      <c r="E251" s="121">
        <v>2220</v>
      </c>
      <c r="F251" s="171"/>
      <c r="G251" s="122">
        <f t="shared" si="3"/>
        <v>24277810.880399868</v>
      </c>
    </row>
    <row r="252" spans="1:7" s="7" customFormat="1" ht="18" thickTop="1" thickBot="1" x14ac:dyDescent="0.25">
      <c r="A252" s="79"/>
      <c r="B252" s="129">
        <v>45104</v>
      </c>
      <c r="C252" s="130"/>
      <c r="D252" s="120" t="s">
        <v>110</v>
      </c>
      <c r="E252" s="121">
        <v>204213.51</v>
      </c>
      <c r="F252" s="171"/>
      <c r="G252" s="122">
        <f t="shared" si="3"/>
        <v>24482024.39039987</v>
      </c>
    </row>
    <row r="253" spans="1:7" s="7" customFormat="1" ht="18" thickTop="1" thickBot="1" x14ac:dyDescent="0.25">
      <c r="A253" s="79"/>
      <c r="B253" s="129">
        <v>45104</v>
      </c>
      <c r="C253" s="130"/>
      <c r="D253" s="120" t="s">
        <v>23</v>
      </c>
      <c r="E253" s="121"/>
      <c r="F253" s="171">
        <v>914721.64</v>
      </c>
      <c r="G253" s="122">
        <f t="shared" si="3"/>
        <v>23567302.750399869</v>
      </c>
    </row>
    <row r="254" spans="1:7" s="7" customFormat="1" ht="18" thickTop="1" thickBot="1" x14ac:dyDescent="0.25">
      <c r="A254" s="79"/>
      <c r="B254" s="129">
        <v>45105</v>
      </c>
      <c r="C254" s="130"/>
      <c r="D254" s="120" t="s">
        <v>41</v>
      </c>
      <c r="E254" s="121">
        <v>84122</v>
      </c>
      <c r="F254" s="171"/>
      <c r="G254" s="122">
        <f t="shared" si="3"/>
        <v>23651424.750399869</v>
      </c>
    </row>
    <row r="255" spans="1:7" s="7" customFormat="1" ht="18" thickTop="1" thickBot="1" x14ac:dyDescent="0.25">
      <c r="A255" s="79"/>
      <c r="B255" s="129">
        <v>45105</v>
      </c>
      <c r="C255" s="130"/>
      <c r="D255" s="120" t="s">
        <v>41</v>
      </c>
      <c r="E255" s="121">
        <v>38641</v>
      </c>
      <c r="F255" s="171"/>
      <c r="G255" s="122">
        <f t="shared" si="3"/>
        <v>23690065.750399869</v>
      </c>
    </row>
    <row r="256" spans="1:7" s="7" customFormat="1" ht="18" thickTop="1" thickBot="1" x14ac:dyDescent="0.25">
      <c r="A256" s="79"/>
      <c r="B256" s="129">
        <v>45105</v>
      </c>
      <c r="C256" s="130"/>
      <c r="D256" s="120" t="s">
        <v>41</v>
      </c>
      <c r="E256" s="121">
        <v>13245</v>
      </c>
      <c r="F256" s="171"/>
      <c r="G256" s="122">
        <f t="shared" si="3"/>
        <v>23703310.750399869</v>
      </c>
    </row>
    <row r="257" spans="1:7" s="7" customFormat="1" ht="18" thickTop="1" thickBot="1" x14ac:dyDescent="0.25">
      <c r="A257" s="79"/>
      <c r="B257" s="129">
        <v>45105</v>
      </c>
      <c r="C257" s="130"/>
      <c r="D257" s="120" t="s">
        <v>41</v>
      </c>
      <c r="E257" s="121">
        <v>3770</v>
      </c>
      <c r="F257" s="171"/>
      <c r="G257" s="122">
        <f t="shared" si="3"/>
        <v>23707080.750399869</v>
      </c>
    </row>
    <row r="258" spans="1:7" s="7" customFormat="1" ht="18" thickTop="1" thickBot="1" x14ac:dyDescent="0.25">
      <c r="A258" s="79"/>
      <c r="B258" s="129">
        <v>45105</v>
      </c>
      <c r="C258" s="130"/>
      <c r="D258" s="120" t="s">
        <v>41</v>
      </c>
      <c r="E258" s="121">
        <v>2690</v>
      </c>
      <c r="F258" s="171"/>
      <c r="G258" s="122">
        <f t="shared" si="3"/>
        <v>23709770.750399869</v>
      </c>
    </row>
    <row r="259" spans="1:7" s="7" customFormat="1" ht="18" thickTop="1" thickBot="1" x14ac:dyDescent="0.25">
      <c r="A259" s="79"/>
      <c r="B259" s="129">
        <v>45105</v>
      </c>
      <c r="C259" s="130"/>
      <c r="D259" s="120" t="s">
        <v>41</v>
      </c>
      <c r="E259" s="121">
        <v>28498</v>
      </c>
      <c r="F259" s="171"/>
      <c r="G259" s="122">
        <f t="shared" si="3"/>
        <v>23738268.750399869</v>
      </c>
    </row>
    <row r="260" spans="1:7" s="7" customFormat="1" ht="18" thickTop="1" thickBot="1" x14ac:dyDescent="0.25">
      <c r="A260" s="79"/>
      <c r="B260" s="129">
        <v>45105</v>
      </c>
      <c r="C260" s="130"/>
      <c r="D260" s="120" t="s">
        <v>29</v>
      </c>
      <c r="E260" s="121">
        <v>83911.17</v>
      </c>
      <c r="F260" s="171">
        <v>2210.2800000000002</v>
      </c>
      <c r="G260" s="122">
        <f t="shared" si="3"/>
        <v>23819969.64039987</v>
      </c>
    </row>
    <row r="261" spans="1:7" s="7" customFormat="1" ht="20.25" customHeight="1" thickTop="1" thickBot="1" x14ac:dyDescent="0.25">
      <c r="A261" s="79"/>
      <c r="B261" s="129">
        <v>45105</v>
      </c>
      <c r="C261" s="130"/>
      <c r="D261" s="120" t="s">
        <v>111</v>
      </c>
      <c r="E261" s="121">
        <v>45823.53</v>
      </c>
      <c r="F261" s="171"/>
      <c r="G261" s="122">
        <f t="shared" si="3"/>
        <v>23865793.170399871</v>
      </c>
    </row>
    <row r="262" spans="1:7" s="7" customFormat="1" ht="18" thickTop="1" thickBot="1" x14ac:dyDescent="0.25">
      <c r="A262" s="79"/>
      <c r="B262" s="129">
        <v>45105</v>
      </c>
      <c r="C262" s="130"/>
      <c r="D262" s="120" t="s">
        <v>23</v>
      </c>
      <c r="E262" s="121"/>
      <c r="F262" s="171">
        <v>407665.76</v>
      </c>
      <c r="G262" s="122">
        <f t="shared" si="3"/>
        <v>23458127.410399869</v>
      </c>
    </row>
    <row r="263" spans="1:7" s="7" customFormat="1" ht="18" thickTop="1" thickBot="1" x14ac:dyDescent="0.25">
      <c r="A263" s="79"/>
      <c r="B263" s="129">
        <v>45106</v>
      </c>
      <c r="C263" s="130"/>
      <c r="D263" s="120" t="s">
        <v>41</v>
      </c>
      <c r="E263" s="121">
        <v>38404</v>
      </c>
      <c r="F263" s="171"/>
      <c r="G263" s="122">
        <f t="shared" si="3"/>
        <v>23496531.410399869</v>
      </c>
    </row>
    <row r="264" spans="1:7" s="7" customFormat="1" ht="18" thickTop="1" thickBot="1" x14ac:dyDescent="0.25">
      <c r="A264" s="79"/>
      <c r="B264" s="129">
        <v>45106</v>
      </c>
      <c r="C264" s="130"/>
      <c r="D264" s="120" t="s">
        <v>41</v>
      </c>
      <c r="E264" s="121">
        <v>8100</v>
      </c>
      <c r="F264" s="171"/>
      <c r="G264" s="122">
        <f t="shared" si="3"/>
        <v>23504631.410399869</v>
      </c>
    </row>
    <row r="265" spans="1:7" s="7" customFormat="1" ht="18" thickTop="1" thickBot="1" x14ac:dyDescent="0.25">
      <c r="A265" s="79"/>
      <c r="B265" s="129">
        <v>45106</v>
      </c>
      <c r="C265" s="130"/>
      <c r="D265" s="120" t="s">
        <v>41</v>
      </c>
      <c r="E265" s="121">
        <v>2940</v>
      </c>
      <c r="F265" s="171"/>
      <c r="G265" s="122">
        <f t="shared" si="3"/>
        <v>23507571.410399869</v>
      </c>
    </row>
    <row r="266" spans="1:7" s="7" customFormat="1" ht="18" thickTop="1" thickBot="1" x14ac:dyDescent="0.25">
      <c r="A266" s="79"/>
      <c r="B266" s="129">
        <v>45106</v>
      </c>
      <c r="C266" s="130"/>
      <c r="D266" s="120" t="s">
        <v>41</v>
      </c>
      <c r="E266" s="121">
        <v>157276</v>
      </c>
      <c r="F266" s="171"/>
      <c r="G266" s="122">
        <f t="shared" si="3"/>
        <v>23664847.410399869</v>
      </c>
    </row>
    <row r="267" spans="1:7" s="7" customFormat="1" ht="18" thickTop="1" thickBot="1" x14ac:dyDescent="0.25">
      <c r="A267" s="79"/>
      <c r="B267" s="129">
        <v>45106</v>
      </c>
      <c r="C267" s="130"/>
      <c r="D267" s="120" t="s">
        <v>41</v>
      </c>
      <c r="E267" s="121">
        <v>7205</v>
      </c>
      <c r="F267" s="171"/>
      <c r="G267" s="122">
        <f t="shared" si="3"/>
        <v>23672052.410399869</v>
      </c>
    </row>
    <row r="268" spans="1:7" s="7" customFormat="1" ht="18" thickTop="1" thickBot="1" x14ac:dyDescent="0.25">
      <c r="A268" s="79"/>
      <c r="B268" s="129">
        <v>45106</v>
      </c>
      <c r="C268" s="130"/>
      <c r="D268" s="120" t="s">
        <v>41</v>
      </c>
      <c r="E268" s="121">
        <v>63910</v>
      </c>
      <c r="F268" s="171"/>
      <c r="G268" s="122">
        <f t="shared" si="3"/>
        <v>23735962.410399869</v>
      </c>
    </row>
    <row r="269" spans="1:7" s="7" customFormat="1" ht="18" thickTop="1" thickBot="1" x14ac:dyDescent="0.25">
      <c r="A269" s="79"/>
      <c r="B269" s="129">
        <v>45106</v>
      </c>
      <c r="C269" s="130"/>
      <c r="D269" s="120" t="s">
        <v>29</v>
      </c>
      <c r="E269" s="121">
        <v>60127.3</v>
      </c>
      <c r="F269" s="171">
        <v>1528.58</v>
      </c>
      <c r="G269" s="122">
        <f t="shared" si="3"/>
        <v>23794561.130399872</v>
      </c>
    </row>
    <row r="270" spans="1:7" s="7" customFormat="1" ht="18" thickTop="1" thickBot="1" x14ac:dyDescent="0.25">
      <c r="A270" s="79"/>
      <c r="B270" s="129">
        <v>45106</v>
      </c>
      <c r="C270" s="130"/>
      <c r="D270" s="120" t="s">
        <v>23</v>
      </c>
      <c r="E270" s="121"/>
      <c r="F270" s="171">
        <v>184857.60000000001</v>
      </c>
      <c r="G270" s="122">
        <f t="shared" si="3"/>
        <v>23609703.53039987</v>
      </c>
    </row>
    <row r="271" spans="1:7" s="7" customFormat="1" ht="18" thickTop="1" thickBot="1" x14ac:dyDescent="0.25">
      <c r="A271" s="79"/>
      <c r="B271" s="129">
        <v>45107</v>
      </c>
      <c r="C271" s="130"/>
      <c r="D271" s="120" t="s">
        <v>41</v>
      </c>
      <c r="E271" s="121">
        <v>64885</v>
      </c>
      <c r="F271" s="171"/>
      <c r="G271" s="122">
        <f t="shared" si="3"/>
        <v>23674588.53039987</v>
      </c>
    </row>
    <row r="272" spans="1:7" s="7" customFormat="1" ht="18" thickTop="1" thickBot="1" x14ac:dyDescent="0.25">
      <c r="A272" s="79"/>
      <c r="B272" s="129">
        <v>45107</v>
      </c>
      <c r="C272" s="130"/>
      <c r="D272" s="120" t="s">
        <v>41</v>
      </c>
      <c r="E272" s="121">
        <v>34820</v>
      </c>
      <c r="F272" s="171"/>
      <c r="G272" s="122">
        <f t="shared" si="3"/>
        <v>23709408.53039987</v>
      </c>
    </row>
    <row r="273" spans="1:8" s="7" customFormat="1" ht="18" thickTop="1" thickBot="1" x14ac:dyDescent="0.25">
      <c r="A273" s="79"/>
      <c r="B273" s="129">
        <v>45107</v>
      </c>
      <c r="C273" s="130"/>
      <c r="D273" s="120" t="s">
        <v>41</v>
      </c>
      <c r="E273" s="121">
        <v>13385</v>
      </c>
      <c r="F273" s="171"/>
      <c r="G273" s="122">
        <f t="shared" si="3"/>
        <v>23722793.53039987</v>
      </c>
    </row>
    <row r="274" spans="1:8" s="7" customFormat="1" ht="18" thickTop="1" thickBot="1" x14ac:dyDescent="0.25">
      <c r="A274" s="79"/>
      <c r="B274" s="129">
        <v>45107</v>
      </c>
      <c r="C274" s="130"/>
      <c r="D274" s="120" t="s">
        <v>41</v>
      </c>
      <c r="E274" s="121">
        <v>1645</v>
      </c>
      <c r="F274" s="171"/>
      <c r="G274" s="122">
        <f t="shared" ref="G274:G280" si="4">G273+E274-F274</f>
        <v>23724438.53039987</v>
      </c>
    </row>
    <row r="275" spans="1:8" s="7" customFormat="1" ht="18" thickTop="1" thickBot="1" x14ac:dyDescent="0.25">
      <c r="A275" s="79"/>
      <c r="B275" s="129">
        <v>45107</v>
      </c>
      <c r="C275" s="130"/>
      <c r="D275" s="120" t="s">
        <v>41</v>
      </c>
      <c r="E275" s="121">
        <v>6060</v>
      </c>
      <c r="F275" s="171"/>
      <c r="G275" s="122">
        <f t="shared" si="4"/>
        <v>23730498.53039987</v>
      </c>
    </row>
    <row r="276" spans="1:8" s="7" customFormat="1" ht="18" thickTop="1" thickBot="1" x14ac:dyDescent="0.25">
      <c r="A276" s="79"/>
      <c r="B276" s="129">
        <v>45107</v>
      </c>
      <c r="C276" s="130"/>
      <c r="D276" s="120" t="s">
        <v>29</v>
      </c>
      <c r="E276" s="121">
        <v>42329.32</v>
      </c>
      <c r="F276" s="171"/>
      <c r="G276" s="122">
        <f t="shared" si="4"/>
        <v>23772827.85039987</v>
      </c>
    </row>
    <row r="277" spans="1:8" s="7" customFormat="1" ht="18" thickTop="1" thickBot="1" x14ac:dyDescent="0.25">
      <c r="A277" s="79"/>
      <c r="B277" s="129">
        <v>45107</v>
      </c>
      <c r="C277" s="130"/>
      <c r="D277" s="120" t="s">
        <v>99</v>
      </c>
      <c r="E277" s="121">
        <v>200542.62</v>
      </c>
      <c r="F277" s="171"/>
      <c r="G277" s="122">
        <f t="shared" si="4"/>
        <v>23973370.470399871</v>
      </c>
    </row>
    <row r="278" spans="1:8" s="7" customFormat="1" ht="46.5" thickTop="1" thickBot="1" x14ac:dyDescent="0.25">
      <c r="A278" s="79"/>
      <c r="B278" s="129">
        <v>45107</v>
      </c>
      <c r="C278" s="130"/>
      <c r="D278" s="120" t="s">
        <v>112</v>
      </c>
      <c r="E278" s="121">
        <v>3500</v>
      </c>
      <c r="F278" s="171"/>
      <c r="G278" s="122">
        <f t="shared" si="4"/>
        <v>23976870.470399871</v>
      </c>
    </row>
    <row r="279" spans="1:8" s="7" customFormat="1" ht="61.5" thickTop="1" thickBot="1" x14ac:dyDescent="0.25">
      <c r="A279" s="79"/>
      <c r="B279" s="129">
        <v>45107</v>
      </c>
      <c r="C279" s="130"/>
      <c r="D279" s="120" t="s">
        <v>113</v>
      </c>
      <c r="E279" s="121">
        <v>14354</v>
      </c>
      <c r="F279" s="171"/>
      <c r="G279" s="122">
        <f t="shared" si="4"/>
        <v>23991224.470399871</v>
      </c>
    </row>
    <row r="280" spans="1:8" s="7" customFormat="1" ht="31.5" thickTop="1" thickBot="1" x14ac:dyDescent="0.25">
      <c r="A280" s="79"/>
      <c r="B280" s="129">
        <v>45107</v>
      </c>
      <c r="C280" s="130"/>
      <c r="D280" s="120" t="s">
        <v>83</v>
      </c>
      <c r="E280" s="121"/>
      <c r="F280" s="171">
        <v>3960240.91</v>
      </c>
      <c r="G280" s="122">
        <f t="shared" si="4"/>
        <v>20030983.560399871</v>
      </c>
    </row>
    <row r="281" spans="1:8" ht="17.25" thickBot="1" x14ac:dyDescent="0.25">
      <c r="A281" s="26"/>
      <c r="B281" s="186"/>
      <c r="C281" s="187"/>
      <c r="D281" s="187" t="s">
        <v>8</v>
      </c>
      <c r="E281" s="185">
        <f>SUM(E17:E280)</f>
        <v>63906096.619999997</v>
      </c>
      <c r="F281" s="185">
        <f>SUM(F17:F280)</f>
        <v>66078394.589999989</v>
      </c>
      <c r="G281" s="91">
        <f>+G16+E281-F281</f>
        <v>20030983.560399875</v>
      </c>
      <c r="H281" s="28">
        <f>+G281-'[1]CTA. RECOLECTORA (010) y 3000'!$G$4102</f>
        <v>0</v>
      </c>
    </row>
    <row r="282" spans="1:8" ht="16.5" x14ac:dyDescent="0.2">
      <c r="A282" s="5"/>
      <c r="B282" s="131"/>
      <c r="C282" s="131"/>
      <c r="D282" s="131"/>
      <c r="E282" s="132"/>
      <c r="F282" s="198"/>
      <c r="G282" s="132"/>
    </row>
    <row r="283" spans="1:8" ht="16.5" x14ac:dyDescent="0.2">
      <c r="A283" s="5"/>
      <c r="B283" s="131"/>
      <c r="C283" s="133" t="s">
        <v>31</v>
      </c>
      <c r="D283" s="134"/>
      <c r="E283" s="209"/>
      <c r="F283" s="199"/>
      <c r="G283" s="132"/>
    </row>
    <row r="284" spans="1:8" ht="16.5" x14ac:dyDescent="0.2">
      <c r="A284" s="5"/>
      <c r="B284" s="131"/>
      <c r="C284" s="133" t="s">
        <v>33</v>
      </c>
      <c r="D284" s="134"/>
      <c r="E284" s="135"/>
      <c r="F284" s="199"/>
      <c r="G284" s="132"/>
    </row>
    <row r="285" spans="1:8" ht="16.5" x14ac:dyDescent="0.2">
      <c r="A285" s="5"/>
      <c r="B285" s="131"/>
      <c r="C285" s="133" t="s">
        <v>34</v>
      </c>
      <c r="D285" s="133" t="s">
        <v>38</v>
      </c>
      <c r="E285" s="133" t="s">
        <v>39</v>
      </c>
      <c r="G285" s="177" t="s">
        <v>49</v>
      </c>
    </row>
    <row r="286" spans="1:8" ht="16.5" x14ac:dyDescent="0.2">
      <c r="A286" s="5"/>
      <c r="B286" s="131"/>
      <c r="C286" s="134"/>
      <c r="D286" s="133" t="s">
        <v>31</v>
      </c>
      <c r="E286" s="83" t="s">
        <v>32</v>
      </c>
      <c r="G286" s="133" t="s">
        <v>65</v>
      </c>
    </row>
    <row r="287" spans="1:8" ht="16.5" x14ac:dyDescent="0.2">
      <c r="A287" s="5"/>
      <c r="B287" s="131"/>
      <c r="C287" s="134"/>
      <c r="D287" s="133" t="s">
        <v>33</v>
      </c>
      <c r="E287" s="207" t="s">
        <v>80</v>
      </c>
      <c r="G287" s="133" t="s">
        <v>43</v>
      </c>
    </row>
    <row r="288" spans="1:8" ht="16.5" x14ac:dyDescent="0.2">
      <c r="A288" s="5"/>
      <c r="B288" s="131"/>
      <c r="C288" s="134"/>
      <c r="D288" s="133" t="s">
        <v>34</v>
      </c>
      <c r="E288" s="83" t="s">
        <v>35</v>
      </c>
      <c r="G288" s="133" t="s">
        <v>37</v>
      </c>
    </row>
    <row r="289" spans="1:8" ht="16.5" x14ac:dyDescent="0.2">
      <c r="A289" s="5"/>
      <c r="B289" s="131"/>
      <c r="C289" s="134"/>
      <c r="D289" s="135"/>
      <c r="F289" s="198"/>
      <c r="H289" s="25"/>
    </row>
    <row r="290" spans="1:8" ht="16.5" x14ac:dyDescent="0.2">
      <c r="A290" s="5"/>
      <c r="B290" s="131"/>
      <c r="C290" s="134"/>
      <c r="D290" s="135"/>
      <c r="F290" s="198"/>
      <c r="G290" s="132"/>
    </row>
    <row r="291" spans="1:8" ht="16.5" x14ac:dyDescent="0.2">
      <c r="A291" s="5"/>
      <c r="B291" s="131"/>
      <c r="C291" s="134"/>
      <c r="D291" s="135"/>
      <c r="F291" s="198"/>
      <c r="G291" s="132"/>
    </row>
    <row r="292" spans="1:8" ht="16.5" x14ac:dyDescent="0.2">
      <c r="A292" s="5"/>
      <c r="B292" s="131"/>
      <c r="C292" s="134"/>
      <c r="D292" s="135"/>
      <c r="F292" s="198"/>
      <c r="G292" s="132"/>
    </row>
    <row r="293" spans="1:8" ht="16.5" x14ac:dyDescent="0.2">
      <c r="A293" s="5"/>
      <c r="B293" s="131"/>
      <c r="C293" s="131"/>
      <c r="F293" s="198"/>
      <c r="G293" s="132"/>
    </row>
    <row r="294" spans="1:8" ht="16.5" x14ac:dyDescent="0.2">
      <c r="A294" s="5"/>
      <c r="B294" s="131"/>
      <c r="C294" s="131"/>
      <c r="E294" s="135"/>
      <c r="F294" s="198"/>
      <c r="G294" s="132"/>
    </row>
    <row r="295" spans="1:8" ht="16.5" x14ac:dyDescent="0.2">
      <c r="A295" s="5"/>
      <c r="B295" s="5"/>
      <c r="C295" s="5"/>
      <c r="F295" s="201"/>
      <c r="G295" s="8"/>
    </row>
    <row r="296" spans="1:8" ht="16.5" x14ac:dyDescent="0.2">
      <c r="A296" s="5"/>
      <c r="B296" s="5"/>
      <c r="C296" s="5"/>
      <c r="F296" s="201"/>
      <c r="G296" s="8"/>
    </row>
    <row r="297" spans="1:8" ht="16.5" x14ac:dyDescent="0.2">
      <c r="A297" s="5"/>
      <c r="B297" s="5"/>
      <c r="C297" s="5"/>
      <c r="E297" s="8"/>
      <c r="F297" s="201"/>
      <c r="G297" s="8"/>
    </row>
    <row r="298" spans="1:8" x14ac:dyDescent="0.2">
      <c r="A298" s="9"/>
      <c r="B298" s="9"/>
      <c r="C298" s="9"/>
      <c r="D298" s="9"/>
      <c r="E298" s="9"/>
      <c r="F298" s="202"/>
      <c r="G298" s="9"/>
    </row>
    <row r="299" spans="1:8" x14ac:dyDescent="0.2">
      <c r="A299" s="9"/>
      <c r="B299" s="9"/>
      <c r="C299" s="9"/>
      <c r="D299" s="9"/>
      <c r="E299" s="9"/>
      <c r="F299" s="202"/>
      <c r="G299" s="9"/>
    </row>
    <row r="300" spans="1:8" x14ac:dyDescent="0.2">
      <c r="A300" s="9"/>
      <c r="B300" s="9"/>
      <c r="C300" s="9"/>
      <c r="D300" s="9"/>
      <c r="E300" s="9"/>
      <c r="F300" s="202"/>
      <c r="G300" s="9"/>
    </row>
    <row r="319" spans="1:1" ht="13.5" thickBot="1" x14ac:dyDescent="0.25"/>
    <row r="320" spans="1:1" ht="15" x14ac:dyDescent="0.2">
      <c r="A320" s="2"/>
    </row>
  </sheetData>
  <autoFilter ref="B1:H320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2" max="6" man="1"/>
    <brk id="113" max="6" man="1"/>
    <brk id="165" max="6" man="1"/>
    <brk id="2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47"/>
  <sheetViews>
    <sheetView topLeftCell="B181" zoomScale="80" zoomScaleNormal="80" workbookViewId="0">
      <selection activeCell="J200" sqref="J200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4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9"/>
    </row>
    <row r="2" spans="1:13" s="11" customFormat="1" x14ac:dyDescent="0.2">
      <c r="E2" s="179"/>
    </row>
    <row r="3" spans="1:13" s="14" customFormat="1" ht="12" customHeight="1" x14ac:dyDescent="0.2">
      <c r="E3" s="180"/>
    </row>
    <row r="4" spans="1:13" s="15" customFormat="1" ht="18" customHeight="1" x14ac:dyDescent="0.3">
      <c r="B4" s="16"/>
      <c r="C4" s="16"/>
      <c r="D4" s="12"/>
      <c r="E4" s="181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0" t="s">
        <v>10</v>
      </c>
      <c r="D6" s="210"/>
      <c r="E6" s="210"/>
      <c r="F6" s="210"/>
      <c r="G6" s="210"/>
      <c r="H6" s="210"/>
      <c r="I6" s="210"/>
      <c r="J6" s="16"/>
      <c r="K6" s="16"/>
    </row>
    <row r="7" spans="1:13" s="14" customFormat="1" ht="18.75" x14ac:dyDescent="0.2">
      <c r="B7" s="18"/>
      <c r="C7" s="216" t="s">
        <v>19</v>
      </c>
      <c r="D7" s="216"/>
      <c r="E7" s="216"/>
      <c r="F7" s="216"/>
      <c r="G7" s="216"/>
      <c r="H7" s="216"/>
      <c r="I7" s="216"/>
    </row>
    <row r="8" spans="1:13" s="17" customFormat="1" ht="21" customHeight="1" x14ac:dyDescent="0.2">
      <c r="B8" s="18"/>
      <c r="C8" s="216" t="s">
        <v>3</v>
      </c>
      <c r="D8" s="216"/>
      <c r="E8" s="216"/>
      <c r="F8" s="216"/>
      <c r="G8" s="216"/>
      <c r="H8" s="216"/>
      <c r="I8" s="216"/>
    </row>
    <row r="9" spans="1:13" s="14" customFormat="1" ht="18.75" x14ac:dyDescent="0.2">
      <c r="C9" s="217" t="s">
        <v>92</v>
      </c>
      <c r="D9" s="217"/>
      <c r="E9" s="217"/>
      <c r="F9" s="217"/>
      <c r="G9" s="217"/>
      <c r="H9" s="217"/>
      <c r="I9" s="217"/>
    </row>
    <row r="10" spans="1:13" s="11" customFormat="1" ht="19.5" customHeight="1" thickBot="1" x14ac:dyDescent="0.25">
      <c r="E10" s="179"/>
    </row>
    <row r="11" spans="1:13" s="3" customFormat="1" ht="28.5" customHeight="1" thickTop="1" thickBot="1" x14ac:dyDescent="0.25">
      <c r="A11" s="7"/>
      <c r="B11" s="7"/>
      <c r="C11" s="215"/>
      <c r="D11" s="212" t="s">
        <v>17</v>
      </c>
      <c r="E11" s="212"/>
      <c r="F11" s="212"/>
      <c r="G11" s="212"/>
      <c r="H11" s="212"/>
      <c r="I11" s="212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5"/>
      <c r="D12" s="211" t="s">
        <v>7</v>
      </c>
      <c r="E12" s="211"/>
      <c r="F12" s="211"/>
      <c r="G12" s="211"/>
      <c r="H12" s="211"/>
      <c r="I12" s="51">
        <f>+'[1]CTA. RECOLECTORA AUXILIAR 3001'!$J$2778</f>
        <v>-31908426.268999983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5"/>
      <c r="D13" s="62" t="s">
        <v>4</v>
      </c>
      <c r="E13" s="178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0"/>
      <c r="D14" s="151"/>
      <c r="E14" s="182"/>
      <c r="F14" s="144">
        <v>45077</v>
      </c>
      <c r="G14" s="152"/>
      <c r="H14" s="153">
        <v>0</v>
      </c>
      <c r="I14" s="61">
        <f>+I12</f>
        <v>-31908426.268999983</v>
      </c>
    </row>
    <row r="15" spans="1:13" s="27" customFormat="1" ht="31.5" customHeight="1" thickTop="1" thickBot="1" x14ac:dyDescent="0.25">
      <c r="C15" s="63"/>
      <c r="D15" s="65">
        <v>45078</v>
      </c>
      <c r="E15" s="66"/>
      <c r="F15" s="101" t="s">
        <v>23</v>
      </c>
      <c r="G15" s="105">
        <v>11966620.539999999</v>
      </c>
      <c r="H15" s="105"/>
      <c r="I15" s="45">
        <f>I14+G15-H15</f>
        <v>-19941805.728999984</v>
      </c>
    </row>
    <row r="16" spans="1:13" s="27" customFormat="1" ht="31.5" customHeight="1" thickTop="1" thickBot="1" x14ac:dyDescent="0.25">
      <c r="C16" s="140"/>
      <c r="D16" s="65">
        <v>45079</v>
      </c>
      <c r="E16" s="69"/>
      <c r="F16" s="101" t="s">
        <v>23</v>
      </c>
      <c r="G16" s="106">
        <v>19227.599999999999</v>
      </c>
      <c r="H16" s="106"/>
      <c r="I16" s="45">
        <f t="shared" ref="I16:I79" si="0">I15+G16-H16</f>
        <v>-19922578.128999982</v>
      </c>
    </row>
    <row r="17" spans="3:9" s="27" customFormat="1" ht="24.75" customHeight="1" thickTop="1" thickBot="1" x14ac:dyDescent="0.25">
      <c r="C17" s="64"/>
      <c r="D17" s="65">
        <v>45083</v>
      </c>
      <c r="E17" s="66"/>
      <c r="F17" s="101" t="s">
        <v>23</v>
      </c>
      <c r="G17" s="106">
        <v>1285020</v>
      </c>
      <c r="H17" s="103"/>
      <c r="I17" s="45">
        <f t="shared" si="0"/>
        <v>-18637558.128999982</v>
      </c>
    </row>
    <row r="18" spans="3:9" s="27" customFormat="1" ht="30" thickTop="1" thickBot="1" x14ac:dyDescent="0.25">
      <c r="C18" s="64"/>
      <c r="D18" s="65">
        <v>45084</v>
      </c>
      <c r="E18" s="69"/>
      <c r="F18" s="101" t="s">
        <v>23</v>
      </c>
      <c r="G18" s="106">
        <v>2104248.19</v>
      </c>
      <c r="H18" s="103"/>
      <c r="I18" s="45">
        <f t="shared" si="0"/>
        <v>-16533309.938999983</v>
      </c>
    </row>
    <row r="19" spans="3:9" s="27" customFormat="1" ht="30" thickTop="1" thickBot="1" x14ac:dyDescent="0.25">
      <c r="C19" s="64"/>
      <c r="D19" s="65">
        <v>45086</v>
      </c>
      <c r="E19" s="66"/>
      <c r="F19" s="101" t="s">
        <v>23</v>
      </c>
      <c r="G19" s="106">
        <v>1690033.17</v>
      </c>
      <c r="H19" s="103"/>
      <c r="I19" s="45">
        <f t="shared" si="0"/>
        <v>-14843276.768999983</v>
      </c>
    </row>
    <row r="20" spans="3:9" s="27" customFormat="1" ht="30" thickTop="1" thickBot="1" x14ac:dyDescent="0.25">
      <c r="C20" s="64"/>
      <c r="D20" s="65">
        <v>45089</v>
      </c>
      <c r="E20" s="69"/>
      <c r="F20" s="101" t="s">
        <v>23</v>
      </c>
      <c r="G20" s="106">
        <v>18205175.440000001</v>
      </c>
      <c r="H20" s="103"/>
      <c r="I20" s="45">
        <f t="shared" si="0"/>
        <v>3361898.6710000187</v>
      </c>
    </row>
    <row r="21" spans="3:9" s="27" customFormat="1" ht="30" thickTop="1" thickBot="1" x14ac:dyDescent="0.25">
      <c r="C21" s="64"/>
      <c r="D21" s="65">
        <v>45090</v>
      </c>
      <c r="E21" s="66"/>
      <c r="F21" s="101" t="s">
        <v>23</v>
      </c>
      <c r="G21" s="106">
        <v>418884.93</v>
      </c>
      <c r="H21" s="103"/>
      <c r="I21" s="45">
        <f t="shared" si="0"/>
        <v>3780783.6010000189</v>
      </c>
    </row>
    <row r="22" spans="3:9" s="27" customFormat="1" ht="30" thickTop="1" thickBot="1" x14ac:dyDescent="0.25">
      <c r="C22" s="64"/>
      <c r="D22" s="65">
        <v>45084</v>
      </c>
      <c r="E22" s="69">
        <v>8542</v>
      </c>
      <c r="F22" s="101" t="s">
        <v>16</v>
      </c>
      <c r="G22" s="106"/>
      <c r="H22" s="103">
        <v>303220.44</v>
      </c>
      <c r="I22" s="45">
        <f t="shared" si="0"/>
        <v>3477563.1610000189</v>
      </c>
    </row>
    <row r="23" spans="3:9" s="27" customFormat="1" ht="18" thickTop="1" thickBot="1" x14ac:dyDescent="0.25">
      <c r="C23" s="64"/>
      <c r="D23" s="65">
        <v>45084</v>
      </c>
      <c r="E23" s="66">
        <v>8542</v>
      </c>
      <c r="F23" s="101" t="s">
        <v>60</v>
      </c>
      <c r="G23" s="106"/>
      <c r="H23" s="103">
        <v>6852781.9499999993</v>
      </c>
      <c r="I23" s="45">
        <f t="shared" si="0"/>
        <v>-3375218.7889999803</v>
      </c>
    </row>
    <row r="24" spans="3:9" s="27" customFormat="1" ht="18" thickTop="1" thickBot="1" x14ac:dyDescent="0.25">
      <c r="C24" s="64"/>
      <c r="D24" s="65">
        <v>45091</v>
      </c>
      <c r="E24" s="69">
        <v>8543</v>
      </c>
      <c r="F24" s="101" t="s">
        <v>55</v>
      </c>
      <c r="G24" s="106"/>
      <c r="H24" s="102">
        <v>180958.99</v>
      </c>
      <c r="I24" s="45">
        <f t="shared" si="0"/>
        <v>-3556177.7789999805</v>
      </c>
    </row>
    <row r="25" spans="3:9" s="27" customFormat="1" ht="30" thickTop="1" thickBot="1" x14ac:dyDescent="0.25">
      <c r="C25" s="64"/>
      <c r="D25" s="65">
        <v>45091</v>
      </c>
      <c r="E25" s="69">
        <v>8544</v>
      </c>
      <c r="F25" s="101" t="s">
        <v>16</v>
      </c>
      <c r="G25" s="106"/>
      <c r="H25" s="102">
        <v>6670</v>
      </c>
      <c r="I25" s="45">
        <f t="shared" si="0"/>
        <v>-3562847.7789999805</v>
      </c>
    </row>
    <row r="26" spans="3:9" s="27" customFormat="1" ht="18" thickTop="1" thickBot="1" x14ac:dyDescent="0.25">
      <c r="C26" s="64"/>
      <c r="D26" s="65">
        <v>45091</v>
      </c>
      <c r="E26" s="66">
        <v>8544</v>
      </c>
      <c r="F26" s="101" t="s">
        <v>53</v>
      </c>
      <c r="G26" s="106"/>
      <c r="H26" s="103">
        <v>126730</v>
      </c>
      <c r="I26" s="45">
        <f t="shared" si="0"/>
        <v>-3689577.7789999805</v>
      </c>
    </row>
    <row r="27" spans="3:9" s="27" customFormat="1" ht="30" thickTop="1" thickBot="1" x14ac:dyDescent="0.25">
      <c r="C27" s="64"/>
      <c r="D27" s="65">
        <v>45091</v>
      </c>
      <c r="E27" s="66">
        <v>8545</v>
      </c>
      <c r="F27" s="101" t="s">
        <v>16</v>
      </c>
      <c r="G27" s="106"/>
      <c r="H27" s="103">
        <v>1430.25</v>
      </c>
      <c r="I27" s="45">
        <f t="shared" si="0"/>
        <v>-3691008.0289999805</v>
      </c>
    </row>
    <row r="28" spans="3:9" s="27" customFormat="1" ht="18" thickTop="1" thickBot="1" x14ac:dyDescent="0.25">
      <c r="C28" s="64"/>
      <c r="D28" s="65">
        <v>45091</v>
      </c>
      <c r="E28" s="69">
        <v>8545</v>
      </c>
      <c r="F28" s="101" t="s">
        <v>54</v>
      </c>
      <c r="G28" s="106"/>
      <c r="H28" s="103">
        <v>27174.75</v>
      </c>
      <c r="I28" s="45">
        <f t="shared" si="0"/>
        <v>-3718182.7789999805</v>
      </c>
    </row>
    <row r="29" spans="3:9" s="27" customFormat="1" ht="30" thickTop="1" thickBot="1" x14ac:dyDescent="0.25">
      <c r="C29" s="64"/>
      <c r="D29" s="65">
        <v>45091</v>
      </c>
      <c r="E29" s="69">
        <v>8546</v>
      </c>
      <c r="F29" s="101" t="s">
        <v>16</v>
      </c>
      <c r="G29" s="106"/>
      <c r="H29" s="103">
        <v>5430.4890000000005</v>
      </c>
      <c r="I29" s="45">
        <f t="shared" si="0"/>
        <v>-3723613.2679999806</v>
      </c>
    </row>
    <row r="30" spans="3:9" s="27" customFormat="1" ht="18" thickTop="1" thickBot="1" x14ac:dyDescent="0.25">
      <c r="C30" s="64"/>
      <c r="D30" s="65">
        <v>45091</v>
      </c>
      <c r="E30" s="66">
        <v>8546</v>
      </c>
      <c r="F30" s="101" t="s">
        <v>59</v>
      </c>
      <c r="G30" s="107"/>
      <c r="H30" s="103">
        <v>120556.851</v>
      </c>
      <c r="I30" s="45">
        <f t="shared" si="0"/>
        <v>-3844170.1189999804</v>
      </c>
    </row>
    <row r="31" spans="3:9" s="27" customFormat="1" ht="30" thickTop="1" thickBot="1" x14ac:dyDescent="0.25">
      <c r="C31" s="64"/>
      <c r="D31" s="65">
        <v>45091</v>
      </c>
      <c r="E31" s="69">
        <v>8547</v>
      </c>
      <c r="F31" s="67" t="s">
        <v>16</v>
      </c>
      <c r="G31" s="104"/>
      <c r="H31" s="82">
        <v>5236.1445000000003</v>
      </c>
      <c r="I31" s="45">
        <f t="shared" si="0"/>
        <v>-3849406.2634999803</v>
      </c>
    </row>
    <row r="32" spans="3:9" s="27" customFormat="1" ht="18" thickTop="1" thickBot="1" x14ac:dyDescent="0.25">
      <c r="C32" s="64"/>
      <c r="D32" s="65">
        <v>45091</v>
      </c>
      <c r="E32" s="66">
        <v>8547</v>
      </c>
      <c r="F32" s="67" t="s">
        <v>59</v>
      </c>
      <c r="G32" s="82"/>
      <c r="H32" s="82">
        <v>116242.40550000001</v>
      </c>
      <c r="I32" s="45">
        <f t="shared" si="0"/>
        <v>-3965648.6689999802</v>
      </c>
    </row>
    <row r="33" spans="3:9" s="27" customFormat="1" ht="30" thickTop="1" thickBot="1" x14ac:dyDescent="0.25">
      <c r="C33" s="64"/>
      <c r="D33" s="65">
        <v>45091</v>
      </c>
      <c r="E33" s="69">
        <v>8548</v>
      </c>
      <c r="F33" s="67" t="s">
        <v>16</v>
      </c>
      <c r="G33" s="82"/>
      <c r="H33" s="82">
        <v>10320.060000000001</v>
      </c>
      <c r="I33" s="45">
        <f t="shared" si="0"/>
        <v>-3975968.7289999803</v>
      </c>
    </row>
    <row r="34" spans="3:9" s="27" customFormat="1" ht="18" thickTop="1" thickBot="1" x14ac:dyDescent="0.25">
      <c r="C34" s="64"/>
      <c r="D34" s="65">
        <v>45091</v>
      </c>
      <c r="E34" s="66">
        <v>8548</v>
      </c>
      <c r="F34" s="67" t="s">
        <v>114</v>
      </c>
      <c r="G34" s="82"/>
      <c r="H34" s="82">
        <v>196081.14</v>
      </c>
      <c r="I34" s="45">
        <f t="shared" si="0"/>
        <v>-4172049.8689999804</v>
      </c>
    </row>
    <row r="35" spans="3:9" s="27" customFormat="1" ht="30" thickTop="1" thickBot="1" x14ac:dyDescent="0.25">
      <c r="C35" s="64"/>
      <c r="D35" s="65">
        <v>45093</v>
      </c>
      <c r="E35" s="69">
        <v>8549</v>
      </c>
      <c r="F35" s="67" t="s">
        <v>45</v>
      </c>
      <c r="G35" s="82"/>
      <c r="H35" s="82">
        <v>5602.54</v>
      </c>
      <c r="I35" s="45">
        <f t="shared" si="0"/>
        <v>-4177652.4089999804</v>
      </c>
    </row>
    <row r="36" spans="3:9" s="27" customFormat="1" ht="30" thickTop="1" thickBot="1" x14ac:dyDescent="0.25">
      <c r="C36" s="64"/>
      <c r="D36" s="65">
        <v>45093</v>
      </c>
      <c r="E36" s="66">
        <v>8549</v>
      </c>
      <c r="F36" s="67" t="s">
        <v>115</v>
      </c>
      <c r="G36" s="82"/>
      <c r="H36" s="82">
        <v>75592.36</v>
      </c>
      <c r="I36" s="45">
        <f t="shared" si="0"/>
        <v>-4253244.7689999808</v>
      </c>
    </row>
    <row r="37" spans="3:9" s="27" customFormat="1" ht="30" thickTop="1" thickBot="1" x14ac:dyDescent="0.25">
      <c r="C37" s="64"/>
      <c r="D37" s="65">
        <v>45093</v>
      </c>
      <c r="E37" s="69">
        <v>8550</v>
      </c>
      <c r="F37" s="67" t="s">
        <v>45</v>
      </c>
      <c r="G37" s="82"/>
      <c r="H37" s="68">
        <v>6377.01</v>
      </c>
      <c r="I37" s="45">
        <f t="shared" si="0"/>
        <v>-4259621.7789999805</v>
      </c>
    </row>
    <row r="38" spans="3:9" s="27" customFormat="1" ht="30" thickTop="1" thickBot="1" x14ac:dyDescent="0.25">
      <c r="C38" s="64"/>
      <c r="D38" s="65">
        <v>45093</v>
      </c>
      <c r="E38" s="66">
        <v>8550</v>
      </c>
      <c r="F38" s="67" t="s">
        <v>116</v>
      </c>
      <c r="G38" s="82"/>
      <c r="H38" s="68">
        <v>69998.73</v>
      </c>
      <c r="I38" s="45">
        <f t="shared" si="0"/>
        <v>-4329620.508999981</v>
      </c>
    </row>
    <row r="39" spans="3:9" s="27" customFormat="1" ht="30" thickTop="1" thickBot="1" x14ac:dyDescent="0.25">
      <c r="C39" s="64"/>
      <c r="D39" s="65">
        <v>45093</v>
      </c>
      <c r="E39" s="69">
        <v>8551</v>
      </c>
      <c r="F39" s="67" t="s">
        <v>45</v>
      </c>
      <c r="G39" s="82"/>
      <c r="H39" s="68">
        <v>4862.45</v>
      </c>
      <c r="I39" s="45">
        <f t="shared" si="0"/>
        <v>-4334482.9589999812</v>
      </c>
    </row>
    <row r="40" spans="3:9" s="27" customFormat="1" ht="30" thickTop="1" thickBot="1" x14ac:dyDescent="0.25">
      <c r="C40" s="64"/>
      <c r="D40" s="65">
        <v>45093</v>
      </c>
      <c r="E40" s="66">
        <v>8551</v>
      </c>
      <c r="F40" s="67" t="s">
        <v>117</v>
      </c>
      <c r="G40" s="82"/>
      <c r="H40" s="68">
        <v>63632.88</v>
      </c>
      <c r="I40" s="45">
        <f t="shared" si="0"/>
        <v>-4398115.8389999811</v>
      </c>
    </row>
    <row r="41" spans="3:9" s="27" customFormat="1" ht="30" thickTop="1" thickBot="1" x14ac:dyDescent="0.25">
      <c r="C41" s="64"/>
      <c r="D41" s="65">
        <v>45093</v>
      </c>
      <c r="E41" s="69">
        <v>8552</v>
      </c>
      <c r="F41" s="67" t="s">
        <v>45</v>
      </c>
      <c r="G41" s="82"/>
      <c r="H41" s="68">
        <v>5119.28</v>
      </c>
      <c r="I41" s="45">
        <f t="shared" si="0"/>
        <v>-4403235.1189999813</v>
      </c>
    </row>
    <row r="42" spans="3:9" s="27" customFormat="1" ht="30" thickTop="1" thickBot="1" x14ac:dyDescent="0.25">
      <c r="C42" s="64"/>
      <c r="D42" s="65">
        <v>45093</v>
      </c>
      <c r="E42" s="69">
        <v>8552</v>
      </c>
      <c r="F42" s="67" t="s">
        <v>118</v>
      </c>
      <c r="G42" s="82"/>
      <c r="H42" s="68">
        <v>60259.68</v>
      </c>
      <c r="I42" s="45">
        <f t="shared" si="0"/>
        <v>-4463494.798999981</v>
      </c>
    </row>
    <row r="43" spans="3:9" s="27" customFormat="1" ht="35.25" customHeight="1" thickTop="1" thickBot="1" x14ac:dyDescent="0.25">
      <c r="C43" s="64"/>
      <c r="D43" s="65">
        <v>45091</v>
      </c>
      <c r="E43" s="69">
        <v>8553</v>
      </c>
      <c r="F43" s="67" t="s">
        <v>16</v>
      </c>
      <c r="G43" s="82"/>
      <c r="H43" s="68">
        <v>12163.300000000001</v>
      </c>
      <c r="I43" s="45">
        <f t="shared" si="0"/>
        <v>-4475658.0989999808</v>
      </c>
    </row>
    <row r="44" spans="3:9" s="27" customFormat="1" ht="18" thickTop="1" thickBot="1" x14ac:dyDescent="0.25">
      <c r="C44" s="64"/>
      <c r="D44" s="65">
        <v>45093</v>
      </c>
      <c r="E44" s="69">
        <v>8553</v>
      </c>
      <c r="F44" s="67" t="s">
        <v>53</v>
      </c>
      <c r="G44" s="82"/>
      <c r="H44" s="68">
        <v>231102.7</v>
      </c>
      <c r="I44" s="45">
        <f t="shared" si="0"/>
        <v>-4706760.798999981</v>
      </c>
    </row>
    <row r="45" spans="3:9" s="27" customFormat="1" ht="30" thickTop="1" thickBot="1" x14ac:dyDescent="0.25">
      <c r="C45" s="64"/>
      <c r="D45" s="65">
        <v>45093</v>
      </c>
      <c r="E45" s="69"/>
      <c r="F45" s="67" t="s">
        <v>23</v>
      </c>
      <c r="G45" s="82">
        <v>16688966.279999999</v>
      </c>
      <c r="H45" s="68"/>
      <c r="I45" s="45">
        <f t="shared" si="0"/>
        <v>11982205.481000017</v>
      </c>
    </row>
    <row r="46" spans="3:9" s="27" customFormat="1" ht="30" thickTop="1" thickBot="1" x14ac:dyDescent="0.25">
      <c r="C46" s="64"/>
      <c r="D46" s="65">
        <v>45096</v>
      </c>
      <c r="E46" s="69"/>
      <c r="F46" s="67" t="s">
        <v>23</v>
      </c>
      <c r="G46" s="82">
        <v>5247793.43</v>
      </c>
      <c r="H46" s="68"/>
      <c r="I46" s="45">
        <f t="shared" si="0"/>
        <v>17229998.911000017</v>
      </c>
    </row>
    <row r="47" spans="3:9" s="27" customFormat="1" ht="30" thickTop="1" thickBot="1" x14ac:dyDescent="0.25">
      <c r="C47" s="64"/>
      <c r="D47" s="65">
        <v>45097</v>
      </c>
      <c r="E47" s="69"/>
      <c r="F47" s="67" t="s">
        <v>23</v>
      </c>
      <c r="G47" s="82">
        <v>1420167.4</v>
      </c>
      <c r="H47" s="68"/>
      <c r="I47" s="45">
        <f t="shared" si="0"/>
        <v>18650166.311000016</v>
      </c>
    </row>
    <row r="48" spans="3:9" s="27" customFormat="1" ht="30" thickTop="1" thickBot="1" x14ac:dyDescent="0.25">
      <c r="C48" s="64"/>
      <c r="D48" s="65">
        <v>45097</v>
      </c>
      <c r="E48" s="69">
        <v>8554</v>
      </c>
      <c r="F48" s="67" t="s">
        <v>45</v>
      </c>
      <c r="G48" s="82"/>
      <c r="H48" s="68">
        <v>473567.55</v>
      </c>
      <c r="I48" s="45">
        <f t="shared" si="0"/>
        <v>18176598.761000015</v>
      </c>
    </row>
    <row r="49" spans="3:9" s="27" customFormat="1" ht="30" thickTop="1" thickBot="1" x14ac:dyDescent="0.25">
      <c r="C49" s="64"/>
      <c r="D49" s="65">
        <v>45097</v>
      </c>
      <c r="E49" s="69">
        <v>8554</v>
      </c>
      <c r="F49" s="67" t="s">
        <v>119</v>
      </c>
      <c r="G49" s="82"/>
      <c r="H49" s="68">
        <v>16434648.279999999</v>
      </c>
      <c r="I49" s="45">
        <f t="shared" si="0"/>
        <v>1741950.4810000155</v>
      </c>
    </row>
    <row r="50" spans="3:9" s="27" customFormat="1" ht="30" thickTop="1" thickBot="1" x14ac:dyDescent="0.25">
      <c r="C50" s="64"/>
      <c r="D50" s="65">
        <v>45097</v>
      </c>
      <c r="E50" s="69">
        <v>8555</v>
      </c>
      <c r="F50" s="67" t="s">
        <v>45</v>
      </c>
      <c r="G50" s="82"/>
      <c r="H50" s="68">
        <v>66909.2</v>
      </c>
      <c r="I50" s="45">
        <f t="shared" si="0"/>
        <v>1675041.2810000156</v>
      </c>
    </row>
    <row r="51" spans="3:9" s="27" customFormat="1" ht="30" thickTop="1" thickBot="1" x14ac:dyDescent="0.25">
      <c r="C51" s="64"/>
      <c r="D51" s="65">
        <v>45097</v>
      </c>
      <c r="E51" s="69">
        <v>8555</v>
      </c>
      <c r="F51" s="67" t="s">
        <v>120</v>
      </c>
      <c r="G51" s="82"/>
      <c r="H51" s="68">
        <v>602182.9</v>
      </c>
      <c r="I51" s="45">
        <f t="shared" si="0"/>
        <v>1072858.3810000154</v>
      </c>
    </row>
    <row r="52" spans="3:9" s="27" customFormat="1" ht="30" thickTop="1" thickBot="1" x14ac:dyDescent="0.25">
      <c r="C52" s="64"/>
      <c r="D52" s="65">
        <v>45097</v>
      </c>
      <c r="E52" s="69">
        <v>8555</v>
      </c>
      <c r="F52" s="67" t="s">
        <v>45</v>
      </c>
      <c r="G52" s="82"/>
      <c r="H52" s="68">
        <v>476355.83</v>
      </c>
      <c r="I52" s="45">
        <f t="shared" si="0"/>
        <v>596502.55100001534</v>
      </c>
    </row>
    <row r="53" spans="3:9" s="27" customFormat="1" ht="30" thickTop="1" thickBot="1" x14ac:dyDescent="0.25">
      <c r="C53" s="64"/>
      <c r="D53" s="65">
        <v>45097</v>
      </c>
      <c r="E53" s="69">
        <v>8555</v>
      </c>
      <c r="F53" s="67" t="s">
        <v>121</v>
      </c>
      <c r="G53" s="82"/>
      <c r="H53" s="68">
        <v>4287203.0999999996</v>
      </c>
      <c r="I53" s="45">
        <f t="shared" si="0"/>
        <v>-3690700.5489999843</v>
      </c>
    </row>
    <row r="54" spans="3:9" s="27" customFormat="1" ht="30" thickTop="1" thickBot="1" x14ac:dyDescent="0.25">
      <c r="C54" s="64"/>
      <c r="D54" s="65">
        <v>45100</v>
      </c>
      <c r="E54" s="69">
        <v>8563</v>
      </c>
      <c r="F54" s="67" t="s">
        <v>16</v>
      </c>
      <c r="G54" s="82"/>
      <c r="H54" s="68">
        <v>16090.724999999999</v>
      </c>
      <c r="I54" s="45">
        <f t="shared" si="0"/>
        <v>-3706791.2739999844</v>
      </c>
    </row>
    <row r="55" spans="3:9" s="27" customFormat="1" ht="18" thickTop="1" thickBot="1" x14ac:dyDescent="0.25">
      <c r="C55" s="64"/>
      <c r="D55" s="65">
        <v>45100</v>
      </c>
      <c r="E55" s="69">
        <v>8563</v>
      </c>
      <c r="F55" s="67" t="s">
        <v>75</v>
      </c>
      <c r="G55" s="82"/>
      <c r="H55" s="68">
        <v>313129.84000000003</v>
      </c>
      <c r="I55" s="45">
        <f t="shared" si="0"/>
        <v>-4019921.1139999842</v>
      </c>
    </row>
    <row r="56" spans="3:9" s="27" customFormat="1" ht="30" thickTop="1" thickBot="1" x14ac:dyDescent="0.25">
      <c r="C56" s="64"/>
      <c r="D56" s="65">
        <v>45100</v>
      </c>
      <c r="E56" s="69"/>
      <c r="F56" s="67" t="s">
        <v>23</v>
      </c>
      <c r="G56" s="82">
        <v>58410</v>
      </c>
      <c r="H56" s="68"/>
      <c r="I56" s="45">
        <f t="shared" si="0"/>
        <v>-3961511.1139999842</v>
      </c>
    </row>
    <row r="57" spans="3:9" s="27" customFormat="1" ht="30" thickTop="1" thickBot="1" x14ac:dyDescent="0.25">
      <c r="C57" s="64"/>
      <c r="D57" s="65">
        <v>45101</v>
      </c>
      <c r="E57" s="69">
        <v>8564</v>
      </c>
      <c r="F57" s="67" t="s">
        <v>16</v>
      </c>
      <c r="G57" s="82"/>
      <c r="H57" s="68">
        <v>61913.74</v>
      </c>
      <c r="I57" s="45">
        <f t="shared" si="0"/>
        <v>-4023424.8539999845</v>
      </c>
    </row>
    <row r="58" spans="3:9" s="27" customFormat="1" ht="18" thickTop="1" thickBot="1" x14ac:dyDescent="0.25">
      <c r="C58" s="64"/>
      <c r="D58" s="65">
        <v>45101</v>
      </c>
      <c r="E58" s="69">
        <v>8564</v>
      </c>
      <c r="F58" s="67" t="s">
        <v>60</v>
      </c>
      <c r="G58" s="82"/>
      <c r="H58" s="68">
        <v>1399250.66</v>
      </c>
      <c r="I58" s="45">
        <f t="shared" si="0"/>
        <v>-5422675.5139999846</v>
      </c>
    </row>
    <row r="59" spans="3:9" s="27" customFormat="1" ht="30" thickTop="1" thickBot="1" x14ac:dyDescent="0.25">
      <c r="C59" s="64"/>
      <c r="D59" s="65">
        <v>45101</v>
      </c>
      <c r="E59" s="69">
        <v>8565</v>
      </c>
      <c r="F59" s="67" t="s">
        <v>16</v>
      </c>
      <c r="G59" s="82"/>
      <c r="H59" s="68">
        <v>40771.296000000002</v>
      </c>
      <c r="I59" s="45">
        <f t="shared" si="0"/>
        <v>-5463446.8099999847</v>
      </c>
    </row>
    <row r="60" spans="3:9" s="27" customFormat="1" ht="18" thickTop="1" thickBot="1" x14ac:dyDescent="0.25">
      <c r="C60" s="64"/>
      <c r="D60" s="65">
        <v>45101</v>
      </c>
      <c r="E60" s="69">
        <v>8565</v>
      </c>
      <c r="F60" s="67" t="s">
        <v>56</v>
      </c>
      <c r="G60" s="82"/>
      <c r="H60" s="68">
        <v>774654.62400000007</v>
      </c>
      <c r="I60" s="45">
        <f t="shared" si="0"/>
        <v>-6238101.4339999845</v>
      </c>
    </row>
    <row r="61" spans="3:9" s="27" customFormat="1" ht="30" thickTop="1" thickBot="1" x14ac:dyDescent="0.25">
      <c r="C61" s="64"/>
      <c r="D61" s="65">
        <v>45101</v>
      </c>
      <c r="E61" s="69">
        <v>8566</v>
      </c>
      <c r="F61" s="67" t="s">
        <v>16</v>
      </c>
      <c r="G61" s="82"/>
      <c r="H61" s="68">
        <v>2354.85</v>
      </c>
      <c r="I61" s="45">
        <f t="shared" si="0"/>
        <v>-6240456.2839999842</v>
      </c>
    </row>
    <row r="62" spans="3:9" s="27" customFormat="1" ht="18" thickTop="1" thickBot="1" x14ac:dyDescent="0.25">
      <c r="C62" s="64"/>
      <c r="D62" s="65">
        <v>45101</v>
      </c>
      <c r="E62" s="69">
        <v>8566</v>
      </c>
      <c r="F62" s="67" t="s">
        <v>56</v>
      </c>
      <c r="G62" s="82"/>
      <c r="H62" s="68">
        <v>44742.15</v>
      </c>
      <c r="I62" s="45">
        <f t="shared" si="0"/>
        <v>-6285198.4339999845</v>
      </c>
    </row>
    <row r="63" spans="3:9" s="27" customFormat="1" ht="30" thickTop="1" thickBot="1" x14ac:dyDescent="0.25">
      <c r="C63" s="64"/>
      <c r="D63" s="65">
        <v>45101</v>
      </c>
      <c r="E63" s="69">
        <v>8567</v>
      </c>
      <c r="F63" s="67" t="s">
        <v>16</v>
      </c>
      <c r="G63" s="82"/>
      <c r="H63" s="68">
        <v>35226.1</v>
      </c>
      <c r="I63" s="45">
        <f t="shared" si="0"/>
        <v>-6320424.5339999842</v>
      </c>
    </row>
    <row r="64" spans="3:9" s="27" customFormat="1" ht="18" thickTop="1" thickBot="1" x14ac:dyDescent="0.25">
      <c r="C64" s="64"/>
      <c r="D64" s="65">
        <v>45101</v>
      </c>
      <c r="E64" s="69">
        <v>8567</v>
      </c>
      <c r="F64" s="67" t="s">
        <v>122</v>
      </c>
      <c r="G64" s="82"/>
      <c r="H64" s="68">
        <v>796109.86</v>
      </c>
      <c r="I64" s="45">
        <f t="shared" si="0"/>
        <v>-7116534.3939999845</v>
      </c>
    </row>
    <row r="65" spans="3:9" s="27" customFormat="1" ht="30" thickTop="1" thickBot="1" x14ac:dyDescent="0.25">
      <c r="C65" s="64"/>
      <c r="D65" s="65">
        <v>45101</v>
      </c>
      <c r="E65" s="69">
        <v>8568</v>
      </c>
      <c r="F65" s="67" t="s">
        <v>16</v>
      </c>
      <c r="G65" s="82"/>
      <c r="H65" s="68">
        <v>39477.550000000003</v>
      </c>
      <c r="I65" s="45">
        <f t="shared" si="0"/>
        <v>-7156011.9439999843</v>
      </c>
    </row>
    <row r="66" spans="3:9" s="27" customFormat="1" ht="18" thickTop="1" thickBot="1" x14ac:dyDescent="0.25">
      <c r="C66" s="64"/>
      <c r="D66" s="65">
        <v>45101</v>
      </c>
      <c r="E66" s="69">
        <v>8568</v>
      </c>
      <c r="F66" s="67" t="s">
        <v>87</v>
      </c>
      <c r="G66" s="82"/>
      <c r="H66" s="68">
        <v>750073.45</v>
      </c>
      <c r="I66" s="45">
        <f t="shared" si="0"/>
        <v>-7906085.3939999845</v>
      </c>
    </row>
    <row r="67" spans="3:9" s="27" customFormat="1" ht="30" thickTop="1" thickBot="1" x14ac:dyDescent="0.25">
      <c r="C67" s="64"/>
      <c r="D67" s="65">
        <v>45101</v>
      </c>
      <c r="E67" s="69">
        <v>8569</v>
      </c>
      <c r="F67" s="67" t="s">
        <v>16</v>
      </c>
      <c r="G67" s="82"/>
      <c r="H67" s="68">
        <v>3021.81</v>
      </c>
      <c r="I67" s="45">
        <f t="shared" si="0"/>
        <v>-7909107.2039999841</v>
      </c>
    </row>
    <row r="68" spans="3:9" s="27" customFormat="1" ht="18" thickTop="1" thickBot="1" x14ac:dyDescent="0.25">
      <c r="C68" s="64"/>
      <c r="D68" s="65">
        <v>45101</v>
      </c>
      <c r="E68" s="69">
        <v>8569</v>
      </c>
      <c r="F68" s="67" t="s">
        <v>87</v>
      </c>
      <c r="G68" s="82"/>
      <c r="H68" s="68">
        <v>60739.82</v>
      </c>
      <c r="I68" s="45">
        <f t="shared" si="0"/>
        <v>-7969847.0239999844</v>
      </c>
    </row>
    <row r="69" spans="3:9" s="27" customFormat="1" ht="30" thickTop="1" thickBot="1" x14ac:dyDescent="0.25">
      <c r="C69" s="64"/>
      <c r="D69" s="65">
        <v>45101</v>
      </c>
      <c r="E69" s="69">
        <v>8570</v>
      </c>
      <c r="F69" s="67" t="s">
        <v>16</v>
      </c>
      <c r="G69" s="82"/>
      <c r="H69" s="68">
        <v>74.559999999999988</v>
      </c>
      <c r="I69" s="45">
        <f t="shared" si="0"/>
        <v>-7969921.583999984</v>
      </c>
    </row>
    <row r="70" spans="3:9" s="27" customFormat="1" ht="18" thickTop="1" thickBot="1" x14ac:dyDescent="0.25">
      <c r="C70" s="64"/>
      <c r="D70" s="65">
        <v>45101</v>
      </c>
      <c r="E70" s="69">
        <v>8570</v>
      </c>
      <c r="F70" s="67" t="s">
        <v>87</v>
      </c>
      <c r="G70" s="82"/>
      <c r="H70" s="68">
        <v>1685.06</v>
      </c>
      <c r="I70" s="45">
        <f t="shared" si="0"/>
        <v>-7971606.6439999836</v>
      </c>
    </row>
    <row r="71" spans="3:9" s="27" customFormat="1" ht="30" thickTop="1" thickBot="1" x14ac:dyDescent="0.25">
      <c r="C71" s="64"/>
      <c r="D71" s="65">
        <v>45101</v>
      </c>
      <c r="E71" s="69">
        <v>8571</v>
      </c>
      <c r="F71" s="67" t="s">
        <v>16</v>
      </c>
      <c r="G71" s="82"/>
      <c r="H71" s="68">
        <v>461.86500000000001</v>
      </c>
      <c r="I71" s="45">
        <f t="shared" si="0"/>
        <v>-7972068.5089999838</v>
      </c>
    </row>
    <row r="72" spans="3:9" s="27" customFormat="1" ht="18" thickTop="1" thickBot="1" x14ac:dyDescent="0.25">
      <c r="C72" s="64"/>
      <c r="D72" s="65">
        <v>45101</v>
      </c>
      <c r="E72" s="69">
        <v>8571</v>
      </c>
      <c r="F72" s="67" t="s">
        <v>87</v>
      </c>
      <c r="G72" s="82"/>
      <c r="H72" s="68">
        <v>10438.145</v>
      </c>
      <c r="I72" s="45">
        <f t="shared" si="0"/>
        <v>-7982506.6539999833</v>
      </c>
    </row>
    <row r="73" spans="3:9" s="27" customFormat="1" ht="30" thickTop="1" thickBot="1" x14ac:dyDescent="0.25">
      <c r="C73" s="64"/>
      <c r="D73" s="65">
        <v>45101</v>
      </c>
      <c r="E73" s="69">
        <v>8572</v>
      </c>
      <c r="F73" s="67" t="s">
        <v>16</v>
      </c>
      <c r="G73" s="82"/>
      <c r="H73" s="68">
        <v>32262.5</v>
      </c>
      <c r="I73" s="45">
        <f t="shared" si="0"/>
        <v>-8014769.1539999833</v>
      </c>
    </row>
    <row r="74" spans="3:9" s="27" customFormat="1" ht="18" thickTop="1" thickBot="1" x14ac:dyDescent="0.25">
      <c r="C74" s="64"/>
      <c r="D74" s="65">
        <v>45101</v>
      </c>
      <c r="E74" s="69">
        <v>8572</v>
      </c>
      <c r="F74" s="67" t="s">
        <v>74</v>
      </c>
      <c r="G74" s="82"/>
      <c r="H74" s="68">
        <v>612987.5</v>
      </c>
      <c r="I74" s="45">
        <f t="shared" si="0"/>
        <v>-8627756.6539999843</v>
      </c>
    </row>
    <row r="75" spans="3:9" s="27" customFormat="1" ht="30" thickTop="1" thickBot="1" x14ac:dyDescent="0.25">
      <c r="C75" s="64"/>
      <c r="D75" s="65">
        <v>45101</v>
      </c>
      <c r="E75" s="69">
        <v>8573</v>
      </c>
      <c r="F75" s="67" t="s">
        <v>16</v>
      </c>
      <c r="G75" s="82"/>
      <c r="H75" s="68">
        <v>5610</v>
      </c>
      <c r="I75" s="45">
        <f t="shared" si="0"/>
        <v>-8633366.6539999843</v>
      </c>
    </row>
    <row r="76" spans="3:9" s="27" customFormat="1" ht="18" thickTop="1" thickBot="1" x14ac:dyDescent="0.25">
      <c r="C76" s="64"/>
      <c r="D76" s="65">
        <v>45101</v>
      </c>
      <c r="E76" s="69">
        <v>8573</v>
      </c>
      <c r="F76" s="67" t="s">
        <v>123</v>
      </c>
      <c r="G76" s="82"/>
      <c r="H76" s="68">
        <v>106590</v>
      </c>
      <c r="I76" s="45">
        <f t="shared" si="0"/>
        <v>-8739956.6539999843</v>
      </c>
    </row>
    <row r="77" spans="3:9" s="27" customFormat="1" ht="30" thickTop="1" thickBot="1" x14ac:dyDescent="0.25">
      <c r="C77" s="64"/>
      <c r="D77" s="65">
        <v>45101</v>
      </c>
      <c r="E77" s="69">
        <v>8574</v>
      </c>
      <c r="F77" s="67" t="s">
        <v>16</v>
      </c>
      <c r="G77" s="82"/>
      <c r="H77" s="68">
        <v>3360</v>
      </c>
      <c r="I77" s="45">
        <f t="shared" si="0"/>
        <v>-8743316.6539999843</v>
      </c>
    </row>
    <row r="78" spans="3:9" s="27" customFormat="1" ht="18" thickTop="1" thickBot="1" x14ac:dyDescent="0.25">
      <c r="C78" s="64"/>
      <c r="D78" s="65">
        <v>45101</v>
      </c>
      <c r="E78" s="69">
        <v>8574</v>
      </c>
      <c r="F78" s="67" t="s">
        <v>78</v>
      </c>
      <c r="G78" s="82"/>
      <c r="H78" s="68">
        <v>63840</v>
      </c>
      <c r="I78" s="45">
        <f t="shared" si="0"/>
        <v>-8807156.6539999843</v>
      </c>
    </row>
    <row r="79" spans="3:9" s="27" customFormat="1" ht="30" thickTop="1" thickBot="1" x14ac:dyDescent="0.25">
      <c r="C79" s="64"/>
      <c r="D79" s="65">
        <v>45101</v>
      </c>
      <c r="E79" s="69">
        <v>8575</v>
      </c>
      <c r="F79" s="67" t="s">
        <v>16</v>
      </c>
      <c r="G79" s="82"/>
      <c r="H79" s="68">
        <v>22577.800000000003</v>
      </c>
      <c r="I79" s="45">
        <f t="shared" si="0"/>
        <v>-8829734.453999985</v>
      </c>
    </row>
    <row r="80" spans="3:9" s="27" customFormat="1" ht="18" thickTop="1" thickBot="1" x14ac:dyDescent="0.25">
      <c r="C80" s="64"/>
      <c r="D80" s="65">
        <v>45101</v>
      </c>
      <c r="E80" s="69">
        <v>8575</v>
      </c>
      <c r="F80" s="67" t="s">
        <v>124</v>
      </c>
      <c r="G80" s="82"/>
      <c r="H80" s="68">
        <v>428978.2</v>
      </c>
      <c r="I80" s="45">
        <f t="shared" ref="I80:I130" si="1">I79+G80-H80</f>
        <v>-9258712.6539999843</v>
      </c>
    </row>
    <row r="81" spans="3:9" s="27" customFormat="1" ht="30" thickTop="1" thickBot="1" x14ac:dyDescent="0.25">
      <c r="C81" s="64"/>
      <c r="D81" s="65">
        <v>45102</v>
      </c>
      <c r="E81" s="69">
        <v>8576</v>
      </c>
      <c r="F81" s="67" t="s">
        <v>16</v>
      </c>
      <c r="G81" s="82"/>
      <c r="H81" s="68">
        <v>6500</v>
      </c>
      <c r="I81" s="45">
        <f t="shared" si="1"/>
        <v>-9265212.6539999843</v>
      </c>
    </row>
    <row r="82" spans="3:9" s="27" customFormat="1" ht="30" thickTop="1" thickBot="1" x14ac:dyDescent="0.25">
      <c r="C82" s="64"/>
      <c r="D82" s="65">
        <v>45102</v>
      </c>
      <c r="E82" s="69">
        <v>8576</v>
      </c>
      <c r="F82" s="67" t="s">
        <v>70</v>
      </c>
      <c r="G82" s="82"/>
      <c r="H82" s="68">
        <v>123500</v>
      </c>
      <c r="I82" s="45">
        <f t="shared" si="1"/>
        <v>-9388712.6539999843</v>
      </c>
    </row>
    <row r="83" spans="3:9" s="27" customFormat="1" ht="30" thickTop="1" thickBot="1" x14ac:dyDescent="0.25">
      <c r="C83" s="109"/>
      <c r="D83" s="65">
        <v>45102</v>
      </c>
      <c r="E83" s="69">
        <v>8577</v>
      </c>
      <c r="F83" s="67" t="s">
        <v>16</v>
      </c>
      <c r="G83" s="82"/>
      <c r="H83" s="68">
        <v>696.56600000000014</v>
      </c>
      <c r="I83" s="45">
        <f t="shared" si="1"/>
        <v>-9389409.2199999839</v>
      </c>
    </row>
    <row r="84" spans="3:9" s="27" customFormat="1" ht="18" thickTop="1" thickBot="1" x14ac:dyDescent="0.25">
      <c r="C84" s="109"/>
      <c r="D84" s="65">
        <v>45102</v>
      </c>
      <c r="E84" s="69">
        <v>8577</v>
      </c>
      <c r="F84" s="67" t="s">
        <v>50</v>
      </c>
      <c r="G84" s="82"/>
      <c r="H84" s="68">
        <v>17301.794000000002</v>
      </c>
      <c r="I84" s="45">
        <f t="shared" si="1"/>
        <v>-9406711.0139999837</v>
      </c>
    </row>
    <row r="85" spans="3:9" s="27" customFormat="1" ht="30" thickTop="1" thickBot="1" x14ac:dyDescent="0.25">
      <c r="C85" s="109"/>
      <c r="D85" s="65">
        <v>45102</v>
      </c>
      <c r="E85" s="69">
        <v>8578</v>
      </c>
      <c r="F85" s="67" t="s">
        <v>77</v>
      </c>
      <c r="G85" s="82"/>
      <c r="H85" s="68">
        <v>16620</v>
      </c>
      <c r="I85" s="45">
        <f t="shared" si="1"/>
        <v>-9423331.0139999837</v>
      </c>
    </row>
    <row r="86" spans="3:9" s="27" customFormat="1" ht="30" thickTop="1" thickBot="1" x14ac:dyDescent="0.25">
      <c r="C86" s="109"/>
      <c r="D86" s="65">
        <v>45102</v>
      </c>
      <c r="E86" s="69">
        <v>8578</v>
      </c>
      <c r="F86" s="67" t="s">
        <v>16</v>
      </c>
      <c r="G86" s="82"/>
      <c r="H86" s="68">
        <v>7000</v>
      </c>
      <c r="I86" s="45">
        <f t="shared" si="1"/>
        <v>-9430331.0139999837</v>
      </c>
    </row>
    <row r="87" spans="3:9" s="27" customFormat="1" ht="30" thickTop="1" thickBot="1" x14ac:dyDescent="0.25">
      <c r="C87" s="113"/>
      <c r="D87" s="65">
        <v>45102</v>
      </c>
      <c r="E87" s="69">
        <v>8578</v>
      </c>
      <c r="F87" s="67" t="s">
        <v>69</v>
      </c>
      <c r="G87" s="82"/>
      <c r="H87" s="68">
        <v>133000</v>
      </c>
      <c r="I87" s="45">
        <f t="shared" si="1"/>
        <v>-9563331.0139999837</v>
      </c>
    </row>
    <row r="88" spans="3:9" s="27" customFormat="1" ht="30" thickTop="1" thickBot="1" x14ac:dyDescent="0.25">
      <c r="C88" s="113"/>
      <c r="D88" s="65">
        <v>45102</v>
      </c>
      <c r="E88" s="69">
        <v>8580</v>
      </c>
      <c r="F88" s="67" t="s">
        <v>16</v>
      </c>
      <c r="G88" s="82"/>
      <c r="H88" s="68">
        <v>7000</v>
      </c>
      <c r="I88" s="45">
        <f t="shared" si="1"/>
        <v>-9570331.0139999837</v>
      </c>
    </row>
    <row r="89" spans="3:9" s="27" customFormat="1" ht="30" thickTop="1" thickBot="1" x14ac:dyDescent="0.25">
      <c r="C89" s="113"/>
      <c r="D89" s="65">
        <v>45102</v>
      </c>
      <c r="E89" s="69">
        <v>8580</v>
      </c>
      <c r="F89" s="67" t="s">
        <v>69</v>
      </c>
      <c r="G89" s="82"/>
      <c r="H89" s="68">
        <v>133000</v>
      </c>
      <c r="I89" s="45">
        <f t="shared" si="1"/>
        <v>-9703331.0139999837</v>
      </c>
    </row>
    <row r="90" spans="3:9" s="27" customFormat="1" ht="18" thickTop="1" thickBot="1" x14ac:dyDescent="0.25">
      <c r="C90" s="113"/>
      <c r="D90" s="65">
        <v>45102</v>
      </c>
      <c r="E90" s="69">
        <v>8581</v>
      </c>
      <c r="F90" s="67" t="s">
        <v>71</v>
      </c>
      <c r="G90" s="82"/>
      <c r="H90" s="68">
        <v>220056.85</v>
      </c>
      <c r="I90" s="45">
        <f t="shared" si="1"/>
        <v>-9923387.8639999833</v>
      </c>
    </row>
    <row r="91" spans="3:9" s="27" customFormat="1" ht="44.25" thickTop="1" thickBot="1" x14ac:dyDescent="0.25">
      <c r="C91" s="113"/>
      <c r="D91" s="65">
        <v>45102</v>
      </c>
      <c r="E91" s="69">
        <v>8582</v>
      </c>
      <c r="F91" s="67" t="s">
        <v>72</v>
      </c>
      <c r="G91" s="82"/>
      <c r="H91" s="68">
        <v>126360</v>
      </c>
      <c r="I91" s="45">
        <f t="shared" si="1"/>
        <v>-10049747.863999983</v>
      </c>
    </row>
    <row r="92" spans="3:9" s="27" customFormat="1" ht="30" thickTop="1" thickBot="1" x14ac:dyDescent="0.25">
      <c r="C92" s="113"/>
      <c r="D92" s="65">
        <v>45102</v>
      </c>
      <c r="E92" s="69">
        <v>8583</v>
      </c>
      <c r="F92" s="67" t="s">
        <v>16</v>
      </c>
      <c r="G92" s="82"/>
      <c r="H92" s="68">
        <v>15338.983000000002</v>
      </c>
      <c r="I92" s="45">
        <f t="shared" si="1"/>
        <v>-10065086.846999982</v>
      </c>
    </row>
    <row r="93" spans="3:9" s="27" customFormat="1" ht="30" thickTop="1" thickBot="1" x14ac:dyDescent="0.25">
      <c r="C93" s="113"/>
      <c r="D93" s="65">
        <v>45102</v>
      </c>
      <c r="E93" s="69">
        <v>8583</v>
      </c>
      <c r="F93" s="67" t="s">
        <v>47</v>
      </c>
      <c r="G93" s="82"/>
      <c r="H93" s="68">
        <v>16566.101999999999</v>
      </c>
      <c r="I93" s="45">
        <f t="shared" si="1"/>
        <v>-10081652.948999982</v>
      </c>
    </row>
    <row r="94" spans="3:9" s="27" customFormat="1" ht="18" thickTop="1" thickBot="1" x14ac:dyDescent="0.25">
      <c r="C94" s="113"/>
      <c r="D94" s="65">
        <v>45102</v>
      </c>
      <c r="E94" s="69">
        <v>8583</v>
      </c>
      <c r="F94" s="67" t="s">
        <v>125</v>
      </c>
      <c r="G94" s="82"/>
      <c r="H94" s="68">
        <v>330094.91499999998</v>
      </c>
      <c r="I94" s="45">
        <f t="shared" si="1"/>
        <v>-10411747.863999981</v>
      </c>
    </row>
    <row r="95" spans="3:9" s="27" customFormat="1" ht="30" thickTop="1" thickBot="1" x14ac:dyDescent="0.25">
      <c r="C95" s="113"/>
      <c r="D95" s="65">
        <v>45102</v>
      </c>
      <c r="E95" s="69">
        <v>8584</v>
      </c>
      <c r="F95" s="67" t="s">
        <v>16</v>
      </c>
      <c r="G95" s="82"/>
      <c r="H95" s="68">
        <v>47437.5</v>
      </c>
      <c r="I95" s="45">
        <f t="shared" si="1"/>
        <v>-10459185.363999981</v>
      </c>
    </row>
    <row r="96" spans="3:9" s="27" customFormat="1" ht="30" thickTop="1" thickBot="1" x14ac:dyDescent="0.25">
      <c r="C96" s="113"/>
      <c r="D96" s="65">
        <v>45102</v>
      </c>
      <c r="E96" s="69">
        <v>8584</v>
      </c>
      <c r="F96" s="67" t="s">
        <v>47</v>
      </c>
      <c r="G96" s="82"/>
      <c r="H96" s="68">
        <v>51232.5</v>
      </c>
      <c r="I96" s="45">
        <f t="shared" si="1"/>
        <v>-10510417.863999981</v>
      </c>
    </row>
    <row r="97" spans="3:9" s="27" customFormat="1" ht="18" thickTop="1" thickBot="1" x14ac:dyDescent="0.25">
      <c r="C97" s="113"/>
      <c r="D97" s="65">
        <v>45102</v>
      </c>
      <c r="E97" s="69">
        <v>8584</v>
      </c>
      <c r="F97" s="67" t="s">
        <v>60</v>
      </c>
      <c r="G97" s="82"/>
      <c r="H97" s="68">
        <v>1020855</v>
      </c>
      <c r="I97" s="45">
        <f t="shared" si="1"/>
        <v>-11531272.863999981</v>
      </c>
    </row>
    <row r="98" spans="3:9" s="27" customFormat="1" ht="30" thickTop="1" thickBot="1" x14ac:dyDescent="0.25">
      <c r="C98" s="113"/>
      <c r="D98" s="65">
        <v>45102</v>
      </c>
      <c r="E98" s="69">
        <v>8585</v>
      </c>
      <c r="F98" s="67" t="s">
        <v>16</v>
      </c>
      <c r="G98" s="82"/>
      <c r="H98" s="68">
        <v>1654.325</v>
      </c>
      <c r="I98" s="45">
        <f t="shared" si="1"/>
        <v>-11532927.188999981</v>
      </c>
    </row>
    <row r="99" spans="3:9" s="27" customFormat="1" ht="30" thickTop="1" thickBot="1" x14ac:dyDescent="0.25">
      <c r="C99" s="113"/>
      <c r="D99" s="65">
        <v>45102</v>
      </c>
      <c r="E99" s="69">
        <v>8585</v>
      </c>
      <c r="F99" s="67" t="s">
        <v>47</v>
      </c>
      <c r="G99" s="82"/>
      <c r="H99" s="68">
        <v>1786.6709999999998</v>
      </c>
      <c r="I99" s="45">
        <f t="shared" si="1"/>
        <v>-11534713.859999981</v>
      </c>
    </row>
    <row r="100" spans="3:9" s="27" customFormat="1" ht="18" thickTop="1" thickBot="1" x14ac:dyDescent="0.25">
      <c r="C100" s="113"/>
      <c r="D100" s="65">
        <v>45102</v>
      </c>
      <c r="E100" s="69">
        <v>8585</v>
      </c>
      <c r="F100" s="67" t="s">
        <v>73</v>
      </c>
      <c r="G100" s="82"/>
      <c r="H100" s="68">
        <v>35601.074000000001</v>
      </c>
      <c r="I100" s="45">
        <f t="shared" si="1"/>
        <v>-11570314.93399998</v>
      </c>
    </row>
    <row r="101" spans="3:9" s="27" customFormat="1" ht="30" thickTop="1" thickBot="1" x14ac:dyDescent="0.25">
      <c r="C101" s="113"/>
      <c r="D101" s="65">
        <v>45102</v>
      </c>
      <c r="E101" s="69">
        <v>8586</v>
      </c>
      <c r="F101" s="67" t="s">
        <v>126</v>
      </c>
      <c r="G101" s="82"/>
      <c r="H101" s="68">
        <v>116000</v>
      </c>
      <c r="I101" s="45">
        <f t="shared" si="1"/>
        <v>-11686314.93399998</v>
      </c>
    </row>
    <row r="102" spans="3:9" s="27" customFormat="1" ht="30" thickTop="1" thickBot="1" x14ac:dyDescent="0.25">
      <c r="C102" s="113"/>
      <c r="D102" s="65">
        <v>45102</v>
      </c>
      <c r="E102" s="69">
        <v>8587</v>
      </c>
      <c r="F102" s="67" t="s">
        <v>127</v>
      </c>
      <c r="G102" s="82"/>
      <c r="H102" s="68">
        <v>208800</v>
      </c>
      <c r="I102" s="45">
        <f t="shared" si="1"/>
        <v>-11895114.93399998</v>
      </c>
    </row>
    <row r="103" spans="3:9" s="27" customFormat="1" ht="18" thickTop="1" thickBot="1" x14ac:dyDescent="0.25">
      <c r="C103" s="113"/>
      <c r="D103" s="65">
        <v>45102</v>
      </c>
      <c r="E103" s="69">
        <v>8586</v>
      </c>
      <c r="F103" s="67" t="s">
        <v>128</v>
      </c>
      <c r="G103" s="82"/>
      <c r="H103" s="68">
        <v>1044000</v>
      </c>
      <c r="I103" s="45">
        <f t="shared" si="1"/>
        <v>-12939114.93399998</v>
      </c>
    </row>
    <row r="104" spans="3:9" s="27" customFormat="1" ht="30" thickTop="1" thickBot="1" x14ac:dyDescent="0.25">
      <c r="C104" s="113"/>
      <c r="D104" s="65">
        <v>45102</v>
      </c>
      <c r="E104" s="69">
        <v>8587</v>
      </c>
      <c r="F104" s="67" t="s">
        <v>16</v>
      </c>
      <c r="G104" s="82"/>
      <c r="H104" s="68">
        <v>14300</v>
      </c>
      <c r="I104" s="45">
        <f t="shared" si="1"/>
        <v>-12953414.93399998</v>
      </c>
    </row>
    <row r="105" spans="3:9" s="27" customFormat="1" ht="30" thickTop="1" thickBot="1" x14ac:dyDescent="0.25">
      <c r="C105" s="113"/>
      <c r="D105" s="65">
        <v>45102</v>
      </c>
      <c r="E105" s="69">
        <v>8587</v>
      </c>
      <c r="F105" s="67" t="s">
        <v>68</v>
      </c>
      <c r="G105" s="82"/>
      <c r="H105" s="68">
        <v>271700</v>
      </c>
      <c r="I105" s="45">
        <f t="shared" si="1"/>
        <v>-13225114.93399998</v>
      </c>
    </row>
    <row r="106" spans="3:9" s="27" customFormat="1" ht="30" thickTop="1" thickBot="1" x14ac:dyDescent="0.25">
      <c r="C106" s="113"/>
      <c r="D106" s="65">
        <v>45103</v>
      </c>
      <c r="E106" s="69"/>
      <c r="F106" s="67" t="s">
        <v>23</v>
      </c>
      <c r="G106" s="82">
        <v>180958.99</v>
      </c>
      <c r="H106" s="68"/>
      <c r="I106" s="45">
        <f t="shared" si="1"/>
        <v>-13044155.94399998</v>
      </c>
    </row>
    <row r="107" spans="3:9" s="27" customFormat="1" ht="30" thickTop="1" thickBot="1" x14ac:dyDescent="0.25">
      <c r="C107" s="113"/>
      <c r="D107" s="65">
        <v>45104</v>
      </c>
      <c r="E107" s="69"/>
      <c r="F107" s="67" t="s">
        <v>23</v>
      </c>
      <c r="G107" s="82">
        <v>914721.64</v>
      </c>
      <c r="H107" s="68"/>
      <c r="I107" s="45">
        <f t="shared" si="1"/>
        <v>-12129434.303999979</v>
      </c>
    </row>
    <row r="108" spans="3:9" s="27" customFormat="1" ht="30" thickTop="1" thickBot="1" x14ac:dyDescent="0.25">
      <c r="C108" s="113"/>
      <c r="D108" s="65">
        <v>45104</v>
      </c>
      <c r="E108" s="69">
        <v>8588</v>
      </c>
      <c r="F108" s="67" t="s">
        <v>16</v>
      </c>
      <c r="G108" s="82"/>
      <c r="H108" s="68">
        <v>580</v>
      </c>
      <c r="I108" s="45">
        <f t="shared" si="1"/>
        <v>-12130014.303999979</v>
      </c>
    </row>
    <row r="109" spans="3:9" s="27" customFormat="1" ht="18" thickTop="1" thickBot="1" x14ac:dyDescent="0.25">
      <c r="C109" s="113"/>
      <c r="D109" s="65">
        <v>45104</v>
      </c>
      <c r="E109" s="69">
        <v>8588</v>
      </c>
      <c r="F109" s="67" t="s">
        <v>129</v>
      </c>
      <c r="G109" s="82"/>
      <c r="H109" s="68">
        <v>11020</v>
      </c>
      <c r="I109" s="45">
        <f t="shared" si="1"/>
        <v>-12141034.303999979</v>
      </c>
    </row>
    <row r="110" spans="3:9" s="27" customFormat="1" ht="30" thickTop="1" thickBot="1" x14ac:dyDescent="0.25">
      <c r="C110" s="113"/>
      <c r="D110" s="65">
        <v>45104</v>
      </c>
      <c r="E110" s="69">
        <v>8589</v>
      </c>
      <c r="F110" s="67" t="s">
        <v>16</v>
      </c>
      <c r="G110" s="82"/>
      <c r="H110" s="68">
        <v>225</v>
      </c>
      <c r="I110" s="45">
        <f t="shared" si="1"/>
        <v>-12141259.303999979</v>
      </c>
    </row>
    <row r="111" spans="3:9" s="27" customFormat="1" ht="18" thickTop="1" thickBot="1" x14ac:dyDescent="0.25">
      <c r="C111" s="113"/>
      <c r="D111" s="65">
        <v>45104</v>
      </c>
      <c r="E111" s="69">
        <v>8589</v>
      </c>
      <c r="F111" s="67" t="s">
        <v>129</v>
      </c>
      <c r="G111" s="82"/>
      <c r="H111" s="68">
        <v>4275</v>
      </c>
      <c r="I111" s="45">
        <f t="shared" si="1"/>
        <v>-12145534.303999979</v>
      </c>
    </row>
    <row r="112" spans="3:9" s="27" customFormat="1" ht="30" thickTop="1" thickBot="1" x14ac:dyDescent="0.25">
      <c r="C112" s="113"/>
      <c r="D112" s="65">
        <v>45104</v>
      </c>
      <c r="E112" s="69">
        <v>8590</v>
      </c>
      <c r="F112" s="67" t="s">
        <v>16</v>
      </c>
      <c r="G112" s="82"/>
      <c r="H112" s="68">
        <v>1050</v>
      </c>
      <c r="I112" s="45">
        <f t="shared" si="1"/>
        <v>-12146584.303999979</v>
      </c>
    </row>
    <row r="113" spans="3:9" s="27" customFormat="1" ht="18" thickTop="1" thickBot="1" x14ac:dyDescent="0.25">
      <c r="C113" s="113"/>
      <c r="D113" s="65">
        <v>45104</v>
      </c>
      <c r="E113" s="69">
        <v>8590</v>
      </c>
      <c r="F113" s="67" t="s">
        <v>76</v>
      </c>
      <c r="G113" s="82"/>
      <c r="H113" s="68">
        <v>19950</v>
      </c>
      <c r="I113" s="45">
        <f t="shared" si="1"/>
        <v>-12166534.303999979</v>
      </c>
    </row>
    <row r="114" spans="3:9" s="27" customFormat="1" ht="30" thickTop="1" thickBot="1" x14ac:dyDescent="0.25">
      <c r="C114" s="113"/>
      <c r="D114" s="65">
        <v>45104</v>
      </c>
      <c r="E114" s="69">
        <v>8591</v>
      </c>
      <c r="F114" s="67" t="s">
        <v>16</v>
      </c>
      <c r="G114" s="82"/>
      <c r="H114" s="68">
        <v>420</v>
      </c>
      <c r="I114" s="45">
        <f t="shared" si="1"/>
        <v>-12166954.303999979</v>
      </c>
    </row>
    <row r="115" spans="3:9" s="27" customFormat="1" ht="18" thickTop="1" thickBot="1" x14ac:dyDescent="0.25">
      <c r="C115" s="113"/>
      <c r="D115" s="65">
        <v>45104</v>
      </c>
      <c r="E115" s="69">
        <v>8591</v>
      </c>
      <c r="F115" s="67" t="s">
        <v>130</v>
      </c>
      <c r="G115" s="82"/>
      <c r="H115" s="68">
        <v>9492</v>
      </c>
      <c r="I115" s="45">
        <f t="shared" si="1"/>
        <v>-12176446.303999979</v>
      </c>
    </row>
    <row r="116" spans="3:9" s="27" customFormat="1" ht="30" thickTop="1" thickBot="1" x14ac:dyDescent="0.25">
      <c r="C116" s="113"/>
      <c r="D116" s="65">
        <v>45104</v>
      </c>
      <c r="E116" s="69">
        <v>8592</v>
      </c>
      <c r="F116" s="67" t="s">
        <v>16</v>
      </c>
      <c r="G116" s="82"/>
      <c r="H116" s="68">
        <v>1650</v>
      </c>
      <c r="I116" s="45">
        <f t="shared" si="1"/>
        <v>-12178096.303999979</v>
      </c>
    </row>
    <row r="117" spans="3:9" s="27" customFormat="1" ht="18" thickTop="1" thickBot="1" x14ac:dyDescent="0.25">
      <c r="C117" s="113"/>
      <c r="D117" s="65">
        <v>45104</v>
      </c>
      <c r="E117" s="69">
        <v>8592</v>
      </c>
      <c r="F117" s="67" t="s">
        <v>131</v>
      </c>
      <c r="G117" s="82"/>
      <c r="H117" s="68">
        <v>31350</v>
      </c>
      <c r="I117" s="45">
        <f t="shared" si="1"/>
        <v>-12209446.303999979</v>
      </c>
    </row>
    <row r="118" spans="3:9" s="27" customFormat="1" ht="30" thickTop="1" thickBot="1" x14ac:dyDescent="0.25">
      <c r="C118" s="113"/>
      <c r="D118" s="65">
        <v>45104</v>
      </c>
      <c r="E118" s="69">
        <v>8593</v>
      </c>
      <c r="F118" s="67" t="s">
        <v>16</v>
      </c>
      <c r="G118" s="82"/>
      <c r="H118" s="68">
        <v>519.65</v>
      </c>
      <c r="I118" s="45">
        <f t="shared" si="1"/>
        <v>-12209965.953999979</v>
      </c>
    </row>
    <row r="119" spans="3:9" s="27" customFormat="1" ht="30" thickTop="1" thickBot="1" x14ac:dyDescent="0.25">
      <c r="C119" s="113"/>
      <c r="D119" s="65">
        <v>45104</v>
      </c>
      <c r="E119" s="69">
        <v>8593</v>
      </c>
      <c r="F119" s="67" t="s">
        <v>62</v>
      </c>
      <c r="G119" s="82"/>
      <c r="H119" s="68">
        <v>9873.35</v>
      </c>
      <c r="I119" s="45">
        <f t="shared" si="1"/>
        <v>-12219839.303999979</v>
      </c>
    </row>
    <row r="120" spans="3:9" s="27" customFormat="1" ht="30" thickTop="1" thickBot="1" x14ac:dyDescent="0.25">
      <c r="C120" s="113"/>
      <c r="D120" s="65">
        <v>45104</v>
      </c>
      <c r="E120" s="69">
        <v>8594</v>
      </c>
      <c r="F120" s="67" t="s">
        <v>16</v>
      </c>
      <c r="G120" s="82"/>
      <c r="H120" s="68">
        <v>1435.5000000000002</v>
      </c>
      <c r="I120" s="45">
        <f t="shared" si="1"/>
        <v>-12221274.803999979</v>
      </c>
    </row>
    <row r="121" spans="3:9" s="27" customFormat="1" ht="18" thickTop="1" thickBot="1" x14ac:dyDescent="0.25">
      <c r="C121" s="113"/>
      <c r="D121" s="65">
        <v>45104</v>
      </c>
      <c r="E121" s="69">
        <v>8594</v>
      </c>
      <c r="F121" s="67" t="s">
        <v>132</v>
      </c>
      <c r="G121" s="82"/>
      <c r="H121" s="68">
        <v>32442.300000000003</v>
      </c>
      <c r="I121" s="45">
        <f t="shared" si="1"/>
        <v>-12253717.10399998</v>
      </c>
    </row>
    <row r="122" spans="3:9" s="27" customFormat="1" ht="30" thickTop="1" thickBot="1" x14ac:dyDescent="0.25">
      <c r="C122" s="113"/>
      <c r="D122" s="65">
        <v>45104</v>
      </c>
      <c r="E122" s="66">
        <v>8595</v>
      </c>
      <c r="F122" s="208" t="s">
        <v>16</v>
      </c>
      <c r="G122" s="82"/>
      <c r="H122" s="68">
        <v>24328.720999999998</v>
      </c>
      <c r="I122" s="45">
        <f t="shared" si="1"/>
        <v>-12278045.824999981</v>
      </c>
    </row>
    <row r="123" spans="3:9" s="27" customFormat="1" ht="30" thickTop="1" thickBot="1" x14ac:dyDescent="0.25">
      <c r="C123" s="113"/>
      <c r="D123" s="65">
        <v>45104</v>
      </c>
      <c r="E123" s="69">
        <v>8595</v>
      </c>
      <c r="F123" s="67" t="s">
        <v>47</v>
      </c>
      <c r="G123" s="82"/>
      <c r="H123" s="68">
        <v>26275.019999999997</v>
      </c>
      <c r="I123" s="45">
        <f t="shared" si="1"/>
        <v>-12304320.84499998</v>
      </c>
    </row>
    <row r="124" spans="3:9" s="27" customFormat="1" ht="18" thickTop="1" thickBot="1" x14ac:dyDescent="0.25">
      <c r="C124" s="113"/>
      <c r="D124" s="65">
        <v>45104</v>
      </c>
      <c r="E124" s="69">
        <v>8595</v>
      </c>
      <c r="F124" s="67" t="s">
        <v>133</v>
      </c>
      <c r="G124" s="82"/>
      <c r="H124" s="68">
        <v>523554.07899999991</v>
      </c>
      <c r="I124" s="45">
        <f t="shared" si="1"/>
        <v>-12827874.92399998</v>
      </c>
    </row>
    <row r="125" spans="3:9" s="27" customFormat="1" ht="30" thickTop="1" thickBot="1" x14ac:dyDescent="0.25">
      <c r="C125" s="113"/>
      <c r="D125" s="65">
        <v>45104</v>
      </c>
      <c r="E125" s="69">
        <v>8596</v>
      </c>
      <c r="F125" s="67" t="s">
        <v>16</v>
      </c>
      <c r="G125" s="82"/>
      <c r="H125" s="68">
        <v>507</v>
      </c>
      <c r="I125" s="45">
        <f t="shared" si="1"/>
        <v>-12828381.92399998</v>
      </c>
    </row>
    <row r="126" spans="3:9" s="27" customFormat="1" ht="18" thickTop="1" thickBot="1" x14ac:dyDescent="0.25">
      <c r="C126" s="113"/>
      <c r="D126" s="65">
        <v>45104</v>
      </c>
      <c r="E126" s="69">
        <v>8596</v>
      </c>
      <c r="F126" s="67" t="s">
        <v>61</v>
      </c>
      <c r="G126" s="82"/>
      <c r="H126" s="68">
        <v>11458.2</v>
      </c>
      <c r="I126" s="45">
        <f t="shared" si="1"/>
        <v>-12839840.123999979</v>
      </c>
    </row>
    <row r="127" spans="3:9" s="27" customFormat="1" ht="30" thickTop="1" thickBot="1" x14ac:dyDescent="0.25">
      <c r="C127" s="113"/>
      <c r="D127" s="65">
        <v>45104</v>
      </c>
      <c r="E127" s="69">
        <v>8597</v>
      </c>
      <c r="F127" s="67" t="s">
        <v>45</v>
      </c>
      <c r="G127" s="82"/>
      <c r="H127" s="68">
        <v>4427.55</v>
      </c>
      <c r="I127" s="45">
        <f t="shared" si="1"/>
        <v>-12844267.67399998</v>
      </c>
    </row>
    <row r="128" spans="3:9" s="27" customFormat="1" ht="30" thickTop="1" thickBot="1" x14ac:dyDescent="0.25">
      <c r="C128" s="113"/>
      <c r="D128" s="65">
        <v>45104</v>
      </c>
      <c r="E128" s="69">
        <v>8597</v>
      </c>
      <c r="F128" s="67" t="s">
        <v>134</v>
      </c>
      <c r="G128" s="82"/>
      <c r="H128" s="68">
        <v>55575.25</v>
      </c>
      <c r="I128" s="45">
        <f t="shared" si="1"/>
        <v>-12899842.92399998</v>
      </c>
    </row>
    <row r="129" spans="3:9" s="27" customFormat="1" ht="30" thickTop="1" thickBot="1" x14ac:dyDescent="0.25">
      <c r="C129" s="113"/>
      <c r="D129" s="65">
        <v>45105</v>
      </c>
      <c r="E129" s="69"/>
      <c r="F129" s="67" t="s">
        <v>23</v>
      </c>
      <c r="G129" s="82">
        <v>407665.76</v>
      </c>
      <c r="H129" s="68"/>
      <c r="I129" s="45">
        <f t="shared" si="1"/>
        <v>-12492177.16399998</v>
      </c>
    </row>
    <row r="130" spans="3:9" s="27" customFormat="1" ht="30" thickTop="1" thickBot="1" x14ac:dyDescent="0.25">
      <c r="C130" s="113"/>
      <c r="D130" s="65">
        <v>45105</v>
      </c>
      <c r="E130" s="69">
        <v>8598</v>
      </c>
      <c r="F130" s="67" t="s">
        <v>16</v>
      </c>
      <c r="G130" s="82"/>
      <c r="H130" s="68">
        <v>558.4</v>
      </c>
      <c r="I130" s="45">
        <f t="shared" si="1"/>
        <v>-12492735.563999981</v>
      </c>
    </row>
    <row r="131" spans="3:9" s="27" customFormat="1" ht="30" thickTop="1" thickBot="1" x14ac:dyDescent="0.25">
      <c r="C131" s="113"/>
      <c r="D131" s="65">
        <v>45105</v>
      </c>
      <c r="E131" s="69">
        <v>8598</v>
      </c>
      <c r="F131" s="67" t="s">
        <v>47</v>
      </c>
      <c r="G131" s="82"/>
      <c r="H131" s="68">
        <v>603.072</v>
      </c>
      <c r="I131" s="45">
        <f>I130+G131-H131</f>
        <v>-12493338.635999981</v>
      </c>
    </row>
    <row r="132" spans="3:9" s="27" customFormat="1" ht="18" thickTop="1" thickBot="1" x14ac:dyDescent="0.25">
      <c r="C132" s="113"/>
      <c r="D132" s="65">
        <v>45105</v>
      </c>
      <c r="E132" s="69">
        <v>8598</v>
      </c>
      <c r="F132" s="67" t="s">
        <v>135</v>
      </c>
      <c r="G132" s="82"/>
      <c r="H132" s="68">
        <v>12016.768</v>
      </c>
      <c r="I132" s="45">
        <f t="shared" ref="I132:I140" si="2">I131+G132-H132</f>
        <v>-12505355.403999981</v>
      </c>
    </row>
    <row r="133" spans="3:9" s="27" customFormat="1" ht="30" thickTop="1" thickBot="1" x14ac:dyDescent="0.25">
      <c r="C133" s="113"/>
      <c r="D133" s="65">
        <v>45105</v>
      </c>
      <c r="E133" s="69">
        <v>8599</v>
      </c>
      <c r="F133" s="67" t="s">
        <v>16</v>
      </c>
      <c r="G133" s="82"/>
      <c r="H133" s="68">
        <v>35785</v>
      </c>
      <c r="I133" s="45">
        <f t="shared" si="2"/>
        <v>-12541140.403999981</v>
      </c>
    </row>
    <row r="134" spans="3:9" s="27" customFormat="1" ht="18" thickTop="1" thickBot="1" x14ac:dyDescent="0.25">
      <c r="C134" s="113"/>
      <c r="D134" s="65">
        <v>45105</v>
      </c>
      <c r="E134" s="69">
        <v>8599</v>
      </c>
      <c r="F134" s="67" t="s">
        <v>75</v>
      </c>
      <c r="G134" s="82"/>
      <c r="H134" s="68">
        <v>808741</v>
      </c>
      <c r="I134" s="45">
        <f t="shared" si="2"/>
        <v>-13349881.403999981</v>
      </c>
    </row>
    <row r="135" spans="3:9" s="27" customFormat="1" ht="30" thickTop="1" thickBot="1" x14ac:dyDescent="0.25">
      <c r="C135" s="113"/>
      <c r="D135" s="65">
        <v>45105</v>
      </c>
      <c r="E135" s="69">
        <v>8600</v>
      </c>
      <c r="F135" s="67" t="s">
        <v>16</v>
      </c>
      <c r="G135" s="82"/>
      <c r="H135" s="68">
        <v>39332.724000000002</v>
      </c>
      <c r="I135" s="45">
        <f t="shared" si="2"/>
        <v>-13389214.12799998</v>
      </c>
    </row>
    <row r="136" spans="3:9" s="27" customFormat="1" ht="30" thickTop="1" thickBot="1" x14ac:dyDescent="0.25">
      <c r="C136" s="113"/>
      <c r="D136" s="65">
        <v>45105</v>
      </c>
      <c r="E136" s="69">
        <v>8600</v>
      </c>
      <c r="F136" s="67" t="s">
        <v>47</v>
      </c>
      <c r="G136" s="82"/>
      <c r="H136" s="68">
        <v>42479.34</v>
      </c>
      <c r="I136" s="45">
        <f t="shared" si="2"/>
        <v>-13431693.46799998</v>
      </c>
    </row>
    <row r="137" spans="3:9" s="27" customFormat="1" ht="30" thickTop="1" thickBot="1" x14ac:dyDescent="0.25">
      <c r="C137" s="113"/>
      <c r="D137" s="65">
        <v>45105</v>
      </c>
      <c r="E137" s="69">
        <v>8600</v>
      </c>
      <c r="F137" s="67" t="s">
        <v>136</v>
      </c>
      <c r="G137" s="82"/>
      <c r="H137" s="68">
        <v>846440.21600000001</v>
      </c>
      <c r="I137" s="45">
        <f t="shared" si="2"/>
        <v>-14278133.68399998</v>
      </c>
    </row>
    <row r="138" spans="3:9" s="27" customFormat="1" ht="30" thickTop="1" thickBot="1" x14ac:dyDescent="0.25">
      <c r="C138" s="113"/>
      <c r="D138" s="65">
        <v>45105</v>
      </c>
      <c r="E138" s="69">
        <v>8601</v>
      </c>
      <c r="F138" s="67" t="s">
        <v>16</v>
      </c>
      <c r="G138" s="82"/>
      <c r="H138" s="68">
        <v>350</v>
      </c>
      <c r="I138" s="45">
        <f t="shared" si="2"/>
        <v>-14278483.68399998</v>
      </c>
    </row>
    <row r="139" spans="3:9" s="27" customFormat="1" ht="18" thickTop="1" thickBot="1" x14ac:dyDescent="0.25">
      <c r="C139" s="113"/>
      <c r="D139" s="65">
        <v>45105</v>
      </c>
      <c r="E139" s="69">
        <v>8601</v>
      </c>
      <c r="F139" s="67" t="s">
        <v>137</v>
      </c>
      <c r="G139" s="82"/>
      <c r="H139" s="68">
        <v>7910</v>
      </c>
      <c r="I139" s="45">
        <f t="shared" si="2"/>
        <v>-14286393.68399998</v>
      </c>
    </row>
    <row r="140" spans="3:9" s="27" customFormat="1" ht="30" thickTop="1" thickBot="1" x14ac:dyDescent="0.25">
      <c r="C140" s="113"/>
      <c r="D140" s="65">
        <v>45105</v>
      </c>
      <c r="E140" s="69">
        <v>8602</v>
      </c>
      <c r="F140" s="67" t="s">
        <v>16</v>
      </c>
      <c r="G140" s="82"/>
      <c r="H140" s="68">
        <v>5775</v>
      </c>
      <c r="I140" s="45">
        <f t="shared" si="2"/>
        <v>-14292168.68399998</v>
      </c>
    </row>
    <row r="141" spans="3:9" s="27" customFormat="1" ht="18" thickTop="1" thickBot="1" x14ac:dyDescent="0.25">
      <c r="C141" s="113"/>
      <c r="D141" s="65">
        <v>45105</v>
      </c>
      <c r="E141" s="69">
        <v>8602</v>
      </c>
      <c r="F141" s="67" t="s">
        <v>138</v>
      </c>
      <c r="G141" s="82"/>
      <c r="H141" s="68">
        <v>130515</v>
      </c>
      <c r="I141" s="45">
        <f>I140+G141-H141</f>
        <v>-14422683.68399998</v>
      </c>
    </row>
    <row r="142" spans="3:9" s="27" customFormat="1" ht="30" thickTop="1" thickBot="1" x14ac:dyDescent="0.25">
      <c r="C142" s="113"/>
      <c r="D142" s="65">
        <v>45105</v>
      </c>
      <c r="E142" s="69">
        <v>8603</v>
      </c>
      <c r="F142" s="67" t="s">
        <v>16</v>
      </c>
      <c r="G142" s="82"/>
      <c r="H142" s="68">
        <v>60401.25</v>
      </c>
      <c r="I142" s="45">
        <f t="shared" ref="I142:I146" si="3">I141+G142-H142</f>
        <v>-14483084.93399998</v>
      </c>
    </row>
    <row r="143" spans="3:9" s="27" customFormat="1" ht="18" thickTop="1" thickBot="1" x14ac:dyDescent="0.25">
      <c r="C143" s="113"/>
      <c r="D143" s="65">
        <v>45105</v>
      </c>
      <c r="E143" s="69">
        <v>8603</v>
      </c>
      <c r="F143" s="67" t="s">
        <v>139</v>
      </c>
      <c r="G143" s="82"/>
      <c r="H143" s="68">
        <v>1365068.25</v>
      </c>
      <c r="I143" s="45">
        <f t="shared" si="3"/>
        <v>-15848153.18399998</v>
      </c>
    </row>
    <row r="144" spans="3:9" s="27" customFormat="1" ht="30" thickTop="1" thickBot="1" x14ac:dyDescent="0.25">
      <c r="C144" s="113"/>
      <c r="D144" s="65">
        <v>45105</v>
      </c>
      <c r="E144" s="69">
        <v>8604</v>
      </c>
      <c r="F144" s="67" t="s">
        <v>16</v>
      </c>
      <c r="G144" s="82"/>
      <c r="H144" s="68">
        <v>6750</v>
      </c>
      <c r="I144" s="45">
        <f t="shared" si="3"/>
        <v>-15854903.18399998</v>
      </c>
    </row>
    <row r="145" spans="3:9" s="27" customFormat="1" ht="30" thickTop="1" thickBot="1" x14ac:dyDescent="0.25">
      <c r="C145" s="113"/>
      <c r="D145" s="65">
        <v>45105</v>
      </c>
      <c r="E145" s="69">
        <v>8604</v>
      </c>
      <c r="F145" s="67" t="s">
        <v>47</v>
      </c>
      <c r="G145" s="82"/>
      <c r="H145" s="68">
        <v>7290</v>
      </c>
      <c r="I145" s="45">
        <f t="shared" si="3"/>
        <v>-15862193.18399998</v>
      </c>
    </row>
    <row r="146" spans="3:9" s="27" customFormat="1" ht="18" thickTop="1" thickBot="1" x14ac:dyDescent="0.25">
      <c r="C146" s="113"/>
      <c r="D146" s="65">
        <v>45105</v>
      </c>
      <c r="E146" s="69">
        <v>8604</v>
      </c>
      <c r="F146" s="67" t="s">
        <v>140</v>
      </c>
      <c r="G146" s="82"/>
      <c r="H146" s="68">
        <v>145260</v>
      </c>
      <c r="I146" s="45">
        <f t="shared" si="3"/>
        <v>-16007453.18399998</v>
      </c>
    </row>
    <row r="147" spans="3:9" s="27" customFormat="1" ht="30" thickTop="1" thickBot="1" x14ac:dyDescent="0.25">
      <c r="C147" s="113"/>
      <c r="D147" s="65">
        <v>45105</v>
      </c>
      <c r="E147" s="69">
        <v>8605</v>
      </c>
      <c r="F147" s="67" t="s">
        <v>16</v>
      </c>
      <c r="G147" s="82"/>
      <c r="H147" s="68">
        <v>2517.3000000000002</v>
      </c>
      <c r="I147" s="45">
        <f>I146+G147-H147</f>
        <v>-16009970.483999981</v>
      </c>
    </row>
    <row r="148" spans="3:9" s="27" customFormat="1" ht="30" thickTop="1" thickBot="1" x14ac:dyDescent="0.25">
      <c r="C148" s="113"/>
      <c r="D148" s="65">
        <v>45105</v>
      </c>
      <c r="E148" s="69">
        <v>8605</v>
      </c>
      <c r="F148" s="67" t="s">
        <v>47</v>
      </c>
      <c r="G148" s="82"/>
      <c r="H148" s="68">
        <v>2718.6840000000002</v>
      </c>
      <c r="I148" s="45">
        <f t="shared" ref="I148:I177" si="4">I147+G148-H148</f>
        <v>-16012689.167999981</v>
      </c>
    </row>
    <row r="149" spans="3:9" s="27" customFormat="1" ht="18" thickTop="1" thickBot="1" x14ac:dyDescent="0.25">
      <c r="C149" s="113"/>
      <c r="D149" s="65">
        <v>45105</v>
      </c>
      <c r="E149" s="69">
        <v>8605</v>
      </c>
      <c r="F149" s="67" t="s">
        <v>141</v>
      </c>
      <c r="G149" s="82"/>
      <c r="H149" s="68">
        <v>54172.295999999995</v>
      </c>
      <c r="I149" s="45">
        <f t="shared" si="4"/>
        <v>-16066861.463999981</v>
      </c>
    </row>
    <row r="150" spans="3:9" s="27" customFormat="1" ht="30" thickTop="1" thickBot="1" x14ac:dyDescent="0.25">
      <c r="C150" s="113"/>
      <c r="D150" s="65">
        <v>45105</v>
      </c>
      <c r="E150" s="69">
        <v>8606</v>
      </c>
      <c r="F150" s="67" t="s">
        <v>16</v>
      </c>
      <c r="G150" s="82"/>
      <c r="H150" s="68">
        <v>94875</v>
      </c>
      <c r="I150" s="45">
        <f t="shared" si="4"/>
        <v>-16161736.463999981</v>
      </c>
    </row>
    <row r="151" spans="3:9" s="27" customFormat="1" ht="30" thickTop="1" thickBot="1" x14ac:dyDescent="0.25">
      <c r="C151" s="113"/>
      <c r="D151" s="65">
        <v>45105</v>
      </c>
      <c r="E151" s="69">
        <v>8606</v>
      </c>
      <c r="F151" s="67" t="s">
        <v>47</v>
      </c>
      <c r="G151" s="82"/>
      <c r="H151" s="68">
        <v>102465</v>
      </c>
      <c r="I151" s="45">
        <f t="shared" si="4"/>
        <v>-16264201.463999981</v>
      </c>
    </row>
    <row r="152" spans="3:9" s="27" customFormat="1" ht="18" thickTop="1" thickBot="1" x14ac:dyDescent="0.25">
      <c r="C152" s="113"/>
      <c r="D152" s="65">
        <v>45105</v>
      </c>
      <c r="E152" s="69">
        <v>8606</v>
      </c>
      <c r="F152" s="67" t="s">
        <v>60</v>
      </c>
      <c r="G152" s="82"/>
      <c r="H152" s="68">
        <v>2041710</v>
      </c>
      <c r="I152" s="45">
        <f t="shared" si="4"/>
        <v>-18305911.463999979</v>
      </c>
    </row>
    <row r="153" spans="3:9" s="27" customFormat="1" ht="30" thickTop="1" thickBot="1" x14ac:dyDescent="0.25">
      <c r="C153" s="113"/>
      <c r="D153" s="65">
        <v>45106</v>
      </c>
      <c r="E153" s="69">
        <v>8607</v>
      </c>
      <c r="F153" s="67" t="s">
        <v>142</v>
      </c>
      <c r="G153" s="82"/>
      <c r="H153" s="68">
        <v>3300</v>
      </c>
      <c r="I153" s="45">
        <f t="shared" si="4"/>
        <v>-18309211.463999979</v>
      </c>
    </row>
    <row r="154" spans="3:9" s="27" customFormat="1" ht="30" thickTop="1" thickBot="1" x14ac:dyDescent="0.25">
      <c r="C154" s="113"/>
      <c r="D154" s="65">
        <v>45106</v>
      </c>
      <c r="E154" s="69">
        <v>8608</v>
      </c>
      <c r="F154" s="67" t="s">
        <v>16</v>
      </c>
      <c r="G154" s="82"/>
      <c r="H154" s="68">
        <v>1306.25</v>
      </c>
      <c r="I154" s="45">
        <f t="shared" si="4"/>
        <v>-18310517.713999979</v>
      </c>
    </row>
    <row r="155" spans="3:9" s="27" customFormat="1" ht="30" thickTop="1" thickBot="1" x14ac:dyDescent="0.25">
      <c r="C155" s="113"/>
      <c r="D155" s="65">
        <v>45106</v>
      </c>
      <c r="E155" s="69">
        <v>8608</v>
      </c>
      <c r="F155" s="67" t="s">
        <v>47</v>
      </c>
      <c r="G155" s="82"/>
      <c r="H155" s="68">
        <v>1410.75</v>
      </c>
      <c r="I155" s="45">
        <f t="shared" si="4"/>
        <v>-18311928.463999979</v>
      </c>
    </row>
    <row r="156" spans="3:9" s="27" customFormat="1" ht="18" thickTop="1" thickBot="1" x14ac:dyDescent="0.25">
      <c r="C156" s="113"/>
      <c r="D156" s="65">
        <v>45106</v>
      </c>
      <c r="E156" s="69">
        <v>8608</v>
      </c>
      <c r="F156" s="67" t="s">
        <v>143</v>
      </c>
      <c r="G156" s="82"/>
      <c r="H156" s="68">
        <v>28110.5</v>
      </c>
      <c r="I156" s="45">
        <f t="shared" si="4"/>
        <v>-18340038.963999979</v>
      </c>
    </row>
    <row r="157" spans="3:9" s="27" customFormat="1" ht="30" thickTop="1" thickBot="1" x14ac:dyDescent="0.25">
      <c r="C157" s="113"/>
      <c r="D157" s="65">
        <v>45106</v>
      </c>
      <c r="E157" s="69">
        <v>8609</v>
      </c>
      <c r="F157" s="67" t="s">
        <v>16</v>
      </c>
      <c r="G157" s="82"/>
      <c r="H157" s="68">
        <v>3000</v>
      </c>
      <c r="I157" s="45">
        <f t="shared" si="4"/>
        <v>-18343038.963999979</v>
      </c>
    </row>
    <row r="158" spans="3:9" s="27" customFormat="1" ht="18" thickTop="1" thickBot="1" x14ac:dyDescent="0.25">
      <c r="C158" s="113"/>
      <c r="D158" s="65">
        <v>45106</v>
      </c>
      <c r="E158" s="69">
        <v>8609</v>
      </c>
      <c r="F158" s="67" t="s">
        <v>144</v>
      </c>
      <c r="G158" s="82"/>
      <c r="H158" s="68">
        <v>67800</v>
      </c>
      <c r="I158" s="45">
        <f t="shared" si="4"/>
        <v>-18410838.963999979</v>
      </c>
    </row>
    <row r="159" spans="3:9" s="27" customFormat="1" ht="30" thickTop="1" thickBot="1" x14ac:dyDescent="0.25">
      <c r="C159" s="113"/>
      <c r="D159" s="65">
        <v>45106</v>
      </c>
      <c r="E159" s="69">
        <v>8610</v>
      </c>
      <c r="F159" s="67" t="s">
        <v>16</v>
      </c>
      <c r="G159" s="82"/>
      <c r="H159" s="68">
        <v>2343.6</v>
      </c>
      <c r="I159" s="45">
        <f t="shared" si="4"/>
        <v>-18413182.563999981</v>
      </c>
    </row>
    <row r="160" spans="3:9" s="27" customFormat="1" ht="18" thickTop="1" thickBot="1" x14ac:dyDescent="0.25">
      <c r="C160" s="113"/>
      <c r="D160" s="65">
        <v>45106</v>
      </c>
      <c r="E160" s="69">
        <v>8610</v>
      </c>
      <c r="F160" s="67" t="s">
        <v>86</v>
      </c>
      <c r="G160" s="82"/>
      <c r="H160" s="68">
        <v>52965.36</v>
      </c>
      <c r="I160" s="45">
        <f t="shared" si="4"/>
        <v>-18466147.92399998</v>
      </c>
    </row>
    <row r="161" spans="3:9" s="27" customFormat="1" ht="30" thickTop="1" thickBot="1" x14ac:dyDescent="0.25">
      <c r="C161" s="113"/>
      <c r="D161" s="65">
        <v>45106</v>
      </c>
      <c r="E161" s="69">
        <v>8611</v>
      </c>
      <c r="F161" s="67" t="s">
        <v>16</v>
      </c>
      <c r="G161" s="82"/>
      <c r="H161" s="68">
        <v>3000</v>
      </c>
      <c r="I161" s="45">
        <f t="shared" si="4"/>
        <v>-18469147.92399998</v>
      </c>
    </row>
    <row r="162" spans="3:9" s="27" customFormat="1" ht="18" thickTop="1" thickBot="1" x14ac:dyDescent="0.25">
      <c r="C162" s="113"/>
      <c r="D162" s="65">
        <v>45106</v>
      </c>
      <c r="E162" s="69">
        <v>8611</v>
      </c>
      <c r="F162" s="67" t="s">
        <v>144</v>
      </c>
      <c r="G162" s="82"/>
      <c r="H162" s="68">
        <v>67800</v>
      </c>
      <c r="I162" s="45">
        <f t="shared" si="4"/>
        <v>-18536947.92399998</v>
      </c>
    </row>
    <row r="163" spans="3:9" s="27" customFormat="1" ht="30" thickTop="1" thickBot="1" x14ac:dyDescent="0.25">
      <c r="C163" s="113"/>
      <c r="D163" s="65">
        <v>45106</v>
      </c>
      <c r="E163" s="69">
        <v>8612</v>
      </c>
      <c r="F163" s="67" t="s">
        <v>16</v>
      </c>
      <c r="G163" s="82"/>
      <c r="H163" s="68">
        <v>29761.25</v>
      </c>
      <c r="I163" s="45">
        <f t="shared" si="4"/>
        <v>-18566709.17399998</v>
      </c>
    </row>
    <row r="164" spans="3:9" s="27" customFormat="1" ht="30" thickTop="1" thickBot="1" x14ac:dyDescent="0.25">
      <c r="C164" s="113"/>
      <c r="D164" s="65">
        <v>45106</v>
      </c>
      <c r="E164" s="69">
        <v>8612</v>
      </c>
      <c r="F164" s="67" t="s">
        <v>47</v>
      </c>
      <c r="G164" s="82"/>
      <c r="H164" s="68">
        <v>32142.149999999998</v>
      </c>
      <c r="I164" s="45">
        <f t="shared" si="4"/>
        <v>-18598851.323999979</v>
      </c>
    </row>
    <row r="165" spans="3:9" s="27" customFormat="1" ht="18" thickTop="1" thickBot="1" x14ac:dyDescent="0.25">
      <c r="C165" s="113"/>
      <c r="D165" s="65">
        <v>45106</v>
      </c>
      <c r="E165" s="69">
        <v>8612</v>
      </c>
      <c r="F165" s="67" t="s">
        <v>145</v>
      </c>
      <c r="G165" s="82"/>
      <c r="H165" s="68">
        <v>640462.1</v>
      </c>
      <c r="I165" s="45">
        <f t="shared" si="4"/>
        <v>-19239313.42399998</v>
      </c>
    </row>
    <row r="166" spans="3:9" s="27" customFormat="1" ht="30" thickTop="1" thickBot="1" x14ac:dyDescent="0.25">
      <c r="C166" s="113"/>
      <c r="D166" s="65">
        <v>45106</v>
      </c>
      <c r="E166" s="69">
        <v>8613</v>
      </c>
      <c r="F166" s="67" t="s">
        <v>16</v>
      </c>
      <c r="G166" s="82"/>
      <c r="H166" s="68">
        <v>23700</v>
      </c>
      <c r="I166" s="45">
        <f t="shared" si="4"/>
        <v>-19263013.42399998</v>
      </c>
    </row>
    <row r="167" spans="3:9" s="27" customFormat="1" ht="30" thickTop="1" thickBot="1" x14ac:dyDescent="0.25">
      <c r="C167" s="113"/>
      <c r="D167" s="65">
        <v>45106</v>
      </c>
      <c r="E167" s="69">
        <v>8613</v>
      </c>
      <c r="F167" s="67" t="s">
        <v>47</v>
      </c>
      <c r="G167" s="82"/>
      <c r="H167" s="68">
        <v>25596</v>
      </c>
      <c r="I167" s="45">
        <f t="shared" si="4"/>
        <v>-19288609.42399998</v>
      </c>
    </row>
    <row r="168" spans="3:9" s="27" customFormat="1" ht="18" thickTop="1" thickBot="1" x14ac:dyDescent="0.25">
      <c r="C168" s="113"/>
      <c r="D168" s="65">
        <v>45106</v>
      </c>
      <c r="E168" s="69">
        <v>8613</v>
      </c>
      <c r="F168" s="67" t="s">
        <v>145</v>
      </c>
      <c r="G168" s="82"/>
      <c r="H168" s="68">
        <v>510024</v>
      </c>
      <c r="I168" s="45">
        <f t="shared" si="4"/>
        <v>-19798633.42399998</v>
      </c>
    </row>
    <row r="169" spans="3:9" s="27" customFormat="1" ht="30" thickTop="1" thickBot="1" x14ac:dyDescent="0.25">
      <c r="C169" s="113"/>
      <c r="D169" s="65">
        <v>45106</v>
      </c>
      <c r="E169" s="69">
        <v>8614</v>
      </c>
      <c r="F169" s="67" t="s">
        <v>16</v>
      </c>
      <c r="G169" s="82"/>
      <c r="H169" s="68">
        <v>875</v>
      </c>
      <c r="I169" s="45">
        <f t="shared" si="4"/>
        <v>-19799508.42399998</v>
      </c>
    </row>
    <row r="170" spans="3:9" s="27" customFormat="1" ht="30" thickTop="1" thickBot="1" x14ac:dyDescent="0.25">
      <c r="C170" s="113"/>
      <c r="D170" s="65">
        <v>45106</v>
      </c>
      <c r="E170" s="69">
        <v>8614</v>
      </c>
      <c r="F170" s="67" t="s">
        <v>146</v>
      </c>
      <c r="G170" s="82"/>
      <c r="H170" s="68">
        <v>16625</v>
      </c>
      <c r="I170" s="45">
        <f t="shared" si="4"/>
        <v>-19816133.42399998</v>
      </c>
    </row>
    <row r="171" spans="3:9" s="27" customFormat="1" ht="30" thickTop="1" thickBot="1" x14ac:dyDescent="0.25">
      <c r="C171" s="113"/>
      <c r="D171" s="65">
        <v>45106</v>
      </c>
      <c r="E171" s="69">
        <v>8615</v>
      </c>
      <c r="F171" s="67" t="s">
        <v>16</v>
      </c>
      <c r="G171" s="82"/>
      <c r="H171" s="68">
        <v>11221.4</v>
      </c>
      <c r="I171" s="45">
        <f t="shared" si="4"/>
        <v>-19827354.823999979</v>
      </c>
    </row>
    <row r="172" spans="3:9" s="27" customFormat="1" ht="18" thickTop="1" thickBot="1" x14ac:dyDescent="0.25">
      <c r="C172" s="113"/>
      <c r="D172" s="65">
        <v>45106</v>
      </c>
      <c r="E172" s="69">
        <v>8615</v>
      </c>
      <c r="F172" s="67" t="s">
        <v>147</v>
      </c>
      <c r="G172" s="82"/>
      <c r="H172" s="68">
        <v>253603.63999999998</v>
      </c>
      <c r="I172" s="45">
        <f t="shared" si="4"/>
        <v>-20080958.463999979</v>
      </c>
    </row>
    <row r="173" spans="3:9" s="27" customFormat="1" ht="30" thickTop="1" thickBot="1" x14ac:dyDescent="0.25">
      <c r="C173" s="113"/>
      <c r="D173" s="65">
        <v>45106</v>
      </c>
      <c r="E173" s="69">
        <v>8616</v>
      </c>
      <c r="F173" s="67" t="s">
        <v>16</v>
      </c>
      <c r="G173" s="82"/>
      <c r="H173" s="68">
        <v>560</v>
      </c>
      <c r="I173" s="45">
        <f t="shared" si="4"/>
        <v>-20081518.463999979</v>
      </c>
    </row>
    <row r="174" spans="3:9" s="27" customFormat="1" ht="30" thickTop="1" thickBot="1" x14ac:dyDescent="0.25">
      <c r="C174" s="113"/>
      <c r="D174" s="65">
        <v>45106</v>
      </c>
      <c r="E174" s="69">
        <v>8616</v>
      </c>
      <c r="F174" s="67" t="s">
        <v>47</v>
      </c>
      <c r="G174" s="82"/>
      <c r="H174" s="68">
        <v>604.79999999999995</v>
      </c>
      <c r="I174" s="45">
        <f t="shared" si="4"/>
        <v>-20082123.26399998</v>
      </c>
    </row>
    <row r="175" spans="3:9" s="27" customFormat="1" ht="18" thickTop="1" thickBot="1" x14ac:dyDescent="0.25">
      <c r="C175" s="113"/>
      <c r="D175" s="65">
        <v>45106</v>
      </c>
      <c r="E175" s="69">
        <v>8616</v>
      </c>
      <c r="F175" s="67" t="s">
        <v>148</v>
      </c>
      <c r="G175" s="82"/>
      <c r="H175" s="68">
        <v>12051.2</v>
      </c>
      <c r="I175" s="45">
        <f t="shared" si="4"/>
        <v>-20094174.463999979</v>
      </c>
    </row>
    <row r="176" spans="3:9" s="27" customFormat="1" ht="30" thickTop="1" thickBot="1" x14ac:dyDescent="0.25">
      <c r="C176" s="113"/>
      <c r="D176" s="65">
        <v>45106</v>
      </c>
      <c r="E176" s="69">
        <v>8617</v>
      </c>
      <c r="F176" s="67" t="s">
        <v>16</v>
      </c>
      <c r="G176" s="82"/>
      <c r="H176" s="68">
        <v>5800</v>
      </c>
      <c r="I176" s="45">
        <f t="shared" si="4"/>
        <v>-20099974.463999979</v>
      </c>
    </row>
    <row r="177" spans="3:9" s="27" customFormat="1" ht="30" thickTop="1" thickBot="1" x14ac:dyDescent="0.25">
      <c r="C177" s="113"/>
      <c r="D177" s="65">
        <v>45106</v>
      </c>
      <c r="E177" s="69">
        <v>8617</v>
      </c>
      <c r="F177" s="67" t="s">
        <v>47</v>
      </c>
      <c r="G177" s="82"/>
      <c r="H177" s="68">
        <v>6264</v>
      </c>
      <c r="I177" s="45">
        <f t="shared" si="4"/>
        <v>-20106238.463999979</v>
      </c>
    </row>
    <row r="178" spans="3:9" s="27" customFormat="1" ht="18" thickTop="1" thickBot="1" x14ac:dyDescent="0.25">
      <c r="C178" s="113"/>
      <c r="D178" s="65">
        <v>45106</v>
      </c>
      <c r="E178" s="69">
        <v>8617</v>
      </c>
      <c r="F178" s="67" t="s">
        <v>88</v>
      </c>
      <c r="G178" s="82"/>
      <c r="H178" s="68">
        <v>124816</v>
      </c>
      <c r="I178" s="45">
        <f>I177+G178-H178</f>
        <v>-20231054.463999979</v>
      </c>
    </row>
    <row r="179" spans="3:9" s="27" customFormat="1" ht="30" thickTop="1" thickBot="1" x14ac:dyDescent="0.25">
      <c r="C179" s="113"/>
      <c r="D179" s="65">
        <v>45106</v>
      </c>
      <c r="E179" s="69">
        <v>8618</v>
      </c>
      <c r="F179" s="67" t="s">
        <v>16</v>
      </c>
      <c r="G179" s="82"/>
      <c r="H179" s="68">
        <v>810</v>
      </c>
      <c r="I179" s="45">
        <f t="shared" ref="I179:I198" si="5">I178+G179-H179</f>
        <v>-20231864.463999979</v>
      </c>
    </row>
    <row r="180" spans="3:9" s="27" customFormat="1" ht="18" thickTop="1" thickBot="1" x14ac:dyDescent="0.25">
      <c r="C180" s="113"/>
      <c r="D180" s="65">
        <v>45106</v>
      </c>
      <c r="E180" s="69">
        <v>8618</v>
      </c>
      <c r="F180" s="67" t="s">
        <v>149</v>
      </c>
      <c r="G180" s="82"/>
      <c r="H180" s="68">
        <v>18306</v>
      </c>
      <c r="I180" s="45">
        <f t="shared" si="5"/>
        <v>-20250170.463999979</v>
      </c>
    </row>
    <row r="181" spans="3:9" s="27" customFormat="1" ht="30" thickTop="1" thickBot="1" x14ac:dyDescent="0.25">
      <c r="C181" s="113"/>
      <c r="D181" s="65">
        <v>45106</v>
      </c>
      <c r="E181" s="69">
        <v>8619</v>
      </c>
      <c r="F181" s="67" t="s">
        <v>16</v>
      </c>
      <c r="G181" s="82"/>
      <c r="H181" s="68">
        <v>10136</v>
      </c>
      <c r="I181" s="45">
        <f t="shared" si="5"/>
        <v>-20260306.463999979</v>
      </c>
    </row>
    <row r="182" spans="3:9" s="27" customFormat="1" ht="30" thickTop="1" thickBot="1" x14ac:dyDescent="0.25">
      <c r="C182" s="113"/>
      <c r="D182" s="65">
        <v>45106</v>
      </c>
      <c r="E182" s="69">
        <v>8619</v>
      </c>
      <c r="F182" s="67" t="s">
        <v>47</v>
      </c>
      <c r="G182" s="82"/>
      <c r="H182" s="68">
        <v>10946.88</v>
      </c>
      <c r="I182" s="45">
        <f t="shared" si="5"/>
        <v>-20271253.343999978</v>
      </c>
    </row>
    <row r="183" spans="3:9" s="27" customFormat="1" ht="18" thickTop="1" thickBot="1" x14ac:dyDescent="0.25">
      <c r="C183" s="113"/>
      <c r="D183" s="65">
        <v>45106</v>
      </c>
      <c r="E183" s="69">
        <v>8619</v>
      </c>
      <c r="F183" s="67" t="s">
        <v>150</v>
      </c>
      <c r="G183" s="82"/>
      <c r="H183" s="68">
        <v>218126.72</v>
      </c>
      <c r="I183" s="45">
        <f t="shared" si="5"/>
        <v>-20489380.063999977</v>
      </c>
    </row>
    <row r="184" spans="3:9" s="27" customFormat="1" ht="30" thickTop="1" thickBot="1" x14ac:dyDescent="0.25">
      <c r="C184" s="113"/>
      <c r="D184" s="65">
        <v>45106</v>
      </c>
      <c r="E184" s="69">
        <v>8620</v>
      </c>
      <c r="F184" s="67" t="s">
        <v>47</v>
      </c>
      <c r="G184" s="82"/>
      <c r="H184" s="68">
        <v>5525</v>
      </c>
      <c r="I184" s="45">
        <f t="shared" si="5"/>
        <v>-20494905.063999977</v>
      </c>
    </row>
    <row r="185" spans="3:9" s="27" customFormat="1" ht="30" thickTop="1" thickBot="1" x14ac:dyDescent="0.25">
      <c r="C185" s="113"/>
      <c r="D185" s="65">
        <v>45106</v>
      </c>
      <c r="E185" s="69">
        <v>8620</v>
      </c>
      <c r="F185" s="67" t="s">
        <v>68</v>
      </c>
      <c r="G185" s="82"/>
      <c r="H185" s="68">
        <v>124865</v>
      </c>
      <c r="I185" s="45">
        <f t="shared" si="5"/>
        <v>-20619770.063999977</v>
      </c>
    </row>
    <row r="186" spans="3:9" s="27" customFormat="1" ht="30" thickTop="1" thickBot="1" x14ac:dyDescent="0.25">
      <c r="C186" s="113"/>
      <c r="D186" s="65">
        <v>45106</v>
      </c>
      <c r="E186" s="69">
        <v>8621</v>
      </c>
      <c r="F186" s="67" t="s">
        <v>47</v>
      </c>
      <c r="G186" s="82"/>
      <c r="H186" s="68">
        <v>1200</v>
      </c>
      <c r="I186" s="45">
        <f t="shared" si="5"/>
        <v>-20620970.063999977</v>
      </c>
    </row>
    <row r="187" spans="3:9" s="27" customFormat="1" ht="18" thickTop="1" thickBot="1" x14ac:dyDescent="0.25">
      <c r="C187" s="113"/>
      <c r="D187" s="65">
        <v>45106</v>
      </c>
      <c r="E187" s="69">
        <v>8621</v>
      </c>
      <c r="F187" s="67" t="s">
        <v>151</v>
      </c>
      <c r="G187" s="82"/>
      <c r="H187" s="68">
        <v>22800</v>
      </c>
      <c r="I187" s="45">
        <f t="shared" si="5"/>
        <v>-20643770.063999977</v>
      </c>
    </row>
    <row r="188" spans="3:9" s="27" customFormat="1" ht="30" thickTop="1" thickBot="1" x14ac:dyDescent="0.25">
      <c r="C188" s="113"/>
      <c r="D188" s="65">
        <v>45106</v>
      </c>
      <c r="E188" s="69">
        <v>8622</v>
      </c>
      <c r="F188" s="67" t="s">
        <v>16</v>
      </c>
      <c r="G188" s="82"/>
      <c r="H188" s="68">
        <v>2922.9125000000004</v>
      </c>
      <c r="I188" s="45">
        <f t="shared" si="5"/>
        <v>-20646692.976499978</v>
      </c>
    </row>
    <row r="189" spans="3:9" s="27" customFormat="1" ht="30" thickTop="1" thickBot="1" x14ac:dyDescent="0.25">
      <c r="C189" s="113"/>
      <c r="D189" s="65">
        <v>45106</v>
      </c>
      <c r="E189" s="69">
        <v>8622</v>
      </c>
      <c r="F189" s="67" t="s">
        <v>47</v>
      </c>
      <c r="G189" s="82"/>
      <c r="H189" s="68">
        <v>3156.7469999999998</v>
      </c>
      <c r="I189" s="45">
        <f t="shared" si="5"/>
        <v>-20649849.72349998</v>
      </c>
    </row>
    <row r="190" spans="3:9" s="27" customFormat="1" ht="18" thickTop="1" thickBot="1" x14ac:dyDescent="0.25">
      <c r="C190" s="113"/>
      <c r="D190" s="65">
        <v>45106</v>
      </c>
      <c r="E190" s="69">
        <v>8622</v>
      </c>
      <c r="F190" s="67" t="s">
        <v>152</v>
      </c>
      <c r="G190" s="82"/>
      <c r="H190" s="68">
        <v>62901.080500000004</v>
      </c>
      <c r="I190" s="45">
        <f t="shared" si="5"/>
        <v>-20712750.803999979</v>
      </c>
    </row>
    <row r="191" spans="3:9" s="27" customFormat="1" ht="30" thickTop="1" thickBot="1" x14ac:dyDescent="0.25">
      <c r="C191" s="113"/>
      <c r="D191" s="65">
        <v>45106</v>
      </c>
      <c r="E191" s="69">
        <v>8623</v>
      </c>
      <c r="F191" s="67" t="s">
        <v>16</v>
      </c>
      <c r="G191" s="82"/>
      <c r="H191" s="68">
        <v>6866.2050000000008</v>
      </c>
      <c r="I191" s="45">
        <f t="shared" si="5"/>
        <v>-20719617.008999977</v>
      </c>
    </row>
    <row r="192" spans="3:9" s="27" customFormat="1" ht="30" thickTop="1" thickBot="1" x14ac:dyDescent="0.25">
      <c r="C192" s="113"/>
      <c r="D192" s="65">
        <v>45106</v>
      </c>
      <c r="E192" s="69">
        <v>8623</v>
      </c>
      <c r="F192" s="67" t="s">
        <v>47</v>
      </c>
      <c r="G192" s="82"/>
      <c r="H192" s="68">
        <v>7415.5019999999995</v>
      </c>
      <c r="I192" s="45">
        <f t="shared" si="5"/>
        <v>-20727032.510999978</v>
      </c>
    </row>
    <row r="193" spans="3:95" s="27" customFormat="1" ht="18" thickTop="1" thickBot="1" x14ac:dyDescent="0.25">
      <c r="C193" s="113"/>
      <c r="D193" s="65">
        <v>45106</v>
      </c>
      <c r="E193" s="69">
        <v>8623</v>
      </c>
      <c r="F193" s="67" t="s">
        <v>152</v>
      </c>
      <c r="G193" s="82"/>
      <c r="H193" s="68">
        <v>147760.73300000001</v>
      </c>
      <c r="I193" s="45">
        <f t="shared" si="5"/>
        <v>-20874793.243999977</v>
      </c>
    </row>
    <row r="194" spans="3:95" s="27" customFormat="1" ht="30" thickTop="1" thickBot="1" x14ac:dyDescent="0.25">
      <c r="C194" s="113"/>
      <c r="D194" s="65">
        <v>45106</v>
      </c>
      <c r="E194" s="69">
        <v>8624</v>
      </c>
      <c r="F194" s="67" t="s">
        <v>16</v>
      </c>
      <c r="G194" s="82"/>
      <c r="H194" s="68">
        <v>19948.5</v>
      </c>
      <c r="I194" s="45">
        <f t="shared" si="5"/>
        <v>-20894741.743999977</v>
      </c>
    </row>
    <row r="195" spans="3:95" s="27" customFormat="1" ht="18" thickTop="1" thickBot="1" x14ac:dyDescent="0.25">
      <c r="C195" s="113"/>
      <c r="D195" s="65">
        <v>45106</v>
      </c>
      <c r="E195" s="69">
        <v>8624</v>
      </c>
      <c r="F195" s="67" t="s">
        <v>153</v>
      </c>
      <c r="G195" s="82"/>
      <c r="H195" s="68">
        <v>450836.1</v>
      </c>
      <c r="I195" s="45">
        <f t="shared" si="5"/>
        <v>-21345577.843999978</v>
      </c>
    </row>
    <row r="196" spans="3:95" s="27" customFormat="1" ht="30" thickTop="1" thickBot="1" x14ac:dyDescent="0.25">
      <c r="C196" s="113"/>
      <c r="D196" s="65">
        <v>45107</v>
      </c>
      <c r="E196" s="69">
        <v>8630</v>
      </c>
      <c r="F196" s="67" t="s">
        <v>16</v>
      </c>
      <c r="G196" s="82"/>
      <c r="H196" s="68">
        <v>2610</v>
      </c>
      <c r="I196" s="45">
        <f t="shared" si="5"/>
        <v>-21348187.843999978</v>
      </c>
    </row>
    <row r="197" spans="3:95" s="27" customFormat="1" ht="18" thickTop="1" thickBot="1" x14ac:dyDescent="0.25">
      <c r="C197" s="113"/>
      <c r="D197" s="65">
        <v>45107</v>
      </c>
      <c r="E197" s="69">
        <v>8630</v>
      </c>
      <c r="F197" s="67" t="s">
        <v>154</v>
      </c>
      <c r="G197" s="82"/>
      <c r="H197" s="68">
        <v>58986</v>
      </c>
      <c r="I197" s="45">
        <f t="shared" si="5"/>
        <v>-21407173.843999978</v>
      </c>
    </row>
    <row r="198" spans="3:95" s="27" customFormat="1" ht="18" thickTop="1" thickBot="1" x14ac:dyDescent="0.25">
      <c r="C198" s="113"/>
      <c r="D198" s="65"/>
      <c r="E198" s="69"/>
      <c r="F198" s="67"/>
      <c r="G198" s="82"/>
      <c r="H198" s="68"/>
      <c r="I198" s="45">
        <f t="shared" si="5"/>
        <v>-21407173.843999978</v>
      </c>
    </row>
    <row r="199" spans="3:95" s="11" customFormat="1" ht="18" thickTop="1" thickBot="1" x14ac:dyDescent="0.25">
      <c r="C199" s="219" t="s">
        <v>8</v>
      </c>
      <c r="D199" s="220"/>
      <c r="E199" s="220"/>
      <c r="F199" s="220"/>
      <c r="G199" s="90">
        <f>SUM(G15:G198)</f>
        <v>60607893.369999997</v>
      </c>
      <c r="H199" s="90">
        <f>SUM(H15:H198)</f>
        <v>50106640.945000008</v>
      </c>
      <c r="I199" s="91">
        <f>+I14+G199-H199</f>
        <v>-21407173.843999993</v>
      </c>
      <c r="J199" s="28">
        <f>+I199-'[1]CTA. RECOLECTORA AUXILIAR 3001'!$J$2961</f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ht="17.25" thickTop="1" x14ac:dyDescent="0.2">
      <c r="C200" s="136"/>
      <c r="D200" s="136"/>
      <c r="E200" s="136"/>
      <c r="F200" s="136"/>
      <c r="G200" s="137"/>
      <c r="H200" s="137"/>
      <c r="I200" s="89"/>
      <c r="J200" s="230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ht="16.5" x14ac:dyDescent="0.2">
      <c r="C201" s="5"/>
      <c r="D201" s="5"/>
      <c r="E201" s="83"/>
      <c r="F201" s="84"/>
      <c r="G201" s="8"/>
      <c r="H201" s="83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ht="16.5" x14ac:dyDescent="0.2">
      <c r="C202" s="5"/>
      <c r="D202" s="83" t="s">
        <v>38</v>
      </c>
      <c r="E202" s="9"/>
      <c r="F202" s="84" t="s">
        <v>40</v>
      </c>
      <c r="G202" s="9"/>
      <c r="H202" s="83" t="s">
        <v>39</v>
      </c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3:95" s="11" customFormat="1" ht="16.5" x14ac:dyDescent="0.2">
      <c r="C203" s="5"/>
      <c r="D203" s="83" t="s">
        <v>31</v>
      </c>
      <c r="E203" s="9"/>
      <c r="F203" s="83" t="s">
        <v>32</v>
      </c>
      <c r="G203" s="9"/>
      <c r="H203" s="83" t="s">
        <v>36</v>
      </c>
      <c r="I203" s="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3:95" s="11" customFormat="1" ht="16.5" x14ac:dyDescent="0.2">
      <c r="C204" s="5"/>
      <c r="D204" s="83" t="s">
        <v>33</v>
      </c>
      <c r="E204" s="9"/>
      <c r="F204" s="207" t="s">
        <v>80</v>
      </c>
      <c r="G204" s="9"/>
      <c r="H204" s="83" t="s">
        <v>43</v>
      </c>
      <c r="I204" s="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3:95" s="11" customFormat="1" ht="16.5" x14ac:dyDescent="0.2">
      <c r="C205" s="5"/>
      <c r="D205" s="83" t="s">
        <v>34</v>
      </c>
      <c r="E205" s="9"/>
      <c r="F205" s="83" t="s">
        <v>35</v>
      </c>
      <c r="G205" s="9"/>
      <c r="H205" s="83" t="s">
        <v>37</v>
      </c>
      <c r="I205" s="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3:95" s="11" customFormat="1" ht="16.5" x14ac:dyDescent="0.2">
      <c r="C206" s="5"/>
      <c r="D206" s="9"/>
      <c r="E206" s="1"/>
      <c r="F206" s="83"/>
      <c r="G206" s="9"/>
      <c r="H206" s="83"/>
      <c r="I206" s="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3:95" s="11" customFormat="1" ht="16.5" x14ac:dyDescent="0.2">
      <c r="C207" s="5"/>
      <c r="D207" s="5"/>
      <c r="E207" s="85"/>
      <c r="F207" s="83"/>
      <c r="G207" s="84"/>
      <c r="H207" s="8"/>
      <c r="I207" s="8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3:95" s="11" customFormat="1" ht="18" x14ac:dyDescent="0.25">
      <c r="C208" s="21"/>
      <c r="D208" s="5"/>
      <c r="E208" s="85"/>
      <c r="F208" s="83"/>
      <c r="G208" s="84"/>
      <c r="H208" s="8"/>
      <c r="I208" s="1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3:95" s="11" customFormat="1" ht="18" x14ac:dyDescent="0.2">
      <c r="C209" s="22"/>
      <c r="D209" s="5"/>
      <c r="E209" s="85"/>
      <c r="F209" s="83"/>
      <c r="G209" s="84"/>
      <c r="H209" s="8"/>
      <c r="I209" s="23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3:95" s="11" customFormat="1" ht="18" x14ac:dyDescent="0.2">
      <c r="C210" s="22"/>
      <c r="D210" s="5"/>
      <c r="E210" s="85"/>
      <c r="G210" s="84"/>
      <c r="H210" s="8"/>
      <c r="I210" s="23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3:95" s="11" customFormat="1" ht="16.5" x14ac:dyDescent="0.2">
      <c r="C211" s="5"/>
      <c r="D211" s="5"/>
      <c r="E211" s="85"/>
      <c r="F211" s="84"/>
      <c r="G211" s="84"/>
      <c r="H211" s="8"/>
      <c r="I211" s="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3:95" s="11" customFormat="1" ht="20.25" x14ac:dyDescent="0.2">
      <c r="C212" s="218"/>
      <c r="D212" s="218"/>
      <c r="E212" s="218"/>
      <c r="F212" s="218"/>
      <c r="G212" s="218"/>
      <c r="H212" s="218"/>
      <c r="I212" s="218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3:95" s="11" customFormat="1" ht="20.25" x14ac:dyDescent="0.2">
      <c r="C213" s="218"/>
      <c r="D213" s="218"/>
      <c r="E213" s="218"/>
      <c r="F213" s="218"/>
      <c r="G213" s="218"/>
      <c r="H213" s="218"/>
      <c r="I213" s="218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3:95" s="11" customFormat="1" ht="20.25" x14ac:dyDescent="0.2">
      <c r="C214" s="218"/>
      <c r="D214" s="218"/>
      <c r="E214" s="218"/>
      <c r="F214" s="218"/>
      <c r="G214" s="218"/>
      <c r="H214" s="218"/>
      <c r="I214" s="218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3:95" s="11" customFormat="1" ht="20.25" x14ac:dyDescent="0.2">
      <c r="C215" s="218"/>
      <c r="D215" s="218"/>
      <c r="E215" s="218"/>
      <c r="F215" s="218"/>
      <c r="G215" s="218"/>
      <c r="H215" s="218"/>
      <c r="I215" s="218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3:95" s="11" customFormat="1" x14ac:dyDescent="0.2">
      <c r="C216" s="9"/>
      <c r="D216" s="9"/>
      <c r="E216" s="183"/>
      <c r="F216" s="9"/>
      <c r="G216" s="9"/>
      <c r="H216" s="9"/>
      <c r="I216" s="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3:95" s="11" customFormat="1" x14ac:dyDescent="0.2">
      <c r="C217" s="9"/>
      <c r="D217" s="9"/>
      <c r="E217" s="183"/>
      <c r="F217" s="9"/>
      <c r="G217" s="9"/>
      <c r="H217" s="9"/>
      <c r="I217" s="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3:95" s="11" customFormat="1" x14ac:dyDescent="0.2">
      <c r="C218" s="9"/>
      <c r="D218" s="9"/>
      <c r="E218" s="183"/>
      <c r="F218" s="9"/>
      <c r="G218" s="9"/>
      <c r="H218" s="9"/>
      <c r="I218" s="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3:95" s="11" customFormat="1" x14ac:dyDescent="0.2">
      <c r="C219" s="9"/>
      <c r="D219" s="9"/>
      <c r="E219" s="183"/>
      <c r="F219" s="9"/>
      <c r="G219" s="9"/>
      <c r="H219" s="9"/>
      <c r="I219" s="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3:95" s="11" customFormat="1" x14ac:dyDescent="0.2">
      <c r="C220" s="9"/>
      <c r="D220" s="9"/>
      <c r="E220" s="183"/>
      <c r="F220" s="9"/>
      <c r="G220" s="9"/>
      <c r="H220" s="9"/>
      <c r="I220" s="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3:95" s="11" customFormat="1" x14ac:dyDescent="0.2">
      <c r="C221" s="9"/>
      <c r="D221" s="9"/>
      <c r="E221" s="183"/>
      <c r="F221" s="9"/>
      <c r="G221" s="9"/>
      <c r="H221" s="9"/>
      <c r="I221" s="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3:95" s="11" customFormat="1" x14ac:dyDescent="0.2">
      <c r="C222" s="9"/>
      <c r="D222" s="9"/>
      <c r="E222" s="183"/>
      <c r="F222" s="9"/>
      <c r="G222" s="9"/>
      <c r="H222" s="9"/>
      <c r="I222" s="9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3:95" s="11" customFormat="1" x14ac:dyDescent="0.2">
      <c r="C223" s="9"/>
      <c r="D223" s="9"/>
      <c r="E223" s="183"/>
      <c r="F223" s="9"/>
      <c r="G223" s="9"/>
      <c r="H223" s="9"/>
      <c r="I223" s="9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3:95" s="11" customFormat="1" ht="3" customHeight="1" x14ac:dyDescent="0.2">
      <c r="C224" s="9"/>
      <c r="D224" s="9"/>
      <c r="E224" s="183"/>
      <c r="F224" s="9"/>
      <c r="G224" s="9"/>
      <c r="H224" s="9"/>
      <c r="I224" s="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x14ac:dyDescent="0.2">
      <c r="C225" s="9"/>
      <c r="D225" s="9"/>
      <c r="E225" s="183"/>
      <c r="F225" s="9"/>
      <c r="G225" s="9"/>
      <c r="H225" s="9"/>
      <c r="I225" s="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x14ac:dyDescent="0.2">
      <c r="C226" s="9"/>
      <c r="D226" s="9"/>
      <c r="E226" s="183"/>
      <c r="F226" s="9"/>
      <c r="G226" s="9"/>
      <c r="H226" s="9"/>
      <c r="I226" s="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x14ac:dyDescent="0.2">
      <c r="C227" s="9"/>
      <c r="D227" s="9"/>
      <c r="E227" s="183"/>
      <c r="F227" s="9"/>
      <c r="G227" s="9"/>
      <c r="H227" s="9"/>
      <c r="I227" s="9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46" spans="3:3" ht="13.5" thickBot="1" x14ac:dyDescent="0.25"/>
    <row r="247" spans="3:3" ht="15" x14ac:dyDescent="0.2">
      <c r="C247" s="2"/>
    </row>
  </sheetData>
  <mergeCells count="12">
    <mergeCell ref="C6:I6"/>
    <mergeCell ref="C7:I7"/>
    <mergeCell ref="C212:I212"/>
    <mergeCell ref="C8:I8"/>
    <mergeCell ref="C9:I9"/>
    <mergeCell ref="C213:I213"/>
    <mergeCell ref="C214:I214"/>
    <mergeCell ref="C215:I215"/>
    <mergeCell ref="D11:I11"/>
    <mergeCell ref="C11:C13"/>
    <mergeCell ref="D12:H12"/>
    <mergeCell ref="C199:F19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7" manualBreakCount="7">
    <brk id="44" min="1" max="8" man="1"/>
    <brk id="76" min="1" max="8" man="1"/>
    <brk id="106" min="1" max="8" man="1"/>
    <brk id="137" min="1" max="8" man="1"/>
    <brk id="169" min="1" max="8" man="1"/>
    <brk id="194" min="1" max="8" man="1"/>
    <brk id="21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1"/>
  <sheetViews>
    <sheetView topLeftCell="B1" zoomScale="80" zoomScaleNormal="80" zoomScaleSheetLayoutView="55" workbookViewId="0">
      <selection activeCell="I12" sqref="I12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0" t="s">
        <v>10</v>
      </c>
      <c r="D6" s="210"/>
      <c r="E6" s="210"/>
      <c r="F6" s="210"/>
      <c r="G6" s="210"/>
      <c r="H6" s="210"/>
      <c r="I6" s="210"/>
      <c r="J6" s="39"/>
    </row>
    <row r="7" spans="1:12" s="14" customFormat="1" ht="18" customHeight="1" x14ac:dyDescent="0.2">
      <c r="B7" s="18"/>
      <c r="C7" s="216" t="s">
        <v>11</v>
      </c>
      <c r="D7" s="216"/>
      <c r="E7" s="216"/>
      <c r="F7" s="216"/>
      <c r="G7" s="216"/>
      <c r="H7" s="216"/>
      <c r="I7" s="216"/>
      <c r="J7" s="40"/>
    </row>
    <row r="8" spans="1:12" s="17" customFormat="1" ht="15.75" customHeight="1" x14ac:dyDescent="0.2">
      <c r="B8" s="18"/>
      <c r="C8" s="216" t="s">
        <v>21</v>
      </c>
      <c r="D8" s="216"/>
      <c r="E8" s="216"/>
      <c r="F8" s="216"/>
      <c r="G8" s="216"/>
      <c r="H8" s="216"/>
      <c r="I8" s="216"/>
      <c r="J8" s="41"/>
    </row>
    <row r="9" spans="1:12" s="14" customFormat="1" ht="19.5" thickBot="1" x14ac:dyDescent="0.25">
      <c r="B9" s="15"/>
      <c r="C9" s="217" t="s">
        <v>155</v>
      </c>
      <c r="D9" s="217"/>
      <c r="E9" s="217"/>
      <c r="F9" s="217"/>
      <c r="G9" s="217"/>
      <c r="H9" s="217"/>
      <c r="I9" s="217"/>
      <c r="J9" s="40"/>
    </row>
    <row r="10" spans="1:12" s="3" customFormat="1" ht="28.5" customHeight="1" thickTop="1" thickBot="1" x14ac:dyDescent="0.25">
      <c r="A10" s="7"/>
      <c r="B10" s="7"/>
      <c r="C10" s="223"/>
      <c r="D10" s="212" t="s">
        <v>13</v>
      </c>
      <c r="E10" s="212"/>
      <c r="F10" s="212"/>
      <c r="G10" s="212"/>
      <c r="H10" s="212"/>
      <c r="I10" s="212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4"/>
      <c r="D11" s="211" t="s">
        <v>7</v>
      </c>
      <c r="E11" s="211"/>
      <c r="F11" s="211"/>
      <c r="G11" s="211"/>
      <c r="H11" s="211"/>
      <c r="I11" s="51">
        <f>+'[1]CTA. OPERATIVA.(160)'!$J$664</f>
        <v>357547.93330001173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24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19.5" customHeight="1" thickTop="1" thickBot="1" x14ac:dyDescent="0.25">
      <c r="C13" s="141"/>
      <c r="D13" s="142"/>
      <c r="E13" s="143"/>
      <c r="F13" s="144">
        <v>45077</v>
      </c>
      <c r="G13" s="145"/>
      <c r="H13" s="146">
        <v>0</v>
      </c>
      <c r="I13" s="61">
        <f>+I11</f>
        <v>357547.93330001173</v>
      </c>
    </row>
    <row r="14" spans="1:12" s="10" customFormat="1" ht="17.25" thickTop="1" x14ac:dyDescent="0.2">
      <c r="C14" s="52"/>
      <c r="D14" s="53">
        <v>45078</v>
      </c>
      <c r="E14" s="77" t="s">
        <v>156</v>
      </c>
      <c r="F14" s="44" t="s">
        <v>160</v>
      </c>
      <c r="G14" s="54"/>
      <c r="H14" s="54">
        <v>17750</v>
      </c>
      <c r="I14" s="46">
        <f>I13+G14-H14</f>
        <v>339797.93330001173</v>
      </c>
    </row>
    <row r="15" spans="1:12" s="10" customFormat="1" ht="16.5" x14ac:dyDescent="0.2">
      <c r="C15" s="55"/>
      <c r="D15" s="56">
        <v>45078</v>
      </c>
      <c r="E15" s="78"/>
      <c r="F15" s="47" t="s">
        <v>12</v>
      </c>
      <c r="G15" s="57"/>
      <c r="H15" s="48">
        <v>17.82</v>
      </c>
      <c r="I15" s="49">
        <f t="shared" ref="I15:I51" si="0">I14+G15-H15</f>
        <v>339780.11330001173</v>
      </c>
    </row>
    <row r="16" spans="1:12" s="7" customFormat="1" ht="16.5" x14ac:dyDescent="0.2">
      <c r="C16" s="55"/>
      <c r="D16" s="56">
        <v>45084</v>
      </c>
      <c r="E16" s="159"/>
      <c r="F16" s="47" t="s">
        <v>12</v>
      </c>
      <c r="G16" s="57"/>
      <c r="H16" s="48">
        <v>3.09</v>
      </c>
      <c r="I16" s="49">
        <f t="shared" si="0"/>
        <v>339777.0233000117</v>
      </c>
    </row>
    <row r="17" spans="3:9" s="7" customFormat="1" ht="28.5" x14ac:dyDescent="0.2">
      <c r="C17" s="55"/>
      <c r="D17" s="56">
        <v>45084</v>
      </c>
      <c r="E17" s="78"/>
      <c r="F17" s="47" t="s">
        <v>161</v>
      </c>
      <c r="G17" s="57"/>
      <c r="H17" s="48">
        <v>160</v>
      </c>
      <c r="I17" s="49">
        <f t="shared" si="0"/>
        <v>339617.0233000117</v>
      </c>
    </row>
    <row r="18" spans="3:9" s="7" customFormat="1" ht="16.5" x14ac:dyDescent="0.2">
      <c r="C18" s="55"/>
      <c r="D18" s="56">
        <v>45086</v>
      </c>
      <c r="E18" s="78"/>
      <c r="F18" s="47" t="s">
        <v>12</v>
      </c>
      <c r="G18" s="57"/>
      <c r="H18" s="48">
        <v>40.599999999999994</v>
      </c>
      <c r="I18" s="49">
        <f t="shared" si="0"/>
        <v>339576.42330001172</v>
      </c>
    </row>
    <row r="19" spans="3:9" s="7" customFormat="1" ht="16.5" x14ac:dyDescent="0.2">
      <c r="C19" s="55"/>
      <c r="D19" s="56">
        <v>45086</v>
      </c>
      <c r="E19" s="78">
        <v>2108</v>
      </c>
      <c r="F19" s="47" t="s">
        <v>48</v>
      </c>
      <c r="G19" s="57"/>
      <c r="H19" s="48">
        <v>0</v>
      </c>
      <c r="I19" s="49">
        <f t="shared" si="0"/>
        <v>339576.42330001172</v>
      </c>
    </row>
    <row r="20" spans="3:9" s="7" customFormat="1" ht="28.5" x14ac:dyDescent="0.2">
      <c r="C20" s="55"/>
      <c r="D20" s="56">
        <v>45086</v>
      </c>
      <c r="E20" s="78">
        <v>2093</v>
      </c>
      <c r="F20" s="47" t="s">
        <v>162</v>
      </c>
      <c r="G20" s="57">
        <v>31252.78</v>
      </c>
      <c r="H20" s="48"/>
      <c r="I20" s="49">
        <f t="shared" si="0"/>
        <v>370829.20330001169</v>
      </c>
    </row>
    <row r="21" spans="3:9" s="7" customFormat="1" ht="42.75" x14ac:dyDescent="0.2">
      <c r="C21" s="55"/>
      <c r="D21" s="56">
        <v>45086</v>
      </c>
      <c r="E21" s="78">
        <v>2099</v>
      </c>
      <c r="F21" s="47" t="s">
        <v>163</v>
      </c>
      <c r="G21" s="57">
        <v>1737.6</v>
      </c>
      <c r="H21" s="48"/>
      <c r="I21" s="49">
        <f t="shared" si="0"/>
        <v>372566.80330001167</v>
      </c>
    </row>
    <row r="22" spans="3:9" s="7" customFormat="1" ht="16.5" x14ac:dyDescent="0.2">
      <c r="C22" s="55"/>
      <c r="D22" s="58">
        <v>45089</v>
      </c>
      <c r="E22" s="59">
        <v>2109</v>
      </c>
      <c r="F22" s="47" t="s">
        <v>63</v>
      </c>
      <c r="G22" s="57"/>
      <c r="H22" s="60">
        <v>35154.702499999999</v>
      </c>
      <c r="I22" s="49">
        <f t="shared" si="0"/>
        <v>337412.10080001166</v>
      </c>
    </row>
    <row r="23" spans="3:9" s="7" customFormat="1" ht="16.5" x14ac:dyDescent="0.2">
      <c r="C23" s="55"/>
      <c r="D23" s="58">
        <v>45089</v>
      </c>
      <c r="E23" s="78"/>
      <c r="F23" s="47" t="s">
        <v>12</v>
      </c>
      <c r="G23" s="57"/>
      <c r="H23" s="48">
        <v>49.739999999999995</v>
      </c>
      <c r="I23" s="49">
        <f t="shared" si="0"/>
        <v>337362.36080001167</v>
      </c>
    </row>
    <row r="24" spans="3:9" s="7" customFormat="1" ht="42.75" x14ac:dyDescent="0.2">
      <c r="C24" s="55"/>
      <c r="D24" s="56">
        <v>45090</v>
      </c>
      <c r="E24" s="78" t="s">
        <v>157</v>
      </c>
      <c r="F24" s="47" t="s">
        <v>164</v>
      </c>
      <c r="G24" s="57"/>
      <c r="H24" s="48">
        <v>5022</v>
      </c>
      <c r="I24" s="49">
        <f t="shared" si="0"/>
        <v>332340.36080001167</v>
      </c>
    </row>
    <row r="25" spans="3:9" s="7" customFormat="1" ht="42.75" x14ac:dyDescent="0.2">
      <c r="C25" s="55"/>
      <c r="D25" s="56">
        <v>45090</v>
      </c>
      <c r="E25" s="78" t="s">
        <v>157</v>
      </c>
      <c r="F25" s="47" t="s">
        <v>64</v>
      </c>
      <c r="G25" s="57"/>
      <c r="H25" s="48">
        <v>19983.75</v>
      </c>
      <c r="I25" s="49">
        <f t="shared" si="0"/>
        <v>312356.61080001167</v>
      </c>
    </row>
    <row r="26" spans="3:9" s="7" customFormat="1" ht="16.5" x14ac:dyDescent="0.2">
      <c r="C26" s="55"/>
      <c r="D26" s="56">
        <v>45091</v>
      </c>
      <c r="E26" s="159" t="s">
        <v>158</v>
      </c>
      <c r="F26" s="47" t="s">
        <v>165</v>
      </c>
      <c r="G26" s="57"/>
      <c r="H26" s="48">
        <v>41834.720000000001</v>
      </c>
      <c r="I26" s="49">
        <f t="shared" si="0"/>
        <v>270521.89080001169</v>
      </c>
    </row>
    <row r="27" spans="3:9" s="7" customFormat="1" ht="16.5" x14ac:dyDescent="0.2">
      <c r="C27" s="55"/>
      <c r="D27" s="56">
        <v>45091</v>
      </c>
      <c r="E27" s="78"/>
      <c r="F27" s="47" t="s">
        <v>12</v>
      </c>
      <c r="G27" s="57"/>
      <c r="H27" s="48">
        <v>3443.44</v>
      </c>
      <c r="I27" s="49">
        <f t="shared" si="0"/>
        <v>267078.45080001169</v>
      </c>
    </row>
    <row r="28" spans="3:9" s="7" customFormat="1" ht="16.5" x14ac:dyDescent="0.2">
      <c r="C28" s="55"/>
      <c r="D28" s="56">
        <v>45092</v>
      </c>
      <c r="E28" s="78" t="s">
        <v>89</v>
      </c>
      <c r="F28" s="47" t="s">
        <v>64</v>
      </c>
      <c r="G28" s="57"/>
      <c r="H28" s="48">
        <v>6588.25</v>
      </c>
      <c r="I28" s="49">
        <f t="shared" si="0"/>
        <v>260490.20080001169</v>
      </c>
    </row>
    <row r="29" spans="3:9" s="7" customFormat="1" ht="28.5" x14ac:dyDescent="0.2">
      <c r="C29" s="97"/>
      <c r="D29" s="95">
        <v>45092</v>
      </c>
      <c r="E29" s="108" t="s">
        <v>89</v>
      </c>
      <c r="F29" s="98" t="s">
        <v>164</v>
      </c>
      <c r="G29" s="96"/>
      <c r="H29" s="92">
        <v>1674</v>
      </c>
      <c r="I29" s="49">
        <f t="shared" si="0"/>
        <v>258816.20080001169</v>
      </c>
    </row>
    <row r="30" spans="3:9" s="7" customFormat="1" ht="16.5" x14ac:dyDescent="0.2">
      <c r="C30" s="97"/>
      <c r="D30" s="95">
        <v>45093</v>
      </c>
      <c r="E30" s="108"/>
      <c r="F30" s="98" t="s">
        <v>12</v>
      </c>
      <c r="G30" s="96"/>
      <c r="H30" s="92">
        <v>1426.1399999999999</v>
      </c>
      <c r="I30" s="49">
        <f t="shared" si="0"/>
        <v>257390.06080001168</v>
      </c>
    </row>
    <row r="31" spans="3:9" s="7" customFormat="1" ht="16.5" x14ac:dyDescent="0.2">
      <c r="C31" s="97"/>
      <c r="D31" s="95">
        <v>45097</v>
      </c>
      <c r="E31" s="108">
        <v>2111</v>
      </c>
      <c r="F31" s="98" t="s">
        <v>48</v>
      </c>
      <c r="G31" s="96"/>
      <c r="H31" s="92"/>
      <c r="I31" s="49">
        <f t="shared" si="0"/>
        <v>257390.06080001168</v>
      </c>
    </row>
    <row r="32" spans="3:9" s="7" customFormat="1" ht="16.5" x14ac:dyDescent="0.2">
      <c r="C32" s="97"/>
      <c r="D32" s="95">
        <v>45097</v>
      </c>
      <c r="E32" s="108">
        <v>2112</v>
      </c>
      <c r="F32" s="98" t="s">
        <v>166</v>
      </c>
      <c r="G32" s="96"/>
      <c r="H32" s="92">
        <v>7500</v>
      </c>
      <c r="I32" s="49">
        <f t="shared" si="0"/>
        <v>249890.06080001168</v>
      </c>
    </row>
    <row r="33" spans="3:9" s="7" customFormat="1" ht="16.5" x14ac:dyDescent="0.2">
      <c r="C33" s="97"/>
      <c r="D33" s="95">
        <v>45097</v>
      </c>
      <c r="E33" s="108"/>
      <c r="F33" s="98" t="s">
        <v>12</v>
      </c>
      <c r="G33" s="96"/>
      <c r="H33" s="92">
        <v>58.32</v>
      </c>
      <c r="I33" s="49">
        <f t="shared" si="0"/>
        <v>249831.74080001167</v>
      </c>
    </row>
    <row r="34" spans="3:9" s="7" customFormat="1" ht="16.5" x14ac:dyDescent="0.2">
      <c r="C34" s="97"/>
      <c r="D34" s="95">
        <v>45098</v>
      </c>
      <c r="E34" s="108" t="s">
        <v>159</v>
      </c>
      <c r="F34" s="98" t="s">
        <v>167</v>
      </c>
      <c r="G34" s="96"/>
      <c r="H34" s="92">
        <v>10000</v>
      </c>
      <c r="I34" s="49">
        <f t="shared" si="0"/>
        <v>239831.74080001167</v>
      </c>
    </row>
    <row r="35" spans="3:9" s="7" customFormat="1" ht="16.5" x14ac:dyDescent="0.2">
      <c r="C35" s="97"/>
      <c r="D35" s="95">
        <v>45099</v>
      </c>
      <c r="E35" s="108"/>
      <c r="F35" s="98" t="s">
        <v>12</v>
      </c>
      <c r="G35" s="96"/>
      <c r="H35" s="92">
        <v>10.96</v>
      </c>
      <c r="I35" s="49">
        <f t="shared" si="0"/>
        <v>239820.78080001168</v>
      </c>
    </row>
    <row r="36" spans="3:9" s="7" customFormat="1" ht="16.5" x14ac:dyDescent="0.2">
      <c r="C36" s="97"/>
      <c r="D36" s="95">
        <v>45100</v>
      </c>
      <c r="E36" s="108"/>
      <c r="F36" s="98" t="s">
        <v>12</v>
      </c>
      <c r="G36" s="96"/>
      <c r="H36" s="92">
        <v>62.75</v>
      </c>
      <c r="I36" s="49">
        <f t="shared" si="0"/>
        <v>239758.03080001168</v>
      </c>
    </row>
    <row r="37" spans="3:9" s="7" customFormat="1" ht="16.5" x14ac:dyDescent="0.2">
      <c r="C37" s="97"/>
      <c r="D37" s="95">
        <v>45105</v>
      </c>
      <c r="E37" s="108"/>
      <c r="F37" s="98" t="s">
        <v>12</v>
      </c>
      <c r="G37" s="96"/>
      <c r="H37" s="92">
        <v>26.63</v>
      </c>
      <c r="I37" s="49">
        <f t="shared" si="0"/>
        <v>239731.40080001167</v>
      </c>
    </row>
    <row r="38" spans="3:9" s="7" customFormat="1" ht="42.75" x14ac:dyDescent="0.2">
      <c r="C38" s="97"/>
      <c r="D38" s="95">
        <v>45107</v>
      </c>
      <c r="E38" s="108"/>
      <c r="F38" s="98" t="s">
        <v>83</v>
      </c>
      <c r="G38" s="96">
        <v>3960240.91</v>
      </c>
      <c r="H38" s="92"/>
      <c r="I38" s="49">
        <f t="shared" si="0"/>
        <v>4199972.3108000122</v>
      </c>
    </row>
    <row r="39" spans="3:9" s="7" customFormat="1" ht="29.25" thickBot="1" x14ac:dyDescent="0.25">
      <c r="C39" s="97"/>
      <c r="D39" s="95">
        <v>45107</v>
      </c>
      <c r="E39" s="108"/>
      <c r="F39" s="98" t="s">
        <v>30</v>
      </c>
      <c r="G39" s="96"/>
      <c r="H39" s="92">
        <v>175</v>
      </c>
      <c r="I39" s="49">
        <f t="shared" si="0"/>
        <v>4199797.3108000122</v>
      </c>
    </row>
    <row r="40" spans="3:9" s="7" customFormat="1" ht="16.5" hidden="1" x14ac:dyDescent="0.2">
      <c r="C40" s="97"/>
      <c r="D40" s="167"/>
      <c r="E40" s="108"/>
      <c r="F40" s="98"/>
      <c r="G40" s="96"/>
      <c r="H40" s="92"/>
      <c r="I40" s="49" t="e">
        <f>#REF!+G40-H40</f>
        <v>#REF!</v>
      </c>
    </row>
    <row r="41" spans="3:9" s="7" customFormat="1" ht="16.5" hidden="1" x14ac:dyDescent="0.2">
      <c r="C41" s="97"/>
      <c r="D41" s="95"/>
      <c r="E41" s="108"/>
      <c r="F41" s="98"/>
      <c r="G41" s="96"/>
      <c r="H41" s="92"/>
      <c r="I41" s="49" t="e">
        <f t="shared" si="0"/>
        <v>#REF!</v>
      </c>
    </row>
    <row r="42" spans="3:9" s="7" customFormat="1" ht="16.5" hidden="1" x14ac:dyDescent="0.2">
      <c r="C42" s="97"/>
      <c r="D42" s="95"/>
      <c r="E42" s="108"/>
      <c r="F42" s="98"/>
      <c r="G42" s="96"/>
      <c r="H42" s="92"/>
      <c r="I42" s="49" t="e">
        <f t="shared" si="0"/>
        <v>#REF!</v>
      </c>
    </row>
    <row r="43" spans="3:9" s="7" customFormat="1" ht="16.5" hidden="1" x14ac:dyDescent="0.2">
      <c r="C43" s="97"/>
      <c r="D43" s="95"/>
      <c r="E43" s="108"/>
      <c r="F43" s="98"/>
      <c r="G43" s="96"/>
      <c r="H43" s="92"/>
      <c r="I43" s="49" t="e">
        <f t="shared" si="0"/>
        <v>#REF!</v>
      </c>
    </row>
    <row r="44" spans="3:9" s="7" customFormat="1" ht="16.5" hidden="1" x14ac:dyDescent="0.2">
      <c r="C44" s="97"/>
      <c r="D44" s="95"/>
      <c r="E44" s="108"/>
      <c r="F44" s="98"/>
      <c r="G44" s="96"/>
      <c r="H44" s="92"/>
      <c r="I44" s="49" t="e">
        <f t="shared" si="0"/>
        <v>#REF!</v>
      </c>
    </row>
    <row r="45" spans="3:9" s="7" customFormat="1" ht="16.5" hidden="1" x14ac:dyDescent="0.2">
      <c r="C45" s="97"/>
      <c r="D45" s="95"/>
      <c r="E45" s="108"/>
      <c r="F45" s="98"/>
      <c r="G45" s="96"/>
      <c r="H45" s="92"/>
      <c r="I45" s="49" t="e">
        <f t="shared" si="0"/>
        <v>#REF!</v>
      </c>
    </row>
    <row r="46" spans="3:9" s="7" customFormat="1" ht="16.5" hidden="1" x14ac:dyDescent="0.2">
      <c r="C46" s="97"/>
      <c r="D46" s="95"/>
      <c r="E46" s="108"/>
      <c r="F46" s="98"/>
      <c r="G46" s="96"/>
      <c r="H46" s="92"/>
      <c r="I46" s="49" t="e">
        <f t="shared" si="0"/>
        <v>#REF!</v>
      </c>
    </row>
    <row r="47" spans="3:9" s="7" customFormat="1" ht="16.5" hidden="1" x14ac:dyDescent="0.2">
      <c r="C47" s="97"/>
      <c r="D47" s="95"/>
      <c r="E47" s="108"/>
      <c r="F47" s="98"/>
      <c r="G47" s="96"/>
      <c r="H47" s="92"/>
      <c r="I47" s="49" t="e">
        <f t="shared" si="0"/>
        <v>#REF!</v>
      </c>
    </row>
    <row r="48" spans="3:9" s="7" customFormat="1" ht="16.5" hidden="1" x14ac:dyDescent="0.2">
      <c r="C48" s="97"/>
      <c r="D48" s="95"/>
      <c r="E48" s="108"/>
      <c r="F48" s="98"/>
      <c r="G48" s="96"/>
      <c r="H48" s="92"/>
      <c r="I48" s="49" t="e">
        <f t="shared" si="0"/>
        <v>#REF!</v>
      </c>
    </row>
    <row r="49" spans="3:94" s="7" customFormat="1" ht="16.5" hidden="1" x14ac:dyDescent="0.2">
      <c r="C49" s="97"/>
      <c r="D49" s="95"/>
      <c r="E49" s="108"/>
      <c r="F49" s="98"/>
      <c r="G49" s="96"/>
      <c r="H49" s="92"/>
      <c r="I49" s="49" t="e">
        <f t="shared" si="0"/>
        <v>#REF!</v>
      </c>
    </row>
    <row r="50" spans="3:94" s="7" customFormat="1" ht="16.5" hidden="1" x14ac:dyDescent="0.2">
      <c r="C50" s="97"/>
      <c r="D50" s="95"/>
      <c r="E50" s="108"/>
      <c r="F50" s="98"/>
      <c r="G50" s="96"/>
      <c r="H50" s="92"/>
      <c r="I50" s="49" t="e">
        <f t="shared" si="0"/>
        <v>#REF!</v>
      </c>
    </row>
    <row r="51" spans="3:94" s="7" customFormat="1" ht="17.25" hidden="1" thickBot="1" x14ac:dyDescent="0.25">
      <c r="C51" s="97"/>
      <c r="D51" s="95"/>
      <c r="E51" s="108"/>
      <c r="F51" s="160"/>
      <c r="G51" s="96"/>
      <c r="H51" s="92"/>
      <c r="I51" s="49" t="e">
        <f t="shared" si="0"/>
        <v>#REF!</v>
      </c>
    </row>
    <row r="52" spans="3:94" s="11" customFormat="1" ht="17.25" thickBot="1" x14ac:dyDescent="0.25">
      <c r="C52" s="221" t="s">
        <v>8</v>
      </c>
      <c r="D52" s="222"/>
      <c r="E52" s="222"/>
      <c r="F52" s="222"/>
      <c r="G52" s="99">
        <f>SUM(G14:G51)</f>
        <v>3993231.29</v>
      </c>
      <c r="H52" s="99">
        <f>SUM(H14:H51)</f>
        <v>150981.91250000001</v>
      </c>
      <c r="I52" s="100">
        <f>+I13+G52-H52</f>
        <v>4199797.3108000122</v>
      </c>
      <c r="J52" s="25">
        <f>+I52-'[1]CTA. OPERATIVA.(160)'!$J$690</f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5" x14ac:dyDescent="0.2">
      <c r="C53" s="5"/>
      <c r="D53" s="5"/>
      <c r="E53" s="5"/>
      <c r="F53" s="36"/>
      <c r="G53" s="8"/>
      <c r="H53" s="8"/>
      <c r="I53" s="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5"/>
      <c r="E54" s="5"/>
      <c r="F54" s="37"/>
      <c r="G54" s="9"/>
      <c r="H54" s="84"/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83" t="s">
        <v>38</v>
      </c>
      <c r="E55" s="9"/>
      <c r="F55" s="84" t="s">
        <v>40</v>
      </c>
      <c r="G55" s="9"/>
      <c r="H55" s="83" t="s">
        <v>39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83" t="s">
        <v>31</v>
      </c>
      <c r="E56" s="9"/>
      <c r="F56" s="83" t="s">
        <v>81</v>
      </c>
      <c r="G56" s="9"/>
      <c r="H56" s="83" t="s">
        <v>36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83" t="s">
        <v>33</v>
      </c>
      <c r="E57" s="9"/>
      <c r="F57" s="207" t="s">
        <v>80</v>
      </c>
      <c r="G57" s="9"/>
      <c r="H57" s="83" t="s">
        <v>43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83" t="s">
        <v>34</v>
      </c>
      <c r="E58" s="9"/>
      <c r="F58" s="83" t="s">
        <v>35</v>
      </c>
      <c r="G58" s="9"/>
      <c r="H58" s="83" t="s">
        <v>37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9"/>
      <c r="E59" s="1"/>
      <c r="F59" s="83"/>
      <c r="G59" s="9"/>
      <c r="H59" s="83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9"/>
      <c r="E60" s="9"/>
      <c r="G60" s="9"/>
      <c r="H60" s="1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8" x14ac:dyDescent="0.2">
      <c r="C61" s="22"/>
      <c r="D61" s="9"/>
      <c r="E61" s="9"/>
      <c r="G61" s="9"/>
      <c r="H61" s="9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8" x14ac:dyDescent="0.2">
      <c r="C62" s="22"/>
      <c r="D62" s="9"/>
      <c r="E62" s="9"/>
      <c r="F62" s="84"/>
      <c r="G62" s="9"/>
      <c r="H62" s="9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x14ac:dyDescent="0.2">
      <c r="E63" s="9"/>
    </row>
    <row r="81" spans="3:3" ht="15" x14ac:dyDescent="0.2">
      <c r="C81" s="86"/>
    </row>
  </sheetData>
  <mergeCells count="8">
    <mergeCell ref="C52:F52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1"/>
  <sheetViews>
    <sheetView topLeftCell="C28" zoomScale="85" zoomScaleNormal="85" zoomScaleSheetLayoutView="70" workbookViewId="0">
      <selection activeCell="G50" sqref="G5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5" customFormat="1" ht="19.5" customHeight="1" x14ac:dyDescent="0.3">
      <c r="C7" s="13"/>
      <c r="D7" s="210" t="s">
        <v>10</v>
      </c>
      <c r="E7" s="210"/>
      <c r="F7" s="210"/>
      <c r="G7" s="210"/>
      <c r="H7" s="210"/>
      <c r="I7" s="210"/>
      <c r="J7" s="210"/>
      <c r="K7" s="16"/>
      <c r="L7" s="16"/>
    </row>
    <row r="8" spans="1:14" s="14" customFormat="1" ht="18.75" x14ac:dyDescent="0.2">
      <c r="C8" s="18"/>
      <c r="D8" s="216" t="s">
        <v>18</v>
      </c>
      <c r="E8" s="216"/>
      <c r="F8" s="216"/>
      <c r="G8" s="216"/>
      <c r="H8" s="216"/>
      <c r="I8" s="216"/>
      <c r="J8" s="216"/>
    </row>
    <row r="9" spans="1:14" s="17" customFormat="1" ht="18" customHeight="1" x14ac:dyDescent="0.2">
      <c r="B9" s="18"/>
      <c r="C9" s="18"/>
      <c r="D9" s="216" t="s">
        <v>20</v>
      </c>
      <c r="E9" s="216"/>
      <c r="F9" s="216"/>
      <c r="G9" s="216"/>
      <c r="H9" s="216"/>
      <c r="I9" s="216"/>
      <c r="J9" s="216"/>
    </row>
    <row r="10" spans="1:14" s="14" customFormat="1" ht="18.75" customHeight="1" thickBot="1" x14ac:dyDescent="0.25">
      <c r="D10" s="217" t="s">
        <v>92</v>
      </c>
      <c r="E10" s="217"/>
      <c r="F10" s="217"/>
      <c r="G10" s="217"/>
      <c r="H10" s="217"/>
      <c r="I10" s="217"/>
      <c r="J10" s="217"/>
    </row>
    <row r="11" spans="1:14" s="3" customFormat="1" ht="18.75" customHeight="1" thickTop="1" thickBot="1" x14ac:dyDescent="0.25">
      <c r="A11" s="7"/>
      <c r="B11" s="7"/>
      <c r="C11" s="7"/>
      <c r="D11" s="215"/>
      <c r="E11" s="212" t="s">
        <v>18</v>
      </c>
      <c r="F11" s="212"/>
      <c r="G11" s="212"/>
      <c r="H11" s="212"/>
      <c r="I11" s="212"/>
      <c r="J11" s="212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7"/>
      <c r="D12" s="215"/>
      <c r="E12" s="211" t="s">
        <v>7</v>
      </c>
      <c r="F12" s="211"/>
      <c r="G12" s="211"/>
      <c r="H12" s="211"/>
      <c r="I12" s="211"/>
      <c r="J12" s="51">
        <f>+'[1]CTA. NOMINA 2000'!$G$740</f>
        <v>131581.4339999184</v>
      </c>
      <c r="K12" s="7"/>
      <c r="L12" s="7"/>
      <c r="M12" s="7"/>
      <c r="N12" s="7"/>
    </row>
    <row r="13" spans="1:14" s="3" customFormat="1" ht="36" customHeight="1" thickTop="1" thickBot="1" x14ac:dyDescent="0.25">
      <c r="A13" s="7"/>
      <c r="B13" s="7"/>
      <c r="C13" s="7"/>
      <c r="D13" s="215"/>
      <c r="E13" s="62" t="s">
        <v>4</v>
      </c>
      <c r="F13" s="62" t="s">
        <v>5</v>
      </c>
      <c r="G13" s="62" t="s">
        <v>6</v>
      </c>
      <c r="H13" s="62" t="s">
        <v>0</v>
      </c>
      <c r="I13" s="62" t="s">
        <v>1</v>
      </c>
      <c r="J13" s="50" t="s">
        <v>2</v>
      </c>
      <c r="K13" s="7"/>
      <c r="L13" s="7"/>
      <c r="M13" s="7"/>
      <c r="N13" s="7"/>
    </row>
    <row r="14" spans="1:14" s="10" customFormat="1" ht="26.25" customHeight="1" thickTop="1" x14ac:dyDescent="0.2">
      <c r="D14" s="147"/>
      <c r="E14" s="144"/>
      <c r="F14" s="147"/>
      <c r="G14" s="144">
        <v>44957</v>
      </c>
      <c r="H14" s="148"/>
      <c r="I14" s="149">
        <v>0</v>
      </c>
      <c r="J14" s="148">
        <f>+J12</f>
        <v>131581.4339999184</v>
      </c>
    </row>
    <row r="15" spans="1:14" s="10" customFormat="1" ht="28.5" x14ac:dyDescent="0.2">
      <c r="D15" s="70"/>
      <c r="E15" s="71">
        <v>45091</v>
      </c>
      <c r="F15" s="72"/>
      <c r="G15" s="87" t="s">
        <v>28</v>
      </c>
      <c r="H15" s="74">
        <v>1010358.75</v>
      </c>
      <c r="I15" s="74"/>
      <c r="J15" s="74">
        <f>J14+H15-I15</f>
        <v>1141940.1839999184</v>
      </c>
    </row>
    <row r="16" spans="1:14" s="10" customFormat="1" ht="28.5" x14ac:dyDescent="0.2">
      <c r="D16" s="70"/>
      <c r="E16" s="71">
        <v>45092</v>
      </c>
      <c r="F16" s="72"/>
      <c r="G16" s="73" t="s">
        <v>28</v>
      </c>
      <c r="H16" s="74">
        <v>26842626.670000002</v>
      </c>
      <c r="I16" s="74"/>
      <c r="J16" s="74">
        <f>J15+H16-I16</f>
        <v>27984566.85399992</v>
      </c>
    </row>
    <row r="17" spans="4:11" s="10" customFormat="1" ht="28.5" x14ac:dyDescent="0.2">
      <c r="D17" s="70"/>
      <c r="E17" s="71">
        <v>45093</v>
      </c>
      <c r="F17" s="72"/>
      <c r="G17" s="73" t="s">
        <v>24</v>
      </c>
      <c r="H17" s="74">
        <v>26843127</v>
      </c>
      <c r="I17" s="74"/>
      <c r="J17" s="74">
        <f>J16+H17-I17</f>
        <v>54827693.85399992</v>
      </c>
    </row>
    <row r="18" spans="4:11" s="10" customFormat="1" ht="28.5" x14ac:dyDescent="0.2">
      <c r="D18" s="70"/>
      <c r="E18" s="71">
        <v>45093</v>
      </c>
      <c r="F18" s="72"/>
      <c r="G18" s="73" t="s">
        <v>24</v>
      </c>
      <c r="H18" s="74"/>
      <c r="I18" s="74">
        <v>26843127</v>
      </c>
      <c r="J18" s="74">
        <f>J17+H18-I18</f>
        <v>27984566.85399992</v>
      </c>
    </row>
    <row r="19" spans="4:11" s="10" customFormat="1" ht="28.5" x14ac:dyDescent="0.2">
      <c r="D19" s="70"/>
      <c r="E19" s="71">
        <v>45097</v>
      </c>
      <c r="F19" s="72">
        <v>8556</v>
      </c>
      <c r="G19" s="73" t="s">
        <v>45</v>
      </c>
      <c r="H19" s="74"/>
      <c r="I19" s="74"/>
      <c r="J19" s="74">
        <f>J18+H19-I19</f>
        <v>27984566.85399992</v>
      </c>
    </row>
    <row r="20" spans="4:11" s="10" customFormat="1" ht="28.5" x14ac:dyDescent="0.2">
      <c r="D20" s="70"/>
      <c r="E20" s="71">
        <v>45097</v>
      </c>
      <c r="F20" s="72">
        <v>8556</v>
      </c>
      <c r="G20" s="73" t="s">
        <v>168</v>
      </c>
      <c r="H20" s="74"/>
      <c r="I20" s="74">
        <v>100000</v>
      </c>
      <c r="J20" s="74">
        <f t="shared" ref="J20:J39" si="0">J19+H20-I20</f>
        <v>27884566.85399992</v>
      </c>
    </row>
    <row r="21" spans="4:11" s="10" customFormat="1" ht="28.5" x14ac:dyDescent="0.2">
      <c r="D21" s="70"/>
      <c r="E21" s="71">
        <v>45097</v>
      </c>
      <c r="F21" s="72">
        <v>8557</v>
      </c>
      <c r="G21" s="73" t="s">
        <v>45</v>
      </c>
      <c r="H21" s="74"/>
      <c r="I21" s="74">
        <v>11646.4</v>
      </c>
      <c r="J21" s="74">
        <f t="shared" si="0"/>
        <v>27872920.453999922</v>
      </c>
    </row>
    <row r="22" spans="4:11" s="10" customFormat="1" ht="28.5" x14ac:dyDescent="0.2">
      <c r="D22" s="70"/>
      <c r="E22" s="71">
        <v>45097</v>
      </c>
      <c r="F22" s="72">
        <v>8557</v>
      </c>
      <c r="G22" s="73" t="s">
        <v>169</v>
      </c>
      <c r="H22" s="74"/>
      <c r="I22" s="74">
        <v>104817.57</v>
      </c>
      <c r="J22" s="74">
        <f t="shared" si="0"/>
        <v>27768102.883999921</v>
      </c>
    </row>
    <row r="23" spans="4:11" s="10" customFormat="1" ht="28.5" x14ac:dyDescent="0.2">
      <c r="D23" s="70"/>
      <c r="E23" s="71">
        <v>45097</v>
      </c>
      <c r="F23" s="72">
        <v>8558</v>
      </c>
      <c r="G23" s="73" t="s">
        <v>45</v>
      </c>
      <c r="H23" s="74"/>
      <c r="I23" s="74">
        <v>50302.32</v>
      </c>
      <c r="J23" s="74">
        <f t="shared" si="0"/>
        <v>27717800.563999921</v>
      </c>
    </row>
    <row r="24" spans="4:11" s="10" customFormat="1" ht="28.5" x14ac:dyDescent="0.2">
      <c r="D24" s="70"/>
      <c r="E24" s="71">
        <v>45097</v>
      </c>
      <c r="F24" s="72">
        <v>8558</v>
      </c>
      <c r="G24" s="73" t="s">
        <v>170</v>
      </c>
      <c r="H24" s="74"/>
      <c r="I24" s="74">
        <v>451366.95</v>
      </c>
      <c r="J24" s="74">
        <f t="shared" si="0"/>
        <v>27266433.613999922</v>
      </c>
      <c r="K24" s="81"/>
    </row>
    <row r="25" spans="4:11" s="10" customFormat="1" ht="28.5" x14ac:dyDescent="0.2">
      <c r="D25" s="70"/>
      <c r="E25" s="71">
        <v>45097</v>
      </c>
      <c r="F25" s="72">
        <v>8559</v>
      </c>
      <c r="G25" s="73" t="s">
        <v>45</v>
      </c>
      <c r="H25" s="74"/>
      <c r="I25" s="74">
        <v>206438.81</v>
      </c>
      <c r="J25" s="74">
        <f t="shared" si="0"/>
        <v>27059994.803999923</v>
      </c>
    </row>
    <row r="26" spans="4:11" s="10" customFormat="1" ht="16.5" customHeight="1" x14ac:dyDescent="0.2">
      <c r="D26" s="70"/>
      <c r="E26" s="71">
        <v>45097</v>
      </c>
      <c r="F26" s="72">
        <v>8559</v>
      </c>
      <c r="G26" s="73" t="s">
        <v>171</v>
      </c>
      <c r="H26" s="74"/>
      <c r="I26" s="74">
        <v>6584291.1100000003</v>
      </c>
      <c r="J26" s="74">
        <f t="shared" si="0"/>
        <v>20475703.693999924</v>
      </c>
    </row>
    <row r="27" spans="4:11" s="10" customFormat="1" ht="28.5" x14ac:dyDescent="0.2">
      <c r="D27" s="70"/>
      <c r="E27" s="71">
        <v>45097</v>
      </c>
      <c r="F27" s="72">
        <v>8560</v>
      </c>
      <c r="G27" s="73" t="s">
        <v>45</v>
      </c>
      <c r="H27" s="74"/>
      <c r="I27" s="74">
        <v>1054068.26</v>
      </c>
      <c r="J27" s="74">
        <f t="shared" si="0"/>
        <v>19421635.433999922</v>
      </c>
    </row>
    <row r="28" spans="4:11" s="10" customFormat="1" ht="28.5" x14ac:dyDescent="0.2">
      <c r="D28" s="70"/>
      <c r="E28" s="71">
        <v>45097</v>
      </c>
      <c r="F28" s="72">
        <v>8560</v>
      </c>
      <c r="G28" s="73" t="s">
        <v>172</v>
      </c>
      <c r="H28" s="74"/>
      <c r="I28" s="74">
        <v>18280195.579999998</v>
      </c>
      <c r="J28" s="74">
        <f t="shared" si="0"/>
        <v>1141439.8539999239</v>
      </c>
    </row>
    <row r="29" spans="4:11" s="10" customFormat="1" ht="28.5" x14ac:dyDescent="0.2">
      <c r="D29" s="70"/>
      <c r="E29" s="71">
        <v>45098</v>
      </c>
      <c r="F29" s="72"/>
      <c r="G29" s="73" t="s">
        <v>173</v>
      </c>
      <c r="H29" s="74">
        <v>50600</v>
      </c>
      <c r="I29" s="74"/>
      <c r="J29" s="74">
        <f t="shared" si="0"/>
        <v>1192039.8539999239</v>
      </c>
    </row>
    <row r="30" spans="4:11" s="10" customFormat="1" ht="28.5" x14ac:dyDescent="0.2">
      <c r="D30" s="70"/>
      <c r="E30" s="71">
        <v>45106</v>
      </c>
      <c r="F30" s="72">
        <v>8624</v>
      </c>
      <c r="G30" s="73" t="s">
        <v>16</v>
      </c>
      <c r="H30" s="74"/>
      <c r="I30" s="74">
        <v>11700</v>
      </c>
      <c r="J30" s="74">
        <f t="shared" si="0"/>
        <v>1180339.8539999239</v>
      </c>
    </row>
    <row r="31" spans="4:11" s="10" customFormat="1" ht="16.5" x14ac:dyDescent="0.2">
      <c r="D31" s="70"/>
      <c r="E31" s="71">
        <v>45106</v>
      </c>
      <c r="F31" s="72">
        <v>8624</v>
      </c>
      <c r="G31" s="87" t="s">
        <v>85</v>
      </c>
      <c r="H31" s="74"/>
      <c r="I31" s="74">
        <v>222300</v>
      </c>
      <c r="J31" s="74">
        <f t="shared" si="0"/>
        <v>958039.85399992391</v>
      </c>
    </row>
    <row r="32" spans="4:11" s="10" customFormat="1" ht="28.5" x14ac:dyDescent="0.2">
      <c r="D32" s="70"/>
      <c r="E32" s="71">
        <v>45106</v>
      </c>
      <c r="F32" s="72">
        <v>8625</v>
      </c>
      <c r="G32" s="87" t="s">
        <v>16</v>
      </c>
      <c r="H32" s="74"/>
      <c r="I32" s="74">
        <v>849.6</v>
      </c>
      <c r="J32" s="74">
        <f t="shared" si="0"/>
        <v>957190.25399992394</v>
      </c>
      <c r="K32" s="81"/>
    </row>
    <row r="33" spans="4:96" s="10" customFormat="1" ht="31.5" customHeight="1" x14ac:dyDescent="0.2">
      <c r="D33" s="70"/>
      <c r="E33" s="71">
        <v>45106</v>
      </c>
      <c r="F33" s="72">
        <v>8625</v>
      </c>
      <c r="G33" s="73" t="s">
        <v>56</v>
      </c>
      <c r="H33" s="74"/>
      <c r="I33" s="74">
        <v>16142.4</v>
      </c>
      <c r="J33" s="74">
        <f t="shared" si="0"/>
        <v>941047.85399992391</v>
      </c>
      <c r="K33" s="81"/>
    </row>
    <row r="34" spans="4:96" s="10" customFormat="1" ht="26.25" customHeight="1" x14ac:dyDescent="0.2">
      <c r="D34" s="70"/>
      <c r="E34" s="71">
        <v>45106</v>
      </c>
      <c r="F34" s="72">
        <v>8626</v>
      </c>
      <c r="G34" s="73" t="s">
        <v>16</v>
      </c>
      <c r="H34" s="74"/>
      <c r="I34" s="74">
        <v>2180.85</v>
      </c>
      <c r="J34" s="74">
        <f t="shared" si="0"/>
        <v>938867.00399992394</v>
      </c>
      <c r="K34" s="81"/>
    </row>
    <row r="35" spans="4:96" s="10" customFormat="1" ht="25.5" customHeight="1" x14ac:dyDescent="0.2">
      <c r="D35" s="70"/>
      <c r="E35" s="71">
        <v>45106</v>
      </c>
      <c r="F35" s="72">
        <v>8626</v>
      </c>
      <c r="G35" s="73" t="s">
        <v>56</v>
      </c>
      <c r="H35" s="74"/>
      <c r="I35" s="74">
        <v>41436.15</v>
      </c>
      <c r="J35" s="74">
        <f t="shared" si="0"/>
        <v>897430.85399992391</v>
      </c>
      <c r="K35" s="81"/>
    </row>
    <row r="36" spans="4:96" s="10" customFormat="1" ht="25.5" customHeight="1" x14ac:dyDescent="0.2">
      <c r="D36" s="70"/>
      <c r="E36" s="71">
        <v>45106</v>
      </c>
      <c r="F36" s="72">
        <v>8627</v>
      </c>
      <c r="G36" s="73" t="s">
        <v>16</v>
      </c>
      <c r="H36" s="74"/>
      <c r="I36" s="74">
        <v>21875</v>
      </c>
      <c r="J36" s="74">
        <f t="shared" si="0"/>
        <v>875555.85399992391</v>
      </c>
      <c r="K36" s="81"/>
    </row>
    <row r="37" spans="4:96" s="10" customFormat="1" ht="27.75" customHeight="1" x14ac:dyDescent="0.2">
      <c r="D37" s="70"/>
      <c r="E37" s="71">
        <v>45106</v>
      </c>
      <c r="F37" s="72">
        <v>8627</v>
      </c>
      <c r="G37" s="73" t="s">
        <v>129</v>
      </c>
      <c r="H37" s="74"/>
      <c r="I37" s="74">
        <v>415625</v>
      </c>
      <c r="J37" s="74">
        <f t="shared" si="0"/>
        <v>459930.85399992391</v>
      </c>
      <c r="K37" s="81"/>
    </row>
    <row r="38" spans="4:96" s="10" customFormat="1" ht="27.75" customHeight="1" x14ac:dyDescent="0.2">
      <c r="D38" s="70"/>
      <c r="E38" s="71">
        <v>45106</v>
      </c>
      <c r="F38" s="72">
        <v>8628</v>
      </c>
      <c r="G38" s="73" t="s">
        <v>16</v>
      </c>
      <c r="H38" s="74"/>
      <c r="I38" s="74">
        <v>7200</v>
      </c>
      <c r="J38" s="74">
        <f t="shared" si="0"/>
        <v>452730.85399992391</v>
      </c>
      <c r="K38" s="81"/>
    </row>
    <row r="39" spans="4:96" s="10" customFormat="1" ht="27.75" customHeight="1" thickBot="1" x14ac:dyDescent="0.25">
      <c r="D39" s="70"/>
      <c r="E39" s="71">
        <v>45106</v>
      </c>
      <c r="F39" s="72">
        <v>8628</v>
      </c>
      <c r="G39" s="73" t="s">
        <v>79</v>
      </c>
      <c r="H39" s="74"/>
      <c r="I39" s="74">
        <v>136800</v>
      </c>
      <c r="J39" s="74">
        <f t="shared" si="0"/>
        <v>315930.85399992391</v>
      </c>
      <c r="K39" s="81"/>
    </row>
    <row r="40" spans="4:96" s="11" customFormat="1" ht="18.75" thickBot="1" x14ac:dyDescent="0.25">
      <c r="D40" s="225" t="s">
        <v>8</v>
      </c>
      <c r="E40" s="226"/>
      <c r="F40" s="226"/>
      <c r="G40" s="226"/>
      <c r="H40" s="93">
        <f>SUM(H15:H39)</f>
        <v>54746712.420000002</v>
      </c>
      <c r="I40" s="93">
        <f>SUM(I15:I39)</f>
        <v>54562362.999999993</v>
      </c>
      <c r="J40" s="94">
        <f>+J14+H40-I40</f>
        <v>315930.85399992764</v>
      </c>
      <c r="K40" s="29">
        <f>+J40-'[1]CTA. NOMINA 2000'!$G$765</f>
        <v>3.7252902984619141E-9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4.25" x14ac:dyDescent="0.2">
      <c r="D41" s="88"/>
      <c r="E41" s="88"/>
      <c r="F41" s="88"/>
      <c r="G41" s="37"/>
      <c r="H41" s="9"/>
      <c r="I41" s="84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4.25" x14ac:dyDescent="0.2">
      <c r="D42" s="88"/>
      <c r="E42" s="88"/>
      <c r="F42" s="88"/>
      <c r="G42" s="37"/>
      <c r="H42" s="9"/>
      <c r="I42" s="84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83" t="s">
        <v>38</v>
      </c>
      <c r="F43" s="9"/>
      <c r="G43" s="84" t="s">
        <v>40</v>
      </c>
      <c r="H43" s="9"/>
      <c r="I43" s="83" t="s">
        <v>39</v>
      </c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83" t="s">
        <v>31</v>
      </c>
      <c r="F44" s="9"/>
      <c r="G44" s="83" t="s">
        <v>32</v>
      </c>
      <c r="H44" s="9"/>
      <c r="I44" s="83" t="s">
        <v>36</v>
      </c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6.5" x14ac:dyDescent="0.2">
      <c r="D45" s="5"/>
      <c r="E45" s="83" t="s">
        <v>33</v>
      </c>
      <c r="F45" s="9"/>
      <c r="G45" s="207" t="s">
        <v>80</v>
      </c>
      <c r="H45" s="9"/>
      <c r="I45" s="83" t="s">
        <v>43</v>
      </c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83" t="s">
        <v>34</v>
      </c>
      <c r="F46" s="9"/>
      <c r="G46" s="83" t="s">
        <v>35</v>
      </c>
      <c r="H46" s="9"/>
      <c r="I46" s="83" t="s">
        <v>37</v>
      </c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4.25" x14ac:dyDescent="0.2">
      <c r="D48" s="9"/>
      <c r="E48" s="9"/>
      <c r="F48" s="9"/>
      <c r="G48" s="84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1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1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1"/>
      <c r="E54" s="1"/>
      <c r="F54" s="1"/>
      <c r="G54" s="1"/>
      <c r="H54" s="1"/>
      <c r="I54" s="1"/>
      <c r="J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1"/>
      <c r="E55" s="1"/>
      <c r="F55" s="1"/>
      <c r="G55" s="1"/>
      <c r="H55" s="1"/>
      <c r="I55" s="1"/>
      <c r="J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1"/>
      <c r="E56" s="1"/>
      <c r="F56" s="1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1"/>
      <c r="E59" s="1"/>
      <c r="F59" s="1"/>
      <c r="G59" s="9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x14ac:dyDescent="0.2">
      <c r="H60" s="9"/>
      <c r="I60" s="9"/>
      <c r="J60" s="9"/>
    </row>
    <row r="61" spans="4:96" x14ac:dyDescent="0.2">
      <c r="D61" s="9"/>
      <c r="E61" s="9"/>
      <c r="F61" s="9"/>
    </row>
    <row r="81" spans="4:4" ht="15" x14ac:dyDescent="0.2">
      <c r="D81" s="86"/>
    </row>
  </sheetData>
  <mergeCells count="8">
    <mergeCell ref="D7:J7"/>
    <mergeCell ref="D8:J8"/>
    <mergeCell ref="D40:G40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abSelected="1" topLeftCell="C14" zoomScale="85" zoomScaleNormal="85" zoomScaleSheetLayoutView="70" workbookViewId="0">
      <selection activeCell="H33" sqref="H33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0" t="s">
        <v>10</v>
      </c>
      <c r="E8" s="210"/>
      <c r="F8" s="210"/>
      <c r="G8" s="210"/>
      <c r="H8" s="210"/>
      <c r="I8" s="210"/>
      <c r="J8" s="210"/>
      <c r="K8" s="16"/>
      <c r="L8" s="16"/>
    </row>
    <row r="9" spans="1:14" s="14" customFormat="1" ht="18.75" x14ac:dyDescent="0.2">
      <c r="C9" s="18"/>
      <c r="D9" s="216" t="s">
        <v>25</v>
      </c>
      <c r="E9" s="216"/>
      <c r="F9" s="216"/>
      <c r="G9" s="216"/>
      <c r="H9" s="216"/>
      <c r="I9" s="216"/>
      <c r="J9" s="216"/>
    </row>
    <row r="10" spans="1:14" s="17" customFormat="1" ht="18" customHeight="1" x14ac:dyDescent="0.2">
      <c r="B10" s="18"/>
      <c r="C10" s="18"/>
      <c r="D10" s="216" t="s">
        <v>20</v>
      </c>
      <c r="E10" s="216"/>
      <c r="F10" s="216"/>
      <c r="G10" s="216"/>
      <c r="H10" s="216"/>
      <c r="I10" s="216"/>
      <c r="J10" s="216"/>
    </row>
    <row r="11" spans="1:14" s="14" customFormat="1" ht="18.75" customHeight="1" x14ac:dyDescent="0.2">
      <c r="D11" s="217" t="s">
        <v>92</v>
      </c>
      <c r="E11" s="217"/>
      <c r="F11" s="217"/>
      <c r="G11" s="217"/>
      <c r="H11" s="217"/>
      <c r="I11" s="217"/>
      <c r="J11" s="217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5"/>
      <c r="E14" s="212" t="s">
        <v>25</v>
      </c>
      <c r="F14" s="212"/>
      <c r="G14" s="212"/>
      <c r="H14" s="212"/>
      <c r="I14" s="212"/>
      <c r="J14" s="212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5"/>
      <c r="E15" s="211" t="s">
        <v>26</v>
      </c>
      <c r="F15" s="211"/>
      <c r="G15" s="211"/>
      <c r="H15" s="211"/>
      <c r="I15" s="211"/>
      <c r="J15" s="51">
        <f>+'[1]CTA. FONDOCYT 960'!$J$64</f>
        <v>125726.42999999975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5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4"/>
      <c r="E17" s="115"/>
      <c r="F17" s="114"/>
      <c r="G17" s="115">
        <v>45077</v>
      </c>
      <c r="H17" s="116"/>
      <c r="I17" s="117">
        <v>0</v>
      </c>
      <c r="J17" s="116">
        <f>+J15</f>
        <v>125726.42999999975</v>
      </c>
    </row>
    <row r="18" spans="4:96" s="10" customFormat="1" ht="30" hidden="1" customHeight="1" x14ac:dyDescent="0.2">
      <c r="D18" s="172"/>
      <c r="E18" s="173"/>
      <c r="F18" s="174"/>
      <c r="G18" s="206"/>
      <c r="H18" s="175"/>
      <c r="I18" s="176"/>
      <c r="J18" s="74"/>
    </row>
    <row r="19" spans="4:96" s="10" customFormat="1" ht="30" hidden="1" customHeight="1" x14ac:dyDescent="0.2">
      <c r="D19" s="172"/>
      <c r="E19" s="173"/>
      <c r="F19" s="174"/>
      <c r="G19" s="206"/>
      <c r="H19" s="175"/>
      <c r="I19" s="176"/>
      <c r="J19" s="74"/>
    </row>
    <row r="20" spans="4:96" s="10" customFormat="1" ht="30" hidden="1" customHeight="1" x14ac:dyDescent="0.2">
      <c r="D20" s="172"/>
      <c r="E20" s="173"/>
      <c r="F20" s="174"/>
      <c r="G20" s="206"/>
      <c r="H20" s="175"/>
      <c r="I20" s="176"/>
      <c r="J20" s="74"/>
    </row>
    <row r="21" spans="4:96" s="10" customFormat="1" ht="30" hidden="1" customHeight="1" x14ac:dyDescent="0.2">
      <c r="D21" s="172"/>
      <c r="E21" s="173"/>
      <c r="F21" s="174"/>
      <c r="G21" s="206"/>
      <c r="H21" s="175"/>
      <c r="I21" s="176"/>
      <c r="J21" s="74"/>
    </row>
    <row r="22" spans="4:96" s="10" customFormat="1" ht="39" customHeight="1" x14ac:dyDescent="0.2">
      <c r="D22" s="172"/>
      <c r="E22" s="173">
        <v>45089</v>
      </c>
      <c r="F22" s="174" t="s">
        <v>174</v>
      </c>
      <c r="G22" s="206" t="s">
        <v>90</v>
      </c>
      <c r="H22" s="175"/>
      <c r="I22" s="176">
        <v>30000</v>
      </c>
      <c r="J22" s="74">
        <f>J17+H22-I22</f>
        <v>95726.429999999746</v>
      </c>
    </row>
    <row r="23" spans="4:96" s="10" customFormat="1" ht="30" customHeight="1" x14ac:dyDescent="0.2">
      <c r="D23" s="172"/>
      <c r="E23" s="173">
        <v>45089</v>
      </c>
      <c r="F23" s="174"/>
      <c r="G23" s="206" t="s">
        <v>91</v>
      </c>
      <c r="H23" s="175"/>
      <c r="I23" s="176">
        <v>80</v>
      </c>
      <c r="J23" s="74">
        <f t="shared" ref="J23:J24" si="0">J22+H23-I23</f>
        <v>95646.429999999746</v>
      </c>
    </row>
    <row r="24" spans="4:96" s="10" customFormat="1" ht="30" customHeight="1" thickBot="1" x14ac:dyDescent="0.25">
      <c r="D24" s="172"/>
      <c r="E24" s="173">
        <v>45107</v>
      </c>
      <c r="F24" s="174"/>
      <c r="G24" s="206" t="s">
        <v>30</v>
      </c>
      <c r="H24" s="175"/>
      <c r="I24" s="176">
        <v>175</v>
      </c>
      <c r="J24" s="74">
        <f t="shared" si="0"/>
        <v>95471.429999999746</v>
      </c>
    </row>
    <row r="25" spans="4:96" s="11" customFormat="1" ht="19.5" thickTop="1" thickBot="1" x14ac:dyDescent="0.25">
      <c r="D25" s="227" t="s">
        <v>8</v>
      </c>
      <c r="E25" s="227"/>
      <c r="F25" s="227"/>
      <c r="G25" s="227"/>
      <c r="H25" s="75">
        <f>SUM(H18:H24)</f>
        <v>0</v>
      </c>
      <c r="I25" s="75">
        <f>SUM(I18:I24)</f>
        <v>30255</v>
      </c>
      <c r="J25" s="75">
        <f>+J15+H25-I25</f>
        <v>95471.429999999746</v>
      </c>
      <c r="K25" s="29">
        <f>+J25-'[1]CTA. FONDOCYT 960'!$J$67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 t="s">
        <v>66</v>
      </c>
      <c r="E28" s="83" t="s">
        <v>38</v>
      </c>
      <c r="F28" s="9"/>
      <c r="G28" s="84" t="s">
        <v>40</v>
      </c>
      <c r="H28" s="9"/>
      <c r="I28" s="83" t="s">
        <v>39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31</v>
      </c>
      <c r="F29" s="9"/>
      <c r="G29" s="83" t="s">
        <v>32</v>
      </c>
      <c r="H29" s="9"/>
      <c r="I29" s="83" t="s">
        <v>36</v>
      </c>
      <c r="J29" s="9"/>
      <c r="K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83" t="s">
        <v>33</v>
      </c>
      <c r="F30" s="9"/>
      <c r="G30" s="207" t="s">
        <v>80</v>
      </c>
      <c r="H30" s="9"/>
      <c r="I30" s="83" t="s">
        <v>43</v>
      </c>
      <c r="J30" s="9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83" t="s">
        <v>34</v>
      </c>
      <c r="F31" s="9"/>
      <c r="G31" s="83" t="s">
        <v>35</v>
      </c>
      <c r="H31" s="9"/>
      <c r="I31" s="83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 t="s">
        <v>175</v>
      </c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H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84"/>
      <c r="H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228"/>
      <c r="E40" s="228"/>
      <c r="F40" s="228"/>
      <c r="G40" s="228"/>
      <c r="H40" s="228"/>
      <c r="I40" s="228"/>
      <c r="J40" s="22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229"/>
      <c r="E41" s="229"/>
      <c r="F41" s="229"/>
      <c r="G41" s="229"/>
      <c r="H41" s="229"/>
      <c r="I41" s="229"/>
      <c r="J41" s="22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18"/>
      <c r="E42" s="218"/>
      <c r="F42" s="218"/>
      <c r="G42" s="218"/>
      <c r="H42" s="218"/>
      <c r="I42" s="218"/>
      <c r="J42" s="21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18"/>
      <c r="E43" s="218"/>
      <c r="F43" s="218"/>
      <c r="G43" s="218"/>
      <c r="H43" s="218"/>
      <c r="I43" s="218"/>
      <c r="J43" s="21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218"/>
      <c r="E44" s="218"/>
      <c r="F44" s="218"/>
      <c r="G44" s="218"/>
      <c r="H44" s="218"/>
      <c r="I44" s="218"/>
      <c r="J44" s="21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218"/>
      <c r="E45" s="218"/>
      <c r="F45" s="218"/>
      <c r="G45" s="218"/>
      <c r="H45" s="218"/>
      <c r="I45" s="218"/>
      <c r="J45" s="21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45:J45"/>
    <mergeCell ref="D25:G25"/>
    <mergeCell ref="D40:J40"/>
    <mergeCell ref="D41:J41"/>
    <mergeCell ref="D42:J42"/>
    <mergeCell ref="D43:J43"/>
    <mergeCell ref="D44:J44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2023-07-06T14:06:21Z</cp:lastPrinted>
  <dcterms:created xsi:type="dcterms:W3CDTF">2006-07-11T17:39:34Z</dcterms:created>
  <dcterms:modified xsi:type="dcterms:W3CDTF">2023-07-06T14:31:49Z</dcterms:modified>
</cp:coreProperties>
</file>