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netvelin.hernandez\Desktop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COLECT'!$B$1:$H$317</definedName>
    <definedName name="_xlnm.Print_Area" localSheetId="2">'EGRESOS CTA.  OPERT. 160'!$A$1:$I$70</definedName>
    <definedName name="_xlnm.Print_Area" localSheetId="1">'EGRESOS CTA. AUXILIAR 33001'!$B$1:$I$252</definedName>
    <definedName name="_xlnm.Print_Area" localSheetId="4">'EGRESOS CTA. FONDOCYT'!$A$1:$J$39</definedName>
    <definedName name="_xlnm.Print_Area" localSheetId="3">'EGRESOS CTA. NOMINA'!$A$1:$J$52</definedName>
    <definedName name="_xlnm.Print_Area" localSheetId="0">'INGRESOS CUENTA COLECT'!$A$1:$G$288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I46" i="6" l="1"/>
  <c r="J15" i="7"/>
  <c r="H46" i="6"/>
  <c r="J12" i="6"/>
  <c r="H64" i="5"/>
  <c r="I11" i="5"/>
  <c r="H245" i="4"/>
  <c r="F278" i="1" l="1"/>
  <c r="E278" i="1"/>
  <c r="H23" i="7" l="1"/>
  <c r="I23" i="7"/>
  <c r="G64" i="5" l="1"/>
  <c r="I13" i="5" l="1"/>
  <c r="I64" i="5" l="1"/>
  <c r="J64" i="5" s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l="1"/>
  <c r="J23" i="7"/>
  <c r="K23" i="7" s="1"/>
  <c r="G245" i="4"/>
  <c r="I41" i="5" l="1"/>
  <c r="I42" i="5" l="1"/>
  <c r="J17" i="7"/>
  <c r="J22" i="7" s="1"/>
  <c r="J14" i="6"/>
  <c r="E16" i="1"/>
  <c r="I43" i="5" l="1"/>
  <c r="J46" i="6"/>
  <c r="K46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I44" i="5" l="1"/>
  <c r="I45" i="5" l="1"/>
  <c r="I46" i="5" l="1"/>
  <c r="I47" i="5" l="1"/>
  <c r="I48" i="5" l="1"/>
  <c r="I49" i="5" l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12" i="4" l="1"/>
  <c r="I14" i="4" s="1"/>
  <c r="I245" i="4" l="1"/>
  <c r="J245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l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l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G13" i="1" l="1"/>
  <c r="G16" i="1" s="1"/>
  <c r="G278" i="1" l="1"/>
  <c r="H278" i="1" s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l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</calcChain>
</file>

<file path=xl/sharedStrings.xml><?xml version="1.0" encoding="utf-8"?>
<sst xmlns="http://schemas.openxmlformats.org/spreadsheetml/2006/main" count="718" uniqueCount="213">
  <si>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</si>
  <si>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</si>
  <si>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</si>
  <si>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</si>
  <si>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</si>
  <si>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</si>
  <si>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</si>
  <si>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</si>
  <si>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</si>
  <si>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</si>
  <si>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</si>
  <si>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</si>
  <si>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</si>
  <si>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</si>
  <si>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</si>
  <si>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</si>
  <si>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</si>
  <si>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</si>
  <si>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</si>
  <si>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</si>
  <si>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</si>
  <si>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</si>
  <si>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</si>
  <si>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</si>
  <si>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</si>
  <si>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</si>
  <si>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</si>
  <si>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</si>
  <si>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</si>
  <si>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</si>
  <si>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</si>
  <si>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</si>
  <si>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</si>
  <si>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</si>
  <si>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</si>
  <si>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</si>
  <si>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</si>
  <si>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</si>
  <si>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</si>
  <si>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</si>
  <si>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</si>
  <si>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</si>
  <si>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</si>
  <si>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</si>
  <si>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</si>
  <si>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</si>
  <si>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RETENCION 0.30% POR TRASF. VIA LIBRAMIENTOS A PROVEERDORES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</si>
  <si>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</si>
  <si>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</si>
  <si>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</si>
  <si>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</si>
  <si>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</si>
  <si>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</si>
  <si>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</si>
  <si>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</si>
  <si>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DEPOSITO PENDIENTE POR IDENTIFICAR</t>
  </si>
  <si>
    <t>SEGUROS SURA, S.A.</t>
  </si>
  <si>
    <t>GRUPO FARMACEUTICO CAR-M,  S. R. L.</t>
  </si>
  <si>
    <t>SUPLIDORES MEDICOS COMERCIALES, SRL (SUMEDCOR)</t>
  </si>
  <si>
    <t>DHL DOMINICANA,  S. A.</t>
  </si>
  <si>
    <t>MP PATHOLOGY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</si>
  <si>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</si>
  <si>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</si>
  <si>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</si>
  <si>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</si>
  <si>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</si>
  <si>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</si>
  <si>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</si>
  <si>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</si>
  <si>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>DSETA GROUP, S.R.L.</t>
  </si>
  <si>
    <t>KETTLE, SANCHEZ Y CO. S.A.</t>
  </si>
  <si>
    <t>BIO-NUCLEAR, S. A.</t>
  </si>
  <si>
    <t>AYUNTAMIENTO DISTRITO NACIONAL (ADN)</t>
  </si>
  <si>
    <t>MEGA LABS, S.R.L. (ROEMMERS)</t>
  </si>
  <si>
    <t xml:space="preserve">HOSPIFAR, S. R. L.              </t>
  </si>
  <si>
    <t>DEPOSITO VIA TRANSF. ARS FUTURO</t>
  </si>
  <si>
    <t>AMIPHARMA DOMINICANA, S. R. L.</t>
  </si>
  <si>
    <t>EDITORA LISTIN DIARIO, S.A.</t>
  </si>
  <si>
    <t>FARMACO QUIMICA NACIONAL, S.A.</t>
  </si>
  <si>
    <t>COLECTOR DE IMPUESTOS INTERNOS</t>
  </si>
  <si>
    <t>DEPOSITO VIA TRANSF. ARS YUNEN</t>
  </si>
  <si>
    <t>DEPOSITO VIA TRANSF. ARS RESERVAS</t>
  </si>
  <si>
    <t>DEPOSITO VIA TRANSF. ARS UASD</t>
  </si>
  <si>
    <t>PHARMACEUTICAL TECHNOLOGY, S. A.</t>
  </si>
  <si>
    <t>UNIQUE REPRESENTACIONES, S.R.L.</t>
  </si>
  <si>
    <t>KYODOM DOCUMENT SOLUTIONS</t>
  </si>
  <si>
    <t>CEPEDA ENCARNACION SERVICIOS DE INGENIERIA, S.R.L.</t>
  </si>
  <si>
    <t>CENTRO DE CAPACITACION EN POLITICA Y GESTION FISCAL (CAPGEFI)</t>
  </si>
  <si>
    <t>EDITORA EL NUEVO DIARIO, S.A.</t>
  </si>
  <si>
    <t xml:space="preserve">  COMISION POR PAGO AL INSTANTE COLECTOR IMPUESTOS INTERNOS</t>
  </si>
  <si>
    <t xml:space="preserve">                                                                     </t>
  </si>
  <si>
    <t>Del 01 Al 31 De Julio 2023</t>
  </si>
  <si>
    <t>DEPOSITO VIA TRANSFERENCIA  el Sra, ramona hernandez de rivas, para aplicacion de quimioterapia por el monto de RD$11,115</t>
  </si>
  <si>
    <t>Deposito Cheque  #002065 Asoc. Mujeres Solidarias (AMSI) Donacion a la Sra,Criselia angomas de los santos para aplicación de quimioterapia,  por el monto de RD$ 1,774.00</t>
  </si>
  <si>
    <t>DP via transferencia sr victor m ventura rodriguez  para quimioterapia  de un monto de RD$4,664.00</t>
  </si>
  <si>
    <t>pago de alquiler de espacio máquinas expendedoras snacks y café  por RD$$20,000.00 de parte de VS Solution, SRL </t>
  </si>
  <si>
    <t>DEPOSITO VIA TRANSF. ARS SEMMA</t>
  </si>
  <si>
    <t xml:space="preserve">  Deposito Via Transferencia  Fundacion Amigo Contra el Cancer, Donacion,  los pacientes Bethania Rodriguez y Chamada Antonio, para pagos de facturas</t>
  </si>
  <si>
    <t>Dp via cheque #23802 Club Atletico Licey pago factura de paciente (niño)  carlos manuel mejia jones, para cobertura de medicamentos  por un monto de RD$ 6,202.00</t>
  </si>
  <si>
    <t>DEPOSITO VIA CHEQUE ARS MONUMENTAL</t>
  </si>
  <si>
    <t>DEPOSITO CK.  SOLEO FOOD SERVICES SRL PAGO  RENTA CAFETERIA ABRIL  2023</t>
  </si>
  <si>
    <t>DEPOSITO VIA CHEQUE ARS HUMANO SEGUROS</t>
  </si>
  <si>
    <t xml:space="preserve">DEPOSITO VIA CHEQUE ARS PRIMERA DE HUMANO </t>
  </si>
  <si>
    <t>Dp via cheque #23819 Club Atletico Licey pago factura de paciente (niño)  Rousen Arleen Pelier Quezada, para cobertura de medicamentos  por un monto de RD$ 3.000.00</t>
  </si>
  <si>
    <t>DP via transferencia sra. Hillary alexandra lugo roa  para biopsiatomodirigida de partes blandas  de un monto de RD$28,100.00</t>
  </si>
  <si>
    <t>DEPOSITO VIA TRANSF. ARS METASALUD</t>
  </si>
  <si>
    <t>DEPOSITO VIA TRANSF. Mártires Rosso Guzmán por el monto de  RD$6,000.00</t>
  </si>
  <si>
    <t>DEPOSITO VIA CHEQUE ARS GMA</t>
  </si>
  <si>
    <t>DEPOSITO VIA TRANSF. Sra. Altagracia Carolina Peña Moreno  por el monto de  RD$23,000.00</t>
  </si>
  <si>
    <t>DEPOSITO VIA CHEQUE ARS ASEMAP</t>
  </si>
  <si>
    <t>DEPOSITO VIA TRANSF. ARS SENASA ODONTOLOGIA</t>
  </si>
  <si>
    <t>DEPOSITO VIA CHEQUE ARS APS</t>
  </si>
  <si>
    <t>Deposito Cheque  #002087 Asoc. Mujeres Solidarias (AMSI) Donacion a la Sra,Clara Altagracia Cabrera Gutierrez, por el monto de RD$ 3,500.00</t>
  </si>
  <si>
    <t>NOTA DEBITO POR COBRO TARJETA CREDITO JUNIO 2023</t>
  </si>
  <si>
    <t>NOMINA VACACIONES NO DISFRUTADAS   JUNIO 2023 FP</t>
  </si>
  <si>
    <t>NOMINA INDEMNIZACION EX COLABORADORES   JUNIO 2023 FP</t>
  </si>
  <si>
    <t>AGRO-GLOBAL EXPORT E IMPORT SRL</t>
  </si>
  <si>
    <t>INVERSIONES ND &amp; ASOCIADOS, S.R.L.</t>
  </si>
  <si>
    <t>INVERSIONES YANG, S.R.L.</t>
  </si>
  <si>
    <t>LUFISA COMERCIAL. S.R.L.</t>
  </si>
  <si>
    <t>MAIKOL JOSE DE LA ROSA RAMIREZ</t>
  </si>
  <si>
    <t>MINERVINO, S.R.L.</t>
  </si>
  <si>
    <t>AGRO SOLUCIONES MARTE, AGROSEMA, S.R.L.</t>
  </si>
  <si>
    <t>B-NETWORK LMB, S.R.L.</t>
  </si>
  <si>
    <t>INSTITUTO DE AUDITORES INTERNOS DE RD</t>
  </si>
  <si>
    <t>LINAMED, S.R.L.</t>
  </si>
  <si>
    <t>REFERENCIA LABORATORIO CLINICO</t>
  </si>
  <si>
    <t>QUIMICOS ESPECIALIZADOS (QUIES)</t>
  </si>
  <si>
    <t>PRODUCTOS MEDICOS Y QUIRURGICOS, S.A. (PROMEDICA)</t>
  </si>
  <si>
    <t>QUIROFANOS L.Q, S.R.L.</t>
  </si>
  <si>
    <t>ESMERANDA CACERES DE LOS SANTOS</t>
  </si>
  <si>
    <t>SECURITY GUARDS JFL, S.R.L.</t>
  </si>
  <si>
    <t>VERAS AGRAMONTE INVESTMENTS, S.R.L.</t>
  </si>
  <si>
    <t>SUIPHAR DOMINICANA,  S. R. L.</t>
  </si>
  <si>
    <t>TRIGAS DEL CARIBE, S.R.L.</t>
  </si>
  <si>
    <t>ISLA DOMINICANA DE PETROLEO CORPORATION</t>
  </si>
  <si>
    <t>TOTALENERGIES MARKETING DOMINICANA SA</t>
  </si>
  <si>
    <t>YONA YONEL DIESEL, S.R.L.</t>
  </si>
  <si>
    <t>PROPANO Y DERIVADOS, S.A.</t>
  </si>
  <si>
    <t>AIR LIQUEDE</t>
  </si>
  <si>
    <t>NOMINA ADICIONAL  PERSONAL CARÁCTER TEMPORAL  JULIO 2023 FP</t>
  </si>
  <si>
    <t>NOMINA PERSONAL CARÁCTER SUPLENCIA  JULIO 2023 FP</t>
  </si>
  <si>
    <t>NOMINA PERSONAL CARÁCTER EVENTUAL  JULIO 2023 FP</t>
  </si>
  <si>
    <t>DOCTORES MALLEN GUERRA, S. A.</t>
  </si>
  <si>
    <t>J GASSO GASSO, S.A.S.</t>
  </si>
  <si>
    <t>JUSTECH, S.R.L.</t>
  </si>
  <si>
    <t>MACROTECH FARMACEUTICA, S. R. L.</t>
  </si>
  <si>
    <t>OSCAR A. RENTA NEGRON, S. A.</t>
  </si>
  <si>
    <t>SEVEN PHARMA D.R, S.R.L.</t>
  </si>
  <si>
    <t>OFFITEK, S.R.L.</t>
  </si>
  <si>
    <t>SUED &amp; FARGESA,  S. R. L.</t>
  </si>
  <si>
    <t>RQD HIGIENICOS, S.R.L.</t>
  </si>
  <si>
    <t>AGUA CRYSTAL, S. A.</t>
  </si>
  <si>
    <t>PROMESE CAL</t>
  </si>
  <si>
    <t>GOLDEN GATES REAL ESTATE &amp; MANAGEMENT, S.R.L.</t>
  </si>
  <si>
    <t>SCARLISA MULTISERVICES, S.R.L.</t>
  </si>
  <si>
    <t>KIKI INTERIOR DESING, S.R.L.</t>
  </si>
  <si>
    <t>CAJUFA, S.R.L.</t>
  </si>
  <si>
    <t>SEAN DOMINICANA,  S.R.L.</t>
  </si>
  <si>
    <t>RONAJUS FARMACEUTICA, S.R.L.</t>
  </si>
  <si>
    <t>EPX DOMINICANA, S.R.L.</t>
  </si>
  <si>
    <t>INVERSIONES ENVECO, S.R.L.</t>
  </si>
  <si>
    <t>PUNTUAL SOLUCIONES KSP, S.R.L.</t>
  </si>
  <si>
    <t>PRODUCTOS MEDICINALES SRL (PROMEDCA)</t>
  </si>
  <si>
    <t>LOS HIDALGOS, S.A.S.</t>
  </si>
  <si>
    <t>SIVINOX, S.R..L.</t>
  </si>
  <si>
    <t>Del 01 Al 31 De  Julio 2023</t>
  </si>
  <si>
    <t>2054</t>
  </si>
  <si>
    <t>REINTEGRO CK. 2099, ( CHEQUE NULO POR FALLECIMIENTO BENEFICIARIO)</t>
  </si>
  <si>
    <t>2114</t>
  </si>
  <si>
    <t>RUMALDA ELIZABETH GARCIA HURTADO</t>
  </si>
  <si>
    <t>2115</t>
  </si>
  <si>
    <t>2116</t>
  </si>
  <si>
    <t>2117</t>
  </si>
  <si>
    <t>2118</t>
  </si>
  <si>
    <t>CENEIDA MERCEDES RIVAS CAPELLAN</t>
  </si>
  <si>
    <t>0117-2023</t>
  </si>
  <si>
    <t>INTERONCOLOGY EDUCATION &amp; PREVENTION LIMITED</t>
  </si>
  <si>
    <t>2119</t>
  </si>
  <si>
    <t>2120</t>
  </si>
  <si>
    <t>MILDRED VIRGINIA CASTILLO RIERA</t>
  </si>
  <si>
    <t>2121</t>
  </si>
  <si>
    <t>COMISION NACIONAL DE ENERGIA</t>
  </si>
  <si>
    <t>0118-2023</t>
  </si>
  <si>
    <t>ROSANGEL DEL VALLE GUERRA</t>
  </si>
  <si>
    <t>LEONELA ALTAGRACIA GIL TEJEDA</t>
  </si>
  <si>
    <t>FRANCIA GALAN</t>
  </si>
  <si>
    <t>RUMUALDA GOMEZ MATOS</t>
  </si>
  <si>
    <t>MARILIS MELO ENCARNACION</t>
  </si>
  <si>
    <t>OLGA MARIA SEGURA DE BAEZ</t>
  </si>
  <si>
    <t>FELIPA MELO</t>
  </si>
  <si>
    <t>SANTA SOFIA CACERES BRITO</t>
  </si>
  <si>
    <t>NURIS ALTAGRACIA PAYANO TOLENTINO</t>
  </si>
  <si>
    <t>0119-2023</t>
  </si>
  <si>
    <t>0120-2023</t>
  </si>
  <si>
    <t>0121-2023</t>
  </si>
  <si>
    <t>0122-2023</t>
  </si>
  <si>
    <t>CERTIFICACION CHEQUE PRIVADO 2121  COMISION NACIONAL DE ENERGIA</t>
  </si>
  <si>
    <t>Del 01 Al 30 De Julio 2023</t>
  </si>
  <si>
    <t>3391-1</t>
  </si>
  <si>
    <t>NOMINA COMPENSACION MIILITAR JULIO 2023, FONDO GENERAL</t>
  </si>
  <si>
    <t>3393-1</t>
  </si>
  <si>
    <t>NOMINA COMPENSACION ESPECIAL JULIO 2023 FONDO GENERAL</t>
  </si>
  <si>
    <t>3401-1</t>
  </si>
  <si>
    <t>NOMINA  PERSONAL CARÁCTER TEMPORAL (CICLOTRON)  JULIO 2023 FONDO GENERAL</t>
  </si>
  <si>
    <t>3396-1</t>
  </si>
  <si>
    <t>NOMINA  PERSONAL CARÁCTER FIJO  JULIO 2023 FONDO GENERAL</t>
  </si>
  <si>
    <t>3400-1</t>
  </si>
  <si>
    <t>NOMINA  PERSONAL CARÁCTER TEMPORAL JULIO 2023 FONDO GENERAL</t>
  </si>
  <si>
    <t>SERVIAMED DOMINICANA,  S.R.L.</t>
  </si>
  <si>
    <t>PRO PHARMACEUTICAK PEÑA, S.R.L.</t>
  </si>
  <si>
    <t>HIDROMED, S.R..L</t>
  </si>
  <si>
    <t>Lcda. Yunetvelin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</si>
</sst>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9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7" fillId="3" borderId="0" xfId="1" applyFont="1" applyFill="1" applyAlignment="1">
      <alignment vertical="center"/>
    </xf>
    <xf numFmtId="0" fontId="22" fillId="0" borderId="38" xfId="0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7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3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43" fontId="28" fillId="2" borderId="10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165" fontId="26" fillId="0" borderId="6" xfId="0" applyNumberFormat="1" applyFont="1" applyFill="1" applyBorder="1" applyAlignment="1">
      <alignment horizontal="center" vertical="center"/>
    </xf>
    <xf numFmtId="43" fontId="21" fillId="0" borderId="6" xfId="1" applyFont="1" applyFill="1" applyBorder="1" applyAlignment="1">
      <alignment vertical="center"/>
    </xf>
    <xf numFmtId="43" fontId="26" fillId="0" borderId="6" xfId="1" applyFont="1" applyFill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43" fontId="15" fillId="0" borderId="7" xfId="1" applyFont="1" applyFill="1" applyBorder="1" applyAlignment="1">
      <alignment horizontal="center" vertical="center"/>
    </xf>
    <xf numFmtId="43" fontId="27" fillId="3" borderId="0" xfId="0" applyNumberFormat="1" applyFont="1" applyFill="1" applyAlignment="1">
      <alignment horizontal="center" vertical="center"/>
    </xf>
    <xf numFmtId="4" fontId="26" fillId="3" borderId="20" xfId="0" applyNumberFormat="1" applyFont="1" applyFill="1" applyBorder="1" applyAlignment="1">
      <alignment horizontal="right" vertical="center"/>
    </xf>
    <xf numFmtId="43" fontId="21" fillId="0" borderId="21" xfId="1" applyFont="1" applyFill="1" applyBorder="1" applyAlignment="1">
      <alignment vertical="center"/>
    </xf>
    <xf numFmtId="4" fontId="26" fillId="3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7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4" fontId="26" fillId="3" borderId="19" xfId="0" applyNumberFormat="1" applyFont="1" applyFill="1" applyBorder="1" applyAlignment="1">
      <alignment horizontal="center" vertical="center"/>
    </xf>
    <xf numFmtId="4" fontId="26" fillId="3" borderId="20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307</xdr:row>
      <xdr:rowOff>28575</xdr:rowOff>
    </xdr:from>
    <xdr:to>
      <xdr:col>7</xdr:col>
      <xdr:colOff>704850</xdr:colOff>
      <xdr:row>317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143435</xdr:colOff>
      <xdr:row>8</xdr:row>
      <xdr:rowOff>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102</xdr:row>
      <xdr:rowOff>47625</xdr:rowOff>
    </xdr:from>
    <xdr:to>
      <xdr:col>8</xdr:col>
      <xdr:colOff>699328</xdr:colOff>
      <xdr:row>111</xdr:row>
      <xdr:rowOff>159684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103</xdr:row>
      <xdr:rowOff>38100</xdr:rowOff>
    </xdr:from>
    <xdr:to>
      <xdr:col>8</xdr:col>
      <xdr:colOff>851728</xdr:colOff>
      <xdr:row>112</xdr:row>
      <xdr:rowOff>159682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104</xdr:row>
      <xdr:rowOff>38100</xdr:rowOff>
    </xdr:from>
    <xdr:to>
      <xdr:col>8</xdr:col>
      <xdr:colOff>946978</xdr:colOff>
      <xdr:row>113</xdr:row>
      <xdr:rowOff>150160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105</xdr:row>
      <xdr:rowOff>28575</xdr:rowOff>
    </xdr:from>
    <xdr:to>
      <xdr:col>8</xdr:col>
      <xdr:colOff>946978</xdr:colOff>
      <xdr:row>114</xdr:row>
      <xdr:rowOff>150160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1591874</xdr:colOff>
      <xdr:row>6</xdr:row>
      <xdr:rowOff>25213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Hoja3"/>
      <sheetName val="CTA. NOMINA 2000"/>
      <sheetName val="CTA. FONDOCYT 960"/>
      <sheetName val="CTA. EUROS 8000 "/>
      <sheetName val="CTA. EUROS 8001"/>
    </sheetNames>
    <sheetDataSet>
      <sheetData sheetId="0">
        <row r="4102">
          <cell r="G4102">
            <v>20030983.560399871</v>
          </cell>
        </row>
        <row r="4395">
          <cell r="G4395">
            <v>50516336.348399855</v>
          </cell>
        </row>
      </sheetData>
      <sheetData sheetId="1">
        <row r="2961">
          <cell r="J2961">
            <v>-21407173.843999978</v>
          </cell>
        </row>
        <row r="3190">
          <cell r="J3190">
            <v>-62161315.986999974</v>
          </cell>
        </row>
      </sheetData>
      <sheetData sheetId="2">
        <row r="690">
          <cell r="J690">
            <v>4199797.3108000122</v>
          </cell>
        </row>
        <row r="727">
          <cell r="J727">
            <v>231405.71780001163</v>
          </cell>
        </row>
      </sheetData>
      <sheetData sheetId="3"/>
      <sheetData sheetId="4"/>
      <sheetData sheetId="5">
        <row r="765">
          <cell r="G765">
            <v>315930.85399992391</v>
          </cell>
        </row>
        <row r="796">
          <cell r="G796">
            <v>-31574.326000067755</v>
          </cell>
        </row>
      </sheetData>
      <sheetData sheetId="6">
        <row r="67">
          <cell r="J67">
            <v>95471.429999999746</v>
          </cell>
        </row>
        <row r="68">
          <cell r="J68">
            <v>95296.429999999746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17"/>
  <sheetViews>
    <sheetView tabSelected="1" topLeftCell="B1" zoomScale="80" zoomScaleNormal="80" zoomScaleSheetLayoutView="50" workbookViewId="0">
      <selection activeCell="G278" sqref="G278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2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0"/>
    </row>
    <row r="2" spans="1:14" s="11" customFormat="1" x14ac:dyDescent="0.2">
      <c r="F2" s="180"/>
    </row>
    <row r="3" spans="1:14" s="14" customFormat="1" ht="12" customHeight="1" x14ac:dyDescent="0.2">
      <c r="F3" s="181"/>
    </row>
    <row r="4" spans="1:14" s="15" customFormat="1" ht="18" customHeight="1" x14ac:dyDescent="0.3">
      <c r="A4" s="16"/>
      <c r="B4" s="12"/>
      <c r="C4" s="16"/>
      <c r="D4" s="16"/>
      <c r="E4" s="16"/>
      <c r="F4" s="182"/>
      <c r="G4" s="16"/>
      <c r="H4" s="16"/>
      <c r="I4" s="16"/>
    </row>
    <row r="5" spans="1:14" s="13" customFormat="1" ht="18.75" x14ac:dyDescent="0.2">
      <c r="A5" s="229"/>
      <c r="B5" s="229"/>
      <c r="C5" s="229"/>
      <c r="D5" s="229"/>
      <c r="E5" s="229"/>
      <c r="F5" s="229"/>
      <c r="G5" s="229"/>
    </row>
    <row r="6" spans="1:14" s="15" customFormat="1" ht="18.75" x14ac:dyDescent="0.3">
      <c r="A6" s="229" t="s">
        <v>10</v>
      </c>
      <c r="B6" s="229"/>
      <c r="C6" s="229"/>
      <c r="D6" s="229"/>
      <c r="E6" s="229"/>
      <c r="F6" s="229"/>
      <c r="G6" s="229"/>
      <c r="H6" s="16"/>
      <c r="I6" s="16"/>
    </row>
    <row r="7" spans="1:14" s="14" customFormat="1" ht="18.75" x14ac:dyDescent="0.2">
      <c r="A7" s="229" t="s">
        <v>15</v>
      </c>
      <c r="B7" s="229"/>
      <c r="C7" s="229"/>
      <c r="D7" s="229"/>
      <c r="E7" s="229"/>
      <c r="F7" s="229"/>
      <c r="G7" s="229"/>
    </row>
    <row r="8" spans="1:14" s="17" customFormat="1" ht="21" customHeight="1" x14ac:dyDescent="0.2">
      <c r="A8" s="235" t="s">
        <v>3</v>
      </c>
      <c r="B8" s="235"/>
      <c r="C8" s="235"/>
      <c r="D8" s="235"/>
      <c r="E8" s="235"/>
      <c r="F8" s="235"/>
      <c r="G8" s="235"/>
    </row>
    <row r="9" spans="1:14" s="14" customFormat="1" ht="18.75" x14ac:dyDescent="0.2">
      <c r="A9" s="236" t="s">
        <v>91</v>
      </c>
      <c r="B9" s="236"/>
      <c r="C9" s="236"/>
      <c r="D9" s="236"/>
      <c r="E9" s="236"/>
      <c r="F9" s="236"/>
      <c r="G9" s="236"/>
    </row>
    <row r="10" spans="1:14" s="14" customFormat="1" ht="18.75" x14ac:dyDescent="0.2">
      <c r="A10" s="15"/>
      <c r="B10" s="31"/>
      <c r="C10" s="31"/>
      <c r="D10" s="31"/>
      <c r="E10" s="31"/>
      <c r="F10" s="183"/>
      <c r="G10" s="15"/>
    </row>
    <row r="11" spans="1:14" s="11" customFormat="1" ht="19.5" customHeight="1" thickBot="1" x14ac:dyDescent="0.25">
      <c r="F11" s="180"/>
      <c r="N11" s="30"/>
    </row>
    <row r="12" spans="1:14" s="3" customFormat="1" ht="27.75" customHeight="1" thickTop="1" thickBot="1" x14ac:dyDescent="0.25">
      <c r="A12" s="232"/>
      <c r="B12" s="231" t="s">
        <v>14</v>
      </c>
      <c r="C12" s="231"/>
      <c r="D12" s="231"/>
      <c r="E12" s="231"/>
      <c r="F12" s="231"/>
      <c r="G12" s="231"/>
      <c r="H12" s="7"/>
      <c r="I12" s="7"/>
      <c r="J12" s="7"/>
      <c r="K12" s="7"/>
    </row>
    <row r="13" spans="1:14" s="3" customFormat="1" ht="27.75" customHeight="1" thickTop="1" thickBot="1" x14ac:dyDescent="0.25">
      <c r="A13" s="232"/>
      <c r="B13" s="230" t="s">
        <v>15</v>
      </c>
      <c r="C13" s="230"/>
      <c r="D13" s="230"/>
      <c r="E13" s="230"/>
      <c r="F13" s="230"/>
      <c r="G13" s="74">
        <f>+'[1]CTA. RECOLECTORA (010) y 3000'!$G$4102</f>
        <v>20030983.560399871</v>
      </c>
      <c r="H13" s="7"/>
      <c r="I13" s="7"/>
      <c r="J13" s="7"/>
      <c r="K13" s="7"/>
    </row>
    <row r="14" spans="1:14" s="3" customFormat="1" ht="26.25" customHeight="1" thickTop="1" thickBot="1" x14ac:dyDescent="0.25">
      <c r="A14" s="232"/>
      <c r="B14" s="234"/>
      <c r="C14" s="234"/>
      <c r="D14" s="234"/>
      <c r="E14" s="234"/>
      <c r="F14" s="234"/>
      <c r="G14" s="74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33"/>
      <c r="B15" s="61" t="s">
        <v>4</v>
      </c>
      <c r="C15" s="61" t="s">
        <v>5</v>
      </c>
      <c r="D15" s="61" t="s">
        <v>6</v>
      </c>
      <c r="E15" s="61" t="s">
        <v>0</v>
      </c>
      <c r="F15" s="74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6"/>
      <c r="C16" s="147"/>
      <c r="D16" s="146">
        <v>45107</v>
      </c>
      <c r="E16" s="148">
        <f>'[2]CTA. RECOLECTORA (010)'!E6</f>
        <v>0</v>
      </c>
      <c r="F16" s="149">
        <v>0</v>
      </c>
      <c r="G16" s="150">
        <f>+G13</f>
        <v>20030983.560399871</v>
      </c>
      <c r="H16" s="79"/>
    </row>
    <row r="17" spans="1:7" s="10" customFormat="1" ht="27" customHeight="1" thickTop="1" thickBot="1" x14ac:dyDescent="0.25">
      <c r="A17" s="42"/>
      <c r="B17" s="113">
        <v>45108</v>
      </c>
      <c r="C17" s="114"/>
      <c r="D17" s="115" t="s">
        <v>113</v>
      </c>
      <c r="E17" s="116"/>
      <c r="F17" s="184">
        <v>1125.97</v>
      </c>
      <c r="G17" s="117">
        <f>G16+E17-F17</f>
        <v>20029857.590399873</v>
      </c>
    </row>
    <row r="18" spans="1:7" s="10" customFormat="1" ht="18" thickTop="1" thickBot="1" x14ac:dyDescent="0.25">
      <c r="A18" s="24"/>
      <c r="B18" s="118">
        <v>45108</v>
      </c>
      <c r="C18" s="119"/>
      <c r="D18" s="115" t="s">
        <v>41</v>
      </c>
      <c r="E18" s="116">
        <v>6505</v>
      </c>
      <c r="F18" s="185"/>
      <c r="G18" s="117">
        <f t="shared" ref="G18:G81" si="0">G17+E18-F18</f>
        <v>20036362.590399873</v>
      </c>
    </row>
    <row r="19" spans="1:7" s="7" customFormat="1" ht="18" thickTop="1" thickBot="1" x14ac:dyDescent="0.25">
      <c r="A19" s="24"/>
      <c r="B19" s="118">
        <v>45108</v>
      </c>
      <c r="C19" s="119"/>
      <c r="D19" s="115" t="s">
        <v>41</v>
      </c>
      <c r="E19" s="116">
        <v>44845</v>
      </c>
      <c r="F19" s="185"/>
      <c r="G19" s="117">
        <f t="shared" si="0"/>
        <v>20081207.590399873</v>
      </c>
    </row>
    <row r="20" spans="1:7" s="7" customFormat="1" ht="18" thickTop="1" thickBot="1" x14ac:dyDescent="0.25">
      <c r="A20" s="24"/>
      <c r="B20" s="118">
        <v>45108</v>
      </c>
      <c r="C20" s="119"/>
      <c r="D20" s="115" t="s">
        <v>29</v>
      </c>
      <c r="E20" s="116">
        <v>37100</v>
      </c>
      <c r="F20" s="185">
        <v>1009.12</v>
      </c>
      <c r="G20" s="117">
        <f t="shared" si="0"/>
        <v>20117298.470399871</v>
      </c>
    </row>
    <row r="21" spans="1:7" s="7" customFormat="1" ht="18" thickTop="1" thickBot="1" x14ac:dyDescent="0.25">
      <c r="A21" s="24"/>
      <c r="B21" s="118">
        <v>45109</v>
      </c>
      <c r="C21" s="119"/>
      <c r="D21" s="115" t="s">
        <v>41</v>
      </c>
      <c r="E21" s="116">
        <v>2000</v>
      </c>
      <c r="F21" s="185"/>
      <c r="G21" s="117">
        <f t="shared" si="0"/>
        <v>20119298.470399871</v>
      </c>
    </row>
    <row r="22" spans="1:7" s="7" customFormat="1" ht="18" thickTop="1" thickBot="1" x14ac:dyDescent="0.25">
      <c r="A22" s="24"/>
      <c r="B22" s="118">
        <v>45109</v>
      </c>
      <c r="C22" s="119"/>
      <c r="D22" s="115" t="s">
        <v>29</v>
      </c>
      <c r="E22" s="116">
        <v>4000</v>
      </c>
      <c r="F22" s="185">
        <v>108.8</v>
      </c>
      <c r="G22" s="117">
        <f t="shared" si="0"/>
        <v>20123189.670399871</v>
      </c>
    </row>
    <row r="23" spans="1:7" s="7" customFormat="1" ht="18" thickTop="1" thickBot="1" x14ac:dyDescent="0.25">
      <c r="A23" s="24"/>
      <c r="B23" s="118">
        <v>45110</v>
      </c>
      <c r="C23" s="119"/>
      <c r="D23" s="115" t="s">
        <v>41</v>
      </c>
      <c r="E23" s="116">
        <v>4231</v>
      </c>
      <c r="F23" s="185"/>
      <c r="G23" s="117">
        <f t="shared" si="0"/>
        <v>20127420.670399871</v>
      </c>
    </row>
    <row r="24" spans="1:7" s="7" customFormat="1" ht="18" thickTop="1" thickBot="1" x14ac:dyDescent="0.25">
      <c r="A24" s="24"/>
      <c r="B24" s="118">
        <v>45110</v>
      </c>
      <c r="C24" s="119"/>
      <c r="D24" s="115" t="s">
        <v>41</v>
      </c>
      <c r="E24" s="116">
        <v>59311</v>
      </c>
      <c r="F24" s="185"/>
      <c r="G24" s="117">
        <f t="shared" si="0"/>
        <v>20186731.670399871</v>
      </c>
    </row>
    <row r="25" spans="1:7" s="7" customFormat="1" ht="18" customHeight="1" thickTop="1" thickBot="1" x14ac:dyDescent="0.25">
      <c r="A25" s="24"/>
      <c r="B25" s="118">
        <v>45110</v>
      </c>
      <c r="C25" s="119"/>
      <c r="D25" s="115" t="s">
        <v>41</v>
      </c>
      <c r="E25" s="116">
        <v>23415</v>
      </c>
      <c r="F25" s="185"/>
      <c r="G25" s="117">
        <f t="shared" si="0"/>
        <v>20210146.670399871</v>
      </c>
    </row>
    <row r="26" spans="1:7" s="7" customFormat="1" ht="18" thickTop="1" thickBot="1" x14ac:dyDescent="0.25">
      <c r="A26" s="24"/>
      <c r="B26" s="118">
        <v>45110</v>
      </c>
      <c r="C26" s="119"/>
      <c r="D26" s="115" t="s">
        <v>41</v>
      </c>
      <c r="E26" s="116">
        <v>3250</v>
      </c>
      <c r="F26" s="185"/>
      <c r="G26" s="117">
        <f t="shared" si="0"/>
        <v>20213396.670399871</v>
      </c>
    </row>
    <row r="27" spans="1:7" s="7" customFormat="1" ht="17.25" customHeight="1" thickTop="1" thickBot="1" x14ac:dyDescent="0.25">
      <c r="A27" s="24"/>
      <c r="B27" s="118">
        <v>45110</v>
      </c>
      <c r="C27" s="119"/>
      <c r="D27" s="115" t="s">
        <v>41</v>
      </c>
      <c r="E27" s="116">
        <v>14600</v>
      </c>
      <c r="F27" s="185"/>
      <c r="G27" s="117">
        <f t="shared" si="0"/>
        <v>20227996.670399871</v>
      </c>
    </row>
    <row r="28" spans="1:7" s="7" customFormat="1" ht="18.75" customHeight="1" thickTop="1" thickBot="1" x14ac:dyDescent="0.25">
      <c r="A28" s="24"/>
      <c r="B28" s="118">
        <v>45110</v>
      </c>
      <c r="C28" s="119"/>
      <c r="D28" s="115" t="s">
        <v>41</v>
      </c>
      <c r="E28" s="116">
        <v>40300</v>
      </c>
      <c r="F28" s="185"/>
      <c r="G28" s="117">
        <f t="shared" si="0"/>
        <v>20268296.670399871</v>
      </c>
    </row>
    <row r="29" spans="1:7" s="7" customFormat="1" ht="18" thickTop="1" thickBot="1" x14ac:dyDescent="0.25">
      <c r="A29" s="24"/>
      <c r="B29" s="118">
        <v>45110</v>
      </c>
      <c r="C29" s="119"/>
      <c r="D29" s="115" t="s">
        <v>41</v>
      </c>
      <c r="E29" s="116">
        <v>20</v>
      </c>
      <c r="F29" s="185"/>
      <c r="G29" s="117">
        <f t="shared" si="0"/>
        <v>20268316.670399871</v>
      </c>
    </row>
    <row r="30" spans="1:7" s="7" customFormat="1" ht="18" thickTop="1" thickBot="1" x14ac:dyDescent="0.25">
      <c r="A30" s="24"/>
      <c r="B30" s="118">
        <v>45110</v>
      </c>
      <c r="C30" s="119"/>
      <c r="D30" s="115" t="s">
        <v>29</v>
      </c>
      <c r="E30" s="116">
        <v>30405.599999999999</v>
      </c>
      <c r="F30" s="185">
        <v>799.65</v>
      </c>
      <c r="G30" s="117">
        <f t="shared" si="0"/>
        <v>20297922.620399874</v>
      </c>
    </row>
    <row r="31" spans="1:7" s="7" customFormat="1" ht="31.5" thickTop="1" thickBot="1" x14ac:dyDescent="0.25">
      <c r="A31" s="24"/>
      <c r="B31" s="118">
        <v>45110</v>
      </c>
      <c r="C31" s="119"/>
      <c r="D31" s="115" t="s">
        <v>51</v>
      </c>
      <c r="E31" s="116">
        <v>300</v>
      </c>
      <c r="F31" s="185">
        <v>34</v>
      </c>
      <c r="G31" s="117">
        <f t="shared" si="0"/>
        <v>20298188.620399874</v>
      </c>
    </row>
    <row r="32" spans="1:7" s="7" customFormat="1" ht="14.25" customHeight="1" thickTop="1" thickBot="1" x14ac:dyDescent="0.25">
      <c r="A32" s="24"/>
      <c r="B32" s="118">
        <v>45110</v>
      </c>
      <c r="C32" s="119"/>
      <c r="D32" s="115" t="s">
        <v>80</v>
      </c>
      <c r="E32" s="116">
        <v>58022.79</v>
      </c>
      <c r="F32" s="185"/>
      <c r="G32" s="117">
        <f t="shared" si="0"/>
        <v>20356211.410399873</v>
      </c>
    </row>
    <row r="33" spans="1:9" s="7" customFormat="1" ht="18" thickTop="1" thickBot="1" x14ac:dyDescent="0.25">
      <c r="A33" s="24"/>
      <c r="B33" s="118">
        <v>45110</v>
      </c>
      <c r="C33" s="119"/>
      <c r="D33" s="115" t="s">
        <v>80</v>
      </c>
      <c r="E33" s="116">
        <v>47532.93</v>
      </c>
      <c r="F33" s="185"/>
      <c r="G33" s="117">
        <f t="shared" si="0"/>
        <v>20403744.340399873</v>
      </c>
    </row>
    <row r="34" spans="1:9" s="7" customFormat="1" ht="18" thickTop="1" thickBot="1" x14ac:dyDescent="0.25">
      <c r="A34" s="24"/>
      <c r="B34" s="118">
        <v>45110</v>
      </c>
      <c r="C34" s="119"/>
      <c r="D34" s="115" t="s">
        <v>55</v>
      </c>
      <c r="E34" s="116">
        <v>4960</v>
      </c>
      <c r="F34" s="185"/>
      <c r="G34" s="117">
        <f t="shared" si="0"/>
        <v>20408704.340399873</v>
      </c>
    </row>
    <row r="35" spans="1:9" s="7" customFormat="1" ht="39.75" customHeight="1" thickTop="1" thickBot="1" x14ac:dyDescent="0.25">
      <c r="A35" s="24"/>
      <c r="B35" s="118">
        <v>45110</v>
      </c>
      <c r="C35" s="119"/>
      <c r="D35" s="115" t="s">
        <v>92</v>
      </c>
      <c r="E35" s="116">
        <v>11115</v>
      </c>
      <c r="F35" s="185"/>
      <c r="G35" s="117">
        <f t="shared" si="0"/>
        <v>20419819.340399873</v>
      </c>
    </row>
    <row r="36" spans="1:9" s="7" customFormat="1" ht="46.5" thickTop="1" thickBot="1" x14ac:dyDescent="0.25">
      <c r="A36" s="24"/>
      <c r="B36" s="118">
        <v>45110</v>
      </c>
      <c r="C36" s="119"/>
      <c r="D36" s="115" t="s">
        <v>93</v>
      </c>
      <c r="E36" s="116">
        <v>1774</v>
      </c>
      <c r="F36" s="185"/>
      <c r="G36" s="117">
        <f t="shared" si="0"/>
        <v>20421593.340399873</v>
      </c>
    </row>
    <row r="37" spans="1:9" s="7" customFormat="1" ht="15" customHeight="1" thickTop="1" thickBot="1" x14ac:dyDescent="0.25">
      <c r="A37" s="24"/>
      <c r="B37" s="118">
        <v>45111</v>
      </c>
      <c r="C37" s="119"/>
      <c r="D37" s="115" t="s">
        <v>41</v>
      </c>
      <c r="E37" s="116">
        <v>75735</v>
      </c>
      <c r="F37" s="185"/>
      <c r="G37" s="117">
        <f t="shared" si="0"/>
        <v>20497328.340399873</v>
      </c>
    </row>
    <row r="38" spans="1:9" s="7" customFormat="1" ht="14.25" customHeight="1" thickTop="1" thickBot="1" x14ac:dyDescent="0.25">
      <c r="A38" s="24"/>
      <c r="B38" s="118">
        <v>45111</v>
      </c>
      <c r="C38" s="119"/>
      <c r="D38" s="115" t="s">
        <v>41</v>
      </c>
      <c r="E38" s="116">
        <v>25595</v>
      </c>
      <c r="F38" s="185"/>
      <c r="G38" s="117">
        <f t="shared" si="0"/>
        <v>20522923.340399873</v>
      </c>
    </row>
    <row r="39" spans="1:9" s="7" customFormat="1" ht="22.5" customHeight="1" thickTop="1" thickBot="1" x14ac:dyDescent="0.25">
      <c r="A39" s="24"/>
      <c r="B39" s="118">
        <v>45111</v>
      </c>
      <c r="C39" s="119"/>
      <c r="D39" s="115" t="s">
        <v>41</v>
      </c>
      <c r="E39" s="116">
        <v>2705</v>
      </c>
      <c r="F39" s="185"/>
      <c r="G39" s="117">
        <f t="shared" si="0"/>
        <v>20525628.340399873</v>
      </c>
    </row>
    <row r="40" spans="1:9" s="7" customFormat="1" ht="18" thickTop="1" thickBot="1" x14ac:dyDescent="0.25">
      <c r="A40" s="24"/>
      <c r="B40" s="118">
        <v>45111</v>
      </c>
      <c r="C40" s="119"/>
      <c r="D40" s="115" t="s">
        <v>41</v>
      </c>
      <c r="E40" s="116">
        <v>2020</v>
      </c>
      <c r="F40" s="185"/>
      <c r="G40" s="117">
        <f t="shared" si="0"/>
        <v>20527648.340399873</v>
      </c>
    </row>
    <row r="41" spans="1:9" s="7" customFormat="1" ht="18" customHeight="1" thickTop="1" thickBot="1" x14ac:dyDescent="0.25">
      <c r="A41" s="24"/>
      <c r="B41" s="118">
        <v>45111</v>
      </c>
      <c r="C41" s="119"/>
      <c r="D41" s="115" t="s">
        <v>41</v>
      </c>
      <c r="E41" s="116">
        <v>9586</v>
      </c>
      <c r="F41" s="186"/>
      <c r="G41" s="117">
        <f t="shared" si="0"/>
        <v>20537234.340399873</v>
      </c>
    </row>
    <row r="42" spans="1:9" s="7" customFormat="1" ht="18" thickTop="1" thickBot="1" x14ac:dyDescent="0.25">
      <c r="A42" s="24"/>
      <c r="B42" s="118">
        <v>45111</v>
      </c>
      <c r="C42" s="119"/>
      <c r="D42" s="115" t="s">
        <v>41</v>
      </c>
      <c r="E42" s="116">
        <v>158450</v>
      </c>
      <c r="F42" s="185"/>
      <c r="G42" s="117">
        <f t="shared" si="0"/>
        <v>20695684.340399873</v>
      </c>
    </row>
    <row r="43" spans="1:9" s="7" customFormat="1" ht="18" thickTop="1" thickBot="1" x14ac:dyDescent="0.25">
      <c r="A43" s="24"/>
      <c r="B43" s="118">
        <v>45111</v>
      </c>
      <c r="C43" s="119"/>
      <c r="D43" s="115" t="s">
        <v>29</v>
      </c>
      <c r="E43" s="116">
        <v>88978.09</v>
      </c>
      <c r="F43" s="185">
        <v>2280.8200000000002</v>
      </c>
      <c r="G43" s="117">
        <f t="shared" si="0"/>
        <v>20782381.610399872</v>
      </c>
    </row>
    <row r="44" spans="1:9" s="7" customFormat="1" ht="19.5" customHeight="1" thickTop="1" thickBot="1" x14ac:dyDescent="0.25">
      <c r="A44" s="24"/>
      <c r="B44" s="118">
        <v>45112</v>
      </c>
      <c r="C44" s="119"/>
      <c r="D44" s="115" t="s">
        <v>41</v>
      </c>
      <c r="E44" s="116">
        <v>115</v>
      </c>
      <c r="F44" s="185"/>
      <c r="G44" s="117">
        <f t="shared" si="0"/>
        <v>20782496.610399872</v>
      </c>
    </row>
    <row r="45" spans="1:9" s="7" customFormat="1" ht="18.75" customHeight="1" thickTop="1" thickBot="1" x14ac:dyDescent="0.25">
      <c r="A45" s="24"/>
      <c r="B45" s="118">
        <v>45112</v>
      </c>
      <c r="C45" s="119"/>
      <c r="D45" s="133" t="s">
        <v>41</v>
      </c>
      <c r="E45" s="116">
        <v>2550</v>
      </c>
      <c r="F45" s="186"/>
      <c r="G45" s="117">
        <f t="shared" si="0"/>
        <v>20785046.610399872</v>
      </c>
      <c r="H45" s="195"/>
      <c r="I45" s="105"/>
    </row>
    <row r="46" spans="1:9" s="7" customFormat="1" ht="19.5" customHeight="1" thickTop="1" thickBot="1" x14ac:dyDescent="0.25">
      <c r="A46" s="24"/>
      <c r="B46" s="118">
        <v>45112</v>
      </c>
      <c r="C46" s="119"/>
      <c r="D46" s="115" t="s">
        <v>41</v>
      </c>
      <c r="E46" s="116">
        <v>22617</v>
      </c>
      <c r="F46" s="186"/>
      <c r="G46" s="117">
        <f t="shared" si="0"/>
        <v>20807663.610399872</v>
      </c>
    </row>
    <row r="47" spans="1:9" s="7" customFormat="1" ht="18" thickTop="1" thickBot="1" x14ac:dyDescent="0.25">
      <c r="A47" s="24"/>
      <c r="B47" s="118">
        <v>45112</v>
      </c>
      <c r="C47" s="119"/>
      <c r="D47" s="115" t="s">
        <v>41</v>
      </c>
      <c r="E47" s="116">
        <v>3653</v>
      </c>
      <c r="F47" s="185"/>
      <c r="G47" s="117">
        <f t="shared" si="0"/>
        <v>20811316.610399872</v>
      </c>
    </row>
    <row r="48" spans="1:9" s="7" customFormat="1" ht="18" thickTop="1" thickBot="1" x14ac:dyDescent="0.25">
      <c r="A48" s="24"/>
      <c r="B48" s="118">
        <v>45112</v>
      </c>
      <c r="C48" s="119"/>
      <c r="D48" s="115" t="s">
        <v>41</v>
      </c>
      <c r="E48" s="116">
        <v>11755</v>
      </c>
      <c r="F48" s="185"/>
      <c r="G48" s="117">
        <f t="shared" si="0"/>
        <v>20823071.610399872</v>
      </c>
    </row>
    <row r="49" spans="1:7" s="7" customFormat="1" ht="18" thickTop="1" thickBot="1" x14ac:dyDescent="0.25">
      <c r="A49" s="24"/>
      <c r="B49" s="118">
        <v>45112</v>
      </c>
      <c r="C49" s="119"/>
      <c r="D49" s="115" t="s">
        <v>41</v>
      </c>
      <c r="E49" s="116">
        <v>46842</v>
      </c>
      <c r="F49" s="185"/>
      <c r="G49" s="117">
        <f t="shared" si="0"/>
        <v>20869913.610399872</v>
      </c>
    </row>
    <row r="50" spans="1:7" s="7" customFormat="1" ht="18" thickTop="1" thickBot="1" x14ac:dyDescent="0.25">
      <c r="A50" s="24"/>
      <c r="B50" s="118">
        <v>45112</v>
      </c>
      <c r="C50" s="119"/>
      <c r="D50" s="115" t="s">
        <v>41</v>
      </c>
      <c r="E50" s="116">
        <v>38230</v>
      </c>
      <c r="F50" s="185"/>
      <c r="G50" s="117">
        <f t="shared" si="0"/>
        <v>20908143.610399872</v>
      </c>
    </row>
    <row r="51" spans="1:7" s="7" customFormat="1" ht="19.5" customHeight="1" thickTop="1" thickBot="1" x14ac:dyDescent="0.25">
      <c r="A51" s="24"/>
      <c r="B51" s="118">
        <v>45112</v>
      </c>
      <c r="C51" s="119"/>
      <c r="D51" s="115" t="s">
        <v>29</v>
      </c>
      <c r="E51" s="116">
        <v>38491.22</v>
      </c>
      <c r="F51" s="185">
        <v>1010.5</v>
      </c>
      <c r="G51" s="117">
        <f t="shared" si="0"/>
        <v>20945624.330399871</v>
      </c>
    </row>
    <row r="52" spans="1:7" s="7" customFormat="1" ht="31.5" thickTop="1" thickBot="1" x14ac:dyDescent="0.25">
      <c r="A52" s="24"/>
      <c r="B52" s="118">
        <v>45112</v>
      </c>
      <c r="C52" s="119"/>
      <c r="D52" s="115" t="s">
        <v>50</v>
      </c>
      <c r="E52" s="116">
        <v>360877.5</v>
      </c>
      <c r="F52" s="185"/>
      <c r="G52" s="117">
        <f t="shared" si="0"/>
        <v>21306501.830399871</v>
      </c>
    </row>
    <row r="53" spans="1:7" s="7" customFormat="1" ht="35.25" customHeight="1" thickTop="1" thickBot="1" x14ac:dyDescent="0.25">
      <c r="A53" s="24"/>
      <c r="B53" s="118">
        <v>45112</v>
      </c>
      <c r="C53" s="119"/>
      <c r="D53" s="120" t="s">
        <v>94</v>
      </c>
      <c r="E53" s="116">
        <v>4664</v>
      </c>
      <c r="F53" s="187"/>
      <c r="G53" s="117">
        <f t="shared" si="0"/>
        <v>21311165.830399871</v>
      </c>
    </row>
    <row r="54" spans="1:7" s="7" customFormat="1" ht="21" customHeight="1" thickTop="1" thickBot="1" x14ac:dyDescent="0.25">
      <c r="A54" s="24"/>
      <c r="B54" s="118">
        <v>45113</v>
      </c>
      <c r="C54" s="119"/>
      <c r="D54" s="115" t="s">
        <v>41</v>
      </c>
      <c r="E54" s="116">
        <v>7315</v>
      </c>
      <c r="F54" s="185"/>
      <c r="G54" s="117">
        <f t="shared" si="0"/>
        <v>21318480.830399871</v>
      </c>
    </row>
    <row r="55" spans="1:7" s="7" customFormat="1" ht="18" thickTop="1" thickBot="1" x14ac:dyDescent="0.25">
      <c r="A55" s="24"/>
      <c r="B55" s="118">
        <v>45113</v>
      </c>
      <c r="C55" s="119"/>
      <c r="D55" s="115" t="s">
        <v>41</v>
      </c>
      <c r="E55" s="116">
        <v>65</v>
      </c>
      <c r="F55" s="185"/>
      <c r="G55" s="117">
        <f t="shared" si="0"/>
        <v>21318545.830399871</v>
      </c>
    </row>
    <row r="56" spans="1:7" s="7" customFormat="1" ht="18" thickTop="1" thickBot="1" x14ac:dyDescent="0.25">
      <c r="A56" s="24"/>
      <c r="B56" s="118">
        <v>45113</v>
      </c>
      <c r="C56" s="119"/>
      <c r="D56" s="115" t="s">
        <v>41</v>
      </c>
      <c r="E56" s="116">
        <v>5252</v>
      </c>
      <c r="F56" s="186"/>
      <c r="G56" s="117">
        <f t="shared" si="0"/>
        <v>21323797.830399871</v>
      </c>
    </row>
    <row r="57" spans="1:7" s="7" customFormat="1" ht="18" thickTop="1" thickBot="1" x14ac:dyDescent="0.25">
      <c r="A57" s="24"/>
      <c r="B57" s="118">
        <v>45113</v>
      </c>
      <c r="C57" s="119"/>
      <c r="D57" s="115" t="s">
        <v>41</v>
      </c>
      <c r="E57" s="116">
        <v>129650</v>
      </c>
      <c r="F57" s="185"/>
      <c r="G57" s="117">
        <f t="shared" si="0"/>
        <v>21453447.830399871</v>
      </c>
    </row>
    <row r="58" spans="1:7" s="7" customFormat="1" ht="15" customHeight="1" thickTop="1" thickBot="1" x14ac:dyDescent="0.25">
      <c r="A58" s="24"/>
      <c r="B58" s="118">
        <v>45113</v>
      </c>
      <c r="C58" s="119"/>
      <c r="D58" s="115" t="s">
        <v>41</v>
      </c>
      <c r="E58" s="116">
        <v>1810</v>
      </c>
      <c r="F58" s="185"/>
      <c r="G58" s="117">
        <f t="shared" si="0"/>
        <v>21455257.830399871</v>
      </c>
    </row>
    <row r="59" spans="1:7" s="7" customFormat="1" ht="18" thickTop="1" thickBot="1" x14ac:dyDescent="0.25">
      <c r="A59" s="24"/>
      <c r="B59" s="118">
        <v>45113</v>
      </c>
      <c r="C59" s="119"/>
      <c r="D59" s="115" t="s">
        <v>41</v>
      </c>
      <c r="E59" s="116">
        <v>41100</v>
      </c>
      <c r="F59" s="185"/>
      <c r="G59" s="117">
        <f t="shared" si="0"/>
        <v>21496357.830399871</v>
      </c>
    </row>
    <row r="60" spans="1:7" s="7" customFormat="1" ht="31.5" customHeight="1" thickTop="1" thickBot="1" x14ac:dyDescent="0.25">
      <c r="A60" s="24"/>
      <c r="B60" s="118">
        <v>45113</v>
      </c>
      <c r="C60" s="119"/>
      <c r="D60" s="115" t="s">
        <v>41</v>
      </c>
      <c r="E60" s="116">
        <v>34260</v>
      </c>
      <c r="F60" s="187"/>
      <c r="G60" s="117">
        <f t="shared" si="0"/>
        <v>21530617.830399871</v>
      </c>
    </row>
    <row r="61" spans="1:7" s="7" customFormat="1" ht="18" thickTop="1" thickBot="1" x14ac:dyDescent="0.25">
      <c r="A61" s="24"/>
      <c r="B61" s="118">
        <v>45113</v>
      </c>
      <c r="C61" s="119"/>
      <c r="D61" s="115" t="s">
        <v>29</v>
      </c>
      <c r="E61" s="116">
        <v>84858.91</v>
      </c>
      <c r="F61" s="185">
        <v>2168.09</v>
      </c>
      <c r="G61" s="117">
        <f t="shared" si="0"/>
        <v>21613308.650399871</v>
      </c>
    </row>
    <row r="62" spans="1:7" s="7" customFormat="1" ht="29.25" customHeight="1" thickTop="1" thickBot="1" x14ac:dyDescent="0.25">
      <c r="A62" s="24"/>
      <c r="B62" s="118">
        <v>45113</v>
      </c>
      <c r="C62" s="119"/>
      <c r="D62" s="115" t="s">
        <v>95</v>
      </c>
      <c r="E62" s="116">
        <v>20000</v>
      </c>
      <c r="F62" s="185"/>
      <c r="G62" s="117">
        <f t="shared" si="0"/>
        <v>21633308.650399871</v>
      </c>
    </row>
    <row r="63" spans="1:7" s="7" customFormat="1" ht="18" thickTop="1" thickBot="1" x14ac:dyDescent="0.25">
      <c r="A63" s="24"/>
      <c r="B63" s="118">
        <v>45113</v>
      </c>
      <c r="C63" s="119"/>
      <c r="D63" s="120" t="s">
        <v>96</v>
      </c>
      <c r="E63" s="116">
        <v>95096.56</v>
      </c>
      <c r="F63" s="187"/>
      <c r="G63" s="117">
        <f t="shared" si="0"/>
        <v>21728405.21039987</v>
      </c>
    </row>
    <row r="64" spans="1:7" s="7" customFormat="1" ht="18" thickTop="1" thickBot="1" x14ac:dyDescent="0.25">
      <c r="A64" s="24"/>
      <c r="B64" s="118">
        <v>45113</v>
      </c>
      <c r="C64" s="119"/>
      <c r="D64" s="115" t="s">
        <v>22</v>
      </c>
      <c r="E64" s="116">
        <v>2440554.7200000002</v>
      </c>
      <c r="F64" s="185"/>
      <c r="G64" s="117">
        <f t="shared" si="0"/>
        <v>24168959.930399869</v>
      </c>
    </row>
    <row r="65" spans="1:7" s="7" customFormat="1" ht="18" thickTop="1" thickBot="1" x14ac:dyDescent="0.25">
      <c r="A65" s="24"/>
      <c r="B65" s="118">
        <v>45113</v>
      </c>
      <c r="C65" s="119"/>
      <c r="D65" s="115" t="s">
        <v>22</v>
      </c>
      <c r="E65" s="116">
        <v>813340.07</v>
      </c>
      <c r="F65" s="185"/>
      <c r="G65" s="117">
        <f t="shared" si="0"/>
        <v>24982300.000399869</v>
      </c>
    </row>
    <row r="66" spans="1:7" s="7" customFormat="1" ht="18" thickTop="1" thickBot="1" x14ac:dyDescent="0.25">
      <c r="A66" s="24"/>
      <c r="B66" s="118">
        <v>45113</v>
      </c>
      <c r="C66" s="119"/>
      <c r="D66" s="115" t="s">
        <v>22</v>
      </c>
      <c r="E66" s="116">
        <v>14498355.220000001</v>
      </c>
      <c r="F66" s="185"/>
      <c r="G66" s="117">
        <f t="shared" si="0"/>
        <v>39480655.220399871</v>
      </c>
    </row>
    <row r="67" spans="1:7" s="7" customFormat="1" ht="21" customHeight="1" thickTop="1" thickBot="1" x14ac:dyDescent="0.25">
      <c r="A67" s="24"/>
      <c r="B67" s="118">
        <v>45113</v>
      </c>
      <c r="C67" s="119"/>
      <c r="D67" s="115" t="s">
        <v>22</v>
      </c>
      <c r="E67" s="116">
        <v>2235723.91</v>
      </c>
      <c r="F67" s="185"/>
      <c r="G67" s="117">
        <f t="shared" si="0"/>
        <v>41716379.130399868</v>
      </c>
    </row>
    <row r="68" spans="1:7" s="7" customFormat="1" ht="18" thickTop="1" thickBot="1" x14ac:dyDescent="0.25">
      <c r="A68" s="24"/>
      <c r="B68" s="118">
        <v>45113</v>
      </c>
      <c r="C68" s="119"/>
      <c r="D68" s="115" t="s">
        <v>22</v>
      </c>
      <c r="E68" s="116">
        <v>1622154.4</v>
      </c>
      <c r="F68" s="185"/>
      <c r="G68" s="117">
        <f t="shared" si="0"/>
        <v>43338533.530399866</v>
      </c>
    </row>
    <row r="69" spans="1:7" s="7" customFormat="1" ht="18" thickTop="1" thickBot="1" x14ac:dyDescent="0.25">
      <c r="A69" s="24"/>
      <c r="B69" s="118">
        <v>45113</v>
      </c>
      <c r="C69" s="119"/>
      <c r="D69" s="115" t="s">
        <v>22</v>
      </c>
      <c r="E69" s="116">
        <v>2856874.63</v>
      </c>
      <c r="F69" s="185"/>
      <c r="G69" s="117">
        <f t="shared" si="0"/>
        <v>46195408.160399869</v>
      </c>
    </row>
    <row r="70" spans="1:7" s="7" customFormat="1" ht="18" thickTop="1" thickBot="1" x14ac:dyDescent="0.25">
      <c r="A70" s="24"/>
      <c r="B70" s="118">
        <v>45113</v>
      </c>
      <c r="C70" s="119"/>
      <c r="D70" s="115" t="s">
        <v>22</v>
      </c>
      <c r="E70" s="116">
        <v>1932588.42</v>
      </c>
      <c r="F70" s="185"/>
      <c r="G70" s="117">
        <f t="shared" si="0"/>
        <v>48127996.580399871</v>
      </c>
    </row>
    <row r="71" spans="1:7" s="7" customFormat="1" ht="18" thickTop="1" thickBot="1" x14ac:dyDescent="0.25">
      <c r="A71" s="24"/>
      <c r="B71" s="118">
        <v>45113</v>
      </c>
      <c r="C71" s="119"/>
      <c r="D71" s="115" t="s">
        <v>22</v>
      </c>
      <c r="E71" s="121">
        <v>255677.4</v>
      </c>
      <c r="F71" s="185"/>
      <c r="G71" s="117">
        <f t="shared" si="0"/>
        <v>48383673.980399869</v>
      </c>
    </row>
    <row r="72" spans="1:7" s="7" customFormat="1" ht="18" thickTop="1" thickBot="1" x14ac:dyDescent="0.25">
      <c r="A72" s="24"/>
      <c r="B72" s="118">
        <v>45113</v>
      </c>
      <c r="C72" s="119"/>
      <c r="D72" s="115" t="s">
        <v>22</v>
      </c>
      <c r="E72" s="121">
        <v>481148.97</v>
      </c>
      <c r="F72" s="185"/>
      <c r="G72" s="117">
        <f t="shared" si="0"/>
        <v>48864822.950399868</v>
      </c>
    </row>
    <row r="73" spans="1:7" s="7" customFormat="1" ht="18" thickTop="1" thickBot="1" x14ac:dyDescent="0.25">
      <c r="A73" s="24"/>
      <c r="B73" s="118">
        <v>45113</v>
      </c>
      <c r="C73" s="119"/>
      <c r="D73" s="115" t="s">
        <v>22</v>
      </c>
      <c r="E73" s="121">
        <v>4625581.9800000004</v>
      </c>
      <c r="F73" s="188"/>
      <c r="G73" s="117">
        <f t="shared" si="0"/>
        <v>53490404.930399865</v>
      </c>
    </row>
    <row r="74" spans="1:7" s="7" customFormat="1" ht="18" thickTop="1" thickBot="1" x14ac:dyDescent="0.25">
      <c r="A74" s="24"/>
      <c r="B74" s="118">
        <v>45113</v>
      </c>
      <c r="C74" s="119"/>
      <c r="D74" s="115" t="s">
        <v>22</v>
      </c>
      <c r="E74" s="121">
        <v>744185.15</v>
      </c>
      <c r="F74" s="188"/>
      <c r="G74" s="117">
        <f t="shared" si="0"/>
        <v>54234590.080399863</v>
      </c>
    </row>
    <row r="75" spans="1:7" s="7" customFormat="1" ht="18" thickTop="1" thickBot="1" x14ac:dyDescent="0.25">
      <c r="A75" s="24"/>
      <c r="B75" s="118">
        <v>45113</v>
      </c>
      <c r="C75" s="119"/>
      <c r="D75" s="120" t="s">
        <v>22</v>
      </c>
      <c r="E75" s="116">
        <v>939092.68</v>
      </c>
      <c r="F75" s="185"/>
      <c r="G75" s="117">
        <f t="shared" si="0"/>
        <v>55173682.760399863</v>
      </c>
    </row>
    <row r="76" spans="1:7" s="7" customFormat="1" ht="18" customHeight="1" thickTop="1" thickBot="1" x14ac:dyDescent="0.25">
      <c r="A76" s="24"/>
      <c r="B76" s="118">
        <v>45113</v>
      </c>
      <c r="C76" s="119"/>
      <c r="D76" s="115" t="s">
        <v>22</v>
      </c>
      <c r="E76" s="116">
        <v>4732557.28</v>
      </c>
      <c r="F76" s="185"/>
      <c r="G76" s="117">
        <f t="shared" si="0"/>
        <v>59906240.040399864</v>
      </c>
    </row>
    <row r="77" spans="1:7" s="7" customFormat="1" ht="18" customHeight="1" thickTop="1" thickBot="1" x14ac:dyDescent="0.25">
      <c r="A77" s="24"/>
      <c r="B77" s="118">
        <v>45113</v>
      </c>
      <c r="C77" s="119"/>
      <c r="D77" s="115" t="s">
        <v>22</v>
      </c>
      <c r="E77" s="116">
        <v>5335569.8600000003</v>
      </c>
      <c r="F77" s="185"/>
      <c r="G77" s="117">
        <f t="shared" si="0"/>
        <v>65241809.900399864</v>
      </c>
    </row>
    <row r="78" spans="1:7" s="107" customFormat="1" ht="18" thickTop="1" thickBot="1" x14ac:dyDescent="0.25">
      <c r="A78" s="106"/>
      <c r="B78" s="118">
        <v>45113</v>
      </c>
      <c r="C78" s="119"/>
      <c r="D78" s="115" t="s">
        <v>23</v>
      </c>
      <c r="E78" s="116"/>
      <c r="F78" s="185">
        <v>8694755.8200000003</v>
      </c>
      <c r="G78" s="117">
        <f t="shared" si="0"/>
        <v>56547054.080399863</v>
      </c>
    </row>
    <row r="79" spans="1:7" s="7" customFormat="1" ht="18" thickTop="1" thickBot="1" x14ac:dyDescent="0.25">
      <c r="A79" s="24"/>
      <c r="B79" s="118">
        <v>45114</v>
      </c>
      <c r="C79" s="119"/>
      <c r="D79" s="115" t="s">
        <v>41</v>
      </c>
      <c r="E79" s="116">
        <v>32055</v>
      </c>
      <c r="F79" s="188"/>
      <c r="G79" s="117">
        <f t="shared" si="0"/>
        <v>56579109.080399863</v>
      </c>
    </row>
    <row r="80" spans="1:7" s="7" customFormat="1" ht="18" thickTop="1" thickBot="1" x14ac:dyDescent="0.25">
      <c r="A80" s="24"/>
      <c r="B80" s="118">
        <v>45114</v>
      </c>
      <c r="C80" s="119"/>
      <c r="D80" s="115" t="s">
        <v>41</v>
      </c>
      <c r="E80" s="116">
        <v>5350</v>
      </c>
      <c r="F80" s="185"/>
      <c r="G80" s="117">
        <f t="shared" si="0"/>
        <v>56584459.080399863</v>
      </c>
    </row>
    <row r="81" spans="1:8" s="7" customFormat="1" ht="18" thickTop="1" thickBot="1" x14ac:dyDescent="0.25">
      <c r="A81" s="24"/>
      <c r="B81" s="118">
        <v>45114</v>
      </c>
      <c r="C81" s="119"/>
      <c r="D81" s="115" t="s">
        <v>41</v>
      </c>
      <c r="E81" s="116">
        <v>17950</v>
      </c>
      <c r="F81" s="185"/>
      <c r="G81" s="117">
        <f t="shared" si="0"/>
        <v>56602409.080399863</v>
      </c>
    </row>
    <row r="82" spans="1:8" s="7" customFormat="1" ht="18.75" customHeight="1" thickTop="1" thickBot="1" x14ac:dyDescent="0.25">
      <c r="A82" s="24"/>
      <c r="B82" s="118">
        <v>45114</v>
      </c>
      <c r="C82" s="119"/>
      <c r="D82" s="115" t="s">
        <v>41</v>
      </c>
      <c r="E82" s="116">
        <v>31440</v>
      </c>
      <c r="F82" s="185"/>
      <c r="G82" s="117">
        <f t="shared" ref="G82:G145" si="1">G81+E82-F82</f>
        <v>56633849.080399863</v>
      </c>
    </row>
    <row r="83" spans="1:8" s="7" customFormat="1" ht="18.75" customHeight="1" thickTop="1" thickBot="1" x14ac:dyDescent="0.25">
      <c r="A83" s="24"/>
      <c r="B83" s="118">
        <v>45114</v>
      </c>
      <c r="C83" s="119"/>
      <c r="D83" s="196" t="s">
        <v>41</v>
      </c>
      <c r="E83" s="116">
        <v>4115</v>
      </c>
      <c r="F83" s="185"/>
      <c r="G83" s="117">
        <f t="shared" si="1"/>
        <v>56637964.080399863</v>
      </c>
    </row>
    <row r="84" spans="1:8" s="7" customFormat="1" ht="22.5" customHeight="1" thickTop="1" thickBot="1" x14ac:dyDescent="0.25">
      <c r="A84" s="24"/>
      <c r="B84" s="118">
        <v>45114</v>
      </c>
      <c r="C84" s="119"/>
      <c r="D84" s="134" t="s">
        <v>41</v>
      </c>
      <c r="E84" s="116">
        <v>23600</v>
      </c>
      <c r="F84" s="185"/>
      <c r="G84" s="117">
        <f t="shared" si="1"/>
        <v>56661564.080399863</v>
      </c>
    </row>
    <row r="85" spans="1:8" s="7" customFormat="1" ht="15" customHeight="1" thickTop="1" thickBot="1" x14ac:dyDescent="0.25">
      <c r="A85" s="24"/>
      <c r="B85" s="118">
        <v>45114</v>
      </c>
      <c r="C85" s="119"/>
      <c r="D85" s="115" t="s">
        <v>97</v>
      </c>
      <c r="E85" s="116">
        <v>20051</v>
      </c>
      <c r="F85" s="185"/>
      <c r="G85" s="117">
        <f t="shared" si="1"/>
        <v>56681615.080399863</v>
      </c>
    </row>
    <row r="86" spans="1:8" s="7" customFormat="1" ht="46.5" thickTop="1" thickBot="1" x14ac:dyDescent="0.25">
      <c r="A86" s="24"/>
      <c r="B86" s="118">
        <v>45114</v>
      </c>
      <c r="C86" s="119"/>
      <c r="D86" s="115" t="s">
        <v>98</v>
      </c>
      <c r="E86" s="116">
        <v>6202</v>
      </c>
      <c r="F86" s="185"/>
      <c r="G86" s="117">
        <f t="shared" si="1"/>
        <v>56687817.080399863</v>
      </c>
    </row>
    <row r="87" spans="1:8" s="7" customFormat="1" ht="18" thickTop="1" thickBot="1" x14ac:dyDescent="0.25">
      <c r="A87" s="24"/>
      <c r="B87" s="118">
        <v>45114</v>
      </c>
      <c r="C87" s="119"/>
      <c r="D87" s="115" t="s">
        <v>29</v>
      </c>
      <c r="E87" s="116">
        <v>85166.93</v>
      </c>
      <c r="F87" s="185">
        <v>2223.39</v>
      </c>
      <c r="G87" s="117">
        <f t="shared" si="1"/>
        <v>56770760.620399863</v>
      </c>
    </row>
    <row r="88" spans="1:8" s="7" customFormat="1" ht="18" thickTop="1" thickBot="1" x14ac:dyDescent="0.25">
      <c r="A88" s="24"/>
      <c r="B88" s="118">
        <v>45115</v>
      </c>
      <c r="C88" s="119"/>
      <c r="D88" s="115" t="s">
        <v>29</v>
      </c>
      <c r="E88" s="116">
        <v>25700</v>
      </c>
      <c r="F88" s="185">
        <v>656.8</v>
      </c>
      <c r="G88" s="117">
        <f t="shared" si="1"/>
        <v>56795803.820399866</v>
      </c>
    </row>
    <row r="89" spans="1:8" s="7" customFormat="1" ht="18" thickTop="1" thickBot="1" x14ac:dyDescent="0.25">
      <c r="A89" s="24"/>
      <c r="B89" s="118">
        <v>45116</v>
      </c>
      <c r="C89" s="119"/>
      <c r="D89" s="120" t="s">
        <v>41</v>
      </c>
      <c r="E89" s="116">
        <v>40800</v>
      </c>
      <c r="F89" s="185"/>
      <c r="G89" s="117">
        <f t="shared" si="1"/>
        <v>56836603.820399866</v>
      </c>
    </row>
    <row r="90" spans="1:8" s="7" customFormat="1" ht="18" thickTop="1" thickBot="1" x14ac:dyDescent="0.25">
      <c r="A90" s="24"/>
      <c r="B90" s="118">
        <v>45116</v>
      </c>
      <c r="C90" s="119"/>
      <c r="D90" s="115" t="s">
        <v>29</v>
      </c>
      <c r="E90" s="116">
        <v>15500</v>
      </c>
      <c r="F90" s="185">
        <v>387.5</v>
      </c>
      <c r="G90" s="117">
        <f t="shared" si="1"/>
        <v>56851716.320399866</v>
      </c>
    </row>
    <row r="91" spans="1:8" s="7" customFormat="1" ht="18" thickTop="1" thickBot="1" x14ac:dyDescent="0.25">
      <c r="A91" s="24"/>
      <c r="B91" s="118">
        <v>45117</v>
      </c>
      <c r="C91" s="119"/>
      <c r="D91" s="115" t="s">
        <v>41</v>
      </c>
      <c r="E91" s="116">
        <v>62062</v>
      </c>
      <c r="F91" s="185"/>
      <c r="G91" s="117">
        <f t="shared" si="1"/>
        <v>56913778.320399866</v>
      </c>
    </row>
    <row r="92" spans="1:8" s="7" customFormat="1" ht="18" thickTop="1" thickBot="1" x14ac:dyDescent="0.25">
      <c r="A92" s="24"/>
      <c r="B92" s="118">
        <v>45117</v>
      </c>
      <c r="C92" s="119"/>
      <c r="D92" s="115" t="s">
        <v>41</v>
      </c>
      <c r="E92" s="116">
        <v>36570</v>
      </c>
      <c r="F92" s="185"/>
      <c r="G92" s="117">
        <f t="shared" si="1"/>
        <v>56950348.320399866</v>
      </c>
    </row>
    <row r="93" spans="1:8" s="7" customFormat="1" ht="18" thickTop="1" thickBot="1" x14ac:dyDescent="0.25">
      <c r="A93" s="24"/>
      <c r="B93" s="118">
        <v>45117</v>
      </c>
      <c r="C93" s="119"/>
      <c r="D93" s="115" t="s">
        <v>41</v>
      </c>
      <c r="E93" s="116">
        <v>2335</v>
      </c>
      <c r="F93" s="185"/>
      <c r="G93" s="117">
        <f t="shared" si="1"/>
        <v>56952683.320399866</v>
      </c>
    </row>
    <row r="94" spans="1:8" s="7" customFormat="1" ht="18" thickTop="1" thickBot="1" x14ac:dyDescent="0.25">
      <c r="A94" s="24"/>
      <c r="B94" s="118">
        <v>45117</v>
      </c>
      <c r="C94" s="119"/>
      <c r="D94" s="115" t="s">
        <v>41</v>
      </c>
      <c r="E94" s="116">
        <v>17250</v>
      </c>
      <c r="F94" s="185"/>
      <c r="G94" s="117">
        <f t="shared" si="1"/>
        <v>56969933.320399866</v>
      </c>
      <c r="H94" s="105"/>
    </row>
    <row r="95" spans="1:8" s="7" customFormat="1" ht="18" thickTop="1" thickBot="1" x14ac:dyDescent="0.25">
      <c r="A95" s="24"/>
      <c r="B95" s="118">
        <v>45117</v>
      </c>
      <c r="C95" s="119"/>
      <c r="D95" s="115" t="s">
        <v>41</v>
      </c>
      <c r="E95" s="116">
        <v>2880</v>
      </c>
      <c r="F95" s="185"/>
      <c r="G95" s="117">
        <f t="shared" si="1"/>
        <v>56972813.320399866</v>
      </c>
    </row>
    <row r="96" spans="1:8" s="7" customFormat="1" ht="18" thickTop="1" thickBot="1" x14ac:dyDescent="0.25">
      <c r="A96" s="24"/>
      <c r="B96" s="118">
        <v>45117</v>
      </c>
      <c r="C96" s="119"/>
      <c r="D96" s="115" t="s">
        <v>41</v>
      </c>
      <c r="E96" s="116">
        <v>35800</v>
      </c>
      <c r="F96" s="185"/>
      <c r="G96" s="117">
        <f t="shared" si="1"/>
        <v>57008613.320399866</v>
      </c>
    </row>
    <row r="97" spans="1:7" s="7" customFormat="1" ht="19.5" customHeight="1" thickTop="1" thickBot="1" x14ac:dyDescent="0.25">
      <c r="A97" s="24"/>
      <c r="B97" s="118">
        <v>45117</v>
      </c>
      <c r="C97" s="119"/>
      <c r="D97" s="115" t="s">
        <v>41</v>
      </c>
      <c r="E97" s="116">
        <v>40</v>
      </c>
      <c r="F97" s="185"/>
      <c r="G97" s="117">
        <f t="shared" si="1"/>
        <v>57008653.320399866</v>
      </c>
    </row>
    <row r="98" spans="1:7" s="7" customFormat="1" ht="18" thickTop="1" thickBot="1" x14ac:dyDescent="0.25">
      <c r="A98" s="24"/>
      <c r="B98" s="118">
        <v>45117</v>
      </c>
      <c r="C98" s="119"/>
      <c r="D98" s="115" t="s">
        <v>29</v>
      </c>
      <c r="E98" s="116">
        <v>56679.42</v>
      </c>
      <c r="F98" s="185">
        <v>1471.52</v>
      </c>
      <c r="G98" s="117">
        <f t="shared" si="1"/>
        <v>57063861.220399864</v>
      </c>
    </row>
    <row r="99" spans="1:7" s="7" customFormat="1" ht="18" thickTop="1" thickBot="1" x14ac:dyDescent="0.25">
      <c r="A99" s="24"/>
      <c r="B99" s="118">
        <v>45117</v>
      </c>
      <c r="C99" s="119"/>
      <c r="D99" s="115" t="s">
        <v>63</v>
      </c>
      <c r="E99" s="116">
        <v>170914.9</v>
      </c>
      <c r="F99" s="185"/>
      <c r="G99" s="117">
        <f t="shared" si="1"/>
        <v>57234776.120399863</v>
      </c>
    </row>
    <row r="100" spans="1:7" s="7" customFormat="1" ht="21" customHeight="1" thickTop="1" thickBot="1" x14ac:dyDescent="0.25">
      <c r="A100" s="24"/>
      <c r="B100" s="118">
        <v>45117</v>
      </c>
      <c r="C100" s="119"/>
      <c r="D100" s="115" t="s">
        <v>96</v>
      </c>
      <c r="E100" s="116">
        <v>1415683.38</v>
      </c>
      <c r="F100" s="185"/>
      <c r="G100" s="117">
        <f t="shared" si="1"/>
        <v>58650459.500399865</v>
      </c>
    </row>
    <row r="101" spans="1:7" s="7" customFormat="1" ht="18" thickTop="1" thickBot="1" x14ac:dyDescent="0.25">
      <c r="A101" s="24"/>
      <c r="B101" s="118">
        <v>45117</v>
      </c>
      <c r="C101" s="119"/>
      <c r="D101" s="115" t="s">
        <v>23</v>
      </c>
      <c r="E101" s="116"/>
      <c r="F101" s="186">
        <v>1161961.82</v>
      </c>
      <c r="G101" s="117">
        <f t="shared" si="1"/>
        <v>57488497.680399865</v>
      </c>
    </row>
    <row r="102" spans="1:7" s="7" customFormat="1" ht="18" thickTop="1" thickBot="1" x14ac:dyDescent="0.25">
      <c r="A102" s="24"/>
      <c r="B102" s="118">
        <v>45118</v>
      </c>
      <c r="C102" s="119"/>
      <c r="D102" s="120" t="s">
        <v>41</v>
      </c>
      <c r="E102" s="116">
        <v>91831</v>
      </c>
      <c r="F102" s="185"/>
      <c r="G102" s="117">
        <f t="shared" si="1"/>
        <v>57580328.680399865</v>
      </c>
    </row>
    <row r="103" spans="1:7" s="7" customFormat="1" ht="18" thickTop="1" thickBot="1" x14ac:dyDescent="0.25">
      <c r="A103" s="24"/>
      <c r="B103" s="118">
        <v>45118</v>
      </c>
      <c r="C103" s="119"/>
      <c r="D103" s="115" t="s">
        <v>41</v>
      </c>
      <c r="E103" s="116">
        <v>45660</v>
      </c>
      <c r="F103" s="185"/>
      <c r="G103" s="117">
        <f t="shared" si="1"/>
        <v>57625988.680399865</v>
      </c>
    </row>
    <row r="104" spans="1:7" s="7" customFormat="1" ht="18" thickTop="1" thickBot="1" x14ac:dyDescent="0.25">
      <c r="A104" s="24"/>
      <c r="B104" s="118">
        <v>45118</v>
      </c>
      <c r="C104" s="119"/>
      <c r="D104" s="115" t="s">
        <v>41</v>
      </c>
      <c r="E104" s="116">
        <v>5216</v>
      </c>
      <c r="F104" s="185"/>
      <c r="G104" s="117">
        <f t="shared" si="1"/>
        <v>57631204.680399865</v>
      </c>
    </row>
    <row r="105" spans="1:7" s="7" customFormat="1" ht="20.25" customHeight="1" thickTop="1" thickBot="1" x14ac:dyDescent="0.25">
      <c r="A105" s="24"/>
      <c r="B105" s="118">
        <v>45118</v>
      </c>
      <c r="C105" s="119"/>
      <c r="D105" s="115" t="s">
        <v>41</v>
      </c>
      <c r="E105" s="116">
        <v>14800</v>
      </c>
      <c r="F105" s="185"/>
      <c r="G105" s="117">
        <f t="shared" si="1"/>
        <v>57646004.680399865</v>
      </c>
    </row>
    <row r="106" spans="1:7" s="7" customFormat="1" ht="18" thickTop="1" thickBot="1" x14ac:dyDescent="0.25">
      <c r="A106" s="24"/>
      <c r="B106" s="118">
        <v>45118</v>
      </c>
      <c r="C106" s="119"/>
      <c r="D106" s="115" t="s">
        <v>41</v>
      </c>
      <c r="E106" s="116">
        <v>5456</v>
      </c>
      <c r="F106" s="185"/>
      <c r="G106" s="117">
        <f t="shared" si="1"/>
        <v>57651460.680399865</v>
      </c>
    </row>
    <row r="107" spans="1:7" s="7" customFormat="1" ht="18" thickTop="1" thickBot="1" x14ac:dyDescent="0.25">
      <c r="A107" s="24"/>
      <c r="B107" s="118">
        <v>45118</v>
      </c>
      <c r="C107" s="119"/>
      <c r="D107" s="115" t="s">
        <v>41</v>
      </c>
      <c r="E107" s="116">
        <v>23405</v>
      </c>
      <c r="F107" s="185"/>
      <c r="G107" s="117">
        <f t="shared" si="1"/>
        <v>57674865.680399865</v>
      </c>
    </row>
    <row r="108" spans="1:7" s="7" customFormat="1" ht="18" thickTop="1" thickBot="1" x14ac:dyDescent="0.25">
      <c r="A108" s="24"/>
      <c r="B108" s="118">
        <v>45118</v>
      </c>
      <c r="C108" s="119"/>
      <c r="D108" s="115" t="s">
        <v>41</v>
      </c>
      <c r="E108" s="116">
        <v>1775</v>
      </c>
      <c r="F108" s="185"/>
      <c r="G108" s="117">
        <f t="shared" si="1"/>
        <v>57676640.680399865</v>
      </c>
    </row>
    <row r="109" spans="1:7" s="7" customFormat="1" ht="20.25" customHeight="1" thickTop="1" thickBot="1" x14ac:dyDescent="0.25">
      <c r="A109" s="24"/>
      <c r="B109" s="122">
        <v>45118</v>
      </c>
      <c r="C109" s="123"/>
      <c r="D109" s="115" t="s">
        <v>29</v>
      </c>
      <c r="E109" s="116">
        <v>95886.02</v>
      </c>
      <c r="F109" s="185">
        <v>2539.46</v>
      </c>
      <c r="G109" s="117">
        <f t="shared" si="1"/>
        <v>57769987.240399867</v>
      </c>
    </row>
    <row r="110" spans="1:7" s="7" customFormat="1" ht="18" thickTop="1" thickBot="1" x14ac:dyDescent="0.25">
      <c r="A110" s="24"/>
      <c r="B110" s="118">
        <v>45118</v>
      </c>
      <c r="C110" s="119"/>
      <c r="D110" s="115" t="s">
        <v>99</v>
      </c>
      <c r="E110" s="116">
        <v>31368.400000000001</v>
      </c>
      <c r="F110" s="185"/>
      <c r="G110" s="117">
        <f t="shared" si="1"/>
        <v>57801355.640399866</v>
      </c>
    </row>
    <row r="111" spans="1:7" s="7" customFormat="1" ht="18" thickTop="1" thickBot="1" x14ac:dyDescent="0.25">
      <c r="A111" s="24"/>
      <c r="B111" s="118">
        <v>45118</v>
      </c>
      <c r="C111" s="119"/>
      <c r="D111" s="115" t="s">
        <v>23</v>
      </c>
      <c r="E111" s="116"/>
      <c r="F111" s="185">
        <v>4885482.0199999996</v>
      </c>
      <c r="G111" s="117">
        <f t="shared" si="1"/>
        <v>52915873.620399863</v>
      </c>
    </row>
    <row r="112" spans="1:7" s="7" customFormat="1" ht="17.25" customHeight="1" thickTop="1" thickBot="1" x14ac:dyDescent="0.25">
      <c r="A112" s="24"/>
      <c r="B112" s="118">
        <v>45119</v>
      </c>
      <c r="C112" s="119"/>
      <c r="D112" s="115" t="s">
        <v>41</v>
      </c>
      <c r="E112" s="116">
        <v>49540</v>
      </c>
      <c r="F112" s="185"/>
      <c r="G112" s="117">
        <f t="shared" si="1"/>
        <v>52965413.620399863</v>
      </c>
    </row>
    <row r="113" spans="1:9" s="7" customFormat="1" ht="18" thickTop="1" thickBot="1" x14ac:dyDescent="0.25">
      <c r="A113" s="24"/>
      <c r="B113" s="118">
        <v>45119</v>
      </c>
      <c r="C113" s="119"/>
      <c r="D113" s="115" t="s">
        <v>41</v>
      </c>
      <c r="E113" s="116">
        <v>15020</v>
      </c>
      <c r="F113" s="185"/>
      <c r="G113" s="117">
        <f t="shared" si="1"/>
        <v>52980433.620399863</v>
      </c>
    </row>
    <row r="114" spans="1:9" s="7" customFormat="1" ht="21" customHeight="1" thickTop="1" thickBot="1" x14ac:dyDescent="0.25">
      <c r="A114" s="24"/>
      <c r="B114" s="118">
        <v>45119</v>
      </c>
      <c r="C114" s="119"/>
      <c r="D114" s="115" t="s">
        <v>41</v>
      </c>
      <c r="E114" s="116">
        <v>10000</v>
      </c>
      <c r="F114" s="185"/>
      <c r="G114" s="117">
        <f t="shared" si="1"/>
        <v>52990433.620399863</v>
      </c>
    </row>
    <row r="115" spans="1:9" s="7" customFormat="1" ht="15.75" customHeight="1" thickTop="1" thickBot="1" x14ac:dyDescent="0.25">
      <c r="A115" s="24"/>
      <c r="B115" s="122">
        <v>45119</v>
      </c>
      <c r="C115" s="123"/>
      <c r="D115" s="115" t="s">
        <v>41</v>
      </c>
      <c r="E115" s="116">
        <v>2040</v>
      </c>
      <c r="F115" s="185"/>
      <c r="G115" s="117">
        <f t="shared" si="1"/>
        <v>52992473.620399863</v>
      </c>
    </row>
    <row r="116" spans="1:9" s="7" customFormat="1" ht="18" thickTop="1" thickBot="1" x14ac:dyDescent="0.25">
      <c r="A116" s="24"/>
      <c r="B116" s="118">
        <v>45119</v>
      </c>
      <c r="C116" s="119"/>
      <c r="D116" s="115" t="s">
        <v>41</v>
      </c>
      <c r="E116" s="116">
        <v>7495</v>
      </c>
      <c r="F116" s="185"/>
      <c r="G116" s="117">
        <f t="shared" si="1"/>
        <v>52999968.620399863</v>
      </c>
    </row>
    <row r="117" spans="1:9" s="7" customFormat="1" ht="18" thickTop="1" thickBot="1" x14ac:dyDescent="0.25">
      <c r="A117" s="24"/>
      <c r="B117" s="118">
        <v>45119</v>
      </c>
      <c r="C117" s="119"/>
      <c r="D117" s="115" t="s">
        <v>41</v>
      </c>
      <c r="E117" s="116">
        <v>25330</v>
      </c>
      <c r="F117" s="153"/>
      <c r="G117" s="117">
        <f t="shared" si="1"/>
        <v>53025298.620399863</v>
      </c>
    </row>
    <row r="118" spans="1:9" s="7" customFormat="1" ht="18" thickTop="1" thickBot="1" x14ac:dyDescent="0.25">
      <c r="A118" s="24"/>
      <c r="B118" s="118">
        <v>45119</v>
      </c>
      <c r="C118" s="119"/>
      <c r="D118" s="115" t="s">
        <v>29</v>
      </c>
      <c r="E118" s="116">
        <v>34939.57</v>
      </c>
      <c r="F118" s="185">
        <v>937.1</v>
      </c>
      <c r="G118" s="117">
        <f t="shared" si="1"/>
        <v>53059301.090399861</v>
      </c>
    </row>
    <row r="119" spans="1:9" s="7" customFormat="1" ht="31.5" thickTop="1" thickBot="1" x14ac:dyDescent="0.25">
      <c r="A119" s="24"/>
      <c r="B119" s="118">
        <v>45119</v>
      </c>
      <c r="C119" s="119"/>
      <c r="D119" s="115" t="s">
        <v>51</v>
      </c>
      <c r="E119" s="116">
        <v>10000</v>
      </c>
      <c r="F119" s="185">
        <v>325</v>
      </c>
      <c r="G119" s="117">
        <f t="shared" si="1"/>
        <v>53068976.090399861</v>
      </c>
    </row>
    <row r="120" spans="1:9" s="7" customFormat="1" ht="21.75" customHeight="1" thickTop="1" thickBot="1" x14ac:dyDescent="0.25">
      <c r="A120" s="24"/>
      <c r="B120" s="118">
        <v>45119</v>
      </c>
      <c r="C120" s="119"/>
      <c r="D120" s="120" t="s">
        <v>23</v>
      </c>
      <c r="E120" s="116"/>
      <c r="F120" s="185">
        <v>4653476.34</v>
      </c>
      <c r="G120" s="117">
        <f t="shared" si="1"/>
        <v>48415499.750399858</v>
      </c>
    </row>
    <row r="121" spans="1:9" s="7" customFormat="1" ht="18" thickTop="1" thickBot="1" x14ac:dyDescent="0.25">
      <c r="A121" s="24"/>
      <c r="B121" s="118">
        <v>45120</v>
      </c>
      <c r="C121" s="119"/>
      <c r="D121" s="115" t="s">
        <v>41</v>
      </c>
      <c r="E121" s="116">
        <v>69445</v>
      </c>
      <c r="F121" s="185"/>
      <c r="G121" s="117">
        <f t="shared" si="1"/>
        <v>48484944.750399858</v>
      </c>
    </row>
    <row r="122" spans="1:9" s="7" customFormat="1" ht="18" thickTop="1" thickBot="1" x14ac:dyDescent="0.25">
      <c r="A122" s="24"/>
      <c r="B122" s="118">
        <v>45120</v>
      </c>
      <c r="C122" s="119"/>
      <c r="D122" s="115" t="s">
        <v>41</v>
      </c>
      <c r="E122" s="116">
        <v>4110</v>
      </c>
      <c r="F122" s="185"/>
      <c r="G122" s="117">
        <f t="shared" si="1"/>
        <v>48489054.750399858</v>
      </c>
    </row>
    <row r="123" spans="1:9" s="7" customFormat="1" ht="18" thickTop="1" thickBot="1" x14ac:dyDescent="0.25">
      <c r="A123" s="24"/>
      <c r="B123" s="118">
        <v>45120</v>
      </c>
      <c r="C123" s="119"/>
      <c r="D123" s="115" t="s">
        <v>41</v>
      </c>
      <c r="E123" s="116">
        <v>2130</v>
      </c>
      <c r="F123" s="185"/>
      <c r="G123" s="117">
        <f t="shared" si="1"/>
        <v>48491184.750399858</v>
      </c>
    </row>
    <row r="124" spans="1:9" s="7" customFormat="1" ht="18" thickTop="1" thickBot="1" x14ac:dyDescent="0.25">
      <c r="A124" s="24"/>
      <c r="B124" s="118">
        <v>45120</v>
      </c>
      <c r="C124" s="119"/>
      <c r="D124" s="115" t="s">
        <v>41</v>
      </c>
      <c r="E124" s="116">
        <v>34570</v>
      </c>
      <c r="F124" s="185"/>
      <c r="G124" s="117">
        <f t="shared" si="1"/>
        <v>48525754.750399858</v>
      </c>
    </row>
    <row r="125" spans="1:9" s="7" customFormat="1" ht="18" thickTop="1" thickBot="1" x14ac:dyDescent="0.25">
      <c r="A125" s="24"/>
      <c r="B125" s="118">
        <v>45120</v>
      </c>
      <c r="C125" s="119"/>
      <c r="D125" s="115" t="s">
        <v>41</v>
      </c>
      <c r="E125" s="116">
        <v>9761</v>
      </c>
      <c r="F125" s="185"/>
      <c r="G125" s="117">
        <f t="shared" si="1"/>
        <v>48535515.750399858</v>
      </c>
    </row>
    <row r="126" spans="1:9" s="7" customFormat="1" ht="24.75" customHeight="1" thickTop="1" thickBot="1" x14ac:dyDescent="0.25">
      <c r="A126" s="24"/>
      <c r="B126" s="118">
        <v>45120</v>
      </c>
      <c r="C126" s="119"/>
      <c r="D126" s="115" t="s">
        <v>41</v>
      </c>
      <c r="E126" s="116">
        <v>33620</v>
      </c>
      <c r="F126" s="186"/>
      <c r="G126" s="117">
        <f t="shared" si="1"/>
        <v>48569135.750399858</v>
      </c>
    </row>
    <row r="127" spans="1:9" s="7" customFormat="1" ht="18" thickTop="1" thickBot="1" x14ac:dyDescent="0.25">
      <c r="A127" s="24"/>
      <c r="B127" s="118">
        <v>45120</v>
      </c>
      <c r="C127" s="119"/>
      <c r="D127" s="115" t="s">
        <v>41</v>
      </c>
      <c r="E127" s="116">
        <v>4000</v>
      </c>
      <c r="F127" s="185"/>
      <c r="G127" s="117">
        <f t="shared" si="1"/>
        <v>48573135.750399858</v>
      </c>
    </row>
    <row r="128" spans="1:9" s="7" customFormat="1" ht="21.75" customHeight="1" thickTop="1" thickBot="1" x14ac:dyDescent="0.25">
      <c r="A128" s="24"/>
      <c r="B128" s="118">
        <v>45120</v>
      </c>
      <c r="C128" s="119"/>
      <c r="D128" s="115" t="s">
        <v>29</v>
      </c>
      <c r="E128" s="116">
        <v>96023.58</v>
      </c>
      <c r="F128" s="185">
        <v>2559.88</v>
      </c>
      <c r="G128" s="117">
        <f t="shared" si="1"/>
        <v>48666599.450399853</v>
      </c>
      <c r="H128" s="195"/>
      <c r="I128" s="105"/>
    </row>
    <row r="129" spans="1:7" s="7" customFormat="1" ht="31.5" thickTop="1" thickBot="1" x14ac:dyDescent="0.25">
      <c r="A129" s="77"/>
      <c r="B129" s="118">
        <v>45120</v>
      </c>
      <c r="C129" s="119"/>
      <c r="D129" s="120" t="s">
        <v>100</v>
      </c>
      <c r="E129" s="116">
        <v>70000</v>
      </c>
      <c r="F129" s="187"/>
      <c r="G129" s="117">
        <f t="shared" si="1"/>
        <v>48736599.450399853</v>
      </c>
    </row>
    <row r="130" spans="1:7" s="7" customFormat="1" ht="18" thickTop="1" thickBot="1" x14ac:dyDescent="0.25">
      <c r="A130" s="77"/>
      <c r="B130" s="118">
        <v>45121</v>
      </c>
      <c r="C130" s="119"/>
      <c r="D130" s="120" t="s">
        <v>41</v>
      </c>
      <c r="E130" s="116">
        <v>77740</v>
      </c>
      <c r="F130" s="189"/>
      <c r="G130" s="117">
        <f t="shared" si="1"/>
        <v>48814339.450399853</v>
      </c>
    </row>
    <row r="131" spans="1:7" s="7" customFormat="1" ht="18" thickTop="1" thickBot="1" x14ac:dyDescent="0.25">
      <c r="A131" s="77"/>
      <c r="B131" s="118">
        <v>45121</v>
      </c>
      <c r="C131" s="119"/>
      <c r="D131" s="115" t="s">
        <v>41</v>
      </c>
      <c r="E131" s="116">
        <v>90185</v>
      </c>
      <c r="F131" s="185"/>
      <c r="G131" s="117">
        <f t="shared" si="1"/>
        <v>48904524.450399853</v>
      </c>
    </row>
    <row r="132" spans="1:7" s="7" customFormat="1" ht="18" thickTop="1" thickBot="1" x14ac:dyDescent="0.25">
      <c r="A132" s="77"/>
      <c r="B132" s="118">
        <v>45121</v>
      </c>
      <c r="C132" s="119"/>
      <c r="D132" s="115" t="s">
        <v>41</v>
      </c>
      <c r="E132" s="116">
        <v>2690</v>
      </c>
      <c r="F132" s="185"/>
      <c r="G132" s="117">
        <f t="shared" si="1"/>
        <v>48907214.450399853</v>
      </c>
    </row>
    <row r="133" spans="1:7" s="7" customFormat="1" ht="18" thickTop="1" thickBot="1" x14ac:dyDescent="0.25">
      <c r="A133" s="77"/>
      <c r="B133" s="118">
        <v>45121</v>
      </c>
      <c r="C133" s="119"/>
      <c r="D133" s="115" t="s">
        <v>41</v>
      </c>
      <c r="E133" s="116">
        <v>325</v>
      </c>
      <c r="F133" s="185"/>
      <c r="G133" s="117">
        <f t="shared" si="1"/>
        <v>48907539.450399853</v>
      </c>
    </row>
    <row r="134" spans="1:7" s="7" customFormat="1" ht="20.25" customHeight="1" thickTop="1" thickBot="1" x14ac:dyDescent="0.25">
      <c r="A134" s="77"/>
      <c r="B134" s="118">
        <v>45121</v>
      </c>
      <c r="C134" s="119"/>
      <c r="D134" s="115" t="s">
        <v>41</v>
      </c>
      <c r="E134" s="116">
        <v>16540</v>
      </c>
      <c r="F134" s="185"/>
      <c r="G134" s="117">
        <f t="shared" si="1"/>
        <v>48924079.450399853</v>
      </c>
    </row>
    <row r="135" spans="1:7" s="7" customFormat="1" ht="18" thickTop="1" thickBot="1" x14ac:dyDescent="0.25">
      <c r="A135" s="77"/>
      <c r="B135" s="118">
        <v>45121</v>
      </c>
      <c r="C135" s="119"/>
      <c r="D135" s="115" t="s">
        <v>41</v>
      </c>
      <c r="E135" s="116">
        <v>56220</v>
      </c>
      <c r="F135" s="185"/>
      <c r="G135" s="117">
        <f t="shared" si="1"/>
        <v>48980299.450399853</v>
      </c>
    </row>
    <row r="136" spans="1:7" s="7" customFormat="1" ht="18" thickTop="1" thickBot="1" x14ac:dyDescent="0.25">
      <c r="A136" s="77"/>
      <c r="B136" s="118">
        <v>45121</v>
      </c>
      <c r="C136" s="119"/>
      <c r="D136" s="115" t="s">
        <v>29</v>
      </c>
      <c r="E136" s="116">
        <v>34405.42</v>
      </c>
      <c r="F136" s="185">
        <v>906.36</v>
      </c>
      <c r="G136" s="117">
        <f t="shared" si="1"/>
        <v>49013798.510399856</v>
      </c>
    </row>
    <row r="137" spans="1:7" s="7" customFormat="1" ht="18" thickTop="1" thickBot="1" x14ac:dyDescent="0.25">
      <c r="A137" s="77"/>
      <c r="B137" s="118">
        <v>45121</v>
      </c>
      <c r="C137" s="119"/>
      <c r="D137" s="115" t="s">
        <v>22</v>
      </c>
      <c r="E137" s="116">
        <v>492085.24</v>
      </c>
      <c r="F137" s="185"/>
      <c r="G137" s="117">
        <f t="shared" si="1"/>
        <v>49505883.750399858</v>
      </c>
    </row>
    <row r="138" spans="1:7" s="7" customFormat="1" ht="18" thickTop="1" thickBot="1" x14ac:dyDescent="0.25">
      <c r="A138" s="77"/>
      <c r="B138" s="118">
        <v>45121</v>
      </c>
      <c r="C138" s="119"/>
      <c r="D138" s="115" t="s">
        <v>22</v>
      </c>
      <c r="E138" s="116">
        <v>2346909.61</v>
      </c>
      <c r="F138" s="185"/>
      <c r="G138" s="117">
        <f t="shared" si="1"/>
        <v>51852793.360399857</v>
      </c>
    </row>
    <row r="139" spans="1:7" s="7" customFormat="1" ht="18" thickTop="1" thickBot="1" x14ac:dyDescent="0.25">
      <c r="A139" s="77"/>
      <c r="B139" s="118">
        <v>45122</v>
      </c>
      <c r="C139" s="119"/>
      <c r="D139" s="115" t="s">
        <v>41</v>
      </c>
      <c r="E139" s="116">
        <v>7345</v>
      </c>
      <c r="F139" s="185"/>
      <c r="G139" s="117">
        <f t="shared" si="1"/>
        <v>51860138.360399857</v>
      </c>
    </row>
    <row r="140" spans="1:7" s="7" customFormat="1" ht="18" thickTop="1" thickBot="1" x14ac:dyDescent="0.25">
      <c r="A140" s="77"/>
      <c r="B140" s="118">
        <v>45122</v>
      </c>
      <c r="C140" s="119"/>
      <c r="D140" s="115" t="s">
        <v>29</v>
      </c>
      <c r="E140" s="116">
        <v>7800</v>
      </c>
      <c r="F140" s="185">
        <v>212.16</v>
      </c>
      <c r="G140" s="117">
        <f t="shared" si="1"/>
        <v>51867726.200399861</v>
      </c>
    </row>
    <row r="141" spans="1:7" s="7" customFormat="1" ht="18" thickTop="1" thickBot="1" x14ac:dyDescent="0.25">
      <c r="A141" s="77"/>
      <c r="B141" s="118">
        <v>45123</v>
      </c>
      <c r="C141" s="119"/>
      <c r="D141" s="115" t="s">
        <v>41</v>
      </c>
      <c r="E141" s="116">
        <v>16200</v>
      </c>
      <c r="F141" s="185"/>
      <c r="G141" s="117">
        <f t="shared" si="1"/>
        <v>51883926.200399861</v>
      </c>
    </row>
    <row r="142" spans="1:7" s="7" customFormat="1" ht="18" thickTop="1" thickBot="1" x14ac:dyDescent="0.25">
      <c r="A142" s="77"/>
      <c r="B142" s="118">
        <v>45123</v>
      </c>
      <c r="C142" s="119"/>
      <c r="D142" s="115" t="s">
        <v>29</v>
      </c>
      <c r="E142" s="121">
        <v>10200</v>
      </c>
      <c r="F142" s="188">
        <v>277.44</v>
      </c>
      <c r="G142" s="117">
        <f t="shared" si="1"/>
        <v>51893848.760399863</v>
      </c>
    </row>
    <row r="143" spans="1:7" s="7" customFormat="1" ht="18" thickTop="1" thickBot="1" x14ac:dyDescent="0.25">
      <c r="A143" s="77"/>
      <c r="B143" s="118">
        <v>45124</v>
      </c>
      <c r="C143" s="119"/>
      <c r="D143" s="115" t="s">
        <v>41</v>
      </c>
      <c r="E143" s="121">
        <v>15851</v>
      </c>
      <c r="F143" s="188"/>
      <c r="G143" s="117">
        <f t="shared" si="1"/>
        <v>51909699.760399863</v>
      </c>
    </row>
    <row r="144" spans="1:7" s="7" customFormat="1" ht="17.25" customHeight="1" thickTop="1" thickBot="1" x14ac:dyDescent="0.25">
      <c r="A144" s="77"/>
      <c r="B144" s="118">
        <v>45124</v>
      </c>
      <c r="C144" s="119"/>
      <c r="D144" s="115" t="s">
        <v>41</v>
      </c>
      <c r="E144" s="121">
        <v>88100</v>
      </c>
      <c r="F144" s="185"/>
      <c r="G144" s="117">
        <f t="shared" si="1"/>
        <v>51997799.760399863</v>
      </c>
    </row>
    <row r="145" spans="1:7" s="7" customFormat="1" ht="18" thickTop="1" thickBot="1" x14ac:dyDescent="0.25">
      <c r="A145" s="77"/>
      <c r="B145" s="118">
        <v>45124</v>
      </c>
      <c r="C145" s="119"/>
      <c r="D145" s="115" t="s">
        <v>41</v>
      </c>
      <c r="E145" s="121">
        <v>2460</v>
      </c>
      <c r="F145" s="185"/>
      <c r="G145" s="117">
        <f t="shared" si="1"/>
        <v>52000259.760399863</v>
      </c>
    </row>
    <row r="146" spans="1:7" s="7" customFormat="1" ht="18" thickTop="1" thickBot="1" x14ac:dyDescent="0.25">
      <c r="A146" s="77"/>
      <c r="B146" s="118">
        <v>45124</v>
      </c>
      <c r="C146" s="119"/>
      <c r="D146" s="115" t="s">
        <v>41</v>
      </c>
      <c r="E146" s="116">
        <v>2195</v>
      </c>
      <c r="F146" s="185"/>
      <c r="G146" s="117">
        <f t="shared" ref="G146:G209" si="2">G145+E146-F146</f>
        <v>52002454.760399863</v>
      </c>
    </row>
    <row r="147" spans="1:7" s="7" customFormat="1" ht="18" thickTop="1" thickBot="1" x14ac:dyDescent="0.25">
      <c r="A147" s="77"/>
      <c r="B147" s="118">
        <v>45124</v>
      </c>
      <c r="C147" s="119"/>
      <c r="D147" s="115" t="s">
        <v>41</v>
      </c>
      <c r="E147" s="116">
        <v>55175</v>
      </c>
      <c r="F147" s="185"/>
      <c r="G147" s="117">
        <f t="shared" si="2"/>
        <v>52057629.760399863</v>
      </c>
    </row>
    <row r="148" spans="1:7" s="7" customFormat="1" ht="18" customHeight="1" thickTop="1" thickBot="1" x14ac:dyDescent="0.25">
      <c r="A148" s="77"/>
      <c r="B148" s="118">
        <v>45124</v>
      </c>
      <c r="C148" s="119"/>
      <c r="D148" s="115" t="s">
        <v>41</v>
      </c>
      <c r="E148" s="116">
        <v>43655</v>
      </c>
      <c r="F148" s="185"/>
      <c r="G148" s="117">
        <f t="shared" si="2"/>
        <v>52101284.760399863</v>
      </c>
    </row>
    <row r="149" spans="1:7" s="7" customFormat="1" ht="18" thickTop="1" thickBot="1" x14ac:dyDescent="0.25">
      <c r="A149" s="77"/>
      <c r="B149" s="118">
        <v>45124</v>
      </c>
      <c r="C149" s="119"/>
      <c r="D149" s="115" t="s">
        <v>41</v>
      </c>
      <c r="E149" s="116">
        <v>15000</v>
      </c>
      <c r="F149" s="185"/>
      <c r="G149" s="117">
        <f t="shared" si="2"/>
        <v>52116284.760399863</v>
      </c>
    </row>
    <row r="150" spans="1:7" s="7" customFormat="1" ht="18" thickTop="1" thickBot="1" x14ac:dyDescent="0.25">
      <c r="A150" s="77"/>
      <c r="B150" s="118">
        <v>45124</v>
      </c>
      <c r="C150" s="119"/>
      <c r="D150" s="115" t="s">
        <v>41</v>
      </c>
      <c r="E150" s="116">
        <v>1700</v>
      </c>
      <c r="F150" s="185"/>
      <c r="G150" s="117">
        <f t="shared" si="2"/>
        <v>52117984.760399863</v>
      </c>
    </row>
    <row r="151" spans="1:7" s="7" customFormat="1" ht="18" thickTop="1" thickBot="1" x14ac:dyDescent="0.25">
      <c r="A151" s="77"/>
      <c r="B151" s="118">
        <v>45124</v>
      </c>
      <c r="C151" s="119"/>
      <c r="D151" s="115" t="s">
        <v>29</v>
      </c>
      <c r="E151" s="116">
        <v>111339.04</v>
      </c>
      <c r="F151" s="185">
        <v>2911.04</v>
      </c>
      <c r="G151" s="117">
        <f t="shared" si="2"/>
        <v>52226412.760399863</v>
      </c>
    </row>
    <row r="152" spans="1:7" s="7" customFormat="1" ht="31.5" thickTop="1" thickBot="1" x14ac:dyDescent="0.25">
      <c r="A152" s="77"/>
      <c r="B152" s="118">
        <v>45124</v>
      </c>
      <c r="C152" s="119"/>
      <c r="D152" s="115" t="s">
        <v>51</v>
      </c>
      <c r="E152" s="116">
        <v>848.4</v>
      </c>
      <c r="F152" s="185">
        <v>50.451999999999998</v>
      </c>
      <c r="G152" s="117">
        <f t="shared" si="2"/>
        <v>52227210.708399862</v>
      </c>
    </row>
    <row r="153" spans="1:7" s="7" customFormat="1" ht="18" thickTop="1" thickBot="1" x14ac:dyDescent="0.25">
      <c r="A153" s="77"/>
      <c r="B153" s="118">
        <v>45124</v>
      </c>
      <c r="C153" s="119"/>
      <c r="D153" s="115" t="s">
        <v>22</v>
      </c>
      <c r="E153" s="116">
        <v>225363.67</v>
      </c>
      <c r="F153" s="185"/>
      <c r="G153" s="117">
        <f t="shared" si="2"/>
        <v>52452574.378399864</v>
      </c>
    </row>
    <row r="154" spans="1:7" s="7" customFormat="1" ht="18" thickTop="1" thickBot="1" x14ac:dyDescent="0.25">
      <c r="A154" s="77"/>
      <c r="B154" s="118">
        <v>45124</v>
      </c>
      <c r="C154" s="119"/>
      <c r="D154" s="115" t="s">
        <v>22</v>
      </c>
      <c r="E154" s="116">
        <v>2124334.58</v>
      </c>
      <c r="F154" s="185"/>
      <c r="G154" s="117">
        <f t="shared" si="2"/>
        <v>54576908.958399862</v>
      </c>
    </row>
    <row r="155" spans="1:7" s="7" customFormat="1" ht="18" thickTop="1" thickBot="1" x14ac:dyDescent="0.25">
      <c r="A155" s="77"/>
      <c r="B155" s="118">
        <v>45124</v>
      </c>
      <c r="C155" s="119"/>
      <c r="D155" s="115" t="s">
        <v>22</v>
      </c>
      <c r="E155" s="116">
        <v>238474.86</v>
      </c>
      <c r="F155" s="185"/>
      <c r="G155" s="117">
        <f t="shared" si="2"/>
        <v>54815383.818399861</v>
      </c>
    </row>
    <row r="156" spans="1:7" s="7" customFormat="1" ht="18.75" customHeight="1" thickTop="1" thickBot="1" x14ac:dyDescent="0.25">
      <c r="A156" s="77"/>
      <c r="B156" s="118">
        <v>45124</v>
      </c>
      <c r="C156" s="119"/>
      <c r="D156" s="115" t="s">
        <v>101</v>
      </c>
      <c r="E156" s="116">
        <v>2504408.4300000002</v>
      </c>
      <c r="F156" s="185"/>
      <c r="G156" s="117">
        <f t="shared" si="2"/>
        <v>57319792.248399861</v>
      </c>
    </row>
    <row r="157" spans="1:7" s="7" customFormat="1" ht="23.25" customHeight="1" thickTop="1" thickBot="1" x14ac:dyDescent="0.25">
      <c r="A157" s="77"/>
      <c r="B157" s="118">
        <v>45124</v>
      </c>
      <c r="C157" s="119"/>
      <c r="D157" s="115" t="s">
        <v>102</v>
      </c>
      <c r="E157" s="116">
        <v>3872395.52</v>
      </c>
      <c r="F157" s="185"/>
      <c r="G157" s="117">
        <f t="shared" si="2"/>
        <v>61192187.768399864</v>
      </c>
    </row>
    <row r="158" spans="1:7" s="7" customFormat="1" ht="19.5" customHeight="1" thickTop="1" thickBot="1" x14ac:dyDescent="0.25">
      <c r="A158" s="77"/>
      <c r="B158" s="118">
        <v>45125</v>
      </c>
      <c r="C158" s="119"/>
      <c r="D158" s="115" t="s">
        <v>41</v>
      </c>
      <c r="E158" s="116">
        <v>107745</v>
      </c>
      <c r="F158" s="185"/>
      <c r="G158" s="117">
        <f t="shared" si="2"/>
        <v>61299932.768399864</v>
      </c>
    </row>
    <row r="159" spans="1:7" s="7" customFormat="1" ht="21.75" customHeight="1" thickTop="1" thickBot="1" x14ac:dyDescent="0.25">
      <c r="A159" s="77"/>
      <c r="B159" s="134">
        <v>45125</v>
      </c>
      <c r="C159" s="134"/>
      <c r="D159" s="134" t="s">
        <v>41</v>
      </c>
      <c r="E159" s="156">
        <v>2930</v>
      </c>
      <c r="F159" s="156"/>
      <c r="G159" s="117">
        <f t="shared" si="2"/>
        <v>61302862.768399864</v>
      </c>
    </row>
    <row r="160" spans="1:7" s="7" customFormat="1" ht="18" thickTop="1" thickBot="1" x14ac:dyDescent="0.25">
      <c r="A160" s="77"/>
      <c r="B160" s="134">
        <v>45125</v>
      </c>
      <c r="C160" s="134"/>
      <c r="D160" s="134" t="s">
        <v>41</v>
      </c>
      <c r="E160" s="156">
        <v>6400</v>
      </c>
      <c r="F160" s="156"/>
      <c r="G160" s="117">
        <f t="shared" si="2"/>
        <v>61309262.768399864</v>
      </c>
    </row>
    <row r="161" spans="1:7" s="7" customFormat="1" ht="18" thickTop="1" thickBot="1" x14ac:dyDescent="0.25">
      <c r="A161" s="77"/>
      <c r="B161" s="134">
        <v>45125</v>
      </c>
      <c r="C161" s="134"/>
      <c r="D161" s="134" t="s">
        <v>41</v>
      </c>
      <c r="E161" s="156">
        <v>13830</v>
      </c>
      <c r="F161" s="156"/>
      <c r="G161" s="117">
        <f t="shared" si="2"/>
        <v>61323092.768399864</v>
      </c>
    </row>
    <row r="162" spans="1:7" s="7" customFormat="1" ht="18" thickTop="1" thickBot="1" x14ac:dyDescent="0.25">
      <c r="A162" s="77"/>
      <c r="B162" s="134">
        <v>45125</v>
      </c>
      <c r="C162" s="134"/>
      <c r="D162" s="134" t="s">
        <v>41</v>
      </c>
      <c r="E162" s="156">
        <v>87875</v>
      </c>
      <c r="F162" s="156"/>
      <c r="G162" s="117">
        <f t="shared" si="2"/>
        <v>61410967.768399864</v>
      </c>
    </row>
    <row r="163" spans="1:7" s="7" customFormat="1" ht="18" thickTop="1" thickBot="1" x14ac:dyDescent="0.25">
      <c r="A163" s="77"/>
      <c r="B163" s="134">
        <v>45125</v>
      </c>
      <c r="C163" s="134"/>
      <c r="D163" s="134" t="s">
        <v>41</v>
      </c>
      <c r="E163" s="156">
        <v>104400</v>
      </c>
      <c r="F163" s="156"/>
      <c r="G163" s="117">
        <f t="shared" si="2"/>
        <v>61515367.768399864</v>
      </c>
    </row>
    <row r="164" spans="1:7" s="7" customFormat="1" ht="18" thickTop="1" thickBot="1" x14ac:dyDescent="0.25">
      <c r="A164" s="77"/>
      <c r="B164" s="134">
        <v>45125</v>
      </c>
      <c r="C164" s="134"/>
      <c r="D164" s="134" t="s">
        <v>29</v>
      </c>
      <c r="E164" s="156">
        <v>41482.410000000003</v>
      </c>
      <c r="F164" s="156">
        <v>1059.5899999999999</v>
      </c>
      <c r="G164" s="117">
        <f t="shared" si="2"/>
        <v>61555790.588399857</v>
      </c>
    </row>
    <row r="165" spans="1:7" s="7" customFormat="1" ht="18" thickTop="1" thickBot="1" x14ac:dyDescent="0.25">
      <c r="A165" s="77"/>
      <c r="B165" s="134">
        <v>45125</v>
      </c>
      <c r="C165" s="134"/>
      <c r="D165" s="134" t="s">
        <v>22</v>
      </c>
      <c r="E165" s="156">
        <v>6475888.7300000004</v>
      </c>
      <c r="F165" s="156"/>
      <c r="G165" s="117">
        <f t="shared" si="2"/>
        <v>68031679.318399861</v>
      </c>
    </row>
    <row r="166" spans="1:7" s="7" customFormat="1" ht="18" thickTop="1" thickBot="1" x14ac:dyDescent="0.25">
      <c r="A166" s="77"/>
      <c r="B166" s="134">
        <v>45125</v>
      </c>
      <c r="C166" s="134"/>
      <c r="D166" s="134" t="s">
        <v>22</v>
      </c>
      <c r="E166" s="156">
        <v>825377</v>
      </c>
      <c r="F166" s="156"/>
      <c r="G166" s="117">
        <f t="shared" si="2"/>
        <v>68857056.318399861</v>
      </c>
    </row>
    <row r="167" spans="1:7" s="7" customFormat="1" ht="18" thickTop="1" thickBot="1" x14ac:dyDescent="0.25">
      <c r="A167" s="77"/>
      <c r="B167" s="134">
        <v>45125</v>
      </c>
      <c r="C167" s="134"/>
      <c r="D167" s="134" t="s">
        <v>22</v>
      </c>
      <c r="E167" s="156">
        <v>4662664.66</v>
      </c>
      <c r="F167" s="156"/>
      <c r="G167" s="117">
        <f t="shared" si="2"/>
        <v>73519720.978399858</v>
      </c>
    </row>
    <row r="168" spans="1:7" s="7" customFormat="1" ht="18" thickTop="1" thickBot="1" x14ac:dyDescent="0.25">
      <c r="A168" s="77"/>
      <c r="B168" s="161">
        <v>45125</v>
      </c>
      <c r="C168" s="162"/>
      <c r="D168" s="158" t="s">
        <v>22</v>
      </c>
      <c r="E168" s="160">
        <v>705199.4</v>
      </c>
      <c r="F168" s="160"/>
      <c r="G168" s="117">
        <f t="shared" si="2"/>
        <v>74224920.378399864</v>
      </c>
    </row>
    <row r="169" spans="1:7" s="7" customFormat="1" ht="18" thickTop="1" thickBot="1" x14ac:dyDescent="0.25">
      <c r="A169" s="77"/>
      <c r="B169" s="134">
        <v>45125</v>
      </c>
      <c r="C169" s="134"/>
      <c r="D169" s="197" t="s">
        <v>23</v>
      </c>
      <c r="E169" s="156"/>
      <c r="F169" s="156">
        <v>17249654.899999999</v>
      </c>
      <c r="G169" s="117">
        <f t="shared" si="2"/>
        <v>56975265.478399865</v>
      </c>
    </row>
    <row r="170" spans="1:7" s="7" customFormat="1" ht="18" thickTop="1" thickBot="1" x14ac:dyDescent="0.25">
      <c r="A170" s="77"/>
      <c r="B170" s="155">
        <v>45126</v>
      </c>
      <c r="C170" s="134"/>
      <c r="D170" s="154" t="s">
        <v>41</v>
      </c>
      <c r="E170" s="156">
        <v>45405</v>
      </c>
      <c r="F170" s="156"/>
      <c r="G170" s="117">
        <f t="shared" si="2"/>
        <v>57020670.478399865</v>
      </c>
    </row>
    <row r="171" spans="1:7" s="7" customFormat="1" ht="18" thickTop="1" thickBot="1" x14ac:dyDescent="0.25">
      <c r="A171" s="77"/>
      <c r="B171" s="155">
        <v>45126</v>
      </c>
      <c r="C171" s="134"/>
      <c r="D171" s="154" t="s">
        <v>41</v>
      </c>
      <c r="E171" s="156">
        <v>12150</v>
      </c>
      <c r="F171" s="156"/>
      <c r="G171" s="117">
        <f t="shared" si="2"/>
        <v>57032820.478399865</v>
      </c>
    </row>
    <row r="172" spans="1:7" s="7" customFormat="1" ht="18" thickTop="1" thickBot="1" x14ac:dyDescent="0.25">
      <c r="A172" s="77"/>
      <c r="B172" s="155">
        <v>45126</v>
      </c>
      <c r="C172" s="134"/>
      <c r="D172" s="154" t="s">
        <v>41</v>
      </c>
      <c r="E172" s="156">
        <v>4945</v>
      </c>
      <c r="F172" s="156"/>
      <c r="G172" s="117">
        <f t="shared" si="2"/>
        <v>57037765.478399865</v>
      </c>
    </row>
    <row r="173" spans="1:7" s="7" customFormat="1" ht="18" thickTop="1" thickBot="1" x14ac:dyDescent="0.25">
      <c r="A173" s="77"/>
      <c r="B173" s="157">
        <v>45126</v>
      </c>
      <c r="C173" s="153"/>
      <c r="D173" s="158" t="s">
        <v>41</v>
      </c>
      <c r="E173" s="153">
        <v>32435</v>
      </c>
      <c r="F173" s="153"/>
      <c r="G173" s="117">
        <f t="shared" si="2"/>
        <v>57070200.478399865</v>
      </c>
    </row>
    <row r="174" spans="1:7" s="7" customFormat="1" ht="17.25" customHeight="1" thickTop="1" thickBot="1" x14ac:dyDescent="0.25">
      <c r="A174" s="77"/>
      <c r="B174" s="118">
        <v>45126</v>
      </c>
      <c r="C174" s="119"/>
      <c r="D174" s="115" t="s">
        <v>41</v>
      </c>
      <c r="E174" s="116">
        <v>12310</v>
      </c>
      <c r="F174" s="163"/>
      <c r="G174" s="117">
        <f t="shared" si="2"/>
        <v>57082510.478399865</v>
      </c>
    </row>
    <row r="175" spans="1:7" s="7" customFormat="1" ht="18" thickTop="1" thickBot="1" x14ac:dyDescent="0.25">
      <c r="A175" s="77"/>
      <c r="B175" s="124">
        <v>45126</v>
      </c>
      <c r="C175" s="125"/>
      <c r="D175" s="115" t="s">
        <v>41</v>
      </c>
      <c r="E175" s="116">
        <v>28571</v>
      </c>
      <c r="F175" s="163"/>
      <c r="G175" s="117">
        <f t="shared" si="2"/>
        <v>57111081.478399865</v>
      </c>
    </row>
    <row r="176" spans="1:7" s="7" customFormat="1" ht="18" thickTop="1" thickBot="1" x14ac:dyDescent="0.25">
      <c r="A176" s="77"/>
      <c r="B176" s="124">
        <v>45126</v>
      </c>
      <c r="C176" s="125"/>
      <c r="D176" s="115" t="s">
        <v>41</v>
      </c>
      <c r="E176" s="116">
        <v>1700</v>
      </c>
      <c r="F176" s="163"/>
      <c r="G176" s="117">
        <f t="shared" si="2"/>
        <v>57112781.478399865</v>
      </c>
    </row>
    <row r="177" spans="1:9" s="7" customFormat="1" ht="18" thickTop="1" thickBot="1" x14ac:dyDescent="0.25">
      <c r="A177" s="77"/>
      <c r="B177" s="124">
        <v>45126</v>
      </c>
      <c r="C177" s="125"/>
      <c r="D177" s="115" t="s">
        <v>29</v>
      </c>
      <c r="E177" s="116">
        <v>84415.38</v>
      </c>
      <c r="F177" s="163">
        <v>2271.25</v>
      </c>
      <c r="G177" s="117">
        <f t="shared" si="2"/>
        <v>57194925.608399868</v>
      </c>
    </row>
    <row r="178" spans="1:9" s="7" customFormat="1" ht="18" thickTop="1" thickBot="1" x14ac:dyDescent="0.25">
      <c r="A178" s="77"/>
      <c r="B178" s="124">
        <v>45126</v>
      </c>
      <c r="C178" s="125"/>
      <c r="D178" s="115" t="s">
        <v>22</v>
      </c>
      <c r="E178" s="116">
        <v>2792053.4</v>
      </c>
      <c r="F178" s="163"/>
      <c r="G178" s="117">
        <f t="shared" si="2"/>
        <v>59986979.008399867</v>
      </c>
    </row>
    <row r="179" spans="1:9" s="7" customFormat="1" ht="46.5" thickTop="1" thickBot="1" x14ac:dyDescent="0.25">
      <c r="A179" s="77"/>
      <c r="B179" s="124">
        <v>45126</v>
      </c>
      <c r="C179" s="125"/>
      <c r="D179" s="115" t="s">
        <v>103</v>
      </c>
      <c r="E179" s="116">
        <v>3000</v>
      </c>
      <c r="F179" s="163"/>
      <c r="G179" s="117">
        <f t="shared" si="2"/>
        <v>59989979.008399867</v>
      </c>
    </row>
    <row r="180" spans="1:9" s="7" customFormat="1" ht="46.5" thickTop="1" thickBot="1" x14ac:dyDescent="0.25">
      <c r="A180" s="77"/>
      <c r="B180" s="124">
        <v>45126</v>
      </c>
      <c r="C180" s="125"/>
      <c r="D180" s="115" t="s">
        <v>104</v>
      </c>
      <c r="E180" s="116">
        <v>28100</v>
      </c>
      <c r="F180" s="163"/>
      <c r="G180" s="117">
        <f t="shared" si="2"/>
        <v>60018079.008399867</v>
      </c>
    </row>
    <row r="181" spans="1:9" s="7" customFormat="1" ht="18" thickTop="1" thickBot="1" x14ac:dyDescent="0.25">
      <c r="A181" s="77"/>
      <c r="B181" s="124">
        <v>45127</v>
      </c>
      <c r="C181" s="125"/>
      <c r="D181" s="115" t="s">
        <v>41</v>
      </c>
      <c r="E181" s="116">
        <v>107310</v>
      </c>
      <c r="F181" s="163"/>
      <c r="G181" s="117">
        <f t="shared" si="2"/>
        <v>60125389.008399867</v>
      </c>
    </row>
    <row r="182" spans="1:9" s="7" customFormat="1" ht="24.75" customHeight="1" thickTop="1" thickBot="1" x14ac:dyDescent="0.25">
      <c r="A182" s="77"/>
      <c r="B182" s="124">
        <v>45127</v>
      </c>
      <c r="C182" s="125"/>
      <c r="D182" s="115" t="s">
        <v>41</v>
      </c>
      <c r="E182" s="116">
        <v>39601</v>
      </c>
      <c r="F182" s="163"/>
      <c r="G182" s="117">
        <f t="shared" si="2"/>
        <v>60164990.008399867</v>
      </c>
    </row>
    <row r="183" spans="1:9" s="7" customFormat="1" ht="18" thickTop="1" thickBot="1" x14ac:dyDescent="0.25">
      <c r="A183" s="77"/>
      <c r="B183" s="124">
        <v>45127</v>
      </c>
      <c r="C183" s="125"/>
      <c r="D183" s="115" t="s">
        <v>41</v>
      </c>
      <c r="E183" s="116">
        <v>6450</v>
      </c>
      <c r="F183" s="163"/>
      <c r="G183" s="117">
        <f t="shared" si="2"/>
        <v>60171440.008399867</v>
      </c>
    </row>
    <row r="184" spans="1:9" s="7" customFormat="1" ht="18" thickTop="1" thickBot="1" x14ac:dyDescent="0.25">
      <c r="A184" s="77"/>
      <c r="B184" s="124">
        <v>45127</v>
      </c>
      <c r="C184" s="125"/>
      <c r="D184" s="115" t="s">
        <v>41</v>
      </c>
      <c r="E184" s="116">
        <v>8815</v>
      </c>
      <c r="F184" s="163"/>
      <c r="G184" s="117">
        <f t="shared" si="2"/>
        <v>60180255.008399867</v>
      </c>
    </row>
    <row r="185" spans="1:9" s="7" customFormat="1" ht="18" thickTop="1" thickBot="1" x14ac:dyDescent="0.25">
      <c r="A185" s="77"/>
      <c r="B185" s="124">
        <v>45127</v>
      </c>
      <c r="C185" s="125"/>
      <c r="D185" s="115" t="s">
        <v>41</v>
      </c>
      <c r="E185" s="116">
        <v>2783</v>
      </c>
      <c r="F185" s="163"/>
      <c r="G185" s="117">
        <f t="shared" si="2"/>
        <v>60183038.008399867</v>
      </c>
    </row>
    <row r="186" spans="1:9" s="7" customFormat="1" ht="18" thickTop="1" thickBot="1" x14ac:dyDescent="0.25">
      <c r="A186" s="77"/>
      <c r="B186" s="124">
        <v>45127</v>
      </c>
      <c r="C186" s="125"/>
      <c r="D186" s="115" t="s">
        <v>41</v>
      </c>
      <c r="E186" s="116">
        <v>28766</v>
      </c>
      <c r="F186" s="163"/>
      <c r="G186" s="117">
        <f t="shared" si="2"/>
        <v>60211804.008399867</v>
      </c>
    </row>
    <row r="187" spans="1:9" s="7" customFormat="1" ht="18" thickTop="1" thickBot="1" x14ac:dyDescent="0.25">
      <c r="A187" s="77"/>
      <c r="B187" s="124">
        <v>45127</v>
      </c>
      <c r="C187" s="125"/>
      <c r="D187" s="115" t="s">
        <v>29</v>
      </c>
      <c r="E187" s="116">
        <v>54555.94</v>
      </c>
      <c r="F187" s="163">
        <v>1400.19</v>
      </c>
      <c r="G187" s="117">
        <f t="shared" si="2"/>
        <v>60264959.758399867</v>
      </c>
    </row>
    <row r="188" spans="1:9" s="7" customFormat="1" ht="18" thickTop="1" thickBot="1" x14ac:dyDescent="0.25">
      <c r="A188" s="77"/>
      <c r="B188" s="124">
        <v>45127</v>
      </c>
      <c r="C188" s="125"/>
      <c r="D188" s="115" t="s">
        <v>42</v>
      </c>
      <c r="E188" s="116">
        <v>1454700.1</v>
      </c>
      <c r="F188" s="163"/>
      <c r="G188" s="117">
        <f t="shared" si="2"/>
        <v>61719659.858399868</v>
      </c>
      <c r="H188" s="195"/>
      <c r="I188" s="105"/>
    </row>
    <row r="189" spans="1:9" s="7" customFormat="1" ht="18" thickTop="1" thickBot="1" x14ac:dyDescent="0.25">
      <c r="A189" s="77"/>
      <c r="B189" s="124">
        <v>45127</v>
      </c>
      <c r="C189" s="125"/>
      <c r="D189" s="115" t="s">
        <v>42</v>
      </c>
      <c r="E189" s="116">
        <v>1187386.79</v>
      </c>
      <c r="F189" s="163"/>
      <c r="G189" s="117">
        <f t="shared" si="2"/>
        <v>62907046.648399867</v>
      </c>
    </row>
    <row r="190" spans="1:9" s="7" customFormat="1" ht="18" thickTop="1" thickBot="1" x14ac:dyDescent="0.25">
      <c r="A190" s="77"/>
      <c r="B190" s="124">
        <v>45127</v>
      </c>
      <c r="C190" s="125"/>
      <c r="D190" s="115" t="s">
        <v>42</v>
      </c>
      <c r="E190" s="116">
        <v>435253.76000000001</v>
      </c>
      <c r="F190" s="163"/>
      <c r="G190" s="117">
        <f t="shared" si="2"/>
        <v>63342300.408399865</v>
      </c>
    </row>
    <row r="191" spans="1:9" s="7" customFormat="1" ht="18" thickTop="1" thickBot="1" x14ac:dyDescent="0.25">
      <c r="A191" s="77"/>
      <c r="B191" s="124">
        <v>45127</v>
      </c>
      <c r="C191" s="125"/>
      <c r="D191" s="115" t="s">
        <v>42</v>
      </c>
      <c r="E191" s="116">
        <v>27305.15</v>
      </c>
      <c r="F191" s="163"/>
      <c r="G191" s="117">
        <f t="shared" si="2"/>
        <v>63369605.558399864</v>
      </c>
    </row>
    <row r="192" spans="1:9" s="7" customFormat="1" ht="18" thickTop="1" thickBot="1" x14ac:dyDescent="0.25">
      <c r="A192" s="77"/>
      <c r="B192" s="124">
        <v>45127</v>
      </c>
      <c r="C192" s="125"/>
      <c r="D192" s="115" t="s">
        <v>42</v>
      </c>
      <c r="E192" s="116">
        <v>18228</v>
      </c>
      <c r="F192" s="163"/>
      <c r="G192" s="117">
        <f t="shared" si="2"/>
        <v>63387833.558399864</v>
      </c>
    </row>
    <row r="193" spans="1:7" s="7" customFormat="1" ht="18" thickTop="1" thickBot="1" x14ac:dyDescent="0.25">
      <c r="A193" s="77"/>
      <c r="B193" s="124">
        <v>45127</v>
      </c>
      <c r="C193" s="125"/>
      <c r="D193" s="115" t="s">
        <v>105</v>
      </c>
      <c r="E193" s="116">
        <v>131211.9</v>
      </c>
      <c r="F193" s="163"/>
      <c r="G193" s="117">
        <f t="shared" si="2"/>
        <v>63519045.458399862</v>
      </c>
    </row>
    <row r="194" spans="1:7" s="7" customFormat="1" ht="18" thickTop="1" thickBot="1" x14ac:dyDescent="0.25">
      <c r="A194" s="77"/>
      <c r="B194" s="124">
        <v>45127</v>
      </c>
      <c r="C194" s="125"/>
      <c r="D194" s="115" t="s">
        <v>105</v>
      </c>
      <c r="E194" s="116">
        <v>79499.399999999994</v>
      </c>
      <c r="F194" s="163"/>
      <c r="G194" s="117">
        <f t="shared" si="2"/>
        <v>63598544.858399861</v>
      </c>
    </row>
    <row r="195" spans="1:7" s="7" customFormat="1" ht="18" thickTop="1" thickBot="1" x14ac:dyDescent="0.25">
      <c r="A195" s="77"/>
      <c r="B195" s="124">
        <v>45127</v>
      </c>
      <c r="C195" s="125"/>
      <c r="D195" s="115" t="s">
        <v>42</v>
      </c>
      <c r="E195" s="116">
        <v>3329.27</v>
      </c>
      <c r="F195" s="163"/>
      <c r="G195" s="117">
        <f t="shared" si="2"/>
        <v>63601874.128399864</v>
      </c>
    </row>
    <row r="196" spans="1:7" s="7" customFormat="1" ht="31.5" thickTop="1" thickBot="1" x14ac:dyDescent="0.25">
      <c r="A196" s="77"/>
      <c r="B196" s="124">
        <v>45127</v>
      </c>
      <c r="C196" s="125"/>
      <c r="D196" s="115" t="s">
        <v>106</v>
      </c>
      <c r="E196" s="116">
        <v>6000</v>
      </c>
      <c r="F196" s="163"/>
      <c r="G196" s="117">
        <f t="shared" si="2"/>
        <v>63607874.128399864</v>
      </c>
    </row>
    <row r="197" spans="1:7" s="7" customFormat="1" ht="18" thickTop="1" thickBot="1" x14ac:dyDescent="0.25">
      <c r="A197" s="77"/>
      <c r="B197" s="124">
        <v>45127</v>
      </c>
      <c r="C197" s="125"/>
      <c r="D197" s="115" t="s">
        <v>63</v>
      </c>
      <c r="E197" s="116">
        <v>1627218.89</v>
      </c>
      <c r="F197" s="163"/>
      <c r="G197" s="117">
        <f t="shared" si="2"/>
        <v>65235093.018399864</v>
      </c>
    </row>
    <row r="198" spans="1:7" s="7" customFormat="1" ht="31.5" thickTop="1" thickBot="1" x14ac:dyDescent="0.25">
      <c r="A198" s="77"/>
      <c r="B198" s="124">
        <v>45127</v>
      </c>
      <c r="C198" s="125"/>
      <c r="D198" s="115" t="s">
        <v>50</v>
      </c>
      <c r="E198" s="116">
        <v>510965</v>
      </c>
      <c r="F198" s="163"/>
      <c r="G198" s="117">
        <f t="shared" si="2"/>
        <v>65746058.018399864</v>
      </c>
    </row>
    <row r="199" spans="1:7" s="7" customFormat="1" ht="18" thickTop="1" thickBot="1" x14ac:dyDescent="0.25">
      <c r="A199" s="77"/>
      <c r="B199" s="124">
        <v>45127</v>
      </c>
      <c r="C199" s="125"/>
      <c r="D199" s="115" t="s">
        <v>99</v>
      </c>
      <c r="E199" s="116">
        <v>31268.37</v>
      </c>
      <c r="F199" s="163"/>
      <c r="G199" s="117">
        <f t="shared" si="2"/>
        <v>65777326.388399862</v>
      </c>
    </row>
    <row r="200" spans="1:7" s="7" customFormat="1" ht="18" thickTop="1" thickBot="1" x14ac:dyDescent="0.25">
      <c r="A200" s="77"/>
      <c r="B200" s="124">
        <v>45127</v>
      </c>
      <c r="C200" s="125"/>
      <c r="D200" s="115" t="s">
        <v>44</v>
      </c>
      <c r="E200" s="116">
        <v>246464.48</v>
      </c>
      <c r="F200" s="163"/>
      <c r="G200" s="117">
        <f t="shared" si="2"/>
        <v>66023790.868399858</v>
      </c>
    </row>
    <row r="201" spans="1:7" s="7" customFormat="1" ht="18" thickTop="1" thickBot="1" x14ac:dyDescent="0.25">
      <c r="A201" s="77"/>
      <c r="B201" s="124">
        <v>45127</v>
      </c>
      <c r="C201" s="125"/>
      <c r="D201" s="115" t="s">
        <v>23</v>
      </c>
      <c r="E201" s="116"/>
      <c r="F201" s="163">
        <v>5692429.8300000001</v>
      </c>
      <c r="G201" s="117">
        <f t="shared" si="2"/>
        <v>60331361.03839986</v>
      </c>
    </row>
    <row r="202" spans="1:7" s="7" customFormat="1" ht="21.75" customHeight="1" thickTop="1" thickBot="1" x14ac:dyDescent="0.25">
      <c r="A202" s="77"/>
      <c r="B202" s="124">
        <v>45128</v>
      </c>
      <c r="C202" s="125"/>
      <c r="D202" s="115" t="s">
        <v>41</v>
      </c>
      <c r="E202" s="116">
        <v>34055</v>
      </c>
      <c r="F202" s="163"/>
      <c r="G202" s="117">
        <f t="shared" si="2"/>
        <v>60365416.03839986</v>
      </c>
    </row>
    <row r="203" spans="1:7" s="7" customFormat="1" ht="18" thickTop="1" thickBot="1" x14ac:dyDescent="0.25">
      <c r="A203" s="77"/>
      <c r="B203" s="124">
        <v>45128</v>
      </c>
      <c r="C203" s="125"/>
      <c r="D203" s="115" t="s">
        <v>41</v>
      </c>
      <c r="E203" s="116">
        <v>8785</v>
      </c>
      <c r="F203" s="163"/>
      <c r="G203" s="117">
        <f t="shared" si="2"/>
        <v>60374201.03839986</v>
      </c>
    </row>
    <row r="204" spans="1:7" s="7" customFormat="1" ht="18" thickTop="1" thickBot="1" x14ac:dyDescent="0.25">
      <c r="A204" s="77"/>
      <c r="B204" s="124">
        <v>45128</v>
      </c>
      <c r="C204" s="125"/>
      <c r="D204" s="115" t="s">
        <v>41</v>
      </c>
      <c r="E204" s="116">
        <v>20265</v>
      </c>
      <c r="F204" s="163"/>
      <c r="G204" s="117">
        <f t="shared" si="2"/>
        <v>60394466.03839986</v>
      </c>
    </row>
    <row r="205" spans="1:7" s="7" customFormat="1" ht="18" thickTop="1" thickBot="1" x14ac:dyDescent="0.25">
      <c r="A205" s="77"/>
      <c r="B205" s="124">
        <v>45128</v>
      </c>
      <c r="C205" s="125"/>
      <c r="D205" s="115" t="s">
        <v>41</v>
      </c>
      <c r="E205" s="116">
        <v>5500</v>
      </c>
      <c r="F205" s="163"/>
      <c r="G205" s="117">
        <f t="shared" si="2"/>
        <v>60399966.03839986</v>
      </c>
    </row>
    <row r="206" spans="1:7" s="7" customFormat="1" ht="18" thickTop="1" thickBot="1" x14ac:dyDescent="0.25">
      <c r="A206" s="77"/>
      <c r="B206" s="124">
        <v>45128</v>
      </c>
      <c r="C206" s="125"/>
      <c r="D206" s="115" t="s">
        <v>41</v>
      </c>
      <c r="E206" s="116">
        <v>5005</v>
      </c>
      <c r="F206" s="163"/>
      <c r="G206" s="117">
        <f t="shared" si="2"/>
        <v>60404971.03839986</v>
      </c>
    </row>
    <row r="207" spans="1:7" s="7" customFormat="1" ht="18" thickTop="1" thickBot="1" x14ac:dyDescent="0.25">
      <c r="A207" s="77"/>
      <c r="B207" s="124">
        <v>45128</v>
      </c>
      <c r="C207" s="125"/>
      <c r="D207" s="115" t="s">
        <v>41</v>
      </c>
      <c r="E207" s="116">
        <v>35255</v>
      </c>
      <c r="F207" s="163"/>
      <c r="G207" s="117">
        <f t="shared" si="2"/>
        <v>60440226.03839986</v>
      </c>
    </row>
    <row r="208" spans="1:7" s="7" customFormat="1" ht="18" thickTop="1" thickBot="1" x14ac:dyDescent="0.25">
      <c r="A208" s="77"/>
      <c r="B208" s="124">
        <v>45128</v>
      </c>
      <c r="C208" s="125"/>
      <c r="D208" s="115" t="s">
        <v>29</v>
      </c>
      <c r="E208" s="116">
        <v>117286.75</v>
      </c>
      <c r="F208" s="163">
        <v>3097.39</v>
      </c>
      <c r="G208" s="117">
        <f t="shared" si="2"/>
        <v>60554415.39839986</v>
      </c>
    </row>
    <row r="209" spans="1:7" s="7" customFormat="1" ht="18" thickTop="1" thickBot="1" x14ac:dyDescent="0.25">
      <c r="A209" s="77"/>
      <c r="B209" s="124">
        <v>45128</v>
      </c>
      <c r="C209" s="125"/>
      <c r="D209" s="115" t="s">
        <v>107</v>
      </c>
      <c r="E209" s="116">
        <v>139904.75</v>
      </c>
      <c r="F209" s="163"/>
      <c r="G209" s="117">
        <f t="shared" si="2"/>
        <v>60694320.14839986</v>
      </c>
    </row>
    <row r="210" spans="1:7" s="7" customFormat="1" ht="18" thickTop="1" thickBot="1" x14ac:dyDescent="0.25">
      <c r="A210" s="77"/>
      <c r="B210" s="124">
        <v>45128</v>
      </c>
      <c r="C210" s="125"/>
      <c r="D210" s="115" t="s">
        <v>81</v>
      </c>
      <c r="E210" s="116">
        <v>74489.38</v>
      </c>
      <c r="F210" s="163"/>
      <c r="G210" s="117">
        <f t="shared" ref="G210:G277" si="3">G209+E210-F210</f>
        <v>60768809.528399862</v>
      </c>
    </row>
    <row r="211" spans="1:7" s="7" customFormat="1" ht="18" thickTop="1" thickBot="1" x14ac:dyDescent="0.25">
      <c r="A211" s="77"/>
      <c r="B211" s="124">
        <v>45128</v>
      </c>
      <c r="C211" s="125"/>
      <c r="D211" s="115" t="s">
        <v>23</v>
      </c>
      <c r="E211" s="116"/>
      <c r="F211" s="163">
        <v>603886.76</v>
      </c>
      <c r="G211" s="117">
        <f t="shared" si="3"/>
        <v>60164922.768399864</v>
      </c>
    </row>
    <row r="212" spans="1:7" s="7" customFormat="1" ht="18" thickTop="1" thickBot="1" x14ac:dyDescent="0.25">
      <c r="A212" s="77"/>
      <c r="B212" s="124">
        <v>45129</v>
      </c>
      <c r="C212" s="125"/>
      <c r="D212" s="115" t="s">
        <v>41</v>
      </c>
      <c r="E212" s="116">
        <v>21240</v>
      </c>
      <c r="F212" s="163"/>
      <c r="G212" s="117">
        <f t="shared" si="3"/>
        <v>60186162.768399864</v>
      </c>
    </row>
    <row r="213" spans="1:7" s="7" customFormat="1" ht="18" thickTop="1" thickBot="1" x14ac:dyDescent="0.25">
      <c r="A213" s="77"/>
      <c r="B213" s="124">
        <v>45129</v>
      </c>
      <c r="C213" s="125"/>
      <c r="D213" s="115" t="s">
        <v>29</v>
      </c>
      <c r="E213" s="116">
        <v>18500</v>
      </c>
      <c r="F213" s="163">
        <v>462.5</v>
      </c>
      <c r="G213" s="117">
        <f t="shared" si="3"/>
        <v>60204200.268399864</v>
      </c>
    </row>
    <row r="214" spans="1:7" s="7" customFormat="1" ht="18" thickTop="1" thickBot="1" x14ac:dyDescent="0.25">
      <c r="A214" s="77"/>
      <c r="B214" s="124">
        <v>45130</v>
      </c>
      <c r="C214" s="125"/>
      <c r="D214" s="115" t="s">
        <v>41</v>
      </c>
      <c r="E214" s="116">
        <v>8500</v>
      </c>
      <c r="F214" s="163"/>
      <c r="G214" s="117">
        <f t="shared" si="3"/>
        <v>60212700.268399864</v>
      </c>
    </row>
    <row r="215" spans="1:7" s="7" customFormat="1" ht="18" thickTop="1" thickBot="1" x14ac:dyDescent="0.25">
      <c r="A215" s="77"/>
      <c r="B215" s="124">
        <v>45131</v>
      </c>
      <c r="C215" s="125"/>
      <c r="D215" s="115" t="s">
        <v>41</v>
      </c>
      <c r="E215" s="116">
        <v>78000</v>
      </c>
      <c r="F215" s="163"/>
      <c r="G215" s="117">
        <f t="shared" si="3"/>
        <v>60290700.268399864</v>
      </c>
    </row>
    <row r="216" spans="1:7" s="7" customFormat="1" ht="18" thickTop="1" thickBot="1" x14ac:dyDescent="0.25">
      <c r="A216" s="77"/>
      <c r="B216" s="124">
        <v>45131</v>
      </c>
      <c r="C216" s="125"/>
      <c r="D216" s="115" t="s">
        <v>41</v>
      </c>
      <c r="E216" s="116">
        <v>7005</v>
      </c>
      <c r="F216" s="163"/>
      <c r="G216" s="117">
        <f t="shared" si="3"/>
        <v>60297705.268399864</v>
      </c>
    </row>
    <row r="217" spans="1:7" s="7" customFormat="1" ht="18" thickTop="1" thickBot="1" x14ac:dyDescent="0.25">
      <c r="A217" s="77"/>
      <c r="B217" s="124">
        <v>45131</v>
      </c>
      <c r="C217" s="125"/>
      <c r="D217" s="115" t="s">
        <v>41</v>
      </c>
      <c r="E217" s="116">
        <v>56100</v>
      </c>
      <c r="F217" s="163"/>
      <c r="G217" s="117">
        <f t="shared" si="3"/>
        <v>60353805.268399864</v>
      </c>
    </row>
    <row r="218" spans="1:7" s="7" customFormat="1" ht="18" thickTop="1" thickBot="1" x14ac:dyDescent="0.25">
      <c r="A218" s="77"/>
      <c r="B218" s="124">
        <v>45131</v>
      </c>
      <c r="C218" s="125"/>
      <c r="D218" s="115" t="s">
        <v>41</v>
      </c>
      <c r="E218" s="116">
        <v>5620</v>
      </c>
      <c r="F218" s="163"/>
      <c r="G218" s="117">
        <f t="shared" si="3"/>
        <v>60359425.268399864</v>
      </c>
    </row>
    <row r="219" spans="1:7" s="7" customFormat="1" ht="18" thickTop="1" thickBot="1" x14ac:dyDescent="0.25">
      <c r="A219" s="77"/>
      <c r="B219" s="124">
        <v>45131</v>
      </c>
      <c r="C219" s="125"/>
      <c r="D219" s="115" t="s">
        <v>41</v>
      </c>
      <c r="E219" s="116">
        <v>26125</v>
      </c>
      <c r="F219" s="163"/>
      <c r="G219" s="117">
        <f t="shared" si="3"/>
        <v>60385550.268399864</v>
      </c>
    </row>
    <row r="220" spans="1:7" s="7" customFormat="1" ht="18" thickTop="1" thickBot="1" x14ac:dyDescent="0.25">
      <c r="A220" s="77"/>
      <c r="B220" s="124">
        <v>45131</v>
      </c>
      <c r="C220" s="125"/>
      <c r="D220" s="115" t="s">
        <v>41</v>
      </c>
      <c r="E220" s="116">
        <v>25905</v>
      </c>
      <c r="F220" s="163"/>
      <c r="G220" s="117">
        <f t="shared" si="3"/>
        <v>60411455.268399864</v>
      </c>
    </row>
    <row r="221" spans="1:7" s="7" customFormat="1" ht="31.5" thickTop="1" thickBot="1" x14ac:dyDescent="0.25">
      <c r="A221" s="77"/>
      <c r="B221" s="124">
        <v>45131</v>
      </c>
      <c r="C221" s="125"/>
      <c r="D221" s="115" t="s">
        <v>108</v>
      </c>
      <c r="E221" s="116">
        <v>23000</v>
      </c>
      <c r="F221" s="163"/>
      <c r="G221" s="117">
        <f t="shared" si="3"/>
        <v>60434455.268399864</v>
      </c>
    </row>
    <row r="222" spans="1:7" s="7" customFormat="1" ht="18" thickTop="1" thickBot="1" x14ac:dyDescent="0.25">
      <c r="A222" s="77"/>
      <c r="B222" s="124">
        <v>45131</v>
      </c>
      <c r="C222" s="125"/>
      <c r="D222" s="115" t="s">
        <v>29</v>
      </c>
      <c r="E222" s="116">
        <v>71660.25</v>
      </c>
      <c r="F222" s="163">
        <v>1867.7</v>
      </c>
      <c r="G222" s="117">
        <f t="shared" si="3"/>
        <v>60504247.818399861</v>
      </c>
    </row>
    <row r="223" spans="1:7" s="7" customFormat="1" ht="18" thickTop="1" thickBot="1" x14ac:dyDescent="0.25">
      <c r="A223" s="77"/>
      <c r="B223" s="124">
        <v>45131</v>
      </c>
      <c r="C223" s="125"/>
      <c r="D223" s="115" t="s">
        <v>23</v>
      </c>
      <c r="E223" s="116"/>
      <c r="F223" s="163">
        <v>575748.92000000004</v>
      </c>
      <c r="G223" s="117">
        <f t="shared" si="3"/>
        <v>59928498.89839986</v>
      </c>
    </row>
    <row r="224" spans="1:7" s="7" customFormat="1" ht="18" thickTop="1" thickBot="1" x14ac:dyDescent="0.25">
      <c r="A224" s="77"/>
      <c r="B224" s="124">
        <v>45132</v>
      </c>
      <c r="C224" s="125"/>
      <c r="D224" s="115" t="s">
        <v>41</v>
      </c>
      <c r="E224" s="116">
        <v>34877</v>
      </c>
      <c r="F224" s="163"/>
      <c r="G224" s="117">
        <f t="shared" si="3"/>
        <v>59963375.89839986</v>
      </c>
    </row>
    <row r="225" spans="1:7" s="7" customFormat="1" ht="18" thickTop="1" thickBot="1" x14ac:dyDescent="0.25">
      <c r="A225" s="77"/>
      <c r="B225" s="124">
        <v>45132</v>
      </c>
      <c r="C225" s="125"/>
      <c r="D225" s="115" t="s">
        <v>41</v>
      </c>
      <c r="E225" s="116">
        <v>2580</v>
      </c>
      <c r="F225" s="163"/>
      <c r="G225" s="117">
        <f t="shared" si="3"/>
        <v>59965955.89839986</v>
      </c>
    </row>
    <row r="226" spans="1:7" s="7" customFormat="1" ht="18" thickTop="1" thickBot="1" x14ac:dyDescent="0.25">
      <c r="A226" s="77"/>
      <c r="B226" s="124">
        <v>45132</v>
      </c>
      <c r="C226" s="125"/>
      <c r="D226" s="115" t="s">
        <v>41</v>
      </c>
      <c r="E226" s="116">
        <v>14265</v>
      </c>
      <c r="F226" s="163"/>
      <c r="G226" s="117">
        <f t="shared" si="3"/>
        <v>59980220.89839986</v>
      </c>
    </row>
    <row r="227" spans="1:7" s="7" customFormat="1" ht="18" thickTop="1" thickBot="1" x14ac:dyDescent="0.25">
      <c r="A227" s="77"/>
      <c r="B227" s="124">
        <v>45132</v>
      </c>
      <c r="C227" s="125"/>
      <c r="D227" s="115" t="s">
        <v>41</v>
      </c>
      <c r="E227" s="116">
        <v>2710</v>
      </c>
      <c r="F227" s="163"/>
      <c r="G227" s="117">
        <f t="shared" si="3"/>
        <v>59982930.89839986</v>
      </c>
    </row>
    <row r="228" spans="1:7" s="7" customFormat="1" ht="18" thickTop="1" thickBot="1" x14ac:dyDescent="0.25">
      <c r="A228" s="77"/>
      <c r="B228" s="124">
        <v>45132</v>
      </c>
      <c r="C228" s="125"/>
      <c r="D228" s="115" t="s">
        <v>41</v>
      </c>
      <c r="E228" s="116">
        <v>33565</v>
      </c>
      <c r="F228" s="163"/>
      <c r="G228" s="117">
        <f t="shared" si="3"/>
        <v>60016495.89839986</v>
      </c>
    </row>
    <row r="229" spans="1:7" s="7" customFormat="1" ht="18" thickTop="1" thickBot="1" x14ac:dyDescent="0.25">
      <c r="A229" s="77"/>
      <c r="B229" s="124">
        <v>45132</v>
      </c>
      <c r="C229" s="125"/>
      <c r="D229" s="115" t="s">
        <v>41</v>
      </c>
      <c r="E229" s="116">
        <v>55200</v>
      </c>
      <c r="F229" s="163"/>
      <c r="G229" s="117">
        <f t="shared" si="3"/>
        <v>60071695.89839986</v>
      </c>
    </row>
    <row r="230" spans="1:7" s="7" customFormat="1" ht="18" thickTop="1" thickBot="1" x14ac:dyDescent="0.25">
      <c r="A230" s="77"/>
      <c r="B230" s="124">
        <v>45132</v>
      </c>
      <c r="C230" s="125"/>
      <c r="D230" s="115" t="s">
        <v>99</v>
      </c>
      <c r="E230" s="116">
        <v>4062.35</v>
      </c>
      <c r="F230" s="163"/>
      <c r="G230" s="117">
        <f t="shared" si="3"/>
        <v>60075758.248399861</v>
      </c>
    </row>
    <row r="231" spans="1:7" s="7" customFormat="1" ht="18" thickTop="1" thickBot="1" x14ac:dyDescent="0.25">
      <c r="A231" s="77"/>
      <c r="B231" s="124">
        <v>45132</v>
      </c>
      <c r="C231" s="125"/>
      <c r="D231" s="115" t="s">
        <v>109</v>
      </c>
      <c r="E231" s="116">
        <v>99016.3</v>
      </c>
      <c r="F231" s="163"/>
      <c r="G231" s="117">
        <f t="shared" si="3"/>
        <v>60174774.548399858</v>
      </c>
    </row>
    <row r="232" spans="1:7" s="7" customFormat="1" ht="18" thickTop="1" thickBot="1" x14ac:dyDescent="0.25">
      <c r="A232" s="77"/>
      <c r="B232" s="124">
        <v>45132</v>
      </c>
      <c r="C232" s="125"/>
      <c r="D232" s="115" t="s">
        <v>29</v>
      </c>
      <c r="E232" s="116">
        <v>57069.06</v>
      </c>
      <c r="F232" s="163">
        <v>1464.62</v>
      </c>
      <c r="G232" s="117">
        <f t="shared" si="3"/>
        <v>60230378.988399863</v>
      </c>
    </row>
    <row r="233" spans="1:7" s="7" customFormat="1" ht="18" thickTop="1" thickBot="1" x14ac:dyDescent="0.25">
      <c r="A233" s="77"/>
      <c r="B233" s="124">
        <v>45132</v>
      </c>
      <c r="C233" s="125"/>
      <c r="D233" s="115" t="s">
        <v>23</v>
      </c>
      <c r="E233" s="116"/>
      <c r="F233" s="163">
        <v>1839780.27</v>
      </c>
      <c r="G233" s="117">
        <f t="shared" si="3"/>
        <v>58390598.71839986</v>
      </c>
    </row>
    <row r="234" spans="1:7" s="7" customFormat="1" ht="18" thickTop="1" thickBot="1" x14ac:dyDescent="0.25">
      <c r="A234" s="77"/>
      <c r="B234" s="124">
        <v>45133</v>
      </c>
      <c r="C234" s="125"/>
      <c r="D234" s="115" t="s">
        <v>41</v>
      </c>
      <c r="E234" s="116">
        <v>85380</v>
      </c>
      <c r="F234" s="163"/>
      <c r="G234" s="117">
        <f t="shared" si="3"/>
        <v>58475978.71839986</v>
      </c>
    </row>
    <row r="235" spans="1:7" s="7" customFormat="1" ht="18" thickTop="1" thickBot="1" x14ac:dyDescent="0.25">
      <c r="A235" s="77"/>
      <c r="B235" s="124">
        <v>45133</v>
      </c>
      <c r="C235" s="125"/>
      <c r="D235" s="115" t="s">
        <v>41</v>
      </c>
      <c r="E235" s="116">
        <v>2590</v>
      </c>
      <c r="F235" s="163"/>
      <c r="G235" s="117">
        <f t="shared" si="3"/>
        <v>58478568.71839986</v>
      </c>
    </row>
    <row r="236" spans="1:7" s="7" customFormat="1" ht="18" thickTop="1" thickBot="1" x14ac:dyDescent="0.25">
      <c r="A236" s="77"/>
      <c r="B236" s="124">
        <v>45133</v>
      </c>
      <c r="C236" s="125"/>
      <c r="D236" s="115" t="s">
        <v>41</v>
      </c>
      <c r="E236" s="116">
        <v>1560</v>
      </c>
      <c r="F236" s="163"/>
      <c r="G236" s="117">
        <f t="shared" si="3"/>
        <v>58480128.71839986</v>
      </c>
    </row>
    <row r="237" spans="1:7" s="7" customFormat="1" ht="18" thickTop="1" thickBot="1" x14ac:dyDescent="0.25">
      <c r="A237" s="77"/>
      <c r="B237" s="124">
        <v>45133</v>
      </c>
      <c r="C237" s="125"/>
      <c r="D237" s="115" t="s">
        <v>41</v>
      </c>
      <c r="E237" s="116">
        <v>20655</v>
      </c>
      <c r="F237" s="163"/>
      <c r="G237" s="117">
        <f t="shared" si="3"/>
        <v>58500783.71839986</v>
      </c>
    </row>
    <row r="238" spans="1:7" s="7" customFormat="1" ht="18" thickTop="1" thickBot="1" x14ac:dyDescent="0.25">
      <c r="A238" s="77"/>
      <c r="B238" s="124">
        <v>45133</v>
      </c>
      <c r="C238" s="125"/>
      <c r="D238" s="115" t="s">
        <v>41</v>
      </c>
      <c r="E238" s="116">
        <v>9031</v>
      </c>
      <c r="F238" s="163"/>
      <c r="G238" s="117">
        <f t="shared" si="3"/>
        <v>58509814.71839986</v>
      </c>
    </row>
    <row r="239" spans="1:7" s="7" customFormat="1" ht="23.25" customHeight="1" thickTop="1" thickBot="1" x14ac:dyDescent="0.25">
      <c r="A239" s="77"/>
      <c r="B239" s="124">
        <v>45133</v>
      </c>
      <c r="C239" s="125"/>
      <c r="D239" s="115" t="s">
        <v>41</v>
      </c>
      <c r="E239" s="116">
        <v>88640</v>
      </c>
      <c r="F239" s="163"/>
      <c r="G239" s="117">
        <f t="shared" si="3"/>
        <v>58598454.71839986</v>
      </c>
    </row>
    <row r="240" spans="1:7" s="7" customFormat="1" ht="18" thickTop="1" thickBot="1" x14ac:dyDescent="0.25">
      <c r="A240" s="77"/>
      <c r="B240" s="124">
        <v>45133</v>
      </c>
      <c r="C240" s="125"/>
      <c r="D240" s="115" t="s">
        <v>41</v>
      </c>
      <c r="E240" s="116">
        <v>65</v>
      </c>
      <c r="F240" s="163"/>
      <c r="G240" s="117">
        <f t="shared" si="3"/>
        <v>58598519.71839986</v>
      </c>
    </row>
    <row r="241" spans="1:7" s="7" customFormat="1" ht="18" thickTop="1" thickBot="1" x14ac:dyDescent="0.25">
      <c r="A241" s="77"/>
      <c r="B241" s="124">
        <v>45133</v>
      </c>
      <c r="C241" s="125"/>
      <c r="D241" s="115" t="s">
        <v>41</v>
      </c>
      <c r="E241" s="116">
        <v>10000</v>
      </c>
      <c r="F241" s="163"/>
      <c r="G241" s="117">
        <f t="shared" si="3"/>
        <v>58608519.71839986</v>
      </c>
    </row>
    <row r="242" spans="1:7" s="7" customFormat="1" ht="18" thickTop="1" thickBot="1" x14ac:dyDescent="0.25">
      <c r="A242" s="77"/>
      <c r="B242" s="124">
        <v>45133</v>
      </c>
      <c r="C242" s="125"/>
      <c r="D242" s="115" t="s">
        <v>29</v>
      </c>
      <c r="E242" s="116">
        <v>65641.48</v>
      </c>
      <c r="F242" s="163">
        <v>1695.08</v>
      </c>
      <c r="G242" s="117">
        <f t="shared" si="3"/>
        <v>58672466.118399858</v>
      </c>
    </row>
    <row r="243" spans="1:7" s="7" customFormat="1" ht="18" thickTop="1" thickBot="1" x14ac:dyDescent="0.25">
      <c r="A243" s="77"/>
      <c r="B243" s="124">
        <v>45133</v>
      </c>
      <c r="C243" s="125"/>
      <c r="D243" s="115" t="s">
        <v>110</v>
      </c>
      <c r="E243" s="116">
        <v>50000</v>
      </c>
      <c r="F243" s="163"/>
      <c r="G243" s="117">
        <f t="shared" si="3"/>
        <v>58722466.118399858</v>
      </c>
    </row>
    <row r="244" spans="1:7" s="7" customFormat="1" ht="18" thickTop="1" thickBot="1" x14ac:dyDescent="0.25">
      <c r="A244" s="77"/>
      <c r="B244" s="124">
        <v>45133</v>
      </c>
      <c r="C244" s="125"/>
      <c r="D244" s="115" t="s">
        <v>23</v>
      </c>
      <c r="E244" s="116"/>
      <c r="F244" s="163">
        <v>6906031.0899999999</v>
      </c>
      <c r="G244" s="117">
        <f t="shared" si="3"/>
        <v>51816435.028399855</v>
      </c>
    </row>
    <row r="245" spans="1:7" s="7" customFormat="1" ht="18" thickTop="1" thickBot="1" x14ac:dyDescent="0.25">
      <c r="A245" s="77"/>
      <c r="B245" s="124">
        <v>45134</v>
      </c>
      <c r="C245" s="125"/>
      <c r="D245" s="115" t="s">
        <v>41</v>
      </c>
      <c r="E245" s="116">
        <v>82103</v>
      </c>
      <c r="F245" s="163"/>
      <c r="G245" s="117">
        <f t="shared" si="3"/>
        <v>51898538.028399855</v>
      </c>
    </row>
    <row r="246" spans="1:7" s="7" customFormat="1" ht="18" thickTop="1" thickBot="1" x14ac:dyDescent="0.25">
      <c r="A246" s="77"/>
      <c r="B246" s="124">
        <v>45134</v>
      </c>
      <c r="C246" s="125"/>
      <c r="D246" s="115" t="s">
        <v>41</v>
      </c>
      <c r="E246" s="116">
        <v>33506</v>
      </c>
      <c r="F246" s="163"/>
      <c r="G246" s="117">
        <f t="shared" si="3"/>
        <v>51932044.028399855</v>
      </c>
    </row>
    <row r="247" spans="1:7" s="7" customFormat="1" ht="18" thickTop="1" thickBot="1" x14ac:dyDescent="0.25">
      <c r="A247" s="77"/>
      <c r="B247" s="124">
        <v>45134</v>
      </c>
      <c r="C247" s="125"/>
      <c r="D247" s="115" t="s">
        <v>41</v>
      </c>
      <c r="E247" s="116">
        <v>6305</v>
      </c>
      <c r="F247" s="163"/>
      <c r="G247" s="117">
        <f t="shared" si="3"/>
        <v>51938349.028399855</v>
      </c>
    </row>
    <row r="248" spans="1:7" s="7" customFormat="1" ht="18" thickTop="1" thickBot="1" x14ac:dyDescent="0.25">
      <c r="A248" s="77"/>
      <c r="B248" s="124">
        <v>45134</v>
      </c>
      <c r="C248" s="125"/>
      <c r="D248" s="115" t="s">
        <v>41</v>
      </c>
      <c r="E248" s="116">
        <v>2650</v>
      </c>
      <c r="F248" s="163"/>
      <c r="G248" s="117">
        <f t="shared" si="3"/>
        <v>51940999.028399855</v>
      </c>
    </row>
    <row r="249" spans="1:7" s="7" customFormat="1" ht="18" thickTop="1" thickBot="1" x14ac:dyDescent="0.25">
      <c r="A249" s="77"/>
      <c r="B249" s="124">
        <v>45134</v>
      </c>
      <c r="C249" s="125"/>
      <c r="D249" s="115" t="s">
        <v>41</v>
      </c>
      <c r="E249" s="116">
        <v>1737</v>
      </c>
      <c r="F249" s="163"/>
      <c r="G249" s="117">
        <f t="shared" si="3"/>
        <v>51942736.028399855</v>
      </c>
    </row>
    <row r="250" spans="1:7" s="7" customFormat="1" ht="18" thickTop="1" thickBot="1" x14ac:dyDescent="0.25">
      <c r="A250" s="77"/>
      <c r="B250" s="124">
        <v>45134</v>
      </c>
      <c r="C250" s="125"/>
      <c r="D250" s="115" t="s">
        <v>41</v>
      </c>
      <c r="E250" s="116">
        <v>25840</v>
      </c>
      <c r="F250" s="163"/>
      <c r="G250" s="117">
        <f t="shared" si="3"/>
        <v>51968576.028399855</v>
      </c>
    </row>
    <row r="251" spans="1:7" s="7" customFormat="1" ht="18" thickTop="1" thickBot="1" x14ac:dyDescent="0.25">
      <c r="A251" s="77"/>
      <c r="B251" s="124">
        <v>45134</v>
      </c>
      <c r="C251" s="125"/>
      <c r="D251" s="115" t="s">
        <v>41</v>
      </c>
      <c r="E251" s="116">
        <v>2972</v>
      </c>
      <c r="F251" s="163"/>
      <c r="G251" s="117">
        <f t="shared" si="3"/>
        <v>51971548.028399855</v>
      </c>
    </row>
    <row r="252" spans="1:7" s="7" customFormat="1" ht="18" thickTop="1" thickBot="1" x14ac:dyDescent="0.25">
      <c r="A252" s="77"/>
      <c r="B252" s="124">
        <v>45134</v>
      </c>
      <c r="C252" s="125"/>
      <c r="D252" s="115" t="s">
        <v>29</v>
      </c>
      <c r="E252" s="116">
        <v>68883.31</v>
      </c>
      <c r="F252" s="163">
        <v>1802.33</v>
      </c>
      <c r="G252" s="117">
        <f t="shared" si="3"/>
        <v>52038629.008399859</v>
      </c>
    </row>
    <row r="253" spans="1:7" s="7" customFormat="1" ht="18" thickTop="1" thickBot="1" x14ac:dyDescent="0.25">
      <c r="A253" s="77"/>
      <c r="B253" s="124">
        <v>45134</v>
      </c>
      <c r="C253" s="125"/>
      <c r="D253" s="115" t="s">
        <v>23</v>
      </c>
      <c r="E253" s="116"/>
      <c r="F253" s="163">
        <v>1603903.65</v>
      </c>
      <c r="G253" s="117">
        <f t="shared" si="3"/>
        <v>50434725.358399861</v>
      </c>
    </row>
    <row r="254" spans="1:7" s="7" customFormat="1" ht="18" thickTop="1" thickBot="1" x14ac:dyDescent="0.25">
      <c r="A254" s="77"/>
      <c r="B254" s="124">
        <v>45135</v>
      </c>
      <c r="C254" s="125"/>
      <c r="D254" s="115" t="s">
        <v>41</v>
      </c>
      <c r="E254" s="116">
        <v>23936</v>
      </c>
      <c r="F254" s="163"/>
      <c r="G254" s="117">
        <f t="shared" si="3"/>
        <v>50458661.358399861</v>
      </c>
    </row>
    <row r="255" spans="1:7" s="7" customFormat="1" ht="18" thickTop="1" thickBot="1" x14ac:dyDescent="0.25">
      <c r="A255" s="77"/>
      <c r="B255" s="124">
        <v>45135</v>
      </c>
      <c r="C255" s="125"/>
      <c r="D255" s="115" t="s">
        <v>41</v>
      </c>
      <c r="E255" s="116">
        <v>2900</v>
      </c>
      <c r="F255" s="163"/>
      <c r="G255" s="117">
        <f t="shared" si="3"/>
        <v>50461561.358399861</v>
      </c>
    </row>
    <row r="256" spans="1:7" s="7" customFormat="1" ht="18" thickTop="1" thickBot="1" x14ac:dyDescent="0.25">
      <c r="A256" s="77"/>
      <c r="B256" s="124">
        <v>45135</v>
      </c>
      <c r="C256" s="125"/>
      <c r="D256" s="115" t="s">
        <v>41</v>
      </c>
      <c r="E256" s="116">
        <v>40752</v>
      </c>
      <c r="F256" s="163"/>
      <c r="G256" s="117">
        <f t="shared" si="3"/>
        <v>50502313.358399861</v>
      </c>
    </row>
    <row r="257" spans="1:7" s="7" customFormat="1" ht="18" thickTop="1" thickBot="1" x14ac:dyDescent="0.25">
      <c r="A257" s="77"/>
      <c r="B257" s="124">
        <v>45135</v>
      </c>
      <c r="C257" s="125"/>
      <c r="D257" s="115" t="s">
        <v>41</v>
      </c>
      <c r="E257" s="116">
        <v>1270</v>
      </c>
      <c r="F257" s="163"/>
      <c r="G257" s="117">
        <f t="shared" si="3"/>
        <v>50503583.358399861</v>
      </c>
    </row>
    <row r="258" spans="1:7" s="7" customFormat="1" ht="18" thickTop="1" thickBot="1" x14ac:dyDescent="0.25">
      <c r="A258" s="77"/>
      <c r="B258" s="124">
        <v>45135</v>
      </c>
      <c r="C258" s="125"/>
      <c r="D258" s="115" t="s">
        <v>41</v>
      </c>
      <c r="E258" s="116">
        <v>13030</v>
      </c>
      <c r="F258" s="163"/>
      <c r="G258" s="117">
        <f t="shared" si="3"/>
        <v>50516613.358399861</v>
      </c>
    </row>
    <row r="259" spans="1:7" s="7" customFormat="1" ht="18" thickTop="1" thickBot="1" x14ac:dyDescent="0.25">
      <c r="A259" s="77"/>
      <c r="B259" s="124">
        <v>45135</v>
      </c>
      <c r="C259" s="125"/>
      <c r="D259" s="115" t="s">
        <v>41</v>
      </c>
      <c r="E259" s="116">
        <v>40060</v>
      </c>
      <c r="F259" s="163"/>
      <c r="G259" s="117">
        <f t="shared" si="3"/>
        <v>50556673.358399861</v>
      </c>
    </row>
    <row r="260" spans="1:7" s="7" customFormat="1" ht="18" thickTop="1" thickBot="1" x14ac:dyDescent="0.25">
      <c r="A260" s="77"/>
      <c r="B260" s="124">
        <v>45135</v>
      </c>
      <c r="C260" s="125"/>
      <c r="D260" s="115" t="s">
        <v>29</v>
      </c>
      <c r="E260" s="116">
        <v>48176.37</v>
      </c>
      <c r="F260" s="163">
        <v>1241.2</v>
      </c>
      <c r="G260" s="117">
        <f t="shared" si="3"/>
        <v>50603608.528399855</v>
      </c>
    </row>
    <row r="261" spans="1:7" s="7" customFormat="1" ht="20.25" customHeight="1" thickTop="1" thickBot="1" x14ac:dyDescent="0.25">
      <c r="A261" s="77"/>
      <c r="B261" s="124">
        <v>45135</v>
      </c>
      <c r="C261" s="125"/>
      <c r="D261" s="115" t="s">
        <v>75</v>
      </c>
      <c r="E261" s="116">
        <v>281766.12</v>
      </c>
      <c r="F261" s="163"/>
      <c r="G261" s="117">
        <f t="shared" si="3"/>
        <v>50885374.648399852</v>
      </c>
    </row>
    <row r="262" spans="1:7" s="7" customFormat="1" ht="18" thickTop="1" thickBot="1" x14ac:dyDescent="0.25">
      <c r="A262" s="77"/>
      <c r="B262" s="124">
        <v>45135</v>
      </c>
      <c r="C262" s="125"/>
      <c r="D262" s="115" t="s">
        <v>82</v>
      </c>
      <c r="E262" s="116">
        <v>7570.5</v>
      </c>
      <c r="F262" s="163"/>
      <c r="G262" s="117">
        <f t="shared" si="3"/>
        <v>50892945.148399852</v>
      </c>
    </row>
    <row r="263" spans="1:7" s="7" customFormat="1" ht="18" thickTop="1" thickBot="1" x14ac:dyDescent="0.25">
      <c r="A263" s="77"/>
      <c r="B263" s="124">
        <v>45135</v>
      </c>
      <c r="C263" s="125"/>
      <c r="D263" s="115" t="s">
        <v>111</v>
      </c>
      <c r="E263" s="116">
        <v>637063</v>
      </c>
      <c r="F263" s="163"/>
      <c r="G263" s="117">
        <f t="shared" si="3"/>
        <v>51530008.148399852</v>
      </c>
    </row>
    <row r="264" spans="1:7" s="7" customFormat="1" ht="18" thickTop="1" thickBot="1" x14ac:dyDescent="0.25">
      <c r="A264" s="77"/>
      <c r="B264" s="124">
        <v>45135</v>
      </c>
      <c r="C264" s="125"/>
      <c r="D264" s="115" t="s">
        <v>23</v>
      </c>
      <c r="E264" s="116"/>
      <c r="F264" s="163">
        <v>1333400</v>
      </c>
      <c r="G264" s="117">
        <f t="shared" si="3"/>
        <v>50196608.148399852</v>
      </c>
    </row>
    <row r="265" spans="1:7" s="7" customFormat="1" ht="18" thickTop="1" thickBot="1" x14ac:dyDescent="0.25">
      <c r="A265" s="77"/>
      <c r="B265" s="124">
        <v>45136</v>
      </c>
      <c r="C265" s="125"/>
      <c r="D265" s="115" t="s">
        <v>41</v>
      </c>
      <c r="E265" s="116">
        <v>760</v>
      </c>
      <c r="F265" s="163"/>
      <c r="G265" s="117">
        <f t="shared" si="3"/>
        <v>50197368.148399852</v>
      </c>
    </row>
    <row r="266" spans="1:7" s="7" customFormat="1" ht="18" thickTop="1" thickBot="1" x14ac:dyDescent="0.25">
      <c r="A266" s="77"/>
      <c r="B266" s="124">
        <v>45136</v>
      </c>
      <c r="C266" s="125"/>
      <c r="D266" s="115" t="s">
        <v>41</v>
      </c>
      <c r="E266" s="116">
        <v>17000</v>
      </c>
      <c r="F266" s="163"/>
      <c r="G266" s="117">
        <f t="shared" si="3"/>
        <v>50214368.148399852</v>
      </c>
    </row>
    <row r="267" spans="1:7" s="7" customFormat="1" ht="18" thickTop="1" thickBot="1" x14ac:dyDescent="0.25">
      <c r="A267" s="77"/>
      <c r="B267" s="124">
        <v>45136</v>
      </c>
      <c r="C267" s="125"/>
      <c r="D267" s="115" t="s">
        <v>29</v>
      </c>
      <c r="E267" s="116">
        <v>20950</v>
      </c>
      <c r="F267" s="163">
        <v>569.84</v>
      </c>
      <c r="G267" s="117">
        <f t="shared" si="3"/>
        <v>50234748.308399849</v>
      </c>
    </row>
    <row r="268" spans="1:7" s="7" customFormat="1" ht="18" thickTop="1" thickBot="1" x14ac:dyDescent="0.25">
      <c r="A268" s="77"/>
      <c r="B268" s="124">
        <v>45137</v>
      </c>
      <c r="C268" s="125"/>
      <c r="D268" s="115" t="s">
        <v>41</v>
      </c>
      <c r="E268" s="116">
        <v>2560</v>
      </c>
      <c r="F268" s="163"/>
      <c r="G268" s="117">
        <f t="shared" si="3"/>
        <v>50237308.308399849</v>
      </c>
    </row>
    <row r="269" spans="1:7" s="7" customFormat="1" ht="18" thickTop="1" thickBot="1" x14ac:dyDescent="0.25">
      <c r="A269" s="77"/>
      <c r="B269" s="124">
        <v>45138</v>
      </c>
      <c r="C269" s="125"/>
      <c r="D269" s="115" t="s">
        <v>41</v>
      </c>
      <c r="E269" s="116">
        <v>18355</v>
      </c>
      <c r="F269" s="163"/>
      <c r="G269" s="117">
        <f t="shared" si="3"/>
        <v>50255663.308399849</v>
      </c>
    </row>
    <row r="270" spans="1:7" s="7" customFormat="1" ht="18" thickTop="1" thickBot="1" x14ac:dyDescent="0.25">
      <c r="A270" s="77"/>
      <c r="B270" s="124">
        <v>45138</v>
      </c>
      <c r="C270" s="125"/>
      <c r="D270" s="115" t="s">
        <v>41</v>
      </c>
      <c r="E270" s="116">
        <v>21685</v>
      </c>
      <c r="F270" s="163"/>
      <c r="G270" s="117">
        <f t="shared" si="3"/>
        <v>50277348.308399849</v>
      </c>
    </row>
    <row r="271" spans="1:7" s="7" customFormat="1" ht="18" thickTop="1" thickBot="1" x14ac:dyDescent="0.25">
      <c r="A271" s="77"/>
      <c r="B271" s="124">
        <v>45138</v>
      </c>
      <c r="C271" s="125"/>
      <c r="D271" s="115" t="s">
        <v>41</v>
      </c>
      <c r="E271" s="116">
        <v>5025</v>
      </c>
      <c r="F271" s="163"/>
      <c r="G271" s="117">
        <f t="shared" si="3"/>
        <v>50282373.308399849</v>
      </c>
    </row>
    <row r="272" spans="1:7" s="7" customFormat="1" ht="18" thickTop="1" thickBot="1" x14ac:dyDescent="0.25">
      <c r="A272" s="77"/>
      <c r="B272" s="124">
        <v>45138</v>
      </c>
      <c r="C272" s="125"/>
      <c r="D272" s="115" t="s">
        <v>41</v>
      </c>
      <c r="E272" s="116">
        <v>10730</v>
      </c>
      <c r="F272" s="163"/>
      <c r="G272" s="117">
        <f t="shared" si="3"/>
        <v>50293103.308399849</v>
      </c>
    </row>
    <row r="273" spans="1:8" s="7" customFormat="1" ht="18" thickTop="1" thickBot="1" x14ac:dyDescent="0.25">
      <c r="A273" s="77"/>
      <c r="B273" s="124">
        <v>45138</v>
      </c>
      <c r="C273" s="125"/>
      <c r="D273" s="115" t="s">
        <v>41</v>
      </c>
      <c r="E273" s="116">
        <v>6500</v>
      </c>
      <c r="F273" s="163"/>
      <c r="G273" s="117">
        <f t="shared" si="3"/>
        <v>50299603.308399849</v>
      </c>
    </row>
    <row r="274" spans="1:8" s="7" customFormat="1" ht="18" thickTop="1" thickBot="1" x14ac:dyDescent="0.25">
      <c r="A274" s="77"/>
      <c r="B274" s="124">
        <v>45138</v>
      </c>
      <c r="C274" s="125"/>
      <c r="D274" s="115" t="s">
        <v>41</v>
      </c>
      <c r="E274" s="116">
        <v>18285</v>
      </c>
      <c r="F274" s="163"/>
      <c r="G274" s="117">
        <f t="shared" si="3"/>
        <v>50317888.308399849</v>
      </c>
    </row>
    <row r="275" spans="1:8" s="7" customFormat="1" ht="18" thickTop="1" thickBot="1" x14ac:dyDescent="0.25">
      <c r="A275" s="77"/>
      <c r="B275" s="124">
        <v>45138</v>
      </c>
      <c r="C275" s="125"/>
      <c r="D275" s="115" t="s">
        <v>29</v>
      </c>
      <c r="E275" s="116">
        <v>51147.839999999997</v>
      </c>
      <c r="F275" s="163"/>
      <c r="G275" s="117">
        <f t="shared" si="3"/>
        <v>50369036.148399852</v>
      </c>
    </row>
    <row r="276" spans="1:8" s="7" customFormat="1" ht="46.5" thickTop="1" thickBot="1" x14ac:dyDescent="0.25">
      <c r="A276" s="77"/>
      <c r="B276" s="124">
        <v>45138</v>
      </c>
      <c r="C276" s="125"/>
      <c r="D276" s="115" t="s">
        <v>112</v>
      </c>
      <c r="E276" s="116">
        <v>3500</v>
      </c>
      <c r="F276" s="163"/>
      <c r="G276" s="117">
        <f t="shared" si="3"/>
        <v>50372536.148399852</v>
      </c>
    </row>
    <row r="277" spans="1:8" s="7" customFormat="1" ht="18" thickTop="1" thickBot="1" x14ac:dyDescent="0.25">
      <c r="A277" s="77"/>
      <c r="B277" s="124">
        <v>45138</v>
      </c>
      <c r="C277" s="125"/>
      <c r="D277" s="115" t="s">
        <v>81</v>
      </c>
      <c r="E277" s="116">
        <v>143800.20000000001</v>
      </c>
      <c r="F277" s="163"/>
      <c r="G277" s="117">
        <f t="shared" si="3"/>
        <v>50516336.348399855</v>
      </c>
    </row>
    <row r="278" spans="1:8" ht="17.25" thickBot="1" x14ac:dyDescent="0.25">
      <c r="A278" s="26"/>
      <c r="B278" s="178"/>
      <c r="C278" s="179"/>
      <c r="D278" s="179" t="s">
        <v>8</v>
      </c>
      <c r="E278" s="177">
        <f>SUM(E17:E277)</f>
        <v>85726790.950000048</v>
      </c>
      <c r="F278" s="177">
        <f>SUM(F17:F277)</f>
        <v>55241438.161999993</v>
      </c>
      <c r="G278" s="88">
        <f>+G16+E278-F278</f>
        <v>50516336.34839993</v>
      </c>
      <c r="H278" s="28">
        <f>+G278-'[1]CTA. RECOLECTORA (010) y 3000'!$G$4395</f>
        <v>7.4505805969238281E-8</v>
      </c>
    </row>
    <row r="279" spans="1:8" ht="16.5" x14ac:dyDescent="0.2">
      <c r="A279" s="5"/>
      <c r="B279" s="126"/>
      <c r="C279" s="126"/>
      <c r="D279" s="126"/>
      <c r="E279" s="127"/>
      <c r="F279" s="190"/>
      <c r="G279" s="127"/>
    </row>
    <row r="280" spans="1:8" ht="16.5" x14ac:dyDescent="0.2">
      <c r="A280" s="5"/>
      <c r="B280" s="126"/>
      <c r="C280" s="128" t="s">
        <v>31</v>
      </c>
      <c r="D280" s="129"/>
      <c r="E280" s="200"/>
      <c r="F280" s="200"/>
      <c r="G280" s="127"/>
    </row>
    <row r="281" spans="1:8" ht="16.5" x14ac:dyDescent="0.2">
      <c r="A281" s="5"/>
      <c r="B281" s="126"/>
      <c r="C281" s="128" t="s">
        <v>33</v>
      </c>
      <c r="D281" s="129"/>
      <c r="E281" s="130"/>
      <c r="F281" s="191"/>
      <c r="G281" s="127"/>
    </row>
    <row r="282" spans="1:8" ht="16.5" x14ac:dyDescent="0.2">
      <c r="A282" s="5"/>
      <c r="B282" s="126"/>
      <c r="C282" s="128" t="s">
        <v>34</v>
      </c>
      <c r="D282" s="128" t="s">
        <v>38</v>
      </c>
      <c r="E282" s="128" t="s">
        <v>39</v>
      </c>
      <c r="G282" s="169" t="s">
        <v>48</v>
      </c>
    </row>
    <row r="283" spans="1:8" ht="16.5" x14ac:dyDescent="0.2">
      <c r="A283" s="5"/>
      <c r="B283" s="126"/>
      <c r="C283" s="129"/>
      <c r="D283" s="128" t="s">
        <v>31</v>
      </c>
      <c r="E283" s="81" t="s">
        <v>32</v>
      </c>
      <c r="G283" s="128" t="s">
        <v>61</v>
      </c>
    </row>
    <row r="284" spans="1:8" ht="16.5" x14ac:dyDescent="0.2">
      <c r="A284" s="5"/>
      <c r="B284" s="126"/>
      <c r="C284" s="129"/>
      <c r="D284" s="128" t="s">
        <v>33</v>
      </c>
      <c r="E284" s="81" t="s">
        <v>212</v>
      </c>
      <c r="G284" s="128" t="s">
        <v>43</v>
      </c>
    </row>
    <row r="285" spans="1:8" ht="16.5" x14ac:dyDescent="0.2">
      <c r="A285" s="5"/>
      <c r="B285" s="126"/>
      <c r="C285" s="129"/>
      <c r="D285" s="128" t="s">
        <v>34</v>
      </c>
      <c r="E285" s="81" t="s">
        <v>35</v>
      </c>
      <c r="G285" s="128" t="s">
        <v>37</v>
      </c>
    </row>
    <row r="286" spans="1:8" ht="16.5" x14ac:dyDescent="0.2">
      <c r="A286" s="5"/>
      <c r="B286" s="126"/>
      <c r="C286" s="129"/>
      <c r="D286" s="130"/>
      <c r="F286" s="190"/>
      <c r="H286" s="25"/>
    </row>
    <row r="287" spans="1:8" ht="16.5" x14ac:dyDescent="0.2">
      <c r="A287" s="5"/>
      <c r="B287" s="126"/>
      <c r="C287" s="129"/>
      <c r="D287" s="130"/>
      <c r="F287" s="190"/>
      <c r="G287" s="127"/>
    </row>
    <row r="288" spans="1:8" ht="16.5" x14ac:dyDescent="0.2">
      <c r="A288" s="5"/>
      <c r="B288" s="126"/>
      <c r="C288" s="129"/>
      <c r="D288" s="130"/>
      <c r="F288" s="190"/>
      <c r="G288" s="127"/>
    </row>
    <row r="289" spans="1:7" ht="16.5" x14ac:dyDescent="0.2">
      <c r="A289" s="5"/>
      <c r="B289" s="126"/>
      <c r="C289" s="129"/>
      <c r="D289" s="130"/>
      <c r="F289" s="190"/>
      <c r="G289" s="127"/>
    </row>
    <row r="290" spans="1:7" ht="16.5" x14ac:dyDescent="0.2">
      <c r="A290" s="5"/>
      <c r="B290" s="126"/>
      <c r="C290" s="126"/>
      <c r="F290" s="190"/>
      <c r="G290" s="127"/>
    </row>
    <row r="291" spans="1:7" ht="16.5" x14ac:dyDescent="0.2">
      <c r="A291" s="5"/>
      <c r="B291" s="126"/>
      <c r="C291" s="126"/>
      <c r="E291" s="130"/>
      <c r="F291" s="190"/>
      <c r="G291" s="127"/>
    </row>
    <row r="292" spans="1:7" ht="16.5" x14ac:dyDescent="0.2">
      <c r="A292" s="5"/>
      <c r="B292" s="5"/>
      <c r="C292" s="5"/>
      <c r="F292" s="193"/>
      <c r="G292" s="8"/>
    </row>
    <row r="293" spans="1:7" ht="16.5" x14ac:dyDescent="0.2">
      <c r="A293" s="5"/>
      <c r="B293" s="5"/>
      <c r="C293" s="5"/>
      <c r="F293" s="193"/>
      <c r="G293" s="8"/>
    </row>
    <row r="294" spans="1:7" ht="16.5" x14ac:dyDescent="0.2">
      <c r="A294" s="5"/>
      <c r="B294" s="5"/>
      <c r="C294" s="5"/>
      <c r="E294" s="8"/>
      <c r="F294" s="193"/>
      <c r="G294" s="8"/>
    </row>
    <row r="295" spans="1:7" x14ac:dyDescent="0.2">
      <c r="A295" s="9"/>
      <c r="B295" s="9"/>
      <c r="C295" s="9"/>
      <c r="D295" s="9"/>
      <c r="E295" s="9"/>
      <c r="F295" s="194"/>
      <c r="G295" s="9"/>
    </row>
    <row r="296" spans="1:7" x14ac:dyDescent="0.2">
      <c r="A296" s="9"/>
      <c r="B296" s="9"/>
      <c r="C296" s="9"/>
      <c r="D296" s="9"/>
      <c r="E296" s="9"/>
      <c r="F296" s="194"/>
      <c r="G296" s="9"/>
    </row>
    <row r="297" spans="1:7" x14ac:dyDescent="0.2">
      <c r="A297" s="9"/>
      <c r="B297" s="9"/>
      <c r="C297" s="9"/>
      <c r="D297" s="9"/>
      <c r="E297" s="9"/>
      <c r="F297" s="194"/>
      <c r="G297" s="9"/>
    </row>
    <row r="316" spans="1:1" ht="13.5" thickBot="1" x14ac:dyDescent="0.25"/>
    <row r="317" spans="1:1" ht="15" x14ac:dyDescent="0.2">
      <c r="A317" s="2"/>
    </row>
  </sheetData>
  <autoFilter ref="B1:H317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2" max="6" man="1"/>
    <brk id="120" max="6" man="1"/>
    <brk id="178" max="6" man="1"/>
    <brk id="23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93"/>
  <sheetViews>
    <sheetView topLeftCell="B235" zoomScale="80" zoomScaleNormal="80" workbookViewId="0">
      <selection activeCell="I245" sqref="I24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6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1"/>
    </row>
    <row r="2" spans="1:13" s="11" customFormat="1" x14ac:dyDescent="0.2">
      <c r="E2" s="171"/>
    </row>
    <row r="3" spans="1:13" s="14" customFormat="1" ht="12" customHeight="1" x14ac:dyDescent="0.2">
      <c r="E3" s="172"/>
    </row>
    <row r="4" spans="1:13" s="15" customFormat="1" ht="18" customHeight="1" x14ac:dyDescent="0.3">
      <c r="B4" s="16"/>
      <c r="C4" s="16"/>
      <c r="D4" s="12"/>
      <c r="E4" s="173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9" t="s">
        <v>10</v>
      </c>
      <c r="D6" s="229"/>
      <c r="E6" s="229"/>
      <c r="F6" s="229"/>
      <c r="G6" s="229"/>
      <c r="H6" s="229"/>
      <c r="I6" s="229"/>
      <c r="J6" s="16"/>
      <c r="K6" s="16"/>
    </row>
    <row r="7" spans="1:13" s="14" customFormat="1" ht="18.75" x14ac:dyDescent="0.2">
      <c r="B7" s="18"/>
      <c r="C7" s="235" t="s">
        <v>19</v>
      </c>
      <c r="D7" s="235"/>
      <c r="E7" s="235"/>
      <c r="F7" s="235"/>
      <c r="G7" s="235"/>
      <c r="H7" s="235"/>
      <c r="I7" s="235"/>
    </row>
    <row r="8" spans="1:13" s="17" customFormat="1" ht="21" customHeight="1" x14ac:dyDescent="0.2">
      <c r="B8" s="18"/>
      <c r="C8" s="235" t="s">
        <v>3</v>
      </c>
      <c r="D8" s="235"/>
      <c r="E8" s="235"/>
      <c r="F8" s="235"/>
      <c r="G8" s="235"/>
      <c r="H8" s="235"/>
      <c r="I8" s="235"/>
    </row>
    <row r="9" spans="1:13" s="14" customFormat="1" ht="18.75" x14ac:dyDescent="0.2">
      <c r="C9" s="236" t="s">
        <v>198</v>
      </c>
      <c r="D9" s="236"/>
      <c r="E9" s="236"/>
      <c r="F9" s="236"/>
      <c r="G9" s="236"/>
      <c r="H9" s="236"/>
      <c r="I9" s="236"/>
    </row>
    <row r="10" spans="1:13" s="11" customFormat="1" ht="19.5" customHeight="1" thickBot="1" x14ac:dyDescent="0.25">
      <c r="E10" s="171"/>
    </row>
    <row r="11" spans="1:13" s="3" customFormat="1" ht="28.5" customHeight="1" thickTop="1" thickBot="1" x14ac:dyDescent="0.25">
      <c r="A11" s="7"/>
      <c r="B11" s="7"/>
      <c r="C11" s="234"/>
      <c r="D11" s="231" t="s">
        <v>17</v>
      </c>
      <c r="E11" s="231"/>
      <c r="F11" s="231"/>
      <c r="G11" s="231"/>
      <c r="H11" s="231"/>
      <c r="I11" s="231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34"/>
      <c r="D12" s="230" t="s">
        <v>7</v>
      </c>
      <c r="E12" s="230"/>
      <c r="F12" s="230"/>
      <c r="G12" s="230"/>
      <c r="H12" s="230"/>
      <c r="I12" s="50">
        <f>+'[1]CTA. RECOLECTORA AUXILIAR 3001'!$J$2961</f>
        <v>-21407173.843999978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34"/>
      <c r="D13" s="61" t="s">
        <v>4</v>
      </c>
      <c r="E13" s="170" t="s">
        <v>5</v>
      </c>
      <c r="F13" s="61" t="s">
        <v>6</v>
      </c>
      <c r="G13" s="61" t="s">
        <v>0</v>
      </c>
      <c r="H13" s="61" t="s">
        <v>1</v>
      </c>
      <c r="I13" s="61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4"/>
      <c r="F14" s="139">
        <v>45107</v>
      </c>
      <c r="G14" s="144"/>
      <c r="H14" s="145">
        <v>0</v>
      </c>
      <c r="I14" s="60">
        <f>+I12</f>
        <v>-21407173.843999978</v>
      </c>
    </row>
    <row r="15" spans="1:13" s="27" customFormat="1" ht="31.5" customHeight="1" thickTop="1" thickBot="1" x14ac:dyDescent="0.25">
      <c r="C15" s="62"/>
      <c r="D15" s="64">
        <v>45108</v>
      </c>
      <c r="E15" s="65">
        <v>8631</v>
      </c>
      <c r="F15" s="96" t="s">
        <v>114</v>
      </c>
      <c r="G15" s="100"/>
      <c r="H15" s="100">
        <v>474989.39</v>
      </c>
      <c r="I15" s="44">
        <f>I14+G15-H15</f>
        <v>-21882163.233999979</v>
      </c>
    </row>
    <row r="16" spans="1:13" s="27" customFormat="1" ht="31.5" customHeight="1" thickTop="1" thickBot="1" x14ac:dyDescent="0.25">
      <c r="C16" s="135"/>
      <c r="D16" s="64">
        <v>45108</v>
      </c>
      <c r="E16" s="68">
        <v>8632</v>
      </c>
      <c r="F16" s="96" t="s">
        <v>115</v>
      </c>
      <c r="G16" s="101"/>
      <c r="H16" s="101">
        <v>809600</v>
      </c>
      <c r="I16" s="44">
        <f t="shared" ref="I16:I79" si="0">I15+G16-H16</f>
        <v>-22691763.233999979</v>
      </c>
    </row>
    <row r="17" spans="3:9" s="27" customFormat="1" ht="24.75" customHeight="1" thickTop="1" thickBot="1" x14ac:dyDescent="0.25">
      <c r="C17" s="63"/>
      <c r="D17" s="64">
        <v>45113</v>
      </c>
      <c r="E17" s="65"/>
      <c r="F17" s="96" t="s">
        <v>23</v>
      </c>
      <c r="G17" s="101">
        <v>8694755.8200000003</v>
      </c>
      <c r="H17" s="98"/>
      <c r="I17" s="44">
        <f t="shared" si="0"/>
        <v>-13997007.413999978</v>
      </c>
    </row>
    <row r="18" spans="3:9" s="27" customFormat="1" ht="30" thickTop="1" thickBot="1" x14ac:dyDescent="0.25">
      <c r="C18" s="63"/>
      <c r="D18" s="64">
        <v>45114</v>
      </c>
      <c r="E18" s="68"/>
      <c r="F18" s="96" t="s">
        <v>23</v>
      </c>
      <c r="G18" s="101">
        <v>1161961.82</v>
      </c>
      <c r="H18" s="98"/>
      <c r="I18" s="44">
        <f t="shared" si="0"/>
        <v>-12835045.593999978</v>
      </c>
    </row>
    <row r="19" spans="3:9" s="27" customFormat="1" ht="30" thickTop="1" thickBot="1" x14ac:dyDescent="0.25">
      <c r="C19" s="63"/>
      <c r="D19" s="64">
        <v>45117</v>
      </c>
      <c r="E19" s="65">
        <v>8631</v>
      </c>
      <c r="F19" s="96" t="s">
        <v>16</v>
      </c>
      <c r="G19" s="101"/>
      <c r="H19" s="98">
        <v>11220.1</v>
      </c>
      <c r="I19" s="44">
        <f t="shared" si="0"/>
        <v>-12846265.693999978</v>
      </c>
    </row>
    <row r="20" spans="3:9" s="27" customFormat="1" ht="18" thickTop="1" thickBot="1" x14ac:dyDescent="0.25">
      <c r="C20" s="63"/>
      <c r="D20" s="64">
        <v>45117</v>
      </c>
      <c r="E20" s="68">
        <v>8631</v>
      </c>
      <c r="F20" s="96" t="s">
        <v>116</v>
      </c>
      <c r="G20" s="101"/>
      <c r="H20" s="98">
        <v>239616</v>
      </c>
      <c r="I20" s="44">
        <f t="shared" si="0"/>
        <v>-13085881.693999978</v>
      </c>
    </row>
    <row r="21" spans="3:9" s="27" customFormat="1" ht="30" thickTop="1" thickBot="1" x14ac:dyDescent="0.25">
      <c r="C21" s="63"/>
      <c r="D21" s="64">
        <v>45117</v>
      </c>
      <c r="E21" s="65">
        <v>8632</v>
      </c>
      <c r="F21" s="96" t="s">
        <v>16</v>
      </c>
      <c r="G21" s="101"/>
      <c r="H21" s="98">
        <v>3406.3</v>
      </c>
      <c r="I21" s="44">
        <f t="shared" si="0"/>
        <v>-13089287.993999979</v>
      </c>
    </row>
    <row r="22" spans="3:9" s="27" customFormat="1" ht="18" thickTop="1" thickBot="1" x14ac:dyDescent="0.25">
      <c r="C22" s="63"/>
      <c r="D22" s="64">
        <v>45117</v>
      </c>
      <c r="E22" s="68">
        <v>8632</v>
      </c>
      <c r="F22" s="96" t="s">
        <v>116</v>
      </c>
      <c r="G22" s="101"/>
      <c r="H22" s="98">
        <v>64719.7</v>
      </c>
      <c r="I22" s="44">
        <f t="shared" si="0"/>
        <v>-13154007.693999978</v>
      </c>
    </row>
    <row r="23" spans="3:9" s="27" customFormat="1" ht="30" thickTop="1" thickBot="1" x14ac:dyDescent="0.25">
      <c r="C23" s="63"/>
      <c r="D23" s="64">
        <v>45117</v>
      </c>
      <c r="E23" s="65">
        <v>8633</v>
      </c>
      <c r="F23" s="96" t="s">
        <v>16</v>
      </c>
      <c r="G23" s="101"/>
      <c r="H23" s="98">
        <v>7556.25</v>
      </c>
      <c r="I23" s="44">
        <f t="shared" si="0"/>
        <v>-13161563.943999978</v>
      </c>
    </row>
    <row r="24" spans="3:9" s="27" customFormat="1" ht="18" thickTop="1" thickBot="1" x14ac:dyDescent="0.25">
      <c r="C24" s="63"/>
      <c r="D24" s="64">
        <v>45117</v>
      </c>
      <c r="E24" s="68">
        <v>8633</v>
      </c>
      <c r="F24" s="96" t="s">
        <v>117</v>
      </c>
      <c r="G24" s="101"/>
      <c r="H24" s="97">
        <v>143568.75</v>
      </c>
      <c r="I24" s="44">
        <f t="shared" si="0"/>
        <v>-13305132.693999978</v>
      </c>
    </row>
    <row r="25" spans="3:9" s="27" customFormat="1" ht="30" thickTop="1" thickBot="1" x14ac:dyDescent="0.25">
      <c r="C25" s="63"/>
      <c r="D25" s="64">
        <v>45117</v>
      </c>
      <c r="E25" s="68">
        <v>8634</v>
      </c>
      <c r="F25" s="96" t="s">
        <v>16</v>
      </c>
      <c r="G25" s="101"/>
      <c r="H25" s="97">
        <v>5669.4770000000008</v>
      </c>
      <c r="I25" s="44">
        <f t="shared" si="0"/>
        <v>-13310802.170999978</v>
      </c>
    </row>
    <row r="26" spans="3:9" s="27" customFormat="1" ht="18" thickTop="1" thickBot="1" x14ac:dyDescent="0.25">
      <c r="C26" s="63"/>
      <c r="D26" s="64">
        <v>45117</v>
      </c>
      <c r="E26" s="65">
        <v>8634</v>
      </c>
      <c r="F26" s="96" t="s">
        <v>117</v>
      </c>
      <c r="G26" s="101"/>
      <c r="H26" s="98">
        <v>128130.183</v>
      </c>
      <c r="I26" s="44">
        <f t="shared" si="0"/>
        <v>-13438932.353999978</v>
      </c>
    </row>
    <row r="27" spans="3:9" s="27" customFormat="1" ht="30" thickTop="1" thickBot="1" x14ac:dyDescent="0.25">
      <c r="C27" s="63"/>
      <c r="D27" s="64">
        <v>45118</v>
      </c>
      <c r="E27" s="65"/>
      <c r="F27" s="96" t="s">
        <v>23</v>
      </c>
      <c r="G27" s="101">
        <v>4885482.0199999996</v>
      </c>
      <c r="H27" s="98"/>
      <c r="I27" s="44">
        <f t="shared" si="0"/>
        <v>-8553450.3339999784</v>
      </c>
    </row>
    <row r="28" spans="3:9" s="27" customFormat="1" ht="30" thickTop="1" thickBot="1" x14ac:dyDescent="0.25">
      <c r="C28" s="63"/>
      <c r="D28" s="64">
        <v>45118</v>
      </c>
      <c r="E28" s="68">
        <v>8635</v>
      </c>
      <c r="F28" s="96" t="s">
        <v>16</v>
      </c>
      <c r="G28" s="101"/>
      <c r="H28" s="98">
        <v>551.87800000000004</v>
      </c>
      <c r="I28" s="44">
        <f t="shared" si="0"/>
        <v>-8554002.2119999789</v>
      </c>
    </row>
    <row r="29" spans="3:9" s="27" customFormat="1" ht="18" thickTop="1" thickBot="1" x14ac:dyDescent="0.25">
      <c r="C29" s="63"/>
      <c r="D29" s="64">
        <v>45118</v>
      </c>
      <c r="E29" s="68">
        <v>8635</v>
      </c>
      <c r="F29" s="96" t="s">
        <v>117</v>
      </c>
      <c r="G29" s="101"/>
      <c r="H29" s="98">
        <v>12472.441999999999</v>
      </c>
      <c r="I29" s="44">
        <f t="shared" si="0"/>
        <v>-8566474.6539999787</v>
      </c>
    </row>
    <row r="30" spans="3:9" s="27" customFormat="1" ht="30" thickTop="1" thickBot="1" x14ac:dyDescent="0.25">
      <c r="C30" s="63"/>
      <c r="D30" s="64">
        <v>45118</v>
      </c>
      <c r="E30" s="65">
        <v>8636</v>
      </c>
      <c r="F30" s="96" t="s">
        <v>16</v>
      </c>
      <c r="G30" s="102"/>
      <c r="H30" s="98">
        <v>360</v>
      </c>
      <c r="I30" s="44">
        <f t="shared" si="0"/>
        <v>-8566834.6539999787</v>
      </c>
    </row>
    <row r="31" spans="3:9" s="27" customFormat="1" ht="18" thickTop="1" thickBot="1" x14ac:dyDescent="0.25">
      <c r="C31" s="63"/>
      <c r="D31" s="64">
        <v>45118</v>
      </c>
      <c r="E31" s="68">
        <v>8636</v>
      </c>
      <c r="F31" s="66" t="s">
        <v>117</v>
      </c>
      <c r="G31" s="99"/>
      <c r="H31" s="80">
        <v>6840</v>
      </c>
      <c r="I31" s="44">
        <f t="shared" si="0"/>
        <v>-8573674.6539999787</v>
      </c>
    </row>
    <row r="32" spans="3:9" s="27" customFormat="1" ht="30" thickTop="1" thickBot="1" x14ac:dyDescent="0.25">
      <c r="C32" s="63"/>
      <c r="D32" s="64">
        <v>45118</v>
      </c>
      <c r="E32" s="65">
        <v>8637</v>
      </c>
      <c r="F32" s="66" t="s">
        <v>16</v>
      </c>
      <c r="G32" s="80"/>
      <c r="H32" s="80">
        <v>2607</v>
      </c>
      <c r="I32" s="44">
        <f t="shared" si="0"/>
        <v>-8576281.6539999787</v>
      </c>
    </row>
    <row r="33" spans="3:9" s="27" customFormat="1" ht="18" thickTop="1" thickBot="1" x14ac:dyDescent="0.25">
      <c r="C33" s="63"/>
      <c r="D33" s="64">
        <v>45118</v>
      </c>
      <c r="E33" s="68">
        <v>8637</v>
      </c>
      <c r="F33" s="66" t="s">
        <v>117</v>
      </c>
      <c r="G33" s="80"/>
      <c r="H33" s="80">
        <v>56536.2</v>
      </c>
      <c r="I33" s="44">
        <f t="shared" si="0"/>
        <v>-8632817.8539999779</v>
      </c>
    </row>
    <row r="34" spans="3:9" s="27" customFormat="1" ht="30" thickTop="1" thickBot="1" x14ac:dyDescent="0.25">
      <c r="C34" s="63"/>
      <c r="D34" s="64">
        <v>45118</v>
      </c>
      <c r="E34" s="65">
        <v>8638</v>
      </c>
      <c r="F34" s="66" t="s">
        <v>16</v>
      </c>
      <c r="G34" s="80"/>
      <c r="H34" s="80">
        <v>2537.5</v>
      </c>
      <c r="I34" s="44">
        <f t="shared" si="0"/>
        <v>-8635355.3539999779</v>
      </c>
    </row>
    <row r="35" spans="3:9" s="27" customFormat="1" ht="18" thickTop="1" thickBot="1" x14ac:dyDescent="0.25">
      <c r="C35" s="63"/>
      <c r="D35" s="64">
        <v>45118</v>
      </c>
      <c r="E35" s="68">
        <v>8638</v>
      </c>
      <c r="F35" s="66" t="s">
        <v>117</v>
      </c>
      <c r="G35" s="80"/>
      <c r="H35" s="80">
        <v>48212.5</v>
      </c>
      <c r="I35" s="44">
        <f t="shared" si="0"/>
        <v>-8683567.8539999779</v>
      </c>
    </row>
    <row r="36" spans="3:9" s="27" customFormat="1" ht="30" thickTop="1" thickBot="1" x14ac:dyDescent="0.25">
      <c r="C36" s="63"/>
      <c r="D36" s="64">
        <v>45118</v>
      </c>
      <c r="E36" s="65">
        <v>8639</v>
      </c>
      <c r="F36" s="66" t="s">
        <v>16</v>
      </c>
      <c r="G36" s="80"/>
      <c r="H36" s="80">
        <v>3980.8500000000004</v>
      </c>
      <c r="I36" s="44">
        <f t="shared" si="0"/>
        <v>-8687548.7039999776</v>
      </c>
    </row>
    <row r="37" spans="3:9" s="27" customFormat="1" ht="18" thickTop="1" thickBot="1" x14ac:dyDescent="0.25">
      <c r="C37" s="63"/>
      <c r="D37" s="64">
        <v>45118</v>
      </c>
      <c r="E37" s="68">
        <v>8639</v>
      </c>
      <c r="F37" s="66" t="s">
        <v>117</v>
      </c>
      <c r="G37" s="80"/>
      <c r="H37" s="67">
        <v>75636.149999999994</v>
      </c>
      <c r="I37" s="44">
        <f t="shared" si="0"/>
        <v>-8763184.8539999779</v>
      </c>
    </row>
    <row r="38" spans="3:9" s="27" customFormat="1" ht="30" thickTop="1" thickBot="1" x14ac:dyDescent="0.25">
      <c r="C38" s="63"/>
      <c r="D38" s="64">
        <v>45118</v>
      </c>
      <c r="E38" s="65">
        <v>8640</v>
      </c>
      <c r="F38" s="66" t="s">
        <v>16</v>
      </c>
      <c r="G38" s="80"/>
      <c r="H38" s="67">
        <v>11575.980000000001</v>
      </c>
      <c r="I38" s="44">
        <f t="shared" si="0"/>
        <v>-8774760.8339999784</v>
      </c>
    </row>
    <row r="39" spans="3:9" s="27" customFormat="1" ht="18" thickTop="1" thickBot="1" x14ac:dyDescent="0.25">
      <c r="C39" s="63"/>
      <c r="D39" s="64">
        <v>45118</v>
      </c>
      <c r="E39" s="68">
        <v>8640</v>
      </c>
      <c r="F39" s="66" t="s">
        <v>117</v>
      </c>
      <c r="G39" s="80"/>
      <c r="H39" s="67">
        <v>226338.41999999998</v>
      </c>
      <c r="I39" s="44">
        <f t="shared" si="0"/>
        <v>-9001099.2539999783</v>
      </c>
    </row>
    <row r="40" spans="3:9" s="27" customFormat="1" ht="30" thickTop="1" thickBot="1" x14ac:dyDescent="0.25">
      <c r="C40" s="63"/>
      <c r="D40" s="64">
        <v>45118</v>
      </c>
      <c r="E40" s="65">
        <v>8641</v>
      </c>
      <c r="F40" s="66" t="s">
        <v>16</v>
      </c>
      <c r="G40" s="80"/>
      <c r="H40" s="67">
        <v>3835</v>
      </c>
      <c r="I40" s="44">
        <f t="shared" si="0"/>
        <v>-9004934.2539999783</v>
      </c>
    </row>
    <row r="41" spans="3:9" s="27" customFormat="1" ht="18" thickTop="1" thickBot="1" x14ac:dyDescent="0.25">
      <c r="C41" s="63"/>
      <c r="D41" s="64">
        <v>45118</v>
      </c>
      <c r="E41" s="68">
        <v>8641</v>
      </c>
      <c r="F41" s="66" t="s">
        <v>118</v>
      </c>
      <c r="G41" s="80"/>
      <c r="H41" s="67">
        <v>72865</v>
      </c>
      <c r="I41" s="44">
        <f t="shared" si="0"/>
        <v>-9077799.2539999783</v>
      </c>
    </row>
    <row r="42" spans="3:9" s="27" customFormat="1" ht="30" thickTop="1" thickBot="1" x14ac:dyDescent="0.25">
      <c r="C42" s="63"/>
      <c r="D42" s="64">
        <v>45118</v>
      </c>
      <c r="E42" s="68">
        <v>8642</v>
      </c>
      <c r="F42" s="66" t="s">
        <v>16</v>
      </c>
      <c r="G42" s="80"/>
      <c r="H42" s="67">
        <v>2570</v>
      </c>
      <c r="I42" s="44">
        <f t="shared" si="0"/>
        <v>-9080369.2539999783</v>
      </c>
    </row>
    <row r="43" spans="3:9" s="27" customFormat="1" ht="35.25" customHeight="1" thickTop="1" thickBot="1" x14ac:dyDescent="0.25">
      <c r="C43" s="63"/>
      <c r="D43" s="64">
        <v>45118</v>
      </c>
      <c r="E43" s="68">
        <v>8642</v>
      </c>
      <c r="F43" s="66" t="s">
        <v>118</v>
      </c>
      <c r="G43" s="80"/>
      <c r="H43" s="67">
        <v>48830</v>
      </c>
      <c r="I43" s="44">
        <f t="shared" si="0"/>
        <v>-9129199.2539999783</v>
      </c>
    </row>
    <row r="44" spans="3:9" s="27" customFormat="1" ht="30" thickTop="1" thickBot="1" x14ac:dyDescent="0.25">
      <c r="C44" s="63"/>
      <c r="D44" s="64">
        <v>45119</v>
      </c>
      <c r="E44" s="68"/>
      <c r="F44" s="66" t="s">
        <v>23</v>
      </c>
      <c r="G44" s="80">
        <v>4653476.34</v>
      </c>
      <c r="H44" s="67"/>
      <c r="I44" s="44">
        <f t="shared" si="0"/>
        <v>-4475722.9139999785</v>
      </c>
    </row>
    <row r="45" spans="3:9" s="27" customFormat="1" ht="30" thickTop="1" thickBot="1" x14ac:dyDescent="0.25">
      <c r="C45" s="63"/>
      <c r="D45" s="64">
        <v>45119</v>
      </c>
      <c r="E45" s="68">
        <v>8643</v>
      </c>
      <c r="F45" s="66" t="s">
        <v>16</v>
      </c>
      <c r="G45" s="80"/>
      <c r="H45" s="67">
        <v>842.40000000000009</v>
      </c>
      <c r="I45" s="44">
        <f t="shared" si="0"/>
        <v>-4476565.3139999788</v>
      </c>
    </row>
    <row r="46" spans="3:9" s="27" customFormat="1" ht="18" thickTop="1" thickBot="1" x14ac:dyDescent="0.25">
      <c r="C46" s="63"/>
      <c r="D46" s="64">
        <v>45119</v>
      </c>
      <c r="E46" s="68">
        <v>8643</v>
      </c>
      <c r="F46" s="66" t="s">
        <v>119</v>
      </c>
      <c r="G46" s="80"/>
      <c r="H46" s="67">
        <v>16005.6</v>
      </c>
      <c r="I46" s="44">
        <f t="shared" si="0"/>
        <v>-4492570.9139999785</v>
      </c>
    </row>
    <row r="47" spans="3:9" s="27" customFormat="1" ht="30" thickTop="1" thickBot="1" x14ac:dyDescent="0.25">
      <c r="C47" s="63"/>
      <c r="D47" s="64">
        <v>45119</v>
      </c>
      <c r="E47" s="68">
        <v>8644</v>
      </c>
      <c r="F47" s="66" t="s">
        <v>16</v>
      </c>
      <c r="G47" s="80"/>
      <c r="H47" s="67">
        <v>12241.5</v>
      </c>
      <c r="I47" s="44">
        <f t="shared" si="0"/>
        <v>-4504812.4139999785</v>
      </c>
    </row>
    <row r="48" spans="3:9" s="27" customFormat="1" ht="18" thickTop="1" thickBot="1" x14ac:dyDescent="0.25">
      <c r="C48" s="63"/>
      <c r="D48" s="64">
        <v>45119</v>
      </c>
      <c r="E48" s="68">
        <v>8644</v>
      </c>
      <c r="F48" s="66" t="s">
        <v>120</v>
      </c>
      <c r="G48" s="80"/>
      <c r="H48" s="67">
        <v>232588.5</v>
      </c>
      <c r="I48" s="44">
        <f t="shared" si="0"/>
        <v>-4737400.9139999785</v>
      </c>
    </row>
    <row r="49" spans="3:9" s="27" customFormat="1" ht="30" thickTop="1" thickBot="1" x14ac:dyDescent="0.25">
      <c r="C49" s="63"/>
      <c r="D49" s="64">
        <v>45119</v>
      </c>
      <c r="E49" s="68">
        <v>8645</v>
      </c>
      <c r="F49" s="66" t="s">
        <v>16</v>
      </c>
      <c r="G49" s="80"/>
      <c r="H49" s="67">
        <v>3867.75</v>
      </c>
      <c r="I49" s="44">
        <f t="shared" si="0"/>
        <v>-4741268.6639999785</v>
      </c>
    </row>
    <row r="50" spans="3:9" s="27" customFormat="1" ht="18" thickTop="1" thickBot="1" x14ac:dyDescent="0.25">
      <c r="C50" s="63"/>
      <c r="D50" s="64">
        <v>45119</v>
      </c>
      <c r="E50" s="68">
        <v>8645</v>
      </c>
      <c r="F50" s="66" t="s">
        <v>120</v>
      </c>
      <c r="G50" s="80"/>
      <c r="H50" s="67">
        <v>73487.25</v>
      </c>
      <c r="I50" s="44">
        <f t="shared" si="0"/>
        <v>-4814755.9139999785</v>
      </c>
    </row>
    <row r="51" spans="3:9" s="27" customFormat="1" ht="30" thickTop="1" thickBot="1" x14ac:dyDescent="0.25">
      <c r="C51" s="63"/>
      <c r="D51" s="64">
        <v>45119</v>
      </c>
      <c r="E51" s="68">
        <v>8646</v>
      </c>
      <c r="F51" s="66" t="s">
        <v>16</v>
      </c>
      <c r="G51" s="80"/>
      <c r="H51" s="67">
        <v>11056.5</v>
      </c>
      <c r="I51" s="44">
        <f t="shared" si="0"/>
        <v>-4825812.4139999785</v>
      </c>
    </row>
    <row r="52" spans="3:9" s="27" customFormat="1" ht="18" thickTop="1" thickBot="1" x14ac:dyDescent="0.25">
      <c r="C52" s="63"/>
      <c r="D52" s="64">
        <v>45119</v>
      </c>
      <c r="E52" s="68">
        <v>8646</v>
      </c>
      <c r="F52" s="66" t="s">
        <v>121</v>
      </c>
      <c r="G52" s="80"/>
      <c r="H52" s="67">
        <v>249876.9</v>
      </c>
      <c r="I52" s="44">
        <f t="shared" si="0"/>
        <v>-5075689.3139999788</v>
      </c>
    </row>
    <row r="53" spans="3:9" s="27" customFormat="1" ht="30" thickTop="1" thickBot="1" x14ac:dyDescent="0.25">
      <c r="C53" s="63"/>
      <c r="D53" s="64">
        <v>45119</v>
      </c>
      <c r="E53" s="68">
        <v>8647</v>
      </c>
      <c r="F53" s="66" t="s">
        <v>16</v>
      </c>
      <c r="G53" s="80"/>
      <c r="H53" s="67">
        <v>15209.85</v>
      </c>
      <c r="I53" s="44">
        <f t="shared" si="0"/>
        <v>-5090899.1639999785</v>
      </c>
    </row>
    <row r="54" spans="3:9" s="27" customFormat="1" ht="18" thickTop="1" thickBot="1" x14ac:dyDescent="0.25">
      <c r="C54" s="63"/>
      <c r="D54" s="64">
        <v>45119</v>
      </c>
      <c r="E54" s="68">
        <v>8647</v>
      </c>
      <c r="F54" s="66" t="s">
        <v>116</v>
      </c>
      <c r="G54" s="80"/>
      <c r="H54" s="67">
        <v>288987.15000000002</v>
      </c>
      <c r="I54" s="44">
        <f t="shared" si="0"/>
        <v>-5379886.3139999788</v>
      </c>
    </row>
    <row r="55" spans="3:9" s="27" customFormat="1" ht="30" thickTop="1" thickBot="1" x14ac:dyDescent="0.25">
      <c r="C55" s="63"/>
      <c r="D55" s="64">
        <v>45119</v>
      </c>
      <c r="E55" s="68">
        <v>8648</v>
      </c>
      <c r="F55" s="66" t="s">
        <v>16</v>
      </c>
      <c r="G55" s="80"/>
      <c r="H55" s="67">
        <v>11823.45</v>
      </c>
      <c r="I55" s="44">
        <f t="shared" si="0"/>
        <v>-5391709.763999979</v>
      </c>
    </row>
    <row r="56" spans="3:9" s="27" customFormat="1" ht="18" thickTop="1" thickBot="1" x14ac:dyDescent="0.25">
      <c r="C56" s="63"/>
      <c r="D56" s="64">
        <v>45119</v>
      </c>
      <c r="E56" s="68">
        <v>8648</v>
      </c>
      <c r="F56" s="66" t="s">
        <v>116</v>
      </c>
      <c r="G56" s="80"/>
      <c r="H56" s="67">
        <v>224645.55</v>
      </c>
      <c r="I56" s="44">
        <f t="shared" si="0"/>
        <v>-5616355.3139999788</v>
      </c>
    </row>
    <row r="57" spans="3:9" s="27" customFormat="1" ht="30" thickTop="1" thickBot="1" x14ac:dyDescent="0.25">
      <c r="C57" s="63"/>
      <c r="D57" s="64">
        <v>45119</v>
      </c>
      <c r="E57" s="68">
        <v>8649</v>
      </c>
      <c r="F57" s="66" t="s">
        <v>16</v>
      </c>
      <c r="G57" s="80"/>
      <c r="H57" s="67">
        <v>21159.15</v>
      </c>
      <c r="I57" s="44">
        <f t="shared" si="0"/>
        <v>-5637514.4639999792</v>
      </c>
    </row>
    <row r="58" spans="3:9" s="27" customFormat="1" ht="18" thickTop="1" thickBot="1" x14ac:dyDescent="0.25">
      <c r="C58" s="63"/>
      <c r="D58" s="64">
        <v>45119</v>
      </c>
      <c r="E58" s="68">
        <v>8649</v>
      </c>
      <c r="F58" s="66" t="s">
        <v>116</v>
      </c>
      <c r="G58" s="80"/>
      <c r="H58" s="67">
        <v>450374.83</v>
      </c>
      <c r="I58" s="44">
        <f t="shared" si="0"/>
        <v>-6087889.2939999793</v>
      </c>
    </row>
    <row r="59" spans="3:9" s="27" customFormat="1" ht="30" thickTop="1" thickBot="1" x14ac:dyDescent="0.25">
      <c r="C59" s="63"/>
      <c r="D59" s="64">
        <v>45120</v>
      </c>
      <c r="E59" s="68">
        <v>0</v>
      </c>
      <c r="F59" s="66" t="s">
        <v>16</v>
      </c>
      <c r="G59" s="80"/>
      <c r="H59" s="67">
        <v>11380.694500000001</v>
      </c>
      <c r="I59" s="44">
        <f t="shared" si="0"/>
        <v>-6099269.9884999795</v>
      </c>
    </row>
    <row r="60" spans="3:9" s="27" customFormat="1" ht="30" thickTop="1" thickBot="1" x14ac:dyDescent="0.25">
      <c r="C60" s="63"/>
      <c r="D60" s="64">
        <v>45120</v>
      </c>
      <c r="E60" s="68"/>
      <c r="F60" s="66" t="s">
        <v>122</v>
      </c>
      <c r="G60" s="80"/>
      <c r="H60" s="67">
        <v>216233.1955</v>
      </c>
      <c r="I60" s="44">
        <f t="shared" si="0"/>
        <v>-6315503.1839999799</v>
      </c>
    </row>
    <row r="61" spans="3:9" s="27" customFormat="1" ht="30" thickTop="1" thickBot="1" x14ac:dyDescent="0.25">
      <c r="C61" s="63"/>
      <c r="D61" s="64">
        <v>45120</v>
      </c>
      <c r="E61" s="68">
        <v>8650</v>
      </c>
      <c r="F61" s="66" t="s">
        <v>16</v>
      </c>
      <c r="G61" s="80"/>
      <c r="H61" s="67">
        <v>36048.700000000004</v>
      </c>
      <c r="I61" s="44">
        <f t="shared" si="0"/>
        <v>-6351551.8839999801</v>
      </c>
    </row>
    <row r="62" spans="3:9" s="27" customFormat="1" ht="30" thickTop="1" thickBot="1" x14ac:dyDescent="0.25">
      <c r="C62" s="63"/>
      <c r="D62" s="64">
        <v>45120</v>
      </c>
      <c r="E62" s="68">
        <v>8650</v>
      </c>
      <c r="F62" s="66" t="s">
        <v>46</v>
      </c>
      <c r="G62" s="80"/>
      <c r="H62" s="67">
        <v>38932.595999999998</v>
      </c>
      <c r="I62" s="44">
        <f t="shared" si="0"/>
        <v>-6390484.47999998</v>
      </c>
    </row>
    <row r="63" spans="3:9" s="27" customFormat="1" ht="18" thickTop="1" thickBot="1" x14ac:dyDescent="0.25">
      <c r="C63" s="63"/>
      <c r="D63" s="64">
        <v>45120</v>
      </c>
      <c r="E63" s="68">
        <v>8650</v>
      </c>
      <c r="F63" s="66" t="s">
        <v>123</v>
      </c>
      <c r="G63" s="80"/>
      <c r="H63" s="67">
        <v>775768.02399999998</v>
      </c>
      <c r="I63" s="44">
        <f t="shared" si="0"/>
        <v>-7166252.5039999802</v>
      </c>
    </row>
    <row r="64" spans="3:9" s="27" customFormat="1" ht="30" thickTop="1" thickBot="1" x14ac:dyDescent="0.25">
      <c r="C64" s="63"/>
      <c r="D64" s="64">
        <v>45120</v>
      </c>
      <c r="E64" s="68">
        <v>8651</v>
      </c>
      <c r="F64" s="66" t="s">
        <v>16</v>
      </c>
      <c r="G64" s="80"/>
      <c r="H64" s="67">
        <v>95292.633000000016</v>
      </c>
      <c r="I64" s="44">
        <f t="shared" si="0"/>
        <v>-7261545.1369999805</v>
      </c>
    </row>
    <row r="65" spans="3:9" s="27" customFormat="1" ht="30" thickTop="1" thickBot="1" x14ac:dyDescent="0.25">
      <c r="C65" s="63"/>
      <c r="D65" s="64">
        <v>45120</v>
      </c>
      <c r="E65" s="68">
        <v>8651</v>
      </c>
      <c r="F65" s="66" t="s">
        <v>46</v>
      </c>
      <c r="G65" s="80"/>
      <c r="H65" s="67">
        <v>102916.04399999999</v>
      </c>
      <c r="I65" s="44">
        <f t="shared" si="0"/>
        <v>-7364461.1809999803</v>
      </c>
    </row>
    <row r="66" spans="3:9" s="27" customFormat="1" ht="30" thickTop="1" thickBot="1" x14ac:dyDescent="0.25">
      <c r="C66" s="63"/>
      <c r="D66" s="64">
        <v>45120</v>
      </c>
      <c r="E66" s="68">
        <v>8651</v>
      </c>
      <c r="F66" s="66" t="s">
        <v>86</v>
      </c>
      <c r="G66" s="80"/>
      <c r="H66" s="67">
        <v>2050697.463</v>
      </c>
      <c r="I66" s="44">
        <f t="shared" si="0"/>
        <v>-9415158.6439999808</v>
      </c>
    </row>
    <row r="67" spans="3:9" s="27" customFormat="1" ht="30" thickTop="1" thickBot="1" x14ac:dyDescent="0.25">
      <c r="C67" s="63"/>
      <c r="D67" s="64">
        <v>45120</v>
      </c>
      <c r="E67" s="68">
        <v>8652</v>
      </c>
      <c r="F67" s="66" t="s">
        <v>16</v>
      </c>
      <c r="G67" s="80"/>
      <c r="H67" s="67">
        <v>101080</v>
      </c>
      <c r="I67" s="44">
        <f t="shared" si="0"/>
        <v>-9516238.6439999808</v>
      </c>
    </row>
    <row r="68" spans="3:9" s="27" customFormat="1" ht="18" thickTop="1" thickBot="1" x14ac:dyDescent="0.25">
      <c r="C68" s="63"/>
      <c r="D68" s="64">
        <v>45120</v>
      </c>
      <c r="E68" s="68">
        <v>8652</v>
      </c>
      <c r="F68" s="66" t="s">
        <v>71</v>
      </c>
      <c r="G68" s="80"/>
      <c r="H68" s="67">
        <v>2284408</v>
      </c>
      <c r="I68" s="44">
        <f t="shared" si="0"/>
        <v>-11800646.643999981</v>
      </c>
    </row>
    <row r="69" spans="3:9" s="27" customFormat="1" ht="30" thickTop="1" thickBot="1" x14ac:dyDescent="0.25">
      <c r="C69" s="63"/>
      <c r="D69" s="64">
        <v>45120</v>
      </c>
      <c r="E69" s="68">
        <v>8653</v>
      </c>
      <c r="F69" s="66" t="s">
        <v>16</v>
      </c>
      <c r="G69" s="80"/>
      <c r="H69" s="67">
        <v>1485.6000000000001</v>
      </c>
      <c r="I69" s="44">
        <f t="shared" si="0"/>
        <v>-11802132.24399998</v>
      </c>
    </row>
    <row r="70" spans="3:9" s="27" customFormat="1" ht="18" thickTop="1" thickBot="1" x14ac:dyDescent="0.25">
      <c r="C70" s="63"/>
      <c r="D70" s="64">
        <v>45120</v>
      </c>
      <c r="E70" s="68">
        <v>8653</v>
      </c>
      <c r="F70" s="66" t="s">
        <v>53</v>
      </c>
      <c r="G70" s="80"/>
      <c r="H70" s="67">
        <v>28226.400000000001</v>
      </c>
      <c r="I70" s="44">
        <f t="shared" si="0"/>
        <v>-11830358.643999981</v>
      </c>
    </row>
    <row r="71" spans="3:9" s="27" customFormat="1" ht="30" thickTop="1" thickBot="1" x14ac:dyDescent="0.25">
      <c r="C71" s="63"/>
      <c r="D71" s="64">
        <v>45120</v>
      </c>
      <c r="E71" s="68">
        <v>8654</v>
      </c>
      <c r="F71" s="66" t="s">
        <v>16</v>
      </c>
      <c r="G71" s="80"/>
      <c r="H71" s="67">
        <v>11522.85</v>
      </c>
      <c r="I71" s="44">
        <f t="shared" si="0"/>
        <v>-11841881.49399998</v>
      </c>
    </row>
    <row r="72" spans="3:9" s="27" customFormat="1" ht="18" thickTop="1" thickBot="1" x14ac:dyDescent="0.25">
      <c r="C72" s="63"/>
      <c r="D72" s="64">
        <v>45120</v>
      </c>
      <c r="E72" s="68">
        <v>8654</v>
      </c>
      <c r="F72" s="66" t="s">
        <v>52</v>
      </c>
      <c r="G72" s="80"/>
      <c r="H72" s="67">
        <v>218934.15</v>
      </c>
      <c r="I72" s="44">
        <f t="shared" si="0"/>
        <v>-12060815.643999981</v>
      </c>
    </row>
    <row r="73" spans="3:9" s="27" customFormat="1" ht="30" thickTop="1" thickBot="1" x14ac:dyDescent="0.25">
      <c r="C73" s="63"/>
      <c r="D73" s="64">
        <v>45120</v>
      </c>
      <c r="E73" s="68">
        <v>8655</v>
      </c>
      <c r="F73" s="66" t="s">
        <v>16</v>
      </c>
      <c r="G73" s="80"/>
      <c r="H73" s="67">
        <v>5248.165</v>
      </c>
      <c r="I73" s="44">
        <f t="shared" si="0"/>
        <v>-12066063.80899998</v>
      </c>
    </row>
    <row r="74" spans="3:9" s="27" customFormat="1" ht="18" thickTop="1" thickBot="1" x14ac:dyDescent="0.25">
      <c r="C74" s="63"/>
      <c r="D74" s="64">
        <v>45120</v>
      </c>
      <c r="E74" s="68">
        <v>8655</v>
      </c>
      <c r="F74" s="66" t="s">
        <v>56</v>
      </c>
      <c r="G74" s="80"/>
      <c r="H74" s="67">
        <v>116509.265</v>
      </c>
      <c r="I74" s="44">
        <f t="shared" si="0"/>
        <v>-12182573.07399998</v>
      </c>
    </row>
    <row r="75" spans="3:9" s="27" customFormat="1" ht="18" thickTop="1" thickBot="1" x14ac:dyDescent="0.25">
      <c r="C75" s="63"/>
      <c r="D75" s="64">
        <v>45120</v>
      </c>
      <c r="E75" s="68">
        <v>8656</v>
      </c>
      <c r="F75" s="66" t="s">
        <v>54</v>
      </c>
      <c r="G75" s="80"/>
      <c r="H75" s="67">
        <v>180507.40000000002</v>
      </c>
      <c r="I75" s="44">
        <f t="shared" si="0"/>
        <v>-12363080.473999981</v>
      </c>
    </row>
    <row r="76" spans="3:9" s="27" customFormat="1" ht="30" thickTop="1" thickBot="1" x14ac:dyDescent="0.25">
      <c r="C76" s="63"/>
      <c r="D76" s="64">
        <v>45120</v>
      </c>
      <c r="E76" s="68">
        <v>8657</v>
      </c>
      <c r="F76" s="66" t="s">
        <v>16</v>
      </c>
      <c r="G76" s="80"/>
      <c r="H76" s="67">
        <v>18400</v>
      </c>
      <c r="I76" s="44">
        <f t="shared" si="0"/>
        <v>-12381480.473999981</v>
      </c>
    </row>
    <row r="77" spans="3:9" s="27" customFormat="1" ht="30" thickTop="1" thickBot="1" x14ac:dyDescent="0.25">
      <c r="C77" s="63"/>
      <c r="D77" s="64">
        <v>45120</v>
      </c>
      <c r="E77" s="68">
        <v>8657</v>
      </c>
      <c r="F77" s="66" t="s">
        <v>124</v>
      </c>
      <c r="G77" s="80"/>
      <c r="H77" s="67">
        <v>349600</v>
      </c>
      <c r="I77" s="44">
        <f t="shared" si="0"/>
        <v>-12731080.473999981</v>
      </c>
    </row>
    <row r="78" spans="3:9" s="27" customFormat="1" ht="30" thickTop="1" thickBot="1" x14ac:dyDescent="0.25">
      <c r="C78" s="63"/>
      <c r="D78" s="64">
        <v>45120</v>
      </c>
      <c r="E78" s="68">
        <v>8658</v>
      </c>
      <c r="F78" s="66" t="s">
        <v>16</v>
      </c>
      <c r="G78" s="80"/>
      <c r="H78" s="67">
        <v>2470.5</v>
      </c>
      <c r="I78" s="44">
        <f t="shared" si="0"/>
        <v>-12733550.973999981</v>
      </c>
    </row>
    <row r="79" spans="3:9" s="27" customFormat="1" ht="18" thickTop="1" thickBot="1" x14ac:dyDescent="0.25">
      <c r="C79" s="63"/>
      <c r="D79" s="64">
        <v>45120</v>
      </c>
      <c r="E79" s="68">
        <v>8658</v>
      </c>
      <c r="F79" s="66" t="s">
        <v>125</v>
      </c>
      <c r="G79" s="80"/>
      <c r="H79" s="67">
        <v>55833.3</v>
      </c>
      <c r="I79" s="44">
        <f t="shared" si="0"/>
        <v>-12789384.273999982</v>
      </c>
    </row>
    <row r="80" spans="3:9" s="27" customFormat="1" ht="30" thickTop="1" thickBot="1" x14ac:dyDescent="0.25">
      <c r="C80" s="63"/>
      <c r="D80" s="64">
        <v>45120</v>
      </c>
      <c r="E80" s="68">
        <v>8659</v>
      </c>
      <c r="F80" s="66" t="s">
        <v>16</v>
      </c>
      <c r="G80" s="80"/>
      <c r="H80" s="67">
        <v>8863.5</v>
      </c>
      <c r="I80" s="44">
        <f t="shared" ref="I80:I164" si="1">I79+G80-H80</f>
        <v>-12798247.773999982</v>
      </c>
    </row>
    <row r="81" spans="3:9" s="27" customFormat="1" ht="18" thickTop="1" thickBot="1" x14ac:dyDescent="0.25">
      <c r="C81" s="63"/>
      <c r="D81" s="64">
        <v>45120</v>
      </c>
      <c r="E81" s="68">
        <v>8659</v>
      </c>
      <c r="F81" s="66" t="s">
        <v>126</v>
      </c>
      <c r="G81" s="80"/>
      <c r="H81" s="67">
        <v>168406.5</v>
      </c>
      <c r="I81" s="44">
        <f t="shared" si="1"/>
        <v>-12966654.273999982</v>
      </c>
    </row>
    <row r="82" spans="3:9" s="27" customFormat="1" ht="30" thickTop="1" thickBot="1" x14ac:dyDescent="0.25">
      <c r="C82" s="63"/>
      <c r="D82" s="64">
        <v>45120</v>
      </c>
      <c r="E82" s="68">
        <v>8660</v>
      </c>
      <c r="F82" s="66" t="s">
        <v>16</v>
      </c>
      <c r="G82" s="80"/>
      <c r="H82" s="67">
        <v>10800</v>
      </c>
      <c r="I82" s="44">
        <f t="shared" si="1"/>
        <v>-12977454.273999982</v>
      </c>
    </row>
    <row r="83" spans="3:9" s="27" customFormat="1" ht="30" thickTop="1" thickBot="1" x14ac:dyDescent="0.25">
      <c r="C83" s="104"/>
      <c r="D83" s="64">
        <v>45120</v>
      </c>
      <c r="E83" s="68">
        <v>8660</v>
      </c>
      <c r="F83" s="66" t="s">
        <v>46</v>
      </c>
      <c r="G83" s="80"/>
      <c r="H83" s="67">
        <v>11664</v>
      </c>
      <c r="I83" s="44">
        <f t="shared" si="1"/>
        <v>-12989118.273999982</v>
      </c>
    </row>
    <row r="84" spans="3:9" s="27" customFormat="1" ht="18" thickTop="1" thickBot="1" x14ac:dyDescent="0.25">
      <c r="C84" s="104"/>
      <c r="D84" s="64">
        <v>45120</v>
      </c>
      <c r="E84" s="68">
        <v>8660</v>
      </c>
      <c r="F84" s="66" t="s">
        <v>127</v>
      </c>
      <c r="G84" s="80"/>
      <c r="H84" s="67">
        <v>232416</v>
      </c>
      <c r="I84" s="44">
        <f t="shared" si="1"/>
        <v>-13221534.273999982</v>
      </c>
    </row>
    <row r="85" spans="3:9" s="27" customFormat="1" ht="30" thickTop="1" thickBot="1" x14ac:dyDescent="0.25">
      <c r="C85" s="104"/>
      <c r="D85" s="64">
        <v>45121</v>
      </c>
      <c r="E85" s="68">
        <v>8661</v>
      </c>
      <c r="F85" s="66" t="s">
        <v>16</v>
      </c>
      <c r="G85" s="80"/>
      <c r="H85" s="67">
        <v>6692.5</v>
      </c>
      <c r="I85" s="44">
        <f t="shared" si="1"/>
        <v>-13228226.773999982</v>
      </c>
    </row>
    <row r="86" spans="3:9" s="27" customFormat="1" ht="18" thickTop="1" thickBot="1" x14ac:dyDescent="0.25">
      <c r="C86" s="104"/>
      <c r="D86" s="64">
        <v>45121</v>
      </c>
      <c r="E86" s="68">
        <v>8661</v>
      </c>
      <c r="F86" s="66" t="s">
        <v>52</v>
      </c>
      <c r="G86" s="80"/>
      <c r="H86" s="67">
        <v>127157.5</v>
      </c>
      <c r="I86" s="44">
        <f t="shared" si="1"/>
        <v>-13355384.273999982</v>
      </c>
    </row>
    <row r="87" spans="3:9" s="27" customFormat="1" ht="30" thickTop="1" thickBot="1" x14ac:dyDescent="0.25">
      <c r="C87" s="108"/>
      <c r="D87" s="64">
        <v>45123</v>
      </c>
      <c r="E87" s="68">
        <v>8662</v>
      </c>
      <c r="F87" s="66" t="s">
        <v>16</v>
      </c>
      <c r="G87" s="80"/>
      <c r="H87" s="67">
        <v>10127.130000000001</v>
      </c>
      <c r="I87" s="44">
        <f t="shared" si="1"/>
        <v>-13365511.403999982</v>
      </c>
    </row>
    <row r="88" spans="3:9" s="27" customFormat="1" ht="30" thickTop="1" thickBot="1" x14ac:dyDescent="0.25">
      <c r="C88" s="108"/>
      <c r="D88" s="64">
        <v>45123</v>
      </c>
      <c r="E88" s="68">
        <v>8662</v>
      </c>
      <c r="F88" s="66" t="s">
        <v>128</v>
      </c>
      <c r="G88" s="80"/>
      <c r="H88" s="67">
        <v>228873.13</v>
      </c>
      <c r="I88" s="44">
        <f t="shared" si="1"/>
        <v>-13594384.533999983</v>
      </c>
    </row>
    <row r="89" spans="3:9" s="27" customFormat="1" ht="30" thickTop="1" thickBot="1" x14ac:dyDescent="0.25">
      <c r="C89" s="108"/>
      <c r="D89" s="64">
        <v>45123</v>
      </c>
      <c r="E89" s="68">
        <v>8663</v>
      </c>
      <c r="F89" s="66" t="s">
        <v>16</v>
      </c>
      <c r="G89" s="80"/>
      <c r="H89" s="67">
        <v>7521.0300000000007</v>
      </c>
      <c r="I89" s="44">
        <f t="shared" si="1"/>
        <v>-13601905.563999983</v>
      </c>
    </row>
    <row r="90" spans="3:9" s="27" customFormat="1" ht="18" thickTop="1" thickBot="1" x14ac:dyDescent="0.25">
      <c r="C90" s="108"/>
      <c r="D90" s="64">
        <v>45123</v>
      </c>
      <c r="E90" s="68">
        <v>8663</v>
      </c>
      <c r="F90" s="66" t="s">
        <v>129</v>
      </c>
      <c r="G90" s="80"/>
      <c r="H90" s="67">
        <v>169975.28</v>
      </c>
      <c r="I90" s="44">
        <f t="shared" si="1"/>
        <v>-13771880.843999982</v>
      </c>
    </row>
    <row r="91" spans="3:9" s="27" customFormat="1" ht="30" thickTop="1" thickBot="1" x14ac:dyDescent="0.25">
      <c r="C91" s="108"/>
      <c r="D91" s="64">
        <v>45123</v>
      </c>
      <c r="E91" s="68">
        <v>8664</v>
      </c>
      <c r="F91" s="66" t="s">
        <v>16</v>
      </c>
      <c r="G91" s="80"/>
      <c r="H91" s="67">
        <v>3950</v>
      </c>
      <c r="I91" s="44">
        <f t="shared" si="1"/>
        <v>-13775830.843999982</v>
      </c>
    </row>
    <row r="92" spans="3:9" s="27" customFormat="1" ht="18" thickTop="1" thickBot="1" x14ac:dyDescent="0.25">
      <c r="C92" s="108"/>
      <c r="D92" s="64">
        <v>45123</v>
      </c>
      <c r="E92" s="68">
        <v>8664</v>
      </c>
      <c r="F92" s="66" t="s">
        <v>130</v>
      </c>
      <c r="G92" s="80"/>
      <c r="H92" s="67">
        <v>75050</v>
      </c>
      <c r="I92" s="44">
        <f t="shared" si="1"/>
        <v>-13850880.843999982</v>
      </c>
    </row>
    <row r="93" spans="3:9" s="27" customFormat="1" ht="30" thickTop="1" thickBot="1" x14ac:dyDescent="0.25">
      <c r="C93" s="108"/>
      <c r="D93" s="64">
        <v>45123</v>
      </c>
      <c r="E93" s="68">
        <v>8665</v>
      </c>
      <c r="F93" s="66" t="s">
        <v>16</v>
      </c>
      <c r="G93" s="80"/>
      <c r="H93" s="67">
        <v>7651.3230000000003</v>
      </c>
      <c r="I93" s="44">
        <f t="shared" si="1"/>
        <v>-13858532.166999983</v>
      </c>
    </row>
    <row r="94" spans="3:9" s="27" customFormat="1" ht="18" thickTop="1" thickBot="1" x14ac:dyDescent="0.25">
      <c r="C94" s="108"/>
      <c r="D94" s="64">
        <v>45123</v>
      </c>
      <c r="E94" s="68">
        <v>8665</v>
      </c>
      <c r="F94" s="66" t="s">
        <v>131</v>
      </c>
      <c r="G94" s="80"/>
      <c r="H94" s="67">
        <v>172919.897</v>
      </c>
      <c r="I94" s="44">
        <f t="shared" si="1"/>
        <v>-14031452.063999983</v>
      </c>
    </row>
    <row r="95" spans="3:9" s="27" customFormat="1" ht="30" thickTop="1" thickBot="1" x14ac:dyDescent="0.25">
      <c r="C95" s="108"/>
      <c r="D95" s="64">
        <v>45123</v>
      </c>
      <c r="E95" s="68">
        <v>8666</v>
      </c>
      <c r="F95" s="66" t="s">
        <v>16</v>
      </c>
      <c r="G95" s="80"/>
      <c r="H95" s="67">
        <v>13910.7</v>
      </c>
      <c r="I95" s="44">
        <f t="shared" si="1"/>
        <v>-14045362.763999982</v>
      </c>
    </row>
    <row r="96" spans="3:9" s="27" customFormat="1" ht="18" thickTop="1" thickBot="1" x14ac:dyDescent="0.25">
      <c r="C96" s="108"/>
      <c r="D96" s="64">
        <v>45123</v>
      </c>
      <c r="E96" s="68">
        <v>8666</v>
      </c>
      <c r="F96" s="66" t="s">
        <v>76</v>
      </c>
      <c r="G96" s="80"/>
      <c r="H96" s="67">
        <v>264303.30000000005</v>
      </c>
      <c r="I96" s="44">
        <f t="shared" si="1"/>
        <v>-14309666.063999983</v>
      </c>
    </row>
    <row r="97" spans="3:9" s="27" customFormat="1" ht="30" thickTop="1" thickBot="1" x14ac:dyDescent="0.25">
      <c r="C97" s="108"/>
      <c r="D97" s="64">
        <v>45123</v>
      </c>
      <c r="E97" s="68">
        <v>8667</v>
      </c>
      <c r="F97" s="66" t="s">
        <v>16</v>
      </c>
      <c r="G97" s="80"/>
      <c r="H97" s="67">
        <v>8044.2524999999996</v>
      </c>
      <c r="I97" s="44">
        <f t="shared" si="1"/>
        <v>-14317710.316499982</v>
      </c>
    </row>
    <row r="98" spans="3:9" s="27" customFormat="1" ht="30" thickTop="1" thickBot="1" x14ac:dyDescent="0.25">
      <c r="C98" s="108"/>
      <c r="D98" s="64">
        <v>45123</v>
      </c>
      <c r="E98" s="68">
        <v>8667</v>
      </c>
      <c r="F98" s="66" t="s">
        <v>132</v>
      </c>
      <c r="G98" s="80"/>
      <c r="H98" s="67">
        <v>152977.60749999998</v>
      </c>
      <c r="I98" s="44">
        <f t="shared" si="1"/>
        <v>-14470687.923999982</v>
      </c>
    </row>
    <row r="99" spans="3:9" s="27" customFormat="1" ht="30" thickTop="1" thickBot="1" x14ac:dyDescent="0.25">
      <c r="C99" s="108"/>
      <c r="D99" s="64">
        <v>45123</v>
      </c>
      <c r="E99" s="68">
        <v>8668</v>
      </c>
      <c r="F99" s="66" t="s">
        <v>16</v>
      </c>
      <c r="G99" s="80"/>
      <c r="H99" s="67">
        <v>17737.5</v>
      </c>
      <c r="I99" s="44">
        <f t="shared" si="1"/>
        <v>-14488425.423999982</v>
      </c>
    </row>
    <row r="100" spans="3:9" s="27" customFormat="1" ht="18" thickTop="1" thickBot="1" x14ac:dyDescent="0.25">
      <c r="C100" s="108"/>
      <c r="D100" s="64">
        <v>45123</v>
      </c>
      <c r="E100" s="68">
        <v>8668</v>
      </c>
      <c r="F100" s="66" t="s">
        <v>133</v>
      </c>
      <c r="G100" s="80"/>
      <c r="H100" s="67">
        <v>337012.5</v>
      </c>
      <c r="I100" s="44">
        <f t="shared" si="1"/>
        <v>-14825437.923999982</v>
      </c>
    </row>
    <row r="101" spans="3:9" s="27" customFormat="1" ht="30" thickTop="1" thickBot="1" x14ac:dyDescent="0.25">
      <c r="C101" s="108"/>
      <c r="D101" s="64">
        <v>45124</v>
      </c>
      <c r="E101" s="68"/>
      <c r="F101" s="66" t="s">
        <v>23</v>
      </c>
      <c r="G101" s="80">
        <v>17249654.899999999</v>
      </c>
      <c r="H101" s="67"/>
      <c r="I101" s="44">
        <f t="shared" si="1"/>
        <v>2424216.9760000166</v>
      </c>
    </row>
    <row r="102" spans="3:9" s="27" customFormat="1" ht="30" thickTop="1" thickBot="1" x14ac:dyDescent="0.25">
      <c r="C102" s="108"/>
      <c r="D102" s="64">
        <v>45124</v>
      </c>
      <c r="E102" s="68">
        <v>8669</v>
      </c>
      <c r="F102" s="66" t="s">
        <v>16</v>
      </c>
      <c r="G102" s="80"/>
      <c r="H102" s="67">
        <v>56500</v>
      </c>
      <c r="I102" s="44">
        <f t="shared" si="1"/>
        <v>2367716.9760000166</v>
      </c>
    </row>
    <row r="103" spans="3:9" s="27" customFormat="1" ht="18" thickTop="1" thickBot="1" x14ac:dyDescent="0.25">
      <c r="C103" s="108"/>
      <c r="D103" s="64">
        <v>45124</v>
      </c>
      <c r="E103" s="68">
        <v>8669</v>
      </c>
      <c r="F103" s="66" t="s">
        <v>134</v>
      </c>
      <c r="G103" s="80"/>
      <c r="H103" s="67">
        <v>1276900</v>
      </c>
      <c r="I103" s="44">
        <f t="shared" si="1"/>
        <v>1090816.9760000166</v>
      </c>
    </row>
    <row r="104" spans="3:9" s="27" customFormat="1" ht="30" thickTop="1" thickBot="1" x14ac:dyDescent="0.25">
      <c r="C104" s="108"/>
      <c r="D104" s="64">
        <v>45125</v>
      </c>
      <c r="E104" s="68">
        <v>8670</v>
      </c>
      <c r="F104" s="66" t="s">
        <v>16</v>
      </c>
      <c r="G104" s="80"/>
      <c r="H104" s="67">
        <v>1766.1740000000002</v>
      </c>
      <c r="I104" s="44">
        <f t="shared" si="1"/>
        <v>1089050.8020000164</v>
      </c>
    </row>
    <row r="105" spans="3:9" s="27" customFormat="1" ht="30" thickTop="1" thickBot="1" x14ac:dyDescent="0.25">
      <c r="C105" s="108"/>
      <c r="D105" s="64">
        <v>45125</v>
      </c>
      <c r="E105" s="68">
        <v>8670</v>
      </c>
      <c r="F105" s="66" t="s">
        <v>135</v>
      </c>
      <c r="G105" s="80"/>
      <c r="H105" s="67">
        <v>426283.826</v>
      </c>
      <c r="I105" s="44">
        <f t="shared" si="1"/>
        <v>662766.97600001644</v>
      </c>
    </row>
    <row r="106" spans="3:9" s="27" customFormat="1" ht="30" thickTop="1" thickBot="1" x14ac:dyDescent="0.25">
      <c r="C106" s="108"/>
      <c r="D106" s="64">
        <v>45125</v>
      </c>
      <c r="E106" s="68">
        <v>8671</v>
      </c>
      <c r="F106" s="66" t="s">
        <v>16</v>
      </c>
      <c r="G106" s="80"/>
      <c r="H106" s="67">
        <v>4589.55</v>
      </c>
      <c r="I106" s="44">
        <f t="shared" si="1"/>
        <v>658177.42600001639</v>
      </c>
    </row>
    <row r="107" spans="3:9" s="27" customFormat="1" ht="30" thickTop="1" thickBot="1" x14ac:dyDescent="0.25">
      <c r="C107" s="108"/>
      <c r="D107" s="64">
        <v>45125</v>
      </c>
      <c r="E107" s="68">
        <v>8671</v>
      </c>
      <c r="F107" s="66" t="s">
        <v>136</v>
      </c>
      <c r="G107" s="80"/>
      <c r="H107" s="67">
        <v>1125380.45</v>
      </c>
      <c r="I107" s="44">
        <f t="shared" si="1"/>
        <v>-467203.02399998356</v>
      </c>
    </row>
    <row r="108" spans="3:9" s="27" customFormat="1" ht="30" thickTop="1" thickBot="1" x14ac:dyDescent="0.25">
      <c r="C108" s="108"/>
      <c r="D108" s="64">
        <v>45125</v>
      </c>
      <c r="E108" s="68">
        <v>8672</v>
      </c>
      <c r="F108" s="66" t="s">
        <v>16</v>
      </c>
      <c r="G108" s="80"/>
      <c r="H108" s="67">
        <v>844.7</v>
      </c>
      <c r="I108" s="44">
        <f t="shared" si="1"/>
        <v>-468047.72399998357</v>
      </c>
    </row>
    <row r="109" spans="3:9" s="27" customFormat="1" ht="18" thickTop="1" thickBot="1" x14ac:dyDescent="0.25">
      <c r="C109" s="108"/>
      <c r="D109" s="64">
        <v>45125</v>
      </c>
      <c r="E109" s="68">
        <v>8672</v>
      </c>
      <c r="F109" s="66" t="s">
        <v>137</v>
      </c>
      <c r="G109" s="80"/>
      <c r="H109" s="67">
        <v>204255.3</v>
      </c>
      <c r="I109" s="44">
        <f t="shared" si="1"/>
        <v>-672303.02399998356</v>
      </c>
    </row>
    <row r="110" spans="3:9" s="27" customFormat="1" ht="30" thickTop="1" thickBot="1" x14ac:dyDescent="0.25">
      <c r="C110" s="108"/>
      <c r="D110" s="64">
        <v>45127</v>
      </c>
      <c r="E110" s="68"/>
      <c r="F110" s="66" t="s">
        <v>23</v>
      </c>
      <c r="G110" s="80">
        <v>5692429.8300000001</v>
      </c>
      <c r="H110" s="67"/>
      <c r="I110" s="44">
        <f t="shared" si="1"/>
        <v>5020126.8060000166</v>
      </c>
    </row>
    <row r="111" spans="3:9" s="27" customFormat="1" ht="30" thickTop="1" thickBot="1" x14ac:dyDescent="0.25">
      <c r="C111" s="108"/>
      <c r="D111" s="64">
        <v>45127</v>
      </c>
      <c r="E111" s="68">
        <v>8673</v>
      </c>
      <c r="F111" s="66" t="s">
        <v>16</v>
      </c>
      <c r="G111" s="80"/>
      <c r="H111" s="67">
        <v>5012.3227102686669</v>
      </c>
      <c r="I111" s="44">
        <f t="shared" si="1"/>
        <v>5015114.4832897475</v>
      </c>
    </row>
    <row r="112" spans="3:9" s="27" customFormat="1" ht="18" thickTop="1" thickBot="1" x14ac:dyDescent="0.25">
      <c r="C112" s="108"/>
      <c r="D112" s="64">
        <v>45127</v>
      </c>
      <c r="E112" s="68">
        <v>8673</v>
      </c>
      <c r="F112" s="66" t="s">
        <v>138</v>
      </c>
      <c r="G112" s="80"/>
      <c r="H112" s="67">
        <v>961640.51028973144</v>
      </c>
      <c r="I112" s="44">
        <f t="shared" si="1"/>
        <v>4053473.9730000161</v>
      </c>
    </row>
    <row r="113" spans="3:9" s="27" customFormat="1" ht="30" thickTop="1" thickBot="1" x14ac:dyDescent="0.25">
      <c r="C113" s="108"/>
      <c r="D113" s="64">
        <v>45128</v>
      </c>
      <c r="E113" s="68"/>
      <c r="F113" s="66" t="s">
        <v>23</v>
      </c>
      <c r="G113" s="80">
        <v>603886.76</v>
      </c>
      <c r="H113" s="67"/>
      <c r="I113" s="44">
        <f t="shared" si="1"/>
        <v>4657360.7330000158</v>
      </c>
    </row>
    <row r="114" spans="3:9" s="27" customFormat="1" ht="30" thickTop="1" thickBot="1" x14ac:dyDescent="0.25">
      <c r="C114" s="108"/>
      <c r="D114" s="64">
        <v>45128</v>
      </c>
      <c r="E114" s="68">
        <v>8674</v>
      </c>
      <c r="F114" s="66" t="s">
        <v>16</v>
      </c>
      <c r="G114" s="80"/>
      <c r="H114" s="67">
        <v>46788.077000000019</v>
      </c>
      <c r="I114" s="44">
        <f t="shared" si="1"/>
        <v>4610572.6560000163</v>
      </c>
    </row>
    <row r="115" spans="3:9" s="27" customFormat="1" ht="18" thickTop="1" thickBot="1" x14ac:dyDescent="0.25">
      <c r="C115" s="108"/>
      <c r="D115" s="64">
        <v>45128</v>
      </c>
      <c r="E115" s="68">
        <v>8674</v>
      </c>
      <c r="F115" s="66" t="s">
        <v>139</v>
      </c>
      <c r="G115" s="80"/>
      <c r="H115" s="67">
        <v>1057410.5730000003</v>
      </c>
      <c r="I115" s="44">
        <f t="shared" si="1"/>
        <v>3553162.0830000159</v>
      </c>
    </row>
    <row r="116" spans="3:9" s="27" customFormat="1" ht="30" thickTop="1" thickBot="1" x14ac:dyDescent="0.25">
      <c r="C116" s="108"/>
      <c r="D116" s="64">
        <v>45128</v>
      </c>
      <c r="E116" s="68">
        <v>8675</v>
      </c>
      <c r="F116" s="66" t="s">
        <v>16</v>
      </c>
      <c r="G116" s="80"/>
      <c r="H116" s="67">
        <v>39227.89</v>
      </c>
      <c r="I116" s="44">
        <f t="shared" si="1"/>
        <v>3513934.1930000158</v>
      </c>
    </row>
    <row r="117" spans="3:9" s="27" customFormat="1" ht="18" thickTop="1" thickBot="1" x14ac:dyDescent="0.25">
      <c r="C117" s="108"/>
      <c r="D117" s="64">
        <v>45128</v>
      </c>
      <c r="E117" s="68">
        <v>8675</v>
      </c>
      <c r="F117" s="66" t="s">
        <v>139</v>
      </c>
      <c r="G117" s="80"/>
      <c r="H117" s="67">
        <v>886550.15999999992</v>
      </c>
      <c r="I117" s="44">
        <f t="shared" si="1"/>
        <v>2627384.0330000157</v>
      </c>
    </row>
    <row r="118" spans="3:9" s="27" customFormat="1" ht="30" thickTop="1" thickBot="1" x14ac:dyDescent="0.25">
      <c r="C118" s="108"/>
      <c r="D118" s="64">
        <v>45128</v>
      </c>
      <c r="E118" s="68">
        <v>8676</v>
      </c>
      <c r="F118" s="66" t="s">
        <v>16</v>
      </c>
      <c r="G118" s="80"/>
      <c r="H118" s="67">
        <v>36589.862000000001</v>
      </c>
      <c r="I118" s="44">
        <f t="shared" si="1"/>
        <v>2590794.1710000155</v>
      </c>
    </row>
    <row r="119" spans="3:9" s="27" customFormat="1" ht="18" thickTop="1" thickBot="1" x14ac:dyDescent="0.25">
      <c r="C119" s="108"/>
      <c r="D119" s="64">
        <v>45128</v>
      </c>
      <c r="E119" s="68">
        <v>8676</v>
      </c>
      <c r="F119" s="66" t="s">
        <v>139</v>
      </c>
      <c r="G119" s="80"/>
      <c r="H119" s="67">
        <v>826930.90800000005</v>
      </c>
      <c r="I119" s="44">
        <f t="shared" si="1"/>
        <v>1763863.2630000154</v>
      </c>
    </row>
    <row r="120" spans="3:9" s="27" customFormat="1" ht="30" thickTop="1" thickBot="1" x14ac:dyDescent="0.25">
      <c r="C120" s="108"/>
      <c r="D120" s="64">
        <v>45128</v>
      </c>
      <c r="E120" s="68">
        <v>8682</v>
      </c>
      <c r="F120" s="66" t="s">
        <v>45</v>
      </c>
      <c r="G120" s="80"/>
      <c r="H120" s="67">
        <v>473567.55</v>
      </c>
      <c r="I120" s="44">
        <f t="shared" si="1"/>
        <v>1290295.7130000154</v>
      </c>
    </row>
    <row r="121" spans="3:9" s="27" customFormat="1" ht="30" thickTop="1" thickBot="1" x14ac:dyDescent="0.25">
      <c r="C121" s="108"/>
      <c r="D121" s="64">
        <v>45128</v>
      </c>
      <c r="E121" s="68">
        <v>8682</v>
      </c>
      <c r="F121" s="66" t="s">
        <v>140</v>
      </c>
      <c r="G121" s="80"/>
      <c r="H121" s="67">
        <v>16776087.35</v>
      </c>
      <c r="I121" s="44">
        <f t="shared" si="1"/>
        <v>-15485791.636999983</v>
      </c>
    </row>
    <row r="122" spans="3:9" s="27" customFormat="1" ht="30" thickTop="1" thickBot="1" x14ac:dyDescent="0.25">
      <c r="C122" s="108"/>
      <c r="D122" s="64">
        <v>45128</v>
      </c>
      <c r="E122" s="65">
        <v>8683</v>
      </c>
      <c r="F122" s="199" t="s">
        <v>45</v>
      </c>
      <c r="G122" s="80"/>
      <c r="H122" s="67">
        <v>74326.41</v>
      </c>
      <c r="I122" s="44">
        <f t="shared" si="1"/>
        <v>-15560118.046999983</v>
      </c>
    </row>
    <row r="123" spans="3:9" s="27" customFormat="1" ht="30" thickTop="1" thickBot="1" x14ac:dyDescent="0.25">
      <c r="C123" s="108"/>
      <c r="D123" s="64">
        <v>45128</v>
      </c>
      <c r="E123" s="68">
        <v>8683</v>
      </c>
      <c r="F123" s="66" t="s">
        <v>141</v>
      </c>
      <c r="G123" s="80"/>
      <c r="H123" s="67">
        <v>668937.77</v>
      </c>
      <c r="I123" s="44">
        <f t="shared" si="1"/>
        <v>-16229055.816999983</v>
      </c>
    </row>
    <row r="124" spans="3:9" s="27" customFormat="1" ht="30" thickTop="1" thickBot="1" x14ac:dyDescent="0.25">
      <c r="C124" s="108"/>
      <c r="D124" s="64">
        <v>45128</v>
      </c>
      <c r="E124" s="68">
        <v>8684</v>
      </c>
      <c r="F124" s="66" t="s">
        <v>45</v>
      </c>
      <c r="G124" s="80"/>
      <c r="H124" s="67">
        <v>494916.49</v>
      </c>
      <c r="I124" s="44">
        <f t="shared" si="1"/>
        <v>-16723972.306999983</v>
      </c>
    </row>
    <row r="125" spans="3:9" s="27" customFormat="1" ht="30" thickTop="1" thickBot="1" x14ac:dyDescent="0.25">
      <c r="C125" s="108"/>
      <c r="D125" s="64">
        <v>45128</v>
      </c>
      <c r="E125" s="68">
        <v>8684</v>
      </c>
      <c r="F125" s="66" t="s">
        <v>142</v>
      </c>
      <c r="G125" s="80"/>
      <c r="H125" s="67">
        <v>4454249.16</v>
      </c>
      <c r="I125" s="44">
        <f t="shared" si="1"/>
        <v>-21178221.466999985</v>
      </c>
    </row>
    <row r="126" spans="3:9" s="27" customFormat="1" ht="30" thickTop="1" thickBot="1" x14ac:dyDescent="0.25">
      <c r="C126" s="108"/>
      <c r="D126" s="64">
        <v>45129</v>
      </c>
      <c r="E126" s="68">
        <v>8685</v>
      </c>
      <c r="F126" s="66" t="s">
        <v>16</v>
      </c>
      <c r="G126" s="80"/>
      <c r="H126" s="67">
        <v>549478.61199999996</v>
      </c>
      <c r="I126" s="44">
        <f t="shared" si="1"/>
        <v>-21727700.078999985</v>
      </c>
    </row>
    <row r="127" spans="3:9" s="27" customFormat="1" ht="18" thickTop="1" thickBot="1" x14ac:dyDescent="0.25">
      <c r="C127" s="108"/>
      <c r="D127" s="64">
        <v>45129</v>
      </c>
      <c r="E127" s="68">
        <v>8685</v>
      </c>
      <c r="F127" s="66" t="s">
        <v>143</v>
      </c>
      <c r="G127" s="80"/>
      <c r="H127" s="67">
        <v>10440093.628</v>
      </c>
      <c r="I127" s="44">
        <f t="shared" si="1"/>
        <v>-32167793.706999987</v>
      </c>
    </row>
    <row r="128" spans="3:9" s="27" customFormat="1" ht="30" thickTop="1" thickBot="1" x14ac:dyDescent="0.25">
      <c r="C128" s="108"/>
      <c r="D128" s="64">
        <v>45130</v>
      </c>
      <c r="E128" s="68">
        <v>8686</v>
      </c>
      <c r="F128" s="66" t="s">
        <v>16</v>
      </c>
      <c r="G128" s="80"/>
      <c r="H128" s="67">
        <v>3840</v>
      </c>
      <c r="I128" s="44">
        <f t="shared" si="1"/>
        <v>-32171633.706999987</v>
      </c>
    </row>
    <row r="129" spans="3:9" s="27" customFormat="1" ht="18" thickTop="1" thickBot="1" x14ac:dyDescent="0.25">
      <c r="C129" s="108"/>
      <c r="D129" s="64">
        <v>45130</v>
      </c>
      <c r="E129" s="68">
        <v>8686</v>
      </c>
      <c r="F129" s="66" t="s">
        <v>143</v>
      </c>
      <c r="G129" s="80"/>
      <c r="H129" s="67">
        <v>72960</v>
      </c>
      <c r="I129" s="44">
        <f t="shared" si="1"/>
        <v>-32244593.706999987</v>
      </c>
    </row>
    <row r="130" spans="3:9" s="27" customFormat="1" ht="30" thickTop="1" thickBot="1" x14ac:dyDescent="0.25">
      <c r="C130" s="108"/>
      <c r="D130" s="64">
        <v>45130</v>
      </c>
      <c r="E130" s="68">
        <v>8687</v>
      </c>
      <c r="F130" s="66" t="s">
        <v>16</v>
      </c>
      <c r="G130" s="80"/>
      <c r="H130" s="67">
        <v>22500</v>
      </c>
      <c r="I130" s="44">
        <f t="shared" si="1"/>
        <v>-32267093.706999987</v>
      </c>
    </row>
    <row r="131" spans="3:9" s="27" customFormat="1" ht="18" thickTop="1" thickBot="1" x14ac:dyDescent="0.25">
      <c r="C131" s="108"/>
      <c r="D131" s="64">
        <v>45130</v>
      </c>
      <c r="E131" s="68">
        <v>8687</v>
      </c>
      <c r="F131" s="66" t="s">
        <v>143</v>
      </c>
      <c r="G131" s="80"/>
      <c r="H131" s="67">
        <v>427500</v>
      </c>
      <c r="I131" s="44">
        <f t="shared" si="1"/>
        <v>-32694593.706999987</v>
      </c>
    </row>
    <row r="132" spans="3:9" s="27" customFormat="1" ht="30" thickTop="1" thickBot="1" x14ac:dyDescent="0.25">
      <c r="C132" s="108"/>
      <c r="D132" s="64">
        <v>45130</v>
      </c>
      <c r="E132" s="68">
        <v>8688</v>
      </c>
      <c r="F132" s="66" t="s">
        <v>16</v>
      </c>
      <c r="G132" s="80"/>
      <c r="H132" s="67">
        <v>219375</v>
      </c>
      <c r="I132" s="44">
        <f t="shared" si="1"/>
        <v>-32913968.706999987</v>
      </c>
    </row>
    <row r="133" spans="3:9" s="27" customFormat="1" ht="18" thickTop="1" thickBot="1" x14ac:dyDescent="0.25">
      <c r="C133" s="108"/>
      <c r="D133" s="64">
        <v>45130</v>
      </c>
      <c r="E133" s="68">
        <v>8688</v>
      </c>
      <c r="F133" s="66" t="s">
        <v>144</v>
      </c>
      <c r="G133" s="80"/>
      <c r="H133" s="67">
        <v>4168125</v>
      </c>
      <c r="I133" s="44">
        <f t="shared" si="1"/>
        <v>-37082093.706999987</v>
      </c>
    </row>
    <row r="134" spans="3:9" s="27" customFormat="1" ht="30" thickTop="1" thickBot="1" x14ac:dyDescent="0.25">
      <c r="C134" s="108"/>
      <c r="D134" s="64">
        <v>45130</v>
      </c>
      <c r="E134" s="68">
        <v>8689</v>
      </c>
      <c r="F134" s="66" t="s">
        <v>16</v>
      </c>
      <c r="G134" s="80"/>
      <c r="H134" s="67">
        <v>18963.5</v>
      </c>
      <c r="I134" s="44">
        <f t="shared" si="1"/>
        <v>-37101057.206999987</v>
      </c>
    </row>
    <row r="135" spans="3:9" s="27" customFormat="1" ht="18" thickTop="1" thickBot="1" x14ac:dyDescent="0.25">
      <c r="C135" s="108"/>
      <c r="D135" s="64">
        <v>45130</v>
      </c>
      <c r="E135" s="68">
        <v>8689</v>
      </c>
      <c r="F135" s="66" t="s">
        <v>145</v>
      </c>
      <c r="G135" s="80"/>
      <c r="H135" s="67">
        <v>428575.1</v>
      </c>
      <c r="I135" s="44">
        <f t="shared" si="1"/>
        <v>-37529632.306999989</v>
      </c>
    </row>
    <row r="136" spans="3:9" s="27" customFormat="1" ht="30" thickTop="1" thickBot="1" x14ac:dyDescent="0.25">
      <c r="C136" s="108"/>
      <c r="D136" s="64">
        <v>45130</v>
      </c>
      <c r="E136" s="68">
        <v>8690</v>
      </c>
      <c r="F136" s="66" t="s">
        <v>16</v>
      </c>
      <c r="G136" s="80"/>
      <c r="H136" s="67">
        <v>48960</v>
      </c>
      <c r="I136" s="44">
        <f t="shared" si="1"/>
        <v>-37578592.306999989</v>
      </c>
    </row>
    <row r="137" spans="3:9" s="27" customFormat="1" ht="18" thickTop="1" thickBot="1" x14ac:dyDescent="0.25">
      <c r="C137" s="108"/>
      <c r="D137" s="64">
        <v>45130</v>
      </c>
      <c r="E137" s="68">
        <v>8690</v>
      </c>
      <c r="F137" s="66" t="s">
        <v>146</v>
      </c>
      <c r="G137" s="80"/>
      <c r="H137" s="67">
        <v>930240</v>
      </c>
      <c r="I137" s="44">
        <f t="shared" si="1"/>
        <v>-38508832.306999989</v>
      </c>
    </row>
    <row r="138" spans="3:9" s="27" customFormat="1" ht="30" thickTop="1" thickBot="1" x14ac:dyDescent="0.25">
      <c r="C138" s="108"/>
      <c r="D138" s="64">
        <v>45130</v>
      </c>
      <c r="E138" s="68">
        <v>8691</v>
      </c>
      <c r="F138" s="66" t="s">
        <v>16</v>
      </c>
      <c r="G138" s="80"/>
      <c r="H138" s="67">
        <v>208615.2</v>
      </c>
      <c r="I138" s="44">
        <f t="shared" si="1"/>
        <v>-38717447.506999992</v>
      </c>
    </row>
    <row r="139" spans="3:9" s="27" customFormat="1" ht="18" thickTop="1" thickBot="1" x14ac:dyDescent="0.25">
      <c r="C139" s="108"/>
      <c r="D139" s="64">
        <v>45130</v>
      </c>
      <c r="E139" s="68">
        <v>8691</v>
      </c>
      <c r="F139" s="66" t="s">
        <v>73</v>
      </c>
      <c r="G139" s="80"/>
      <c r="H139" s="67">
        <v>3963688.8</v>
      </c>
      <c r="I139" s="44">
        <f t="shared" si="1"/>
        <v>-42681136.306999989</v>
      </c>
    </row>
    <row r="140" spans="3:9" s="27" customFormat="1" ht="30" thickTop="1" thickBot="1" x14ac:dyDescent="0.25">
      <c r="C140" s="108"/>
      <c r="D140" s="64">
        <v>45130</v>
      </c>
      <c r="E140" s="68">
        <v>8692</v>
      </c>
      <c r="F140" s="66" t="s">
        <v>16</v>
      </c>
      <c r="G140" s="80"/>
      <c r="H140" s="67">
        <v>297204.22250000003</v>
      </c>
      <c r="I140" s="44">
        <f t="shared" si="1"/>
        <v>-42978340.529499985</v>
      </c>
    </row>
    <row r="141" spans="3:9" s="27" customFormat="1" ht="18" thickTop="1" thickBot="1" x14ac:dyDescent="0.25">
      <c r="C141" s="108"/>
      <c r="D141" s="64">
        <v>45130</v>
      </c>
      <c r="E141" s="68">
        <v>8692</v>
      </c>
      <c r="F141" s="66" t="s">
        <v>147</v>
      </c>
      <c r="G141" s="80"/>
      <c r="H141" s="67">
        <v>5646880.227500001</v>
      </c>
      <c r="I141" s="44">
        <f t="shared" si="1"/>
        <v>-48625220.756999984</v>
      </c>
    </row>
    <row r="142" spans="3:9" s="27" customFormat="1" ht="30" thickTop="1" thickBot="1" x14ac:dyDescent="0.25">
      <c r="C142" s="108"/>
      <c r="D142" s="64">
        <v>45130</v>
      </c>
      <c r="E142" s="68">
        <v>8693</v>
      </c>
      <c r="F142" s="66" t="s">
        <v>16</v>
      </c>
      <c r="G142" s="80"/>
      <c r="H142" s="67">
        <v>56272.030999999995</v>
      </c>
      <c r="I142" s="44">
        <f t="shared" si="1"/>
        <v>-48681492.787999988</v>
      </c>
    </row>
    <row r="143" spans="3:9" s="27" customFormat="1" ht="18" thickTop="1" thickBot="1" x14ac:dyDescent="0.25">
      <c r="C143" s="108"/>
      <c r="D143" s="64">
        <v>45130</v>
      </c>
      <c r="E143" s="68">
        <v>8693</v>
      </c>
      <c r="F143" s="66" t="s">
        <v>147</v>
      </c>
      <c r="G143" s="80"/>
      <c r="H143" s="67">
        <v>1069168.5889999999</v>
      </c>
      <c r="I143" s="44">
        <f t="shared" si="1"/>
        <v>-49750661.376999989</v>
      </c>
    </row>
    <row r="144" spans="3:9" s="27" customFormat="1" ht="30" thickTop="1" thickBot="1" x14ac:dyDescent="0.25">
      <c r="C144" s="108"/>
      <c r="D144" s="64">
        <v>45130</v>
      </c>
      <c r="E144" s="68">
        <v>8694</v>
      </c>
      <c r="F144" s="66" t="s">
        <v>16</v>
      </c>
      <c r="G144" s="80"/>
      <c r="H144" s="67">
        <v>67600</v>
      </c>
      <c r="I144" s="44">
        <f t="shared" si="1"/>
        <v>-49818261.376999989</v>
      </c>
    </row>
    <row r="145" spans="3:9" s="27" customFormat="1" ht="18" thickTop="1" thickBot="1" x14ac:dyDescent="0.25">
      <c r="C145" s="108"/>
      <c r="D145" s="64">
        <v>45130</v>
      </c>
      <c r="E145" s="68">
        <v>8694</v>
      </c>
      <c r="F145" s="66" t="s">
        <v>83</v>
      </c>
      <c r="G145" s="80"/>
      <c r="H145" s="67">
        <v>1284400</v>
      </c>
      <c r="I145" s="44">
        <f t="shared" si="1"/>
        <v>-51102661.376999989</v>
      </c>
    </row>
    <row r="146" spans="3:9" s="27" customFormat="1" ht="30" thickTop="1" thickBot="1" x14ac:dyDescent="0.25">
      <c r="C146" s="108"/>
      <c r="D146" s="64">
        <v>45130</v>
      </c>
      <c r="E146" s="68">
        <v>8695</v>
      </c>
      <c r="F146" s="66" t="s">
        <v>16</v>
      </c>
      <c r="G146" s="80"/>
      <c r="H146" s="67">
        <v>130934.8</v>
      </c>
      <c r="I146" s="44">
        <f t="shared" si="1"/>
        <v>-51233596.176999986</v>
      </c>
    </row>
    <row r="147" spans="3:9" s="27" customFormat="1" ht="18" thickTop="1" thickBot="1" x14ac:dyDescent="0.25">
      <c r="C147" s="108"/>
      <c r="D147" s="64">
        <v>45130</v>
      </c>
      <c r="E147" s="68">
        <v>8695</v>
      </c>
      <c r="F147" s="66" t="s">
        <v>83</v>
      </c>
      <c r="G147" s="80"/>
      <c r="H147" s="67">
        <v>2487761.2000000002</v>
      </c>
      <c r="I147" s="44">
        <f t="shared" si="1"/>
        <v>-53721357.376999989</v>
      </c>
    </row>
    <row r="148" spans="3:9" s="27" customFormat="1" ht="30" thickTop="1" thickBot="1" x14ac:dyDescent="0.25">
      <c r="C148" s="108"/>
      <c r="D148" s="64">
        <v>45130</v>
      </c>
      <c r="E148" s="68">
        <v>8696</v>
      </c>
      <c r="F148" s="66" t="s">
        <v>16</v>
      </c>
      <c r="G148" s="80"/>
      <c r="H148" s="67">
        <v>26287.5</v>
      </c>
      <c r="I148" s="44">
        <f t="shared" si="1"/>
        <v>-53747644.876999989</v>
      </c>
    </row>
    <row r="149" spans="3:9" s="27" customFormat="1" ht="18" thickTop="1" thickBot="1" x14ac:dyDescent="0.25">
      <c r="C149" s="108"/>
      <c r="D149" s="64">
        <v>45130</v>
      </c>
      <c r="E149" s="68">
        <v>8696</v>
      </c>
      <c r="F149" s="66" t="s">
        <v>70</v>
      </c>
      <c r="G149" s="80"/>
      <c r="H149" s="67">
        <v>499462.5</v>
      </c>
      <c r="I149" s="44">
        <f t="shared" si="1"/>
        <v>-54247107.376999989</v>
      </c>
    </row>
    <row r="150" spans="3:9" s="27" customFormat="1" ht="30" thickTop="1" thickBot="1" x14ac:dyDescent="0.25">
      <c r="C150" s="108"/>
      <c r="D150" s="64">
        <v>45130</v>
      </c>
      <c r="E150" s="68">
        <v>8697</v>
      </c>
      <c r="F150" s="66" t="s">
        <v>16</v>
      </c>
      <c r="G150" s="80"/>
      <c r="H150" s="67">
        <v>100810</v>
      </c>
      <c r="I150" s="44">
        <f t="shared" si="1"/>
        <v>-54347917.376999989</v>
      </c>
    </row>
    <row r="151" spans="3:9" s="27" customFormat="1" ht="18" thickTop="1" thickBot="1" x14ac:dyDescent="0.25">
      <c r="C151" s="108"/>
      <c r="D151" s="64">
        <v>45130</v>
      </c>
      <c r="E151" s="68">
        <v>8697</v>
      </c>
      <c r="F151" s="66" t="s">
        <v>148</v>
      </c>
      <c r="G151" s="80"/>
      <c r="H151" s="67">
        <v>1915390</v>
      </c>
      <c r="I151" s="44">
        <f t="shared" si="1"/>
        <v>-56263307.376999989</v>
      </c>
    </row>
    <row r="152" spans="3:9" s="27" customFormat="1" ht="30" thickTop="1" thickBot="1" x14ac:dyDescent="0.25">
      <c r="C152" s="108"/>
      <c r="D152" s="64">
        <v>45130</v>
      </c>
      <c r="E152" s="68">
        <v>8698</v>
      </c>
      <c r="F152" s="66" t="s">
        <v>16</v>
      </c>
      <c r="G152" s="80"/>
      <c r="H152" s="67">
        <v>36520</v>
      </c>
      <c r="I152" s="44">
        <f t="shared" si="1"/>
        <v>-56299827.376999989</v>
      </c>
    </row>
    <row r="153" spans="3:9" s="27" customFormat="1" ht="18" thickTop="1" thickBot="1" x14ac:dyDescent="0.25">
      <c r="C153" s="108"/>
      <c r="D153" s="64">
        <v>45130</v>
      </c>
      <c r="E153" s="68">
        <v>8698</v>
      </c>
      <c r="F153" s="66" t="s">
        <v>149</v>
      </c>
      <c r="G153" s="80"/>
      <c r="H153" s="67">
        <v>825352</v>
      </c>
      <c r="I153" s="44">
        <f t="shared" si="1"/>
        <v>-57125179.376999989</v>
      </c>
    </row>
    <row r="154" spans="3:9" s="27" customFormat="1" ht="30" thickTop="1" thickBot="1" x14ac:dyDescent="0.25">
      <c r="C154" s="108"/>
      <c r="D154" s="64">
        <v>45130</v>
      </c>
      <c r="E154" s="68">
        <v>8699</v>
      </c>
      <c r="F154" s="66" t="s">
        <v>16</v>
      </c>
      <c r="G154" s="80"/>
      <c r="H154" s="67">
        <v>2186.44</v>
      </c>
      <c r="I154" s="44">
        <f t="shared" si="1"/>
        <v>-57127365.816999987</v>
      </c>
    </row>
    <row r="155" spans="3:9" s="27" customFormat="1" ht="18" thickTop="1" thickBot="1" x14ac:dyDescent="0.25">
      <c r="C155" s="108"/>
      <c r="D155" s="64">
        <v>45130</v>
      </c>
      <c r="E155" s="68">
        <v>8699</v>
      </c>
      <c r="F155" s="66" t="s">
        <v>149</v>
      </c>
      <c r="G155" s="80"/>
      <c r="H155" s="67">
        <v>49413.54</v>
      </c>
      <c r="I155" s="44">
        <f t="shared" si="1"/>
        <v>-57176779.356999986</v>
      </c>
    </row>
    <row r="156" spans="3:9" s="27" customFormat="1" ht="30" thickTop="1" thickBot="1" x14ac:dyDescent="0.25">
      <c r="C156" s="108"/>
      <c r="D156" s="64">
        <v>45130</v>
      </c>
      <c r="E156" s="68">
        <v>8700</v>
      </c>
      <c r="F156" s="66" t="s">
        <v>16</v>
      </c>
      <c r="G156" s="80"/>
      <c r="H156" s="67">
        <v>27252.907500000001</v>
      </c>
      <c r="I156" s="44">
        <f t="shared" si="1"/>
        <v>-57204032.264499985</v>
      </c>
    </row>
    <row r="157" spans="3:9" s="27" customFormat="1" ht="18" thickTop="1" thickBot="1" x14ac:dyDescent="0.25">
      <c r="C157" s="108"/>
      <c r="D157" s="64">
        <v>45130</v>
      </c>
      <c r="E157" s="68">
        <v>8700</v>
      </c>
      <c r="F157" s="66" t="s">
        <v>150</v>
      </c>
      <c r="G157" s="80"/>
      <c r="H157" s="67">
        <v>517805.24249999999</v>
      </c>
      <c r="I157" s="44">
        <f t="shared" si="1"/>
        <v>-57721837.506999984</v>
      </c>
    </row>
    <row r="158" spans="3:9" s="27" customFormat="1" ht="30" thickTop="1" thickBot="1" x14ac:dyDescent="0.25">
      <c r="C158" s="108"/>
      <c r="D158" s="64">
        <v>45130</v>
      </c>
      <c r="E158" s="68">
        <v>8701</v>
      </c>
      <c r="F158" s="66" t="s">
        <v>16</v>
      </c>
      <c r="G158" s="80"/>
      <c r="H158" s="67">
        <v>3850</v>
      </c>
      <c r="I158" s="44">
        <f t="shared" si="1"/>
        <v>-57725687.506999984</v>
      </c>
    </row>
    <row r="159" spans="3:9" s="27" customFormat="1" ht="18" thickTop="1" thickBot="1" x14ac:dyDescent="0.25">
      <c r="C159" s="108"/>
      <c r="D159" s="64">
        <v>45130</v>
      </c>
      <c r="E159" s="68">
        <v>8701</v>
      </c>
      <c r="F159" s="66" t="s">
        <v>150</v>
      </c>
      <c r="G159" s="80"/>
      <c r="H159" s="67">
        <v>87010</v>
      </c>
      <c r="I159" s="44">
        <f t="shared" si="1"/>
        <v>-57812697.506999984</v>
      </c>
    </row>
    <row r="160" spans="3:9" s="27" customFormat="1" ht="30" thickTop="1" thickBot="1" x14ac:dyDescent="0.25">
      <c r="C160" s="108"/>
      <c r="D160" s="64">
        <v>45130</v>
      </c>
      <c r="E160" s="68">
        <v>8702</v>
      </c>
      <c r="F160" s="66" t="s">
        <v>16</v>
      </c>
      <c r="G160" s="80"/>
      <c r="H160" s="67">
        <v>28055</v>
      </c>
      <c r="I160" s="44">
        <f t="shared" si="1"/>
        <v>-57840752.506999984</v>
      </c>
    </row>
    <row r="161" spans="3:9" s="27" customFormat="1" ht="18" thickTop="1" thickBot="1" x14ac:dyDescent="0.25">
      <c r="C161" s="108"/>
      <c r="D161" s="64">
        <v>45130</v>
      </c>
      <c r="E161" s="68">
        <v>8702</v>
      </c>
      <c r="F161" s="66" t="s">
        <v>151</v>
      </c>
      <c r="G161" s="80"/>
      <c r="H161" s="67">
        <v>634043</v>
      </c>
      <c r="I161" s="44">
        <f t="shared" si="1"/>
        <v>-58474795.506999984</v>
      </c>
    </row>
    <row r="162" spans="3:9" s="27" customFormat="1" ht="30" thickTop="1" thickBot="1" x14ac:dyDescent="0.25">
      <c r="C162" s="108"/>
      <c r="D162" s="64">
        <v>45130</v>
      </c>
      <c r="E162" s="68">
        <v>8703</v>
      </c>
      <c r="F162" s="66" t="s">
        <v>16</v>
      </c>
      <c r="G162" s="80"/>
      <c r="H162" s="67">
        <v>11000</v>
      </c>
      <c r="I162" s="44">
        <f t="shared" si="1"/>
        <v>-58485795.506999984</v>
      </c>
    </row>
    <row r="163" spans="3:9" s="27" customFormat="1" ht="30" thickTop="1" thickBot="1" x14ac:dyDescent="0.25">
      <c r="C163" s="108"/>
      <c r="D163" s="64">
        <v>45130</v>
      </c>
      <c r="E163" s="68">
        <v>8703</v>
      </c>
      <c r="F163" s="66" t="s">
        <v>58</v>
      </c>
      <c r="G163" s="80"/>
      <c r="H163" s="67">
        <v>248600</v>
      </c>
      <c r="I163" s="44">
        <f t="shared" si="1"/>
        <v>-58734395.506999984</v>
      </c>
    </row>
    <row r="164" spans="3:9" s="27" customFormat="1" ht="30" thickTop="1" thickBot="1" x14ac:dyDescent="0.25">
      <c r="C164" s="108"/>
      <c r="D164" s="64">
        <v>45131</v>
      </c>
      <c r="E164" s="68"/>
      <c r="F164" s="66" t="s">
        <v>23</v>
      </c>
      <c r="G164" s="80">
        <v>575748.92000000004</v>
      </c>
      <c r="H164" s="67"/>
      <c r="I164" s="44">
        <f t="shared" si="1"/>
        <v>-58158646.586999983</v>
      </c>
    </row>
    <row r="165" spans="3:9" s="27" customFormat="1" ht="30" thickTop="1" thickBot="1" x14ac:dyDescent="0.25">
      <c r="C165" s="108"/>
      <c r="D165" s="64">
        <v>45132</v>
      </c>
      <c r="E165" s="68"/>
      <c r="F165" s="66" t="s">
        <v>23</v>
      </c>
      <c r="G165" s="80">
        <v>1839780.27</v>
      </c>
      <c r="H165" s="67"/>
      <c r="I165" s="44">
        <f t="shared" ref="I165:I172" si="2">I164+G165-H165</f>
        <v>-56318866.316999979</v>
      </c>
    </row>
    <row r="166" spans="3:9" s="27" customFormat="1" ht="30" thickTop="1" thickBot="1" x14ac:dyDescent="0.25">
      <c r="C166" s="108"/>
      <c r="D166" s="64">
        <v>45132</v>
      </c>
      <c r="E166" s="68">
        <v>8704</v>
      </c>
      <c r="F166" s="66" t="s">
        <v>16</v>
      </c>
      <c r="G166" s="80"/>
      <c r="H166" s="67">
        <v>6833.97</v>
      </c>
      <c r="I166" s="44">
        <f t="shared" si="2"/>
        <v>-56325700.286999978</v>
      </c>
    </row>
    <row r="167" spans="3:9" s="27" customFormat="1" ht="30" thickTop="1" thickBot="1" x14ac:dyDescent="0.25">
      <c r="C167" s="108"/>
      <c r="D167" s="64">
        <v>45132</v>
      </c>
      <c r="E167" s="68">
        <v>8704</v>
      </c>
      <c r="F167" s="66" t="s">
        <v>132</v>
      </c>
      <c r="G167" s="80"/>
      <c r="H167" s="67">
        <v>129845.43</v>
      </c>
      <c r="I167" s="44">
        <f t="shared" si="2"/>
        <v>-56455545.716999978</v>
      </c>
    </row>
    <row r="168" spans="3:9" s="27" customFormat="1" ht="30" thickTop="1" thickBot="1" x14ac:dyDescent="0.25">
      <c r="C168" s="108"/>
      <c r="D168" s="64">
        <v>45133</v>
      </c>
      <c r="E168" s="68"/>
      <c r="F168" s="66" t="s">
        <v>23</v>
      </c>
      <c r="G168" s="80">
        <v>6906031.0899999999</v>
      </c>
      <c r="H168" s="67"/>
      <c r="I168" s="44">
        <f t="shared" si="2"/>
        <v>-49549514.626999974</v>
      </c>
    </row>
    <row r="169" spans="3:9" s="27" customFormat="1" ht="30" thickTop="1" thickBot="1" x14ac:dyDescent="0.25">
      <c r="C169" s="108"/>
      <c r="D169" s="64">
        <v>45134</v>
      </c>
      <c r="E169" s="68"/>
      <c r="F169" s="66" t="s">
        <v>23</v>
      </c>
      <c r="G169" s="80">
        <v>1603903.65</v>
      </c>
      <c r="H169" s="67"/>
      <c r="I169" s="44">
        <f t="shared" si="2"/>
        <v>-47945610.976999976</v>
      </c>
    </row>
    <row r="170" spans="3:9" s="27" customFormat="1" ht="30" thickTop="1" thickBot="1" x14ac:dyDescent="0.25">
      <c r="C170" s="108"/>
      <c r="D170" s="64">
        <v>45134</v>
      </c>
      <c r="E170" s="68">
        <v>8711</v>
      </c>
      <c r="F170" s="66" t="s">
        <v>16</v>
      </c>
      <c r="G170" s="80"/>
      <c r="H170" s="67">
        <v>6327.75</v>
      </c>
      <c r="I170" s="44">
        <f t="shared" si="2"/>
        <v>-47951938.726999976</v>
      </c>
    </row>
    <row r="171" spans="3:9" s="27" customFormat="1" ht="18" thickTop="1" thickBot="1" x14ac:dyDescent="0.25">
      <c r="C171" s="108"/>
      <c r="D171" s="64">
        <v>45134</v>
      </c>
      <c r="E171" s="68">
        <v>8711</v>
      </c>
      <c r="F171" s="66" t="s">
        <v>152</v>
      </c>
      <c r="G171" s="80"/>
      <c r="H171" s="67">
        <v>120227.25</v>
      </c>
      <c r="I171" s="44">
        <f t="shared" si="2"/>
        <v>-48072165.976999976</v>
      </c>
    </row>
    <row r="172" spans="3:9" s="27" customFormat="1" ht="18" thickTop="1" thickBot="1" x14ac:dyDescent="0.25">
      <c r="C172" s="108"/>
      <c r="D172" s="64">
        <v>45134</v>
      </c>
      <c r="E172" s="68">
        <v>8712</v>
      </c>
      <c r="F172" s="66" t="s">
        <v>153</v>
      </c>
      <c r="G172" s="80"/>
      <c r="H172" s="67">
        <v>5976629.4999999991</v>
      </c>
      <c r="I172" s="44">
        <f t="shared" si="2"/>
        <v>-54048795.476999976</v>
      </c>
    </row>
    <row r="173" spans="3:9" s="27" customFormat="1" ht="30" thickTop="1" thickBot="1" x14ac:dyDescent="0.25">
      <c r="C173" s="108"/>
      <c r="D173" s="64">
        <v>45135</v>
      </c>
      <c r="E173" s="68"/>
      <c r="F173" s="66" t="s">
        <v>23</v>
      </c>
      <c r="G173" s="80">
        <v>1333400</v>
      </c>
      <c r="H173" s="67"/>
      <c r="I173" s="44">
        <f t="shared" ref="I173:I174" si="3">I172+G173-H173</f>
        <v>-52715395.476999976</v>
      </c>
    </row>
    <row r="174" spans="3:9" s="27" customFormat="1" ht="30" thickTop="1" thickBot="1" x14ac:dyDescent="0.25">
      <c r="C174" s="108"/>
      <c r="D174" s="64">
        <v>45135</v>
      </c>
      <c r="E174" s="68">
        <v>8713</v>
      </c>
      <c r="F174" s="66" t="s">
        <v>16</v>
      </c>
      <c r="G174" s="80"/>
      <c r="H174" s="67">
        <v>71765</v>
      </c>
      <c r="I174" s="44">
        <f t="shared" si="3"/>
        <v>-52787160.476999976</v>
      </c>
    </row>
    <row r="175" spans="3:9" s="27" customFormat="1" ht="30" thickTop="1" thickBot="1" x14ac:dyDescent="0.25">
      <c r="C175" s="108"/>
      <c r="D175" s="64">
        <v>45135</v>
      </c>
      <c r="E175" s="68">
        <v>8713</v>
      </c>
      <c r="F175" s="66" t="s">
        <v>154</v>
      </c>
      <c r="G175" s="80"/>
      <c r="H175" s="67">
        <v>1574335</v>
      </c>
      <c r="I175" s="44">
        <f>I174+G175-H175</f>
        <v>-54361495.476999976</v>
      </c>
    </row>
    <row r="176" spans="3:9" s="27" customFormat="1" ht="30" thickTop="1" thickBot="1" x14ac:dyDescent="0.25">
      <c r="C176" s="108"/>
      <c r="D176" s="64">
        <v>45136</v>
      </c>
      <c r="E176" s="68">
        <v>8714</v>
      </c>
      <c r="F176" s="66" t="s">
        <v>16</v>
      </c>
      <c r="G176" s="80"/>
      <c r="H176" s="67">
        <v>6500</v>
      </c>
      <c r="I176" s="44">
        <f t="shared" ref="I176:I180" si="4">I175+G176-H176</f>
        <v>-54367995.476999976</v>
      </c>
    </row>
    <row r="177" spans="3:9" s="27" customFormat="1" ht="30" thickTop="1" thickBot="1" x14ac:dyDescent="0.25">
      <c r="C177" s="108"/>
      <c r="D177" s="64">
        <v>45136</v>
      </c>
      <c r="E177" s="68">
        <v>8714</v>
      </c>
      <c r="F177" s="66" t="s">
        <v>66</v>
      </c>
      <c r="G177" s="80"/>
      <c r="H177" s="67">
        <v>123500</v>
      </c>
      <c r="I177" s="44">
        <f t="shared" si="4"/>
        <v>-54491495.476999976</v>
      </c>
    </row>
    <row r="178" spans="3:9" s="27" customFormat="1" ht="30" thickTop="1" thickBot="1" x14ac:dyDescent="0.25">
      <c r="C178" s="108"/>
      <c r="D178" s="64">
        <v>45136</v>
      </c>
      <c r="E178" s="68">
        <v>8715</v>
      </c>
      <c r="F178" s="66" t="s">
        <v>16</v>
      </c>
      <c r="G178" s="80"/>
      <c r="H178" s="67">
        <v>735.49850000000004</v>
      </c>
      <c r="I178" s="44">
        <f t="shared" si="4"/>
        <v>-54492230.975499973</v>
      </c>
    </row>
    <row r="179" spans="3:9" s="27" customFormat="1" ht="18" thickTop="1" thickBot="1" x14ac:dyDescent="0.25">
      <c r="C179" s="108"/>
      <c r="D179" s="64">
        <v>45136</v>
      </c>
      <c r="E179" s="68">
        <v>8715</v>
      </c>
      <c r="F179" s="66" t="s">
        <v>49</v>
      </c>
      <c r="G179" s="80"/>
      <c r="H179" s="67">
        <v>18181.661499999998</v>
      </c>
      <c r="I179" s="44">
        <f t="shared" si="4"/>
        <v>-54510412.636999972</v>
      </c>
    </row>
    <row r="180" spans="3:9" s="27" customFormat="1" ht="30" thickTop="1" thickBot="1" x14ac:dyDescent="0.25">
      <c r="C180" s="108"/>
      <c r="D180" s="64">
        <v>45136</v>
      </c>
      <c r="E180" s="68">
        <v>8716</v>
      </c>
      <c r="F180" s="66" t="s">
        <v>72</v>
      </c>
      <c r="G180" s="80"/>
      <c r="H180" s="67">
        <v>16620</v>
      </c>
      <c r="I180" s="44">
        <f t="shared" si="4"/>
        <v>-54527032.636999972</v>
      </c>
    </row>
    <row r="181" spans="3:9" s="27" customFormat="1" ht="30" thickTop="1" thickBot="1" x14ac:dyDescent="0.25">
      <c r="C181" s="108"/>
      <c r="D181" s="64">
        <v>45136</v>
      </c>
      <c r="E181" s="68">
        <v>8717</v>
      </c>
      <c r="F181" s="66" t="s">
        <v>16</v>
      </c>
      <c r="G181" s="80"/>
      <c r="H181" s="67">
        <v>7000</v>
      </c>
      <c r="I181" s="44">
        <f>I180+G181-H181</f>
        <v>-54534032.636999972</v>
      </c>
    </row>
    <row r="182" spans="3:9" s="27" customFormat="1" ht="30" thickTop="1" thickBot="1" x14ac:dyDescent="0.25">
      <c r="C182" s="108"/>
      <c r="D182" s="64">
        <v>45136</v>
      </c>
      <c r="E182" s="68">
        <v>8717</v>
      </c>
      <c r="F182" s="66" t="s">
        <v>65</v>
      </c>
      <c r="G182" s="80"/>
      <c r="H182" s="67">
        <v>133000</v>
      </c>
      <c r="I182" s="44">
        <f t="shared" ref="I182:I211" si="5">I181+G182-H182</f>
        <v>-54667032.636999972</v>
      </c>
    </row>
    <row r="183" spans="3:9" s="27" customFormat="1" ht="18" thickTop="1" thickBot="1" x14ac:dyDescent="0.25">
      <c r="C183" s="108"/>
      <c r="D183" s="64">
        <v>45136</v>
      </c>
      <c r="E183" s="68">
        <v>8718</v>
      </c>
      <c r="F183" s="66" t="s">
        <v>67</v>
      </c>
      <c r="G183" s="80"/>
      <c r="H183" s="67">
        <v>215117.49</v>
      </c>
      <c r="I183" s="44">
        <f t="shared" si="5"/>
        <v>-54882150.126999974</v>
      </c>
    </row>
    <row r="184" spans="3:9" s="27" customFormat="1" ht="44.25" thickTop="1" thickBot="1" x14ac:dyDescent="0.25">
      <c r="C184" s="108"/>
      <c r="D184" s="64">
        <v>45136</v>
      </c>
      <c r="E184" s="68">
        <v>8719</v>
      </c>
      <c r="F184" s="66" t="s">
        <v>68</v>
      </c>
      <c r="G184" s="80"/>
      <c r="H184" s="67">
        <v>126360</v>
      </c>
      <c r="I184" s="44">
        <f t="shared" si="5"/>
        <v>-55008510.126999974</v>
      </c>
    </row>
    <row r="185" spans="3:9" s="27" customFormat="1" ht="30" thickTop="1" thickBot="1" x14ac:dyDescent="0.25">
      <c r="C185" s="108"/>
      <c r="D185" s="64">
        <v>45136</v>
      </c>
      <c r="E185" s="68">
        <v>8720</v>
      </c>
      <c r="F185" s="66" t="s">
        <v>16</v>
      </c>
      <c r="G185" s="80"/>
      <c r="H185" s="67">
        <v>1654.325</v>
      </c>
      <c r="I185" s="44">
        <f t="shared" si="5"/>
        <v>-55010164.451999977</v>
      </c>
    </row>
    <row r="186" spans="3:9" s="27" customFormat="1" ht="30" thickTop="1" thickBot="1" x14ac:dyDescent="0.25">
      <c r="C186" s="108"/>
      <c r="D186" s="64">
        <v>45136</v>
      </c>
      <c r="E186" s="68">
        <v>8720</v>
      </c>
      <c r="F186" s="66" t="s">
        <v>46</v>
      </c>
      <c r="G186" s="80"/>
      <c r="H186" s="67">
        <v>1786.6709999999998</v>
      </c>
      <c r="I186" s="44">
        <f t="shared" si="5"/>
        <v>-55011951.122999974</v>
      </c>
    </row>
    <row r="187" spans="3:9" s="27" customFormat="1" ht="18" thickTop="1" thickBot="1" x14ac:dyDescent="0.25">
      <c r="C187" s="108"/>
      <c r="D187" s="64">
        <v>45136</v>
      </c>
      <c r="E187" s="68">
        <v>8720</v>
      </c>
      <c r="F187" s="66" t="s">
        <v>69</v>
      </c>
      <c r="G187" s="80"/>
      <c r="H187" s="67">
        <v>35601.074000000001</v>
      </c>
      <c r="I187" s="44">
        <f t="shared" si="5"/>
        <v>-55047552.196999975</v>
      </c>
    </row>
    <row r="188" spans="3:9" s="27" customFormat="1" ht="30" thickTop="1" thickBot="1" x14ac:dyDescent="0.25">
      <c r="C188" s="108"/>
      <c r="D188" s="64">
        <v>45136</v>
      </c>
      <c r="E188" s="68">
        <v>8721</v>
      </c>
      <c r="F188" s="66" t="s">
        <v>16</v>
      </c>
      <c r="G188" s="80"/>
      <c r="H188" s="67">
        <v>14300</v>
      </c>
      <c r="I188" s="44">
        <f t="shared" si="5"/>
        <v>-55061852.196999975</v>
      </c>
    </row>
    <row r="189" spans="3:9" s="27" customFormat="1" ht="30" thickTop="1" thickBot="1" x14ac:dyDescent="0.25">
      <c r="C189" s="108"/>
      <c r="D189" s="64">
        <v>45136</v>
      </c>
      <c r="E189" s="68">
        <v>8721</v>
      </c>
      <c r="F189" s="66" t="s">
        <v>64</v>
      </c>
      <c r="G189" s="80"/>
      <c r="H189" s="67">
        <v>271700</v>
      </c>
      <c r="I189" s="44">
        <f t="shared" si="5"/>
        <v>-55333552.196999975</v>
      </c>
    </row>
    <row r="190" spans="3:9" s="27" customFormat="1" ht="30" thickTop="1" thickBot="1" x14ac:dyDescent="0.25">
      <c r="C190" s="108"/>
      <c r="D190" s="64">
        <v>45136</v>
      </c>
      <c r="E190" s="68">
        <v>8722</v>
      </c>
      <c r="F190" s="66" t="s">
        <v>16</v>
      </c>
      <c r="G190" s="80"/>
      <c r="H190" s="67">
        <v>11850.656000000001</v>
      </c>
      <c r="I190" s="44">
        <f t="shared" si="5"/>
        <v>-55345402.852999978</v>
      </c>
    </row>
    <row r="191" spans="3:9" s="27" customFormat="1" ht="30" thickTop="1" thickBot="1" x14ac:dyDescent="0.25">
      <c r="C191" s="108"/>
      <c r="D191" s="64">
        <v>45136</v>
      </c>
      <c r="E191" s="68">
        <v>8722</v>
      </c>
      <c r="F191" s="66" t="s">
        <v>46</v>
      </c>
      <c r="G191" s="80"/>
      <c r="H191" s="67">
        <v>12798.708000000001</v>
      </c>
      <c r="I191" s="44">
        <f t="shared" si="5"/>
        <v>-55358201.560999975</v>
      </c>
    </row>
    <row r="192" spans="3:9" s="27" customFormat="1" ht="18" thickTop="1" thickBot="1" x14ac:dyDescent="0.25">
      <c r="C192" s="108"/>
      <c r="D192" s="64">
        <v>45136</v>
      </c>
      <c r="E192" s="68">
        <v>8722</v>
      </c>
      <c r="F192" s="66" t="s">
        <v>85</v>
      </c>
      <c r="G192" s="80"/>
      <c r="H192" s="67">
        <v>255026.11600000001</v>
      </c>
      <c r="I192" s="44">
        <f t="shared" si="5"/>
        <v>-55613227.676999971</v>
      </c>
    </row>
    <row r="193" spans="3:9" s="27" customFormat="1" ht="30" thickTop="1" thickBot="1" x14ac:dyDescent="0.25">
      <c r="C193" s="108"/>
      <c r="D193" s="64">
        <v>45136</v>
      </c>
      <c r="E193" s="68">
        <v>8723</v>
      </c>
      <c r="F193" s="66" t="s">
        <v>87</v>
      </c>
      <c r="G193" s="80"/>
      <c r="H193" s="67">
        <v>7200</v>
      </c>
      <c r="I193" s="44">
        <f t="shared" si="5"/>
        <v>-55620427.676999971</v>
      </c>
    </row>
    <row r="194" spans="3:9" s="27" customFormat="1" ht="30" thickTop="1" thickBot="1" x14ac:dyDescent="0.25">
      <c r="C194" s="108"/>
      <c r="D194" s="64">
        <v>45136</v>
      </c>
      <c r="E194" s="68">
        <v>8724</v>
      </c>
      <c r="F194" s="66" t="s">
        <v>16</v>
      </c>
      <c r="G194" s="80"/>
      <c r="H194" s="67">
        <v>4980.5</v>
      </c>
      <c r="I194" s="44">
        <f t="shared" si="5"/>
        <v>-55625408.176999971</v>
      </c>
    </row>
    <row r="195" spans="3:9" s="27" customFormat="1" ht="18" thickTop="1" thickBot="1" x14ac:dyDescent="0.25">
      <c r="C195" s="108"/>
      <c r="D195" s="64">
        <v>45136</v>
      </c>
      <c r="E195" s="68">
        <v>8724</v>
      </c>
      <c r="F195" s="66" t="s">
        <v>126</v>
      </c>
      <c r="G195" s="80"/>
      <c r="H195" s="67">
        <v>94629.5</v>
      </c>
      <c r="I195" s="44">
        <f t="shared" si="5"/>
        <v>-55720037.676999971</v>
      </c>
    </row>
    <row r="196" spans="3:9" s="27" customFormat="1" ht="30" thickTop="1" thickBot="1" x14ac:dyDescent="0.25">
      <c r="C196" s="108"/>
      <c r="D196" s="64">
        <v>45138</v>
      </c>
      <c r="E196" s="68">
        <v>8725</v>
      </c>
      <c r="F196" s="66" t="s">
        <v>16</v>
      </c>
      <c r="G196" s="80"/>
      <c r="H196" s="67">
        <v>1160</v>
      </c>
      <c r="I196" s="44">
        <f t="shared" si="5"/>
        <v>-55721197.676999971</v>
      </c>
    </row>
    <row r="197" spans="3:9" s="27" customFormat="1" ht="30" thickTop="1" thickBot="1" x14ac:dyDescent="0.25">
      <c r="C197" s="108"/>
      <c r="D197" s="64">
        <v>45138</v>
      </c>
      <c r="E197" s="68">
        <v>8725</v>
      </c>
      <c r="F197" s="66" t="s">
        <v>46</v>
      </c>
      <c r="G197" s="80"/>
      <c r="H197" s="67">
        <v>1252.8</v>
      </c>
      <c r="I197" s="44">
        <f t="shared" si="5"/>
        <v>-55722450.476999968</v>
      </c>
    </row>
    <row r="198" spans="3:9" s="27" customFormat="1" ht="18" thickTop="1" thickBot="1" x14ac:dyDescent="0.25">
      <c r="C198" s="108"/>
      <c r="D198" s="64">
        <v>45138</v>
      </c>
      <c r="E198" s="68">
        <v>8725</v>
      </c>
      <c r="F198" s="66" t="s">
        <v>155</v>
      </c>
      <c r="G198" s="80"/>
      <c r="H198" s="67">
        <v>24963.200000000001</v>
      </c>
      <c r="I198" s="44">
        <f t="shared" si="5"/>
        <v>-55747413.676999971</v>
      </c>
    </row>
    <row r="199" spans="3:9" s="27" customFormat="1" ht="30" thickTop="1" thickBot="1" x14ac:dyDescent="0.25">
      <c r="C199" s="108"/>
      <c r="D199" s="64">
        <v>45138</v>
      </c>
      <c r="E199" s="68">
        <v>8726</v>
      </c>
      <c r="F199" s="66" t="s">
        <v>16</v>
      </c>
      <c r="G199" s="80"/>
      <c r="H199" s="67">
        <v>750</v>
      </c>
      <c r="I199" s="44">
        <f t="shared" si="5"/>
        <v>-55748163.676999971</v>
      </c>
    </row>
    <row r="200" spans="3:9" s="27" customFormat="1" ht="18" thickTop="1" thickBot="1" x14ac:dyDescent="0.25">
      <c r="C200" s="108"/>
      <c r="D200" s="64">
        <v>45138</v>
      </c>
      <c r="E200" s="68">
        <v>8726</v>
      </c>
      <c r="F200" s="66" t="s">
        <v>150</v>
      </c>
      <c r="G200" s="80"/>
      <c r="H200" s="67">
        <v>14250</v>
      </c>
      <c r="I200" s="44">
        <f t="shared" si="5"/>
        <v>-55762413.676999971</v>
      </c>
    </row>
    <row r="201" spans="3:9" s="27" customFormat="1" ht="30" thickTop="1" thickBot="1" x14ac:dyDescent="0.25">
      <c r="C201" s="108"/>
      <c r="D201" s="64">
        <v>45138</v>
      </c>
      <c r="E201" s="68">
        <v>8727</v>
      </c>
      <c r="F201" s="66" t="s">
        <v>16</v>
      </c>
      <c r="G201" s="80"/>
      <c r="H201" s="67">
        <v>700</v>
      </c>
      <c r="I201" s="44">
        <f t="shared" si="5"/>
        <v>-55763113.676999971</v>
      </c>
    </row>
    <row r="202" spans="3:9" s="27" customFormat="1" ht="18" thickTop="1" thickBot="1" x14ac:dyDescent="0.25">
      <c r="C202" s="108"/>
      <c r="D202" s="64">
        <v>45138</v>
      </c>
      <c r="E202" s="68">
        <v>8727</v>
      </c>
      <c r="F202" s="66" t="s">
        <v>150</v>
      </c>
      <c r="G202" s="80"/>
      <c r="H202" s="67">
        <v>13300</v>
      </c>
      <c r="I202" s="44">
        <f t="shared" si="5"/>
        <v>-55776413.676999971</v>
      </c>
    </row>
    <row r="203" spans="3:9" s="27" customFormat="1" ht="30" thickTop="1" thickBot="1" x14ac:dyDescent="0.25">
      <c r="C203" s="108"/>
      <c r="D203" s="64">
        <v>45138</v>
      </c>
      <c r="E203" s="68">
        <v>8728</v>
      </c>
      <c r="F203" s="66" t="s">
        <v>16</v>
      </c>
      <c r="G203" s="80"/>
      <c r="H203" s="67">
        <v>3046.1759999999999</v>
      </c>
      <c r="I203" s="44">
        <f t="shared" si="5"/>
        <v>-55779459.85299997</v>
      </c>
    </row>
    <row r="204" spans="3:9" s="27" customFormat="1" ht="18" thickTop="1" thickBot="1" x14ac:dyDescent="0.25">
      <c r="C204" s="108"/>
      <c r="D204" s="64">
        <v>45138</v>
      </c>
      <c r="E204" s="68">
        <v>8728</v>
      </c>
      <c r="F204" s="66" t="s">
        <v>150</v>
      </c>
      <c r="G204" s="80"/>
      <c r="H204" s="67">
        <v>57877.343999999997</v>
      </c>
      <c r="I204" s="44">
        <f t="shared" si="5"/>
        <v>-55837337.196999967</v>
      </c>
    </row>
    <row r="205" spans="3:9" s="27" customFormat="1" ht="30" thickTop="1" thickBot="1" x14ac:dyDescent="0.25">
      <c r="C205" s="108"/>
      <c r="D205" s="64">
        <v>45138</v>
      </c>
      <c r="E205" s="68">
        <v>8729</v>
      </c>
      <c r="F205" s="66" t="s">
        <v>16</v>
      </c>
      <c r="G205" s="80"/>
      <c r="H205" s="67">
        <v>67345.650000000009</v>
      </c>
      <c r="I205" s="44">
        <f t="shared" si="5"/>
        <v>-55904682.846999966</v>
      </c>
    </row>
    <row r="206" spans="3:9" s="27" customFormat="1" ht="18" thickTop="1" thickBot="1" x14ac:dyDescent="0.25">
      <c r="C206" s="108"/>
      <c r="D206" s="64">
        <v>45138</v>
      </c>
      <c r="E206" s="68">
        <v>8729</v>
      </c>
      <c r="F206" s="66" t="s">
        <v>150</v>
      </c>
      <c r="G206" s="80"/>
      <c r="H206" s="67">
        <v>1279567.3500000001</v>
      </c>
      <c r="I206" s="44">
        <f t="shared" si="5"/>
        <v>-57184250.196999967</v>
      </c>
    </row>
    <row r="207" spans="3:9" s="27" customFormat="1" ht="30" thickTop="1" thickBot="1" x14ac:dyDescent="0.25">
      <c r="C207" s="108"/>
      <c r="D207" s="64">
        <v>45138</v>
      </c>
      <c r="E207" s="68">
        <v>8730</v>
      </c>
      <c r="F207" s="66" t="s">
        <v>16</v>
      </c>
      <c r="G207" s="80"/>
      <c r="H207" s="67">
        <v>25975</v>
      </c>
      <c r="I207" s="44">
        <f t="shared" si="5"/>
        <v>-57210225.196999967</v>
      </c>
    </row>
    <row r="208" spans="3:9" s="27" customFormat="1" ht="18" thickTop="1" thickBot="1" x14ac:dyDescent="0.25">
      <c r="C208" s="108"/>
      <c r="D208" s="64">
        <v>45138</v>
      </c>
      <c r="E208" s="68">
        <v>8730</v>
      </c>
      <c r="F208" s="66" t="s">
        <v>133</v>
      </c>
      <c r="G208" s="80"/>
      <c r="H208" s="67">
        <v>493525</v>
      </c>
      <c r="I208" s="44">
        <f t="shared" si="5"/>
        <v>-57703750.196999967</v>
      </c>
    </row>
    <row r="209" spans="3:9" s="27" customFormat="1" ht="30" thickTop="1" thickBot="1" x14ac:dyDescent="0.25">
      <c r="C209" s="108"/>
      <c r="D209" s="64">
        <v>45138</v>
      </c>
      <c r="E209" s="68">
        <v>8731</v>
      </c>
      <c r="F209" s="66" t="s">
        <v>16</v>
      </c>
      <c r="G209" s="80"/>
      <c r="H209" s="67">
        <v>29510</v>
      </c>
      <c r="I209" s="44">
        <f t="shared" si="5"/>
        <v>-57733260.196999967</v>
      </c>
    </row>
    <row r="210" spans="3:9" s="27" customFormat="1" ht="30" thickTop="1" thickBot="1" x14ac:dyDescent="0.25">
      <c r="C210" s="108"/>
      <c r="D210" s="64">
        <v>45138</v>
      </c>
      <c r="E210" s="68">
        <v>8731</v>
      </c>
      <c r="F210" s="66" t="s">
        <v>46</v>
      </c>
      <c r="G210" s="80"/>
      <c r="H210" s="67">
        <v>31870.799999999999</v>
      </c>
      <c r="I210" s="44">
        <f t="shared" si="5"/>
        <v>-57765130.996999964</v>
      </c>
    </row>
    <row r="211" spans="3:9" s="27" customFormat="1" ht="18" thickTop="1" thickBot="1" x14ac:dyDescent="0.25">
      <c r="C211" s="108"/>
      <c r="D211" s="64">
        <v>45138</v>
      </c>
      <c r="E211" s="68">
        <v>8731</v>
      </c>
      <c r="F211" s="66" t="s">
        <v>156</v>
      </c>
      <c r="G211" s="80"/>
      <c r="H211" s="67">
        <v>635055.19999999995</v>
      </c>
      <c r="I211" s="44">
        <f t="shared" si="5"/>
        <v>-58400186.196999967</v>
      </c>
    </row>
    <row r="212" spans="3:9" s="27" customFormat="1" ht="30" thickTop="1" thickBot="1" x14ac:dyDescent="0.25">
      <c r="C212" s="108"/>
      <c r="D212" s="64">
        <v>45138</v>
      </c>
      <c r="E212" s="68">
        <v>8732</v>
      </c>
      <c r="F212" s="66" t="s">
        <v>16</v>
      </c>
      <c r="G212" s="80"/>
      <c r="H212" s="67">
        <v>35322.030999999995</v>
      </c>
      <c r="I212" s="44">
        <f>I211+G212-H212</f>
        <v>-58435508.22799997</v>
      </c>
    </row>
    <row r="213" spans="3:9" s="27" customFormat="1" ht="18" thickTop="1" thickBot="1" x14ac:dyDescent="0.25">
      <c r="C213" s="108"/>
      <c r="D213" s="64">
        <v>45138</v>
      </c>
      <c r="E213" s="68">
        <v>8732</v>
      </c>
      <c r="F213" s="66" t="s">
        <v>157</v>
      </c>
      <c r="G213" s="80"/>
      <c r="H213" s="67">
        <v>798277.90899999999</v>
      </c>
      <c r="I213" s="44">
        <f t="shared" ref="I213:I244" si="6">I212+G213-H213</f>
        <v>-59233786.136999972</v>
      </c>
    </row>
    <row r="214" spans="3:9" s="27" customFormat="1" ht="18" thickTop="1" thickBot="1" x14ac:dyDescent="0.25">
      <c r="C214" s="108"/>
      <c r="D214" s="64">
        <v>45138</v>
      </c>
      <c r="E214" s="68">
        <v>8733</v>
      </c>
      <c r="F214" s="66" t="s">
        <v>158</v>
      </c>
      <c r="G214" s="80"/>
      <c r="H214" s="67">
        <v>432000</v>
      </c>
      <c r="I214" s="44">
        <f t="shared" si="6"/>
        <v>-59665786.136999972</v>
      </c>
    </row>
    <row r="215" spans="3:9" s="27" customFormat="1" ht="30" thickTop="1" thickBot="1" x14ac:dyDescent="0.25">
      <c r="C215" s="108"/>
      <c r="D215" s="64">
        <v>45138</v>
      </c>
      <c r="E215" s="68">
        <v>8734</v>
      </c>
      <c r="F215" s="66" t="s">
        <v>16</v>
      </c>
      <c r="G215" s="80"/>
      <c r="H215" s="67">
        <v>2070</v>
      </c>
      <c r="I215" s="44">
        <f t="shared" si="6"/>
        <v>-59667856.136999972</v>
      </c>
    </row>
    <row r="216" spans="3:9" s="27" customFormat="1" ht="18" thickTop="1" thickBot="1" x14ac:dyDescent="0.25">
      <c r="C216" s="108"/>
      <c r="D216" s="64">
        <v>45138</v>
      </c>
      <c r="E216" s="68">
        <v>8734</v>
      </c>
      <c r="F216" s="66" t="s">
        <v>159</v>
      </c>
      <c r="G216" s="80"/>
      <c r="H216" s="67">
        <v>46782</v>
      </c>
      <c r="I216" s="44">
        <f t="shared" si="6"/>
        <v>-59714638.136999972</v>
      </c>
    </row>
    <row r="217" spans="3:9" s="27" customFormat="1" ht="30" thickTop="1" thickBot="1" x14ac:dyDescent="0.25">
      <c r="C217" s="108"/>
      <c r="D217" s="64">
        <v>45138</v>
      </c>
      <c r="E217" s="68">
        <v>8735</v>
      </c>
      <c r="F217" s="66" t="s">
        <v>16</v>
      </c>
      <c r="G217" s="80"/>
      <c r="H217" s="67">
        <v>3150</v>
      </c>
      <c r="I217" s="44">
        <f t="shared" si="6"/>
        <v>-59717788.136999972</v>
      </c>
    </row>
    <row r="218" spans="3:9" s="27" customFormat="1" ht="18" thickTop="1" thickBot="1" x14ac:dyDescent="0.25">
      <c r="C218" s="108"/>
      <c r="D218" s="64">
        <v>45138</v>
      </c>
      <c r="E218" s="68">
        <v>8735</v>
      </c>
      <c r="F218" s="66" t="s">
        <v>159</v>
      </c>
      <c r="G218" s="80"/>
      <c r="H218" s="67">
        <v>59850</v>
      </c>
      <c r="I218" s="44">
        <f t="shared" si="6"/>
        <v>-59777638.136999972</v>
      </c>
    </row>
    <row r="219" spans="3:9" s="27" customFormat="1" ht="30" thickTop="1" thickBot="1" x14ac:dyDescent="0.25">
      <c r="C219" s="108"/>
      <c r="D219" s="64">
        <v>45138</v>
      </c>
      <c r="E219" s="68">
        <v>8736</v>
      </c>
      <c r="F219" s="66" t="s">
        <v>16</v>
      </c>
      <c r="G219" s="80"/>
      <c r="H219" s="67">
        <v>3686.4375</v>
      </c>
      <c r="I219" s="44">
        <f t="shared" si="6"/>
        <v>-59781324.574499972</v>
      </c>
    </row>
    <row r="220" spans="3:9" s="27" customFormat="1" ht="30" thickTop="1" thickBot="1" x14ac:dyDescent="0.25">
      <c r="C220" s="108"/>
      <c r="D220" s="64">
        <v>45138</v>
      </c>
      <c r="E220" s="68">
        <v>8736</v>
      </c>
      <c r="F220" s="66" t="s">
        <v>128</v>
      </c>
      <c r="G220" s="80"/>
      <c r="H220" s="67">
        <v>83313.492499999993</v>
      </c>
      <c r="I220" s="44">
        <f t="shared" si="6"/>
        <v>-59864638.066999972</v>
      </c>
    </row>
    <row r="221" spans="3:9" s="27" customFormat="1" ht="30" thickTop="1" thickBot="1" x14ac:dyDescent="0.25">
      <c r="C221" s="108"/>
      <c r="D221" s="64">
        <v>45138</v>
      </c>
      <c r="E221" s="68">
        <v>8737</v>
      </c>
      <c r="F221" s="66" t="s">
        <v>16</v>
      </c>
      <c r="G221" s="80"/>
      <c r="H221" s="67">
        <v>720</v>
      </c>
      <c r="I221" s="44">
        <f t="shared" si="6"/>
        <v>-59865358.066999972</v>
      </c>
    </row>
    <row r="222" spans="3:9" s="27" customFormat="1" ht="18" thickTop="1" thickBot="1" x14ac:dyDescent="0.25">
      <c r="C222" s="108"/>
      <c r="D222" s="64">
        <v>45138</v>
      </c>
      <c r="E222" s="68">
        <v>8737</v>
      </c>
      <c r="F222" s="66" t="s">
        <v>160</v>
      </c>
      <c r="G222" s="80"/>
      <c r="H222" s="67">
        <v>16272</v>
      </c>
      <c r="I222" s="44">
        <f t="shared" si="6"/>
        <v>-59881630.066999972</v>
      </c>
    </row>
    <row r="223" spans="3:9" s="27" customFormat="1" ht="30" thickTop="1" thickBot="1" x14ac:dyDescent="0.25">
      <c r="C223" s="108"/>
      <c r="D223" s="64">
        <v>45138</v>
      </c>
      <c r="E223" s="68">
        <v>8738</v>
      </c>
      <c r="F223" s="66" t="s">
        <v>16</v>
      </c>
      <c r="G223" s="80"/>
      <c r="H223" s="67">
        <v>1350</v>
      </c>
      <c r="I223" s="44">
        <f t="shared" si="6"/>
        <v>-59882980.066999972</v>
      </c>
    </row>
    <row r="224" spans="3:9" s="27" customFormat="1" ht="18" thickTop="1" thickBot="1" x14ac:dyDescent="0.25">
      <c r="C224" s="108"/>
      <c r="D224" s="64">
        <v>45138</v>
      </c>
      <c r="E224" s="68">
        <v>8738</v>
      </c>
      <c r="F224" s="66" t="s">
        <v>161</v>
      </c>
      <c r="G224" s="80"/>
      <c r="H224" s="67">
        <v>30510</v>
      </c>
      <c r="I224" s="44">
        <f t="shared" si="6"/>
        <v>-59913490.066999972</v>
      </c>
    </row>
    <row r="225" spans="3:9" s="27" customFormat="1" ht="30" thickTop="1" thickBot="1" x14ac:dyDescent="0.25">
      <c r="C225" s="108"/>
      <c r="D225" s="64">
        <v>45138</v>
      </c>
      <c r="E225" s="68">
        <v>8739</v>
      </c>
      <c r="F225" s="66" t="s">
        <v>16</v>
      </c>
      <c r="G225" s="80"/>
      <c r="H225" s="67">
        <v>3745</v>
      </c>
      <c r="I225" s="44">
        <f t="shared" si="6"/>
        <v>-59917235.066999972</v>
      </c>
    </row>
    <row r="226" spans="3:9" s="27" customFormat="1" ht="18" thickTop="1" thickBot="1" x14ac:dyDescent="0.25">
      <c r="C226" s="108"/>
      <c r="D226" s="64">
        <v>45138</v>
      </c>
      <c r="E226" s="68">
        <v>8739</v>
      </c>
      <c r="F226" s="66" t="s">
        <v>162</v>
      </c>
      <c r="G226" s="80"/>
      <c r="H226" s="67">
        <v>84637</v>
      </c>
      <c r="I226" s="44">
        <f t="shared" si="6"/>
        <v>-60001872.066999972</v>
      </c>
    </row>
    <row r="227" spans="3:9" s="27" customFormat="1" ht="30" thickTop="1" thickBot="1" x14ac:dyDescent="0.25">
      <c r="C227" s="108"/>
      <c r="D227" s="64">
        <v>45138</v>
      </c>
      <c r="E227" s="68">
        <v>8740</v>
      </c>
      <c r="F227" s="66" t="s">
        <v>16</v>
      </c>
      <c r="G227" s="80"/>
      <c r="H227" s="67">
        <v>967.5</v>
      </c>
      <c r="I227" s="44">
        <f t="shared" si="6"/>
        <v>-60002839.566999972</v>
      </c>
    </row>
    <row r="228" spans="3:9" s="27" customFormat="1" ht="30" thickTop="1" thickBot="1" x14ac:dyDescent="0.25">
      <c r="C228" s="108"/>
      <c r="D228" s="64">
        <v>45138</v>
      </c>
      <c r="E228" s="68">
        <v>8740</v>
      </c>
      <c r="F228" s="66" t="s">
        <v>163</v>
      </c>
      <c r="G228" s="80"/>
      <c r="H228" s="67">
        <v>18382.5</v>
      </c>
      <c r="I228" s="44">
        <f t="shared" si="6"/>
        <v>-60021222.066999972</v>
      </c>
    </row>
    <row r="229" spans="3:9" s="27" customFormat="1" ht="30" thickTop="1" thickBot="1" x14ac:dyDescent="0.25">
      <c r="C229" s="108"/>
      <c r="D229" s="64">
        <v>45138</v>
      </c>
      <c r="E229" s="68">
        <v>8741</v>
      </c>
      <c r="F229" s="66" t="s">
        <v>16</v>
      </c>
      <c r="G229" s="80"/>
      <c r="H229" s="67">
        <v>15472.5</v>
      </c>
      <c r="I229" s="44">
        <f t="shared" si="6"/>
        <v>-60036694.566999972</v>
      </c>
    </row>
    <row r="230" spans="3:9" s="27" customFormat="1" ht="18" thickTop="1" thickBot="1" x14ac:dyDescent="0.25">
      <c r="C230" s="108"/>
      <c r="D230" s="64">
        <v>45138</v>
      </c>
      <c r="E230" s="68">
        <v>8741</v>
      </c>
      <c r="F230" s="66" t="s">
        <v>84</v>
      </c>
      <c r="G230" s="80"/>
      <c r="H230" s="67">
        <v>349678.5</v>
      </c>
      <c r="I230" s="44">
        <f t="shared" si="6"/>
        <v>-60386373.066999972</v>
      </c>
    </row>
    <row r="231" spans="3:9" s="27" customFormat="1" ht="30" thickTop="1" thickBot="1" x14ac:dyDescent="0.25">
      <c r="C231" s="108"/>
      <c r="D231" s="64">
        <v>45138</v>
      </c>
      <c r="E231" s="68">
        <v>8742</v>
      </c>
      <c r="F231" s="66" t="s">
        <v>16</v>
      </c>
      <c r="G231" s="80"/>
      <c r="H231" s="67">
        <v>1860</v>
      </c>
      <c r="I231" s="44">
        <f t="shared" si="6"/>
        <v>-60388233.066999972</v>
      </c>
    </row>
    <row r="232" spans="3:9" s="27" customFormat="1" ht="18" thickTop="1" thickBot="1" x14ac:dyDescent="0.25">
      <c r="C232" s="108"/>
      <c r="D232" s="64">
        <v>45138</v>
      </c>
      <c r="E232" s="68">
        <v>8742</v>
      </c>
      <c r="F232" s="66" t="s">
        <v>164</v>
      </c>
      <c r="G232" s="80"/>
      <c r="H232" s="67">
        <v>35340</v>
      </c>
      <c r="I232" s="44">
        <f t="shared" si="6"/>
        <v>-60423573.066999972</v>
      </c>
    </row>
    <row r="233" spans="3:9" s="27" customFormat="1" ht="30" thickTop="1" thickBot="1" x14ac:dyDescent="0.25">
      <c r="C233" s="108"/>
      <c r="D233" s="64">
        <v>45138</v>
      </c>
      <c r="E233" s="68">
        <v>8743</v>
      </c>
      <c r="F233" s="66" t="s">
        <v>16</v>
      </c>
      <c r="G233" s="80"/>
      <c r="H233" s="67">
        <v>600</v>
      </c>
      <c r="I233" s="44">
        <f t="shared" si="6"/>
        <v>-60424173.066999972</v>
      </c>
    </row>
    <row r="234" spans="3:9" s="27" customFormat="1" ht="18" thickTop="1" thickBot="1" x14ac:dyDescent="0.25">
      <c r="C234" s="108"/>
      <c r="D234" s="64">
        <v>45138</v>
      </c>
      <c r="E234" s="68">
        <v>8743</v>
      </c>
      <c r="F234" s="66" t="s">
        <v>57</v>
      </c>
      <c r="G234" s="80"/>
      <c r="H234" s="67">
        <v>11400</v>
      </c>
      <c r="I234" s="44">
        <f t="shared" si="6"/>
        <v>-60435573.066999972</v>
      </c>
    </row>
    <row r="235" spans="3:9" s="27" customFormat="1" ht="30" thickTop="1" thickBot="1" x14ac:dyDescent="0.25">
      <c r="C235" s="108"/>
      <c r="D235" s="64">
        <v>45138</v>
      </c>
      <c r="E235" s="68">
        <v>8744</v>
      </c>
      <c r="F235" s="66" t="s">
        <v>16</v>
      </c>
      <c r="G235" s="80"/>
      <c r="H235" s="67">
        <v>437.5</v>
      </c>
      <c r="I235" s="44">
        <f t="shared" si="6"/>
        <v>-60436010.566999972</v>
      </c>
    </row>
    <row r="236" spans="3:9" s="27" customFormat="1" ht="18" thickTop="1" thickBot="1" x14ac:dyDescent="0.25">
      <c r="C236" s="108"/>
      <c r="D236" s="64">
        <v>45138</v>
      </c>
      <c r="E236" s="68">
        <v>8744</v>
      </c>
      <c r="F236" s="66" t="s">
        <v>78</v>
      </c>
      <c r="G236" s="80"/>
      <c r="H236" s="67">
        <v>9887.5</v>
      </c>
      <c r="I236" s="44">
        <f t="shared" si="6"/>
        <v>-60445898.066999972</v>
      </c>
    </row>
    <row r="237" spans="3:9" s="27" customFormat="1" ht="30" thickTop="1" thickBot="1" x14ac:dyDescent="0.25">
      <c r="C237" s="108"/>
      <c r="D237" s="64">
        <v>45138</v>
      </c>
      <c r="E237" s="68">
        <v>8745</v>
      </c>
      <c r="F237" s="66" t="s">
        <v>16</v>
      </c>
      <c r="G237" s="80"/>
      <c r="H237" s="67">
        <v>4687.2</v>
      </c>
      <c r="I237" s="44">
        <f t="shared" si="6"/>
        <v>-60450585.266999975</v>
      </c>
    </row>
    <row r="238" spans="3:9" s="27" customFormat="1" ht="18" thickTop="1" thickBot="1" x14ac:dyDescent="0.25">
      <c r="C238" s="108"/>
      <c r="D238" s="64">
        <v>45138</v>
      </c>
      <c r="E238" s="68">
        <v>8745</v>
      </c>
      <c r="F238" s="66" t="s">
        <v>77</v>
      </c>
      <c r="G238" s="80"/>
      <c r="H238" s="67">
        <v>105930.72</v>
      </c>
      <c r="I238" s="44">
        <f t="shared" si="6"/>
        <v>-60556515.986999974</v>
      </c>
    </row>
    <row r="239" spans="3:9" s="27" customFormat="1" ht="30" thickTop="1" thickBot="1" x14ac:dyDescent="0.25">
      <c r="C239" s="108"/>
      <c r="D239" s="64">
        <v>45138</v>
      </c>
      <c r="E239" s="68">
        <v>8746</v>
      </c>
      <c r="F239" s="66" t="s">
        <v>16</v>
      </c>
      <c r="G239" s="80"/>
      <c r="H239" s="67">
        <v>3000</v>
      </c>
      <c r="I239" s="44">
        <f t="shared" si="6"/>
        <v>-60559515.986999974</v>
      </c>
    </row>
    <row r="240" spans="3:9" s="27" customFormat="1" ht="18" thickTop="1" thickBot="1" x14ac:dyDescent="0.25">
      <c r="C240" s="108"/>
      <c r="D240" s="64">
        <v>45138</v>
      </c>
      <c r="E240" s="68">
        <v>8746</v>
      </c>
      <c r="F240" s="66" t="s">
        <v>88</v>
      </c>
      <c r="G240" s="80"/>
      <c r="H240" s="67">
        <v>67800</v>
      </c>
      <c r="I240" s="44">
        <f t="shared" si="6"/>
        <v>-60627315.986999974</v>
      </c>
    </row>
    <row r="241" spans="3:95" s="27" customFormat="1" ht="30" thickTop="1" thickBot="1" x14ac:dyDescent="0.25">
      <c r="C241" s="108"/>
      <c r="D241" s="64">
        <v>45138</v>
      </c>
      <c r="E241" s="68">
        <v>8747</v>
      </c>
      <c r="F241" s="66" t="s">
        <v>16</v>
      </c>
      <c r="G241" s="80"/>
      <c r="H241" s="67">
        <v>65000</v>
      </c>
      <c r="I241" s="44">
        <f t="shared" si="6"/>
        <v>-60692315.986999974</v>
      </c>
    </row>
    <row r="242" spans="3:95" s="27" customFormat="1" ht="30" thickTop="1" thickBot="1" x14ac:dyDescent="0.25">
      <c r="C242" s="108"/>
      <c r="D242" s="64">
        <v>45138</v>
      </c>
      <c r="E242" s="68">
        <v>8747</v>
      </c>
      <c r="F242" s="66" t="s">
        <v>46</v>
      </c>
      <c r="G242" s="80"/>
      <c r="H242" s="67">
        <v>70200</v>
      </c>
      <c r="I242" s="44">
        <f t="shared" si="6"/>
        <v>-60762515.986999974</v>
      </c>
    </row>
    <row r="243" spans="3:95" s="27" customFormat="1" ht="18" thickTop="1" thickBot="1" x14ac:dyDescent="0.25">
      <c r="C243" s="108"/>
      <c r="D243" s="64">
        <v>45138</v>
      </c>
      <c r="E243" s="68">
        <v>8747</v>
      </c>
      <c r="F243" s="66" t="s">
        <v>165</v>
      </c>
      <c r="G243" s="80"/>
      <c r="H243" s="67">
        <v>1398800</v>
      </c>
      <c r="I243" s="44">
        <f t="shared" si="6"/>
        <v>-62161315.986999974</v>
      </c>
    </row>
    <row r="244" spans="3:95" s="27" customFormat="1" ht="18" thickTop="1" thickBot="1" x14ac:dyDescent="0.25">
      <c r="C244" s="108"/>
      <c r="D244" s="64"/>
      <c r="E244" s="68"/>
      <c r="F244" s="66"/>
      <c r="G244" s="80"/>
      <c r="H244" s="67"/>
      <c r="I244" s="44">
        <f t="shared" si="6"/>
        <v>-62161315.986999974</v>
      </c>
    </row>
    <row r="245" spans="3:95" s="11" customFormat="1" ht="18" thickTop="1" thickBot="1" x14ac:dyDescent="0.25">
      <c r="C245" s="238" t="s">
        <v>8</v>
      </c>
      <c r="D245" s="239"/>
      <c r="E245" s="239"/>
      <c r="F245" s="239"/>
      <c r="G245" s="87">
        <f>SUM(G15:G244)</f>
        <v>55200511.419999994</v>
      </c>
      <c r="H245" s="87">
        <f>SUM(H15:H244)</f>
        <v>95954653.563000053</v>
      </c>
      <c r="I245" s="88">
        <f>+I14+G245-H245</f>
        <v>-62161315.987000033</v>
      </c>
      <c r="J245" s="28">
        <f>+I245-'[1]CTA. RECOLECTORA AUXILIAR 3001'!$J$3190</f>
        <v>-5.9604644775390625E-8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7.25" thickTop="1" x14ac:dyDescent="0.2">
      <c r="C246" s="131"/>
      <c r="D246" s="131"/>
      <c r="E246" s="131"/>
      <c r="F246" s="131"/>
      <c r="G246" s="132"/>
      <c r="H246" s="132"/>
      <c r="I246" s="86"/>
      <c r="J246" s="20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16.5" x14ac:dyDescent="0.2">
      <c r="C247" s="5"/>
      <c r="D247" s="5"/>
      <c r="E247" s="81"/>
      <c r="F247" s="82"/>
      <c r="G247" s="8"/>
      <c r="H247" s="8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16.5" x14ac:dyDescent="0.2">
      <c r="C248" s="5"/>
      <c r="D248" s="81" t="s">
        <v>38</v>
      </c>
      <c r="E248" s="9"/>
      <c r="F248" s="82" t="s">
        <v>40</v>
      </c>
      <c r="G248" s="9"/>
      <c r="H248" s="81" t="s">
        <v>39</v>
      </c>
      <c r="I248" s="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16.5" x14ac:dyDescent="0.2">
      <c r="C249" s="5"/>
      <c r="D249" s="81" t="s">
        <v>31</v>
      </c>
      <c r="E249" s="9"/>
      <c r="F249" s="81" t="s">
        <v>32</v>
      </c>
      <c r="G249" s="9"/>
      <c r="H249" s="81" t="s">
        <v>36</v>
      </c>
      <c r="I249" s="9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16.5" x14ac:dyDescent="0.2">
      <c r="C250" s="5"/>
      <c r="D250" s="81" t="s">
        <v>33</v>
      </c>
      <c r="E250" s="9"/>
      <c r="F250" s="81" t="s">
        <v>212</v>
      </c>
      <c r="G250" s="9"/>
      <c r="H250" s="81" t="s">
        <v>43</v>
      </c>
      <c r="I250" s="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ht="16.5" x14ac:dyDescent="0.2">
      <c r="C251" s="5"/>
      <c r="D251" s="81" t="s">
        <v>34</v>
      </c>
      <c r="E251" s="9"/>
      <c r="F251" s="81" t="s">
        <v>35</v>
      </c>
      <c r="G251" s="9"/>
      <c r="H251" s="81" t="s">
        <v>37</v>
      </c>
      <c r="I251" s="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16.5" x14ac:dyDescent="0.2">
      <c r="C252" s="5"/>
      <c r="D252" s="9"/>
      <c r="E252" s="1"/>
      <c r="F252" s="81"/>
      <c r="G252" s="9"/>
      <c r="H252" s="81"/>
      <c r="I252" s="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ht="16.5" x14ac:dyDescent="0.2">
      <c r="C253" s="5"/>
      <c r="D253" s="5"/>
      <c r="E253" s="83"/>
      <c r="F253" s="81"/>
      <c r="G253" s="82"/>
      <c r="H253" s="8"/>
      <c r="I253" s="8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ht="18" x14ac:dyDescent="0.25">
      <c r="C254" s="21"/>
      <c r="D254" s="5"/>
      <c r="E254" s="83"/>
      <c r="F254" s="81"/>
      <c r="G254" s="82"/>
      <c r="H254" s="8"/>
      <c r="I254" s="1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ht="18" x14ac:dyDescent="0.2">
      <c r="C255" s="22"/>
      <c r="D255" s="5"/>
      <c r="E255" s="83"/>
      <c r="F255" s="81"/>
      <c r="G255" s="82"/>
      <c r="H255" s="8"/>
      <c r="I255" s="23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ht="18" x14ac:dyDescent="0.2">
      <c r="C256" s="22"/>
      <c r="D256" s="5"/>
      <c r="E256" s="83"/>
      <c r="G256" s="82"/>
      <c r="H256" s="8"/>
      <c r="I256" s="23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ht="16.5" x14ac:dyDescent="0.2">
      <c r="C257" s="5"/>
      <c r="D257" s="5"/>
      <c r="E257" s="83"/>
      <c r="F257" s="82"/>
      <c r="G257" s="82"/>
      <c r="H257" s="8"/>
      <c r="I257" s="4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ht="20.25" x14ac:dyDescent="0.2">
      <c r="C258" s="237"/>
      <c r="D258" s="237"/>
      <c r="E258" s="237"/>
      <c r="F258" s="237"/>
      <c r="G258" s="237"/>
      <c r="H258" s="237"/>
      <c r="I258" s="23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ht="20.25" x14ac:dyDescent="0.2">
      <c r="C259" s="237"/>
      <c r="D259" s="237"/>
      <c r="E259" s="237"/>
      <c r="F259" s="237"/>
      <c r="G259" s="237"/>
      <c r="H259" s="237"/>
      <c r="I259" s="23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ht="20.25" x14ac:dyDescent="0.2">
      <c r="C260" s="237"/>
      <c r="D260" s="237"/>
      <c r="E260" s="237"/>
      <c r="F260" s="237"/>
      <c r="G260" s="237"/>
      <c r="H260" s="237"/>
      <c r="I260" s="23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ht="20.25" x14ac:dyDescent="0.2">
      <c r="C261" s="237"/>
      <c r="D261" s="237"/>
      <c r="E261" s="237"/>
      <c r="F261" s="237"/>
      <c r="G261" s="237"/>
      <c r="H261" s="237"/>
      <c r="I261" s="23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75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3:95" s="11" customFormat="1" x14ac:dyDescent="0.2">
      <c r="C263" s="9"/>
      <c r="D263" s="9"/>
      <c r="E263" s="175"/>
      <c r="F263" s="9"/>
      <c r="G263" s="9"/>
      <c r="H263" s="9"/>
      <c r="I263" s="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3:95" s="11" customFormat="1" x14ac:dyDescent="0.2">
      <c r="C264" s="9"/>
      <c r="D264" s="9"/>
      <c r="E264" s="175"/>
      <c r="F264" s="9"/>
      <c r="G264" s="9"/>
      <c r="H264" s="9"/>
      <c r="I264" s="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3:95" s="11" customFormat="1" x14ac:dyDescent="0.2">
      <c r="C265" s="9"/>
      <c r="D265" s="9"/>
      <c r="E265" s="175"/>
      <c r="F265" s="9"/>
      <c r="G265" s="9"/>
      <c r="H265" s="9"/>
      <c r="I265" s="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3:95" s="11" customFormat="1" x14ac:dyDescent="0.2">
      <c r="C266" s="9"/>
      <c r="D266" s="9"/>
      <c r="E266" s="175"/>
      <c r="F266" s="9"/>
      <c r="G266" s="9"/>
      <c r="H266" s="9"/>
      <c r="I266" s="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3:95" s="11" customFormat="1" x14ac:dyDescent="0.2">
      <c r="C267" s="9"/>
      <c r="D267" s="9"/>
      <c r="E267" s="175"/>
      <c r="F267" s="9"/>
      <c r="G267" s="9"/>
      <c r="H267" s="9"/>
      <c r="I267" s="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3:95" s="11" customFormat="1" x14ac:dyDescent="0.2">
      <c r="C268" s="9"/>
      <c r="D268" s="9"/>
      <c r="E268" s="175"/>
      <c r="F268" s="9"/>
      <c r="G268" s="9"/>
      <c r="H268" s="9"/>
      <c r="I268" s="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3:95" s="11" customFormat="1" x14ac:dyDescent="0.2">
      <c r="C269" s="9"/>
      <c r="D269" s="9"/>
      <c r="E269" s="175"/>
      <c r="F269" s="9"/>
      <c r="G269" s="9"/>
      <c r="H269" s="9"/>
      <c r="I269" s="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70" spans="3:95" s="11" customFormat="1" ht="3" customHeight="1" x14ac:dyDescent="0.2">
      <c r="C270" s="9"/>
      <c r="D270" s="9"/>
      <c r="E270" s="175"/>
      <c r="F270" s="9"/>
      <c r="G270" s="9"/>
      <c r="H270" s="9"/>
      <c r="I270" s="9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</row>
    <row r="271" spans="3:95" s="11" customFormat="1" x14ac:dyDescent="0.2">
      <c r="C271" s="9"/>
      <c r="D271" s="9"/>
      <c r="E271" s="175"/>
      <c r="F271" s="9"/>
      <c r="G271" s="9"/>
      <c r="H271" s="9"/>
      <c r="I271" s="9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</row>
    <row r="272" spans="3:95" s="11" customFormat="1" x14ac:dyDescent="0.2">
      <c r="C272" s="9"/>
      <c r="D272" s="9"/>
      <c r="E272" s="175"/>
      <c r="F272" s="9"/>
      <c r="G272" s="9"/>
      <c r="H272" s="9"/>
      <c r="I272" s="9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</row>
    <row r="273" spans="3:95" s="11" customFormat="1" x14ac:dyDescent="0.2">
      <c r="C273" s="9"/>
      <c r="D273" s="9"/>
      <c r="E273" s="175"/>
      <c r="F273" s="9"/>
      <c r="G273" s="9"/>
      <c r="H273" s="9"/>
      <c r="I273" s="9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</row>
    <row r="292" spans="3:3" ht="13.5" thickBot="1" x14ac:dyDescent="0.25"/>
    <row r="293" spans="3:3" ht="15" x14ac:dyDescent="0.2">
      <c r="C293" s="2"/>
    </row>
  </sheetData>
  <mergeCells count="12">
    <mergeCell ref="C259:I259"/>
    <mergeCell ref="C260:I260"/>
    <mergeCell ref="C261:I261"/>
    <mergeCell ref="D11:I11"/>
    <mergeCell ref="C11:C13"/>
    <mergeCell ref="D12:H12"/>
    <mergeCell ref="C245:F245"/>
    <mergeCell ref="C6:I6"/>
    <mergeCell ref="C7:I7"/>
    <mergeCell ref="C258:I258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6" manualBreakCount="6">
    <brk id="44" min="1" max="8" man="1"/>
    <brk id="76" min="1" max="8" man="1"/>
    <brk id="106" min="1" max="8" man="1"/>
    <brk id="171" min="1" max="8" man="1"/>
    <brk id="202" min="1" max="8" man="1"/>
    <brk id="25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92"/>
  <sheetViews>
    <sheetView topLeftCell="B46" zoomScale="80" zoomScaleNormal="80" zoomScaleSheetLayoutView="55" workbookViewId="0">
      <selection activeCell="I65" sqref="I65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29" t="s">
        <v>10</v>
      </c>
      <c r="D6" s="229"/>
      <c r="E6" s="229"/>
      <c r="F6" s="229"/>
      <c r="G6" s="229"/>
      <c r="H6" s="229"/>
      <c r="I6" s="229"/>
      <c r="J6" s="38"/>
    </row>
    <row r="7" spans="1:12" s="14" customFormat="1" ht="18" customHeight="1" x14ac:dyDescent="0.2">
      <c r="B7" s="18"/>
      <c r="C7" s="235" t="s">
        <v>11</v>
      </c>
      <c r="D7" s="235"/>
      <c r="E7" s="235"/>
      <c r="F7" s="235"/>
      <c r="G7" s="235"/>
      <c r="H7" s="235"/>
      <c r="I7" s="235"/>
      <c r="J7" s="39"/>
    </row>
    <row r="8" spans="1:12" s="17" customFormat="1" ht="15.75" customHeight="1" x14ac:dyDescent="0.2">
      <c r="B8" s="18"/>
      <c r="C8" s="235" t="s">
        <v>21</v>
      </c>
      <c r="D8" s="235"/>
      <c r="E8" s="235"/>
      <c r="F8" s="235"/>
      <c r="G8" s="235"/>
      <c r="H8" s="235"/>
      <c r="I8" s="235"/>
      <c r="J8" s="40"/>
    </row>
    <row r="9" spans="1:12" s="14" customFormat="1" ht="19.5" thickBot="1" x14ac:dyDescent="0.25">
      <c r="B9" s="15"/>
      <c r="C9" s="236" t="s">
        <v>166</v>
      </c>
      <c r="D9" s="236"/>
      <c r="E9" s="236"/>
      <c r="F9" s="236"/>
      <c r="G9" s="236"/>
      <c r="H9" s="236"/>
      <c r="I9" s="236"/>
      <c r="J9" s="39"/>
    </row>
    <row r="10" spans="1:12" s="3" customFormat="1" ht="28.5" customHeight="1" thickTop="1" thickBot="1" x14ac:dyDescent="0.25">
      <c r="A10" s="7"/>
      <c r="B10" s="7"/>
      <c r="C10" s="242"/>
      <c r="D10" s="231" t="s">
        <v>13</v>
      </c>
      <c r="E10" s="231"/>
      <c r="F10" s="231"/>
      <c r="G10" s="231"/>
      <c r="H10" s="231"/>
      <c r="I10" s="231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43"/>
      <c r="D11" s="230" t="s">
        <v>7</v>
      </c>
      <c r="E11" s="230"/>
      <c r="F11" s="230"/>
      <c r="G11" s="230"/>
      <c r="H11" s="230"/>
      <c r="I11" s="50">
        <f>+'[1]CTA. OPERATIVA.(160)'!$J$690</f>
        <v>4199797.3108000122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43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6"/>
      <c r="D13" s="137"/>
      <c r="E13" s="138"/>
      <c r="F13" s="139">
        <v>45107</v>
      </c>
      <c r="G13" s="140"/>
      <c r="H13" s="141">
        <v>0</v>
      </c>
      <c r="I13" s="60">
        <f>+I11</f>
        <v>4199797.3108000122</v>
      </c>
    </row>
    <row r="14" spans="1:12" s="10" customFormat="1" ht="17.25" thickTop="1" x14ac:dyDescent="0.2">
      <c r="C14" s="51"/>
      <c r="D14" s="52">
        <v>45110</v>
      </c>
      <c r="E14" s="75"/>
      <c r="F14" s="43" t="s">
        <v>12</v>
      </c>
      <c r="G14" s="53"/>
      <c r="H14" s="53">
        <v>26.25</v>
      </c>
      <c r="I14" s="45">
        <f>I13+G14-H14</f>
        <v>4199771.0608000122</v>
      </c>
    </row>
    <row r="15" spans="1:12" s="10" customFormat="1" ht="16.5" x14ac:dyDescent="0.2">
      <c r="C15" s="54"/>
      <c r="D15" s="55">
        <v>45112</v>
      </c>
      <c r="E15" s="76"/>
      <c r="F15" s="46" t="s">
        <v>12</v>
      </c>
      <c r="G15" s="56"/>
      <c r="H15" s="47">
        <v>52.73</v>
      </c>
      <c r="I15" s="48">
        <f t="shared" ref="I15:I62" si="0">I14+G15-H15</f>
        <v>4199718.3308000118</v>
      </c>
    </row>
    <row r="16" spans="1:12" s="7" customFormat="1" ht="28.5" x14ac:dyDescent="0.2">
      <c r="C16" s="54"/>
      <c r="D16" s="55">
        <v>45113</v>
      </c>
      <c r="E16" s="151" t="s">
        <v>167</v>
      </c>
      <c r="F16" s="46" t="s">
        <v>168</v>
      </c>
      <c r="G16" s="56">
        <v>26655.94</v>
      </c>
      <c r="H16" s="47"/>
      <c r="I16" s="48">
        <f t="shared" si="0"/>
        <v>4226374.2708000122</v>
      </c>
    </row>
    <row r="17" spans="3:9" s="7" customFormat="1" ht="16.5" x14ac:dyDescent="0.2">
      <c r="C17" s="54"/>
      <c r="D17" s="55">
        <v>45118</v>
      </c>
      <c r="E17" s="76"/>
      <c r="F17" s="46" t="s">
        <v>12</v>
      </c>
      <c r="G17" s="56"/>
      <c r="H17" s="47">
        <v>43.2</v>
      </c>
      <c r="I17" s="48">
        <f t="shared" si="0"/>
        <v>4226331.070800012</v>
      </c>
    </row>
    <row r="18" spans="3:9" s="7" customFormat="1" ht="16.5" x14ac:dyDescent="0.2">
      <c r="C18" s="54"/>
      <c r="D18" s="55">
        <v>45118</v>
      </c>
      <c r="E18" s="76" t="s">
        <v>169</v>
      </c>
      <c r="F18" s="46" t="s">
        <v>170</v>
      </c>
      <c r="G18" s="56"/>
      <c r="H18" s="47">
        <v>26655.94</v>
      </c>
      <c r="I18" s="48">
        <f t="shared" si="0"/>
        <v>4199675.1308000116</v>
      </c>
    </row>
    <row r="19" spans="3:9" s="7" customFormat="1" ht="16.5" x14ac:dyDescent="0.2">
      <c r="C19" s="54"/>
      <c r="D19" s="55">
        <v>45119</v>
      </c>
      <c r="E19" s="76" t="s">
        <v>171</v>
      </c>
      <c r="F19" s="46" t="s">
        <v>47</v>
      </c>
      <c r="G19" s="56"/>
      <c r="H19" s="47"/>
      <c r="I19" s="48">
        <f t="shared" si="0"/>
        <v>4199675.1308000116</v>
      </c>
    </row>
    <row r="20" spans="3:9" s="7" customFormat="1" ht="16.5" x14ac:dyDescent="0.2">
      <c r="C20" s="54"/>
      <c r="D20" s="55">
        <v>45119</v>
      </c>
      <c r="E20" s="76" t="s">
        <v>172</v>
      </c>
      <c r="F20" s="46" t="s">
        <v>59</v>
      </c>
      <c r="G20" s="56"/>
      <c r="H20" s="47">
        <v>52909.053</v>
      </c>
      <c r="I20" s="48">
        <f t="shared" si="0"/>
        <v>4146766.0778000117</v>
      </c>
    </row>
    <row r="21" spans="3:9" s="7" customFormat="1" ht="16.5" x14ac:dyDescent="0.2">
      <c r="C21" s="54"/>
      <c r="D21" s="55">
        <v>45121</v>
      </c>
      <c r="E21" s="76" t="s">
        <v>173</v>
      </c>
      <c r="F21" s="46" t="s">
        <v>47</v>
      </c>
      <c r="G21" s="56"/>
      <c r="H21" s="47"/>
      <c r="I21" s="48">
        <f t="shared" si="0"/>
        <v>4146766.0778000117</v>
      </c>
    </row>
    <row r="22" spans="3:9" s="7" customFormat="1" ht="16.5" x14ac:dyDescent="0.2">
      <c r="C22" s="54"/>
      <c r="D22" s="57">
        <v>45124</v>
      </c>
      <c r="E22" s="58" t="s">
        <v>174</v>
      </c>
      <c r="F22" s="46" t="s">
        <v>175</v>
      </c>
      <c r="G22" s="56"/>
      <c r="H22" s="59">
        <v>8000</v>
      </c>
      <c r="I22" s="48">
        <f t="shared" si="0"/>
        <v>4138766.0778000117</v>
      </c>
    </row>
    <row r="23" spans="3:9" s="7" customFormat="1" ht="28.5" x14ac:dyDescent="0.2">
      <c r="C23" s="54"/>
      <c r="D23" s="57">
        <v>45124</v>
      </c>
      <c r="E23" s="76" t="s">
        <v>176</v>
      </c>
      <c r="F23" s="46" t="s">
        <v>177</v>
      </c>
      <c r="G23" s="56"/>
      <c r="H23" s="47">
        <v>26619.45</v>
      </c>
      <c r="I23" s="48">
        <f t="shared" si="0"/>
        <v>4112146.6278000115</v>
      </c>
    </row>
    <row r="24" spans="3:9" s="7" customFormat="1" ht="16.5" x14ac:dyDescent="0.2">
      <c r="C24" s="54"/>
      <c r="D24" s="55">
        <v>45125</v>
      </c>
      <c r="E24" s="76" t="s">
        <v>178</v>
      </c>
      <c r="F24" s="46" t="s">
        <v>47</v>
      </c>
      <c r="G24" s="56"/>
      <c r="H24" s="47"/>
      <c r="I24" s="48">
        <f t="shared" si="0"/>
        <v>4112146.6278000115</v>
      </c>
    </row>
    <row r="25" spans="3:9" s="7" customFormat="1" ht="16.5" x14ac:dyDescent="0.2">
      <c r="C25" s="54"/>
      <c r="D25" s="55">
        <v>45125</v>
      </c>
      <c r="E25" s="76" t="s">
        <v>179</v>
      </c>
      <c r="F25" s="46" t="s">
        <v>180</v>
      </c>
      <c r="G25" s="56"/>
      <c r="H25" s="47">
        <v>39907.69</v>
      </c>
      <c r="I25" s="48">
        <f t="shared" si="0"/>
        <v>4072238.9378000116</v>
      </c>
    </row>
    <row r="26" spans="3:9" s="7" customFormat="1" ht="16.5" x14ac:dyDescent="0.2">
      <c r="C26" s="54"/>
      <c r="D26" s="55">
        <v>45125</v>
      </c>
      <c r="E26" s="151"/>
      <c r="F26" s="46" t="s">
        <v>12</v>
      </c>
      <c r="G26" s="56"/>
      <c r="H26" s="47">
        <v>3.48</v>
      </c>
      <c r="I26" s="48">
        <f t="shared" si="0"/>
        <v>4072235.4578000116</v>
      </c>
    </row>
    <row r="27" spans="3:9" s="7" customFormat="1" ht="16.5" x14ac:dyDescent="0.2">
      <c r="C27" s="54"/>
      <c r="D27" s="55">
        <v>45128</v>
      </c>
      <c r="E27" s="76"/>
      <c r="F27" s="46" t="s">
        <v>12</v>
      </c>
      <c r="G27" s="56"/>
      <c r="H27" s="47">
        <v>12</v>
      </c>
      <c r="I27" s="48">
        <f t="shared" si="0"/>
        <v>4072223.4578000116</v>
      </c>
    </row>
    <row r="28" spans="3:9" s="7" customFormat="1" ht="16.5" x14ac:dyDescent="0.2">
      <c r="C28" s="54"/>
      <c r="D28" s="55">
        <v>45131</v>
      </c>
      <c r="E28" s="76" t="s">
        <v>181</v>
      </c>
      <c r="F28" s="46" t="s">
        <v>182</v>
      </c>
      <c r="G28" s="56"/>
      <c r="H28" s="47">
        <v>8000</v>
      </c>
      <c r="I28" s="48">
        <f t="shared" si="0"/>
        <v>4064223.4578000116</v>
      </c>
    </row>
    <row r="29" spans="3:9" s="7" customFormat="1" ht="16.5" x14ac:dyDescent="0.2">
      <c r="C29" s="92"/>
      <c r="D29" s="90">
        <v>45131</v>
      </c>
      <c r="E29" s="103" t="s">
        <v>183</v>
      </c>
      <c r="F29" s="93" t="s">
        <v>79</v>
      </c>
      <c r="G29" s="91"/>
      <c r="H29" s="89">
        <v>1099346.24</v>
      </c>
      <c r="I29" s="48">
        <f t="shared" si="0"/>
        <v>2964877.2178000119</v>
      </c>
    </row>
    <row r="30" spans="3:9" s="7" customFormat="1" ht="16.5" x14ac:dyDescent="0.2">
      <c r="C30" s="92"/>
      <c r="D30" s="90">
        <v>45135</v>
      </c>
      <c r="E30" s="103"/>
      <c r="F30" s="93" t="s">
        <v>12</v>
      </c>
      <c r="G30" s="91"/>
      <c r="H30" s="89">
        <v>59.86</v>
      </c>
      <c r="I30" s="48">
        <f t="shared" si="0"/>
        <v>2964817.357800012</v>
      </c>
    </row>
    <row r="31" spans="3:9" s="7" customFormat="1" ht="28.5" x14ac:dyDescent="0.2">
      <c r="C31" s="92"/>
      <c r="D31" s="90">
        <v>45135</v>
      </c>
      <c r="E31" s="103"/>
      <c r="F31" s="93" t="s">
        <v>89</v>
      </c>
      <c r="G31" s="91"/>
      <c r="H31" s="89">
        <v>160</v>
      </c>
      <c r="I31" s="48">
        <f t="shared" si="0"/>
        <v>2964657.357800012</v>
      </c>
    </row>
    <row r="32" spans="3:9" s="7" customFormat="1" ht="16.5" x14ac:dyDescent="0.2">
      <c r="C32" s="92"/>
      <c r="D32" s="90">
        <v>45135</v>
      </c>
      <c r="E32" s="103">
        <v>2122</v>
      </c>
      <c r="F32" s="93" t="s">
        <v>47</v>
      </c>
      <c r="G32" s="91"/>
      <c r="H32" s="89"/>
      <c r="I32" s="48">
        <f t="shared" si="0"/>
        <v>2964657.357800012</v>
      </c>
    </row>
    <row r="33" spans="3:9" s="7" customFormat="1" ht="16.5" x14ac:dyDescent="0.2">
      <c r="C33" s="92"/>
      <c r="D33" s="90">
        <v>45135</v>
      </c>
      <c r="E33" s="103">
        <v>2123</v>
      </c>
      <c r="F33" s="93" t="s">
        <v>47</v>
      </c>
      <c r="G33" s="91"/>
      <c r="H33" s="89"/>
      <c r="I33" s="48">
        <f t="shared" si="0"/>
        <v>2964657.357800012</v>
      </c>
    </row>
    <row r="34" spans="3:9" s="7" customFormat="1" ht="16.5" x14ac:dyDescent="0.2">
      <c r="C34" s="92"/>
      <c r="D34" s="90">
        <v>45135</v>
      </c>
      <c r="E34" s="103">
        <v>2124</v>
      </c>
      <c r="F34" s="93" t="s">
        <v>184</v>
      </c>
      <c r="G34" s="91"/>
      <c r="H34" s="89">
        <v>5063</v>
      </c>
      <c r="I34" s="48">
        <f t="shared" si="0"/>
        <v>2959594.357800012</v>
      </c>
    </row>
    <row r="35" spans="3:9" s="7" customFormat="1" ht="16.5" x14ac:dyDescent="0.2">
      <c r="C35" s="92"/>
      <c r="D35" s="90">
        <v>45135</v>
      </c>
      <c r="E35" s="103">
        <v>2125</v>
      </c>
      <c r="F35" s="93" t="s">
        <v>47</v>
      </c>
      <c r="G35" s="91"/>
      <c r="H35" s="89"/>
      <c r="I35" s="48">
        <f t="shared" si="0"/>
        <v>2959594.357800012</v>
      </c>
    </row>
    <row r="36" spans="3:9" s="7" customFormat="1" ht="16.5" x14ac:dyDescent="0.2">
      <c r="C36" s="92"/>
      <c r="D36" s="90">
        <v>45135</v>
      </c>
      <c r="E36" s="103">
        <v>2126</v>
      </c>
      <c r="F36" s="93" t="s">
        <v>185</v>
      </c>
      <c r="G36" s="91"/>
      <c r="H36" s="89">
        <v>2060.16</v>
      </c>
      <c r="I36" s="48">
        <f t="shared" si="0"/>
        <v>2957534.1978000118</v>
      </c>
    </row>
    <row r="37" spans="3:9" s="7" customFormat="1" ht="16.5" x14ac:dyDescent="0.2">
      <c r="C37" s="92"/>
      <c r="D37" s="90">
        <v>45138</v>
      </c>
      <c r="E37" s="103">
        <v>2127</v>
      </c>
      <c r="F37" s="93" t="s">
        <v>47</v>
      </c>
      <c r="G37" s="91"/>
      <c r="H37" s="89"/>
      <c r="I37" s="48">
        <f t="shared" si="0"/>
        <v>2957534.1978000118</v>
      </c>
    </row>
    <row r="38" spans="3:9" s="7" customFormat="1" ht="16.5" x14ac:dyDescent="0.2">
      <c r="C38" s="92"/>
      <c r="D38" s="90">
        <v>45138</v>
      </c>
      <c r="E38" s="103">
        <v>2128</v>
      </c>
      <c r="F38" s="93" t="s">
        <v>186</v>
      </c>
      <c r="G38" s="91"/>
      <c r="H38" s="89">
        <v>21750</v>
      </c>
      <c r="I38" s="48">
        <f t="shared" si="0"/>
        <v>2935784.1978000118</v>
      </c>
    </row>
    <row r="39" spans="3:9" s="7" customFormat="1" ht="16.5" x14ac:dyDescent="0.2">
      <c r="C39" s="92"/>
      <c r="D39" s="90">
        <v>45138</v>
      </c>
      <c r="E39" s="103">
        <v>2129</v>
      </c>
      <c r="F39" s="93" t="s">
        <v>187</v>
      </c>
      <c r="G39" s="91"/>
      <c r="H39" s="89">
        <v>7000</v>
      </c>
      <c r="I39" s="48">
        <f t="shared" si="0"/>
        <v>2928784.1978000118</v>
      </c>
    </row>
    <row r="40" spans="3:9" s="7" customFormat="1" ht="16.5" x14ac:dyDescent="0.2">
      <c r="C40" s="92"/>
      <c r="D40" s="90">
        <v>45138</v>
      </c>
      <c r="E40" s="103">
        <v>2130</v>
      </c>
      <c r="F40" s="93" t="s">
        <v>188</v>
      </c>
      <c r="G40" s="91"/>
      <c r="H40" s="89">
        <v>4120.32</v>
      </c>
      <c r="I40" s="48">
        <f t="shared" si="0"/>
        <v>2924663.877800012</v>
      </c>
    </row>
    <row r="41" spans="3:9" s="7" customFormat="1" ht="16.5" x14ac:dyDescent="0.2">
      <c r="C41" s="92"/>
      <c r="D41" s="90">
        <v>45138</v>
      </c>
      <c r="E41" s="103">
        <v>2131</v>
      </c>
      <c r="F41" s="93" t="s">
        <v>189</v>
      </c>
      <c r="G41" s="91"/>
      <c r="H41" s="89">
        <v>4114.6000000000004</v>
      </c>
      <c r="I41" s="48">
        <f t="shared" si="0"/>
        <v>2920549.2778000119</v>
      </c>
    </row>
    <row r="42" spans="3:9" s="7" customFormat="1" ht="16.5" x14ac:dyDescent="0.2">
      <c r="C42" s="92"/>
      <c r="D42" s="90">
        <v>45138</v>
      </c>
      <c r="E42" s="103">
        <v>2132</v>
      </c>
      <c r="F42" s="93" t="s">
        <v>190</v>
      </c>
      <c r="G42" s="91"/>
      <c r="H42" s="89">
        <v>10410</v>
      </c>
      <c r="I42" s="48">
        <f t="shared" si="0"/>
        <v>2910139.2778000119</v>
      </c>
    </row>
    <row r="43" spans="3:9" s="7" customFormat="1" ht="16.5" x14ac:dyDescent="0.2">
      <c r="C43" s="92"/>
      <c r="D43" s="90">
        <v>45138</v>
      </c>
      <c r="E43" s="103">
        <v>2133</v>
      </c>
      <c r="F43" s="93" t="s">
        <v>191</v>
      </c>
      <c r="G43" s="91"/>
      <c r="H43" s="89">
        <v>12100</v>
      </c>
      <c r="I43" s="48">
        <f t="shared" si="0"/>
        <v>2898039.2778000119</v>
      </c>
    </row>
    <row r="44" spans="3:9" s="7" customFormat="1" ht="16.5" x14ac:dyDescent="0.2">
      <c r="C44" s="92"/>
      <c r="D44" s="90">
        <v>45138</v>
      </c>
      <c r="E44" s="103">
        <v>2134</v>
      </c>
      <c r="F44" s="93" t="s">
        <v>192</v>
      </c>
      <c r="G44" s="91"/>
      <c r="H44" s="89">
        <v>14775.58</v>
      </c>
      <c r="I44" s="48">
        <f t="shared" si="0"/>
        <v>2883263.6978000118</v>
      </c>
    </row>
    <row r="45" spans="3:9" s="7" customFormat="1" ht="16.5" x14ac:dyDescent="0.2">
      <c r="C45" s="92"/>
      <c r="D45" s="90">
        <v>45138</v>
      </c>
      <c r="E45" s="103" t="s">
        <v>193</v>
      </c>
      <c r="F45" s="93" t="s">
        <v>60</v>
      </c>
      <c r="G45" s="91"/>
      <c r="H45" s="89">
        <v>604691.85</v>
      </c>
      <c r="I45" s="48">
        <f t="shared" si="0"/>
        <v>2278571.8478000117</v>
      </c>
    </row>
    <row r="46" spans="3:9" s="7" customFormat="1" ht="16.5" x14ac:dyDescent="0.2">
      <c r="C46" s="92"/>
      <c r="D46" s="90">
        <v>45138</v>
      </c>
      <c r="E46" s="103" t="s">
        <v>194</v>
      </c>
      <c r="F46" s="93" t="s">
        <v>60</v>
      </c>
      <c r="G46" s="91"/>
      <c r="H46" s="89">
        <v>682849.3</v>
      </c>
      <c r="I46" s="48">
        <f t="shared" si="0"/>
        <v>1595722.5478000117</v>
      </c>
    </row>
    <row r="47" spans="3:9" s="7" customFormat="1" ht="16.5" x14ac:dyDescent="0.2">
      <c r="C47" s="92"/>
      <c r="D47" s="90">
        <v>45138</v>
      </c>
      <c r="E47" s="103" t="s">
        <v>195</v>
      </c>
      <c r="F47" s="93" t="s">
        <v>60</v>
      </c>
      <c r="G47" s="91"/>
      <c r="H47" s="89">
        <v>765120.3</v>
      </c>
      <c r="I47" s="48">
        <f t="shared" si="0"/>
        <v>830602.24780001165</v>
      </c>
    </row>
    <row r="48" spans="3:9" s="7" customFormat="1" ht="16.5" x14ac:dyDescent="0.2">
      <c r="C48" s="92"/>
      <c r="D48" s="90">
        <v>45138</v>
      </c>
      <c r="E48" s="103" t="s">
        <v>196</v>
      </c>
      <c r="F48" s="93" t="s">
        <v>60</v>
      </c>
      <c r="G48" s="91"/>
      <c r="H48" s="89">
        <v>598521.53</v>
      </c>
      <c r="I48" s="48">
        <f t="shared" si="0"/>
        <v>232080.71780001163</v>
      </c>
    </row>
    <row r="49" spans="3:94" s="7" customFormat="1" ht="28.5" x14ac:dyDescent="0.2">
      <c r="C49" s="92"/>
      <c r="D49" s="90">
        <v>45138</v>
      </c>
      <c r="E49" s="103"/>
      <c r="F49" s="93" t="s">
        <v>197</v>
      </c>
      <c r="G49" s="91"/>
      <c r="H49" s="89">
        <v>500</v>
      </c>
      <c r="I49" s="48">
        <f t="shared" si="0"/>
        <v>231580.71780001163</v>
      </c>
    </row>
    <row r="50" spans="3:94" s="7" customFormat="1" ht="29.25" thickBot="1" x14ac:dyDescent="0.25">
      <c r="C50" s="92"/>
      <c r="D50" s="90">
        <v>45138</v>
      </c>
      <c r="E50" s="103"/>
      <c r="F50" s="93" t="s">
        <v>30</v>
      </c>
      <c r="G50" s="91"/>
      <c r="H50" s="89">
        <v>175</v>
      </c>
      <c r="I50" s="48">
        <f t="shared" si="0"/>
        <v>231405.71780001163</v>
      </c>
    </row>
    <row r="51" spans="3:94" s="7" customFormat="1" ht="16.5" hidden="1" x14ac:dyDescent="0.2">
      <c r="C51" s="92"/>
      <c r="D51" s="90"/>
      <c r="E51" s="103"/>
      <c r="F51" s="93"/>
      <c r="G51" s="91"/>
      <c r="H51" s="89"/>
      <c r="I51" s="48">
        <f t="shared" si="0"/>
        <v>231405.71780001163</v>
      </c>
    </row>
    <row r="52" spans="3:94" s="7" customFormat="1" ht="16.5" hidden="1" x14ac:dyDescent="0.2">
      <c r="C52" s="92"/>
      <c r="D52" s="159"/>
      <c r="E52" s="103"/>
      <c r="F52" s="93"/>
      <c r="G52" s="91"/>
      <c r="H52" s="89"/>
      <c r="I52" s="48">
        <f t="shared" si="0"/>
        <v>231405.71780001163</v>
      </c>
    </row>
    <row r="53" spans="3:94" s="7" customFormat="1" ht="16.5" hidden="1" x14ac:dyDescent="0.2">
      <c r="C53" s="92"/>
      <c r="D53" s="90"/>
      <c r="E53" s="103"/>
      <c r="F53" s="93"/>
      <c r="G53" s="91"/>
      <c r="H53" s="89"/>
      <c r="I53" s="48">
        <f t="shared" si="0"/>
        <v>231405.71780001163</v>
      </c>
    </row>
    <row r="54" spans="3:94" s="7" customFormat="1" ht="16.5" hidden="1" x14ac:dyDescent="0.2">
      <c r="C54" s="92"/>
      <c r="D54" s="90"/>
      <c r="E54" s="103"/>
      <c r="F54" s="93"/>
      <c r="G54" s="91"/>
      <c r="H54" s="89"/>
      <c r="I54" s="48">
        <f t="shared" si="0"/>
        <v>231405.71780001163</v>
      </c>
    </row>
    <row r="55" spans="3:94" s="7" customFormat="1" ht="16.5" hidden="1" x14ac:dyDescent="0.2">
      <c r="C55" s="92"/>
      <c r="D55" s="90"/>
      <c r="E55" s="103"/>
      <c r="F55" s="93"/>
      <c r="G55" s="91"/>
      <c r="H55" s="89"/>
      <c r="I55" s="48">
        <f t="shared" si="0"/>
        <v>231405.71780001163</v>
      </c>
    </row>
    <row r="56" spans="3:94" s="7" customFormat="1" ht="16.5" hidden="1" x14ac:dyDescent="0.2">
      <c r="C56" s="92"/>
      <c r="D56" s="90"/>
      <c r="E56" s="103"/>
      <c r="F56" s="93"/>
      <c r="G56" s="91"/>
      <c r="H56" s="89"/>
      <c r="I56" s="48">
        <f t="shared" si="0"/>
        <v>231405.71780001163</v>
      </c>
    </row>
    <row r="57" spans="3:94" s="7" customFormat="1" ht="16.5" hidden="1" x14ac:dyDescent="0.2">
      <c r="C57" s="92"/>
      <c r="D57" s="90"/>
      <c r="E57" s="103"/>
      <c r="F57" s="93"/>
      <c r="G57" s="91"/>
      <c r="H57" s="89"/>
      <c r="I57" s="48">
        <f t="shared" si="0"/>
        <v>231405.71780001163</v>
      </c>
    </row>
    <row r="58" spans="3:94" s="7" customFormat="1" ht="16.5" hidden="1" x14ac:dyDescent="0.2">
      <c r="C58" s="92"/>
      <c r="D58" s="90"/>
      <c r="E58" s="103"/>
      <c r="F58" s="93"/>
      <c r="G58" s="91"/>
      <c r="H58" s="89"/>
      <c r="I58" s="48">
        <f t="shared" si="0"/>
        <v>231405.71780001163</v>
      </c>
    </row>
    <row r="59" spans="3:94" s="7" customFormat="1" ht="16.5" hidden="1" x14ac:dyDescent="0.2">
      <c r="C59" s="92"/>
      <c r="D59" s="90"/>
      <c r="E59" s="103"/>
      <c r="F59" s="93"/>
      <c r="G59" s="91"/>
      <c r="H59" s="89"/>
      <c r="I59" s="48">
        <f t="shared" si="0"/>
        <v>231405.71780001163</v>
      </c>
    </row>
    <row r="60" spans="3:94" s="7" customFormat="1" ht="16.5" hidden="1" x14ac:dyDescent="0.2">
      <c r="C60" s="92"/>
      <c r="D60" s="90"/>
      <c r="E60" s="103"/>
      <c r="F60" s="93"/>
      <c r="G60" s="91"/>
      <c r="H60" s="89"/>
      <c r="I60" s="48">
        <f t="shared" si="0"/>
        <v>231405.71780001163</v>
      </c>
    </row>
    <row r="61" spans="3:94" s="7" customFormat="1" ht="16.5" hidden="1" x14ac:dyDescent="0.2">
      <c r="C61" s="92"/>
      <c r="D61" s="90"/>
      <c r="E61" s="103"/>
      <c r="F61" s="93"/>
      <c r="G61" s="91"/>
      <c r="H61" s="89"/>
      <c r="I61" s="48">
        <f t="shared" si="0"/>
        <v>231405.71780001163</v>
      </c>
    </row>
    <row r="62" spans="3:94" s="7" customFormat="1" ht="16.5" hidden="1" x14ac:dyDescent="0.2">
      <c r="C62" s="92"/>
      <c r="D62" s="90"/>
      <c r="E62" s="103"/>
      <c r="F62" s="93"/>
      <c r="G62" s="91"/>
      <c r="H62" s="89"/>
      <c r="I62" s="48">
        <f t="shared" si="0"/>
        <v>231405.71780001163</v>
      </c>
    </row>
    <row r="63" spans="3:94" s="7" customFormat="1" ht="15.75" hidden="1" customHeight="1" thickBot="1" x14ac:dyDescent="0.25">
      <c r="C63" s="92"/>
      <c r="D63" s="90"/>
      <c r="E63" s="103"/>
      <c r="F63" s="152"/>
      <c r="G63" s="91"/>
      <c r="H63" s="89"/>
      <c r="I63" s="48">
        <f>I62+G63-H63</f>
        <v>231405.71780001163</v>
      </c>
    </row>
    <row r="64" spans="3:94" s="11" customFormat="1" ht="17.25" thickBot="1" x14ac:dyDescent="0.25">
      <c r="C64" s="240" t="s">
        <v>8</v>
      </c>
      <c r="D64" s="241"/>
      <c r="E64" s="241"/>
      <c r="F64" s="241"/>
      <c r="G64" s="94">
        <f>SUM(G14:G63)</f>
        <v>26655.94</v>
      </c>
      <c r="H64" s="94">
        <f>SUM(H14:H63)</f>
        <v>3995047.5330000008</v>
      </c>
      <c r="I64" s="95">
        <f>+I13+G64-H64</f>
        <v>231405.71780001186</v>
      </c>
      <c r="J64" s="25">
        <f>+I64-'[1]CTA. OPERATIVA.(160)'!$J$727</f>
        <v>2.3283064365386963E-10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5"/>
      <c r="E65" s="5"/>
      <c r="F65" s="36"/>
      <c r="G65" s="9"/>
      <c r="H65" s="82"/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81" t="s">
        <v>38</v>
      </c>
      <c r="E66" s="9"/>
      <c r="F66" s="82" t="s">
        <v>40</v>
      </c>
      <c r="G66" s="9"/>
      <c r="H66" s="81" t="s">
        <v>39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81" t="s">
        <v>31</v>
      </c>
      <c r="E67" s="9"/>
      <c r="F67" s="81" t="s">
        <v>32</v>
      </c>
      <c r="G67" s="9"/>
      <c r="H67" s="81" t="s">
        <v>36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81" t="s">
        <v>33</v>
      </c>
      <c r="E68" s="9"/>
      <c r="F68" s="81" t="s">
        <v>212</v>
      </c>
      <c r="G68" s="9"/>
      <c r="H68" s="81" t="s">
        <v>43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81" t="s">
        <v>34</v>
      </c>
      <c r="E69" s="9"/>
      <c r="F69" s="81" t="s">
        <v>35</v>
      </c>
      <c r="G69" s="9"/>
      <c r="H69" s="81" t="s">
        <v>37</v>
      </c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1"/>
      <c r="F70" s="81"/>
      <c r="G70" s="9"/>
      <c r="H70" s="81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6.5" x14ac:dyDescent="0.2">
      <c r="C71" s="5"/>
      <c r="D71" s="9"/>
      <c r="E71" s="9"/>
      <c r="G71" s="9"/>
      <c r="H71" s="1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22"/>
      <c r="D72" s="9"/>
      <c r="E72" s="9"/>
      <c r="G72" s="9"/>
      <c r="H72" s="9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8" x14ac:dyDescent="0.2">
      <c r="C73" s="22"/>
      <c r="D73" s="9"/>
      <c r="E73" s="9"/>
      <c r="F73" s="82"/>
      <c r="G73" s="9"/>
      <c r="H73" s="9"/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x14ac:dyDescent="0.2">
      <c r="E74" s="9"/>
    </row>
    <row r="92" spans="3:3" ht="15" x14ac:dyDescent="0.2">
      <c r="C92" s="84"/>
    </row>
  </sheetData>
  <mergeCells count="8">
    <mergeCell ref="C64:F64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1" manualBreakCount="1">
    <brk id="7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6"/>
  <sheetViews>
    <sheetView topLeftCell="C4" zoomScale="85" zoomScaleNormal="85" zoomScaleSheetLayoutView="70" workbookViewId="0">
      <selection activeCell="G49" sqref="G49:G51"/>
    </sheetView>
  </sheetViews>
  <sheetFormatPr baseColWidth="10" defaultColWidth="9.140625" defaultRowHeight="14.25" x14ac:dyDescent="0.2"/>
  <cols>
    <col min="1" max="1" width="0" style="204" hidden="1" customWidth="1"/>
    <col min="2" max="2" width="4.42578125" style="204" hidden="1" customWidth="1"/>
    <col min="3" max="3" width="4.7109375" style="204" customWidth="1"/>
    <col min="4" max="4" width="5.85546875" style="212" customWidth="1"/>
    <col min="5" max="5" width="15.85546875" style="212" customWidth="1"/>
    <col min="6" max="6" width="13.7109375" style="212" customWidth="1"/>
    <col min="7" max="7" width="52.140625" style="212" customWidth="1"/>
    <col min="8" max="8" width="23.85546875" style="212" customWidth="1"/>
    <col min="9" max="9" width="21.140625" style="212" customWidth="1"/>
    <col min="10" max="10" width="25.7109375" style="212" customWidth="1"/>
    <col min="11" max="11" width="24.5703125" style="204" customWidth="1"/>
    <col min="12" max="14" width="9.140625" style="204"/>
    <col min="15" max="16384" width="9.140625" style="212"/>
  </cols>
  <sheetData>
    <row r="1" spans="1:12" s="204" customFormat="1" x14ac:dyDescent="0.2"/>
    <row r="2" spans="1:12" s="205" customFormat="1" ht="12" customHeight="1" x14ac:dyDescent="0.2"/>
    <row r="3" spans="1:12" s="205" customFormat="1" ht="12" customHeight="1" x14ac:dyDescent="0.2"/>
    <row r="4" spans="1:12" s="205" customFormat="1" ht="12" customHeight="1" x14ac:dyDescent="0.2"/>
    <row r="5" spans="1:12" s="206" customFormat="1" ht="18" customHeight="1" x14ac:dyDescent="0.2">
      <c r="C5" s="207"/>
      <c r="D5" s="207"/>
      <c r="E5" s="208"/>
      <c r="F5" s="207"/>
      <c r="G5" s="207"/>
      <c r="H5" s="207"/>
      <c r="I5" s="207"/>
      <c r="J5" s="207"/>
      <c r="K5" s="207"/>
      <c r="L5" s="207"/>
    </row>
    <row r="6" spans="1:12" s="209" customFormat="1" ht="19.5" customHeight="1" x14ac:dyDescent="0.2">
      <c r="A6" s="209" t="s">
        <v>9</v>
      </c>
    </row>
    <row r="7" spans="1:12" s="206" customFormat="1" ht="19.5" customHeight="1" x14ac:dyDescent="0.2">
      <c r="C7" s="209"/>
      <c r="D7" s="244" t="s">
        <v>10</v>
      </c>
      <c r="E7" s="244"/>
      <c r="F7" s="244"/>
      <c r="G7" s="244"/>
      <c r="H7" s="244"/>
      <c r="I7" s="244"/>
      <c r="J7" s="244"/>
      <c r="K7" s="207"/>
      <c r="L7" s="207"/>
    </row>
    <row r="8" spans="1:12" s="205" customFormat="1" ht="15" x14ac:dyDescent="0.2">
      <c r="C8" s="210"/>
      <c r="D8" s="245" t="s">
        <v>18</v>
      </c>
      <c r="E8" s="245"/>
      <c r="F8" s="245"/>
      <c r="G8" s="245"/>
      <c r="H8" s="245"/>
      <c r="I8" s="245"/>
      <c r="J8" s="245"/>
    </row>
    <row r="9" spans="1:12" s="211" customFormat="1" ht="18" customHeight="1" x14ac:dyDescent="0.2">
      <c r="B9" s="210"/>
      <c r="C9" s="210"/>
      <c r="D9" s="245" t="s">
        <v>20</v>
      </c>
      <c r="E9" s="245"/>
      <c r="F9" s="245"/>
      <c r="G9" s="245"/>
      <c r="H9" s="245"/>
      <c r="I9" s="245"/>
      <c r="J9" s="245"/>
    </row>
    <row r="10" spans="1:12" s="205" customFormat="1" ht="18.75" customHeight="1" thickBot="1" x14ac:dyDescent="0.25">
      <c r="D10" s="248" t="s">
        <v>198</v>
      </c>
      <c r="E10" s="248"/>
      <c r="F10" s="248"/>
      <c r="G10" s="248"/>
      <c r="H10" s="248"/>
      <c r="I10" s="248"/>
      <c r="J10" s="248"/>
    </row>
    <row r="11" spans="1:12" ht="18.75" customHeight="1" thickTop="1" thickBot="1" x14ac:dyDescent="0.25">
      <c r="D11" s="249"/>
      <c r="E11" s="250" t="s">
        <v>18</v>
      </c>
      <c r="F11" s="250"/>
      <c r="G11" s="250"/>
      <c r="H11" s="250"/>
      <c r="I11" s="250"/>
      <c r="J11" s="250"/>
    </row>
    <row r="12" spans="1:12" ht="18" customHeight="1" thickTop="1" thickBot="1" x14ac:dyDescent="0.25">
      <c r="D12" s="249"/>
      <c r="E12" s="251" t="s">
        <v>7</v>
      </c>
      <c r="F12" s="251"/>
      <c r="G12" s="251"/>
      <c r="H12" s="251"/>
      <c r="I12" s="251"/>
      <c r="J12" s="213">
        <f>+'[1]CTA. NOMINA 2000'!$G$765</f>
        <v>315930.85399992391</v>
      </c>
    </row>
    <row r="13" spans="1:12" ht="36" customHeight="1" thickTop="1" thickBot="1" x14ac:dyDescent="0.25">
      <c r="D13" s="249"/>
      <c r="E13" s="214" t="s">
        <v>4</v>
      </c>
      <c r="F13" s="214" t="s">
        <v>5</v>
      </c>
      <c r="G13" s="214" t="s">
        <v>6</v>
      </c>
      <c r="H13" s="214" t="s">
        <v>0</v>
      </c>
      <c r="I13" s="214" t="s">
        <v>1</v>
      </c>
      <c r="J13" s="215" t="s">
        <v>2</v>
      </c>
    </row>
    <row r="14" spans="1:12" s="216" customFormat="1" ht="21.75" customHeight="1" thickTop="1" x14ac:dyDescent="0.2">
      <c r="D14" s="217"/>
      <c r="E14" s="218"/>
      <c r="F14" s="217"/>
      <c r="G14" s="218">
        <v>45107</v>
      </c>
      <c r="H14" s="219"/>
      <c r="I14" s="220">
        <v>0</v>
      </c>
      <c r="J14" s="219">
        <f>+J12</f>
        <v>315930.85399992391</v>
      </c>
    </row>
    <row r="15" spans="1:12" s="216" customFormat="1" ht="28.5" x14ac:dyDescent="0.2">
      <c r="D15" s="221"/>
      <c r="E15" s="69">
        <v>45119</v>
      </c>
      <c r="F15" s="70"/>
      <c r="G15" s="85" t="s">
        <v>24</v>
      </c>
      <c r="H15" s="222">
        <v>876109</v>
      </c>
      <c r="I15" s="222"/>
      <c r="J15" s="222">
        <f>J14+H15-I15</f>
        <v>1192039.8539999239</v>
      </c>
    </row>
    <row r="16" spans="1:12" s="216" customFormat="1" ht="24" customHeight="1" x14ac:dyDescent="0.2">
      <c r="D16" s="221"/>
      <c r="E16" s="69">
        <v>45119</v>
      </c>
      <c r="F16" s="70"/>
      <c r="G16" s="71" t="s">
        <v>24</v>
      </c>
      <c r="H16" s="222"/>
      <c r="I16" s="222">
        <v>876109</v>
      </c>
      <c r="J16" s="222">
        <f>J15+H16-I16</f>
        <v>315930.85399992391</v>
      </c>
    </row>
    <row r="17" spans="4:11" s="216" customFormat="1" ht="28.5" x14ac:dyDescent="0.2">
      <c r="D17" s="221"/>
      <c r="E17" s="69">
        <v>45124</v>
      </c>
      <c r="F17" s="70"/>
      <c r="G17" s="71" t="s">
        <v>24</v>
      </c>
      <c r="H17" s="222">
        <v>315930.84999999998</v>
      </c>
      <c r="I17" s="222"/>
      <c r="J17" s="222">
        <f>J16+H17-I17</f>
        <v>631861.70399992389</v>
      </c>
    </row>
    <row r="18" spans="4:11" s="216" customFormat="1" ht="28.5" x14ac:dyDescent="0.2">
      <c r="D18" s="221"/>
      <c r="E18" s="69">
        <v>45124</v>
      </c>
      <c r="F18" s="70"/>
      <c r="G18" s="71" t="s">
        <v>24</v>
      </c>
      <c r="H18" s="222"/>
      <c r="I18" s="222">
        <v>315930.84999999998</v>
      </c>
      <c r="J18" s="222">
        <f>J17+H18-I18</f>
        <v>315930.85399992391</v>
      </c>
    </row>
    <row r="19" spans="4:11" s="216" customFormat="1" ht="28.5" x14ac:dyDescent="0.2">
      <c r="D19" s="221"/>
      <c r="E19" s="69">
        <v>45125</v>
      </c>
      <c r="F19" s="70"/>
      <c r="G19" s="71" t="s">
        <v>28</v>
      </c>
      <c r="H19" s="222">
        <v>1010358.75</v>
      </c>
      <c r="I19" s="222"/>
      <c r="J19" s="222">
        <f>J18+H19-I19</f>
        <v>1326289.6039999239</v>
      </c>
    </row>
    <row r="20" spans="4:11" s="216" customFormat="1" ht="28.5" x14ac:dyDescent="0.2">
      <c r="D20" s="221"/>
      <c r="E20" s="69">
        <v>45126</v>
      </c>
      <c r="F20" s="70"/>
      <c r="G20" s="71" t="s">
        <v>24</v>
      </c>
      <c r="H20" s="222">
        <v>1010358.75</v>
      </c>
      <c r="I20" s="222"/>
      <c r="J20" s="222">
        <f t="shared" ref="J20:J45" si="0">J19+H20-I20</f>
        <v>2336648.3539999239</v>
      </c>
    </row>
    <row r="21" spans="4:11" s="216" customFormat="1" ht="28.5" x14ac:dyDescent="0.2">
      <c r="D21" s="221"/>
      <c r="E21" s="69">
        <v>45126</v>
      </c>
      <c r="F21" s="70"/>
      <c r="G21" s="71" t="s">
        <v>24</v>
      </c>
      <c r="H21" s="222"/>
      <c r="I21" s="222">
        <v>1010358.75</v>
      </c>
      <c r="J21" s="222">
        <f t="shared" si="0"/>
        <v>1326289.6039999239</v>
      </c>
    </row>
    <row r="22" spans="4:11" s="216" customFormat="1" ht="28.5" x14ac:dyDescent="0.2">
      <c r="D22" s="221"/>
      <c r="E22" s="69">
        <v>45128</v>
      </c>
      <c r="F22" s="70"/>
      <c r="G22" s="71" t="s">
        <v>28</v>
      </c>
      <c r="H22" s="222">
        <v>26842626.670000002</v>
      </c>
      <c r="I22" s="222"/>
      <c r="J22" s="222">
        <f t="shared" si="0"/>
        <v>28168916.273999926</v>
      </c>
    </row>
    <row r="23" spans="4:11" s="216" customFormat="1" ht="28.5" x14ac:dyDescent="0.2">
      <c r="D23" s="221"/>
      <c r="E23" s="69">
        <v>45128</v>
      </c>
      <c r="F23" s="70"/>
      <c r="G23" s="71" t="s">
        <v>24</v>
      </c>
      <c r="H23" s="222">
        <v>25516322.359999999</v>
      </c>
      <c r="I23" s="222"/>
      <c r="J23" s="222">
        <f t="shared" si="0"/>
        <v>53685238.633999929</v>
      </c>
    </row>
    <row r="24" spans="4:11" s="216" customFormat="1" ht="28.5" x14ac:dyDescent="0.2">
      <c r="D24" s="221"/>
      <c r="E24" s="69">
        <v>45128</v>
      </c>
      <c r="F24" s="70"/>
      <c r="G24" s="71" t="s">
        <v>24</v>
      </c>
      <c r="H24" s="222"/>
      <c r="I24" s="222">
        <v>25516322.359999999</v>
      </c>
      <c r="J24" s="222">
        <f t="shared" si="0"/>
        <v>28168916.273999929</v>
      </c>
      <c r="K24" s="223"/>
    </row>
    <row r="25" spans="4:11" s="216" customFormat="1" ht="28.5" x14ac:dyDescent="0.2">
      <c r="D25" s="221"/>
      <c r="E25" s="69">
        <v>45128</v>
      </c>
      <c r="F25" s="70" t="s">
        <v>199</v>
      </c>
      <c r="G25" s="71" t="s">
        <v>200</v>
      </c>
      <c r="H25" s="222"/>
      <c r="I25" s="222">
        <v>100000</v>
      </c>
      <c r="J25" s="222">
        <f t="shared" si="0"/>
        <v>28068916.273999929</v>
      </c>
    </row>
    <row r="26" spans="4:11" s="216" customFormat="1" ht="24.75" customHeight="1" x14ac:dyDescent="0.2">
      <c r="D26" s="221"/>
      <c r="E26" s="69">
        <v>45128</v>
      </c>
      <c r="F26" s="70" t="s">
        <v>201</v>
      </c>
      <c r="G26" s="71" t="s">
        <v>45</v>
      </c>
      <c r="H26" s="222"/>
      <c r="I26" s="222">
        <v>11646.4</v>
      </c>
      <c r="J26" s="222">
        <f t="shared" si="0"/>
        <v>28057269.873999931</v>
      </c>
    </row>
    <row r="27" spans="4:11" s="216" customFormat="1" ht="28.5" x14ac:dyDescent="0.2">
      <c r="D27" s="221"/>
      <c r="E27" s="69">
        <v>45128</v>
      </c>
      <c r="F27" s="70" t="s">
        <v>201</v>
      </c>
      <c r="G27" s="71" t="s">
        <v>202</v>
      </c>
      <c r="H27" s="222"/>
      <c r="I27" s="222">
        <v>104817.57</v>
      </c>
      <c r="J27" s="222">
        <f t="shared" si="0"/>
        <v>27952452.303999931</v>
      </c>
    </row>
    <row r="28" spans="4:11" s="216" customFormat="1" ht="28.5" x14ac:dyDescent="0.2">
      <c r="D28" s="221"/>
      <c r="E28" s="69">
        <v>45128</v>
      </c>
      <c r="F28" s="70" t="s">
        <v>203</v>
      </c>
      <c r="G28" s="71" t="s">
        <v>45</v>
      </c>
      <c r="H28" s="222"/>
      <c r="I28" s="222">
        <v>50302.32</v>
      </c>
      <c r="J28" s="222">
        <f t="shared" si="0"/>
        <v>27902149.98399993</v>
      </c>
    </row>
    <row r="29" spans="4:11" s="216" customFormat="1" ht="28.5" x14ac:dyDescent="0.2">
      <c r="D29" s="221"/>
      <c r="E29" s="69">
        <v>45128</v>
      </c>
      <c r="F29" s="70" t="s">
        <v>203</v>
      </c>
      <c r="G29" s="71" t="s">
        <v>204</v>
      </c>
      <c r="H29" s="222"/>
      <c r="I29" s="222">
        <v>451366.95</v>
      </c>
      <c r="J29" s="222">
        <f t="shared" si="0"/>
        <v>27450783.033999931</v>
      </c>
    </row>
    <row r="30" spans="4:11" s="216" customFormat="1" ht="28.5" x14ac:dyDescent="0.2">
      <c r="D30" s="221"/>
      <c r="E30" s="69">
        <v>45128</v>
      </c>
      <c r="F30" s="70" t="s">
        <v>205</v>
      </c>
      <c r="G30" s="71" t="s">
        <v>45</v>
      </c>
      <c r="H30" s="222"/>
      <c r="I30" s="222">
        <v>216174.88</v>
      </c>
      <c r="J30" s="222">
        <f t="shared" si="0"/>
        <v>27234608.153999932</v>
      </c>
    </row>
    <row r="31" spans="4:11" s="216" customFormat="1" ht="28.5" x14ac:dyDescent="0.2">
      <c r="D31" s="221"/>
      <c r="E31" s="69">
        <v>45128</v>
      </c>
      <c r="F31" s="70" t="s">
        <v>205</v>
      </c>
      <c r="G31" s="85" t="s">
        <v>206</v>
      </c>
      <c r="H31" s="222"/>
      <c r="I31" s="222">
        <v>6911940.4400000004</v>
      </c>
      <c r="J31" s="222">
        <f t="shared" si="0"/>
        <v>20322667.713999931</v>
      </c>
    </row>
    <row r="32" spans="4:11" s="216" customFormat="1" ht="28.5" x14ac:dyDescent="0.2">
      <c r="D32" s="221"/>
      <c r="E32" s="69">
        <v>45128</v>
      </c>
      <c r="F32" s="70" t="s">
        <v>207</v>
      </c>
      <c r="G32" s="85" t="s">
        <v>45</v>
      </c>
      <c r="H32" s="222"/>
      <c r="I32" s="222">
        <v>1056273.7</v>
      </c>
      <c r="J32" s="222">
        <f t="shared" si="0"/>
        <v>19266394.013999932</v>
      </c>
      <c r="K32" s="223"/>
    </row>
    <row r="33" spans="4:96" s="216" customFormat="1" ht="28.5" x14ac:dyDescent="0.2">
      <c r="D33" s="221"/>
      <c r="E33" s="69">
        <v>45128</v>
      </c>
      <c r="F33" s="70" t="s">
        <v>207</v>
      </c>
      <c r="G33" s="202" t="s">
        <v>208</v>
      </c>
      <c r="H33" s="222"/>
      <c r="I33" s="222">
        <v>17940089.699999999</v>
      </c>
      <c r="J33" s="222">
        <f t="shared" si="0"/>
        <v>1326304.3139999323</v>
      </c>
      <c r="K33" s="223"/>
    </row>
    <row r="34" spans="4:96" s="216" customFormat="1" ht="28.5" x14ac:dyDescent="0.2">
      <c r="D34" s="221"/>
      <c r="E34" s="69">
        <v>45132</v>
      </c>
      <c r="F34" s="70">
        <v>8705</v>
      </c>
      <c r="G34" s="202" t="s">
        <v>16</v>
      </c>
      <c r="H34" s="222"/>
      <c r="I34" s="222">
        <v>28340</v>
      </c>
      <c r="J34" s="222">
        <f t="shared" si="0"/>
        <v>1297964.3139999323</v>
      </c>
      <c r="K34" s="223"/>
    </row>
    <row r="35" spans="4:96" s="216" customFormat="1" x14ac:dyDescent="0.2">
      <c r="D35" s="221"/>
      <c r="E35" s="69">
        <v>45132</v>
      </c>
      <c r="F35" s="70">
        <v>8705</v>
      </c>
      <c r="G35" s="202" t="s">
        <v>209</v>
      </c>
      <c r="H35" s="222"/>
      <c r="I35" s="222">
        <v>640484</v>
      </c>
      <c r="J35" s="222">
        <f t="shared" si="0"/>
        <v>657480.31399993226</v>
      </c>
      <c r="K35" s="223"/>
    </row>
    <row r="36" spans="4:96" s="216" customFormat="1" ht="28.5" x14ac:dyDescent="0.2">
      <c r="D36" s="221"/>
      <c r="E36" s="69">
        <v>45132</v>
      </c>
      <c r="F36" s="70">
        <v>8706</v>
      </c>
      <c r="G36" s="202" t="s">
        <v>16</v>
      </c>
      <c r="H36" s="222"/>
      <c r="I36" s="222">
        <v>4200</v>
      </c>
      <c r="J36" s="222">
        <f t="shared" si="0"/>
        <v>653280.31399993226</v>
      </c>
      <c r="K36" s="223"/>
    </row>
    <row r="37" spans="4:96" s="216" customFormat="1" x14ac:dyDescent="0.2">
      <c r="D37" s="221"/>
      <c r="E37" s="69">
        <v>45132</v>
      </c>
      <c r="F37" s="70">
        <v>8706</v>
      </c>
      <c r="G37" s="202" t="s">
        <v>159</v>
      </c>
      <c r="H37" s="222"/>
      <c r="I37" s="222">
        <v>89520</v>
      </c>
      <c r="J37" s="222">
        <f t="shared" si="0"/>
        <v>563760.31399993226</v>
      </c>
      <c r="K37" s="223"/>
    </row>
    <row r="38" spans="4:96" s="216" customFormat="1" ht="28.5" x14ac:dyDescent="0.2">
      <c r="D38" s="221"/>
      <c r="E38" s="69">
        <v>45132</v>
      </c>
      <c r="F38" s="70">
        <v>8707</v>
      </c>
      <c r="G38" s="202" t="s">
        <v>16</v>
      </c>
      <c r="H38" s="222"/>
      <c r="I38" s="222">
        <v>3105.9</v>
      </c>
      <c r="J38" s="222">
        <f t="shared" si="0"/>
        <v>560654.41399993224</v>
      </c>
      <c r="K38" s="223"/>
    </row>
    <row r="39" spans="4:96" s="216" customFormat="1" x14ac:dyDescent="0.2">
      <c r="D39" s="221"/>
      <c r="E39" s="69">
        <v>45132</v>
      </c>
      <c r="F39" s="70">
        <v>8707</v>
      </c>
      <c r="G39" s="202" t="s">
        <v>210</v>
      </c>
      <c r="H39" s="222"/>
      <c r="I39" s="222">
        <v>59012.1</v>
      </c>
      <c r="J39" s="222">
        <f t="shared" si="0"/>
        <v>501642.31399993226</v>
      </c>
      <c r="K39" s="223"/>
    </row>
    <row r="40" spans="4:96" s="216" customFormat="1" ht="28.5" x14ac:dyDescent="0.2">
      <c r="D40" s="221"/>
      <c r="E40" s="69">
        <v>45132</v>
      </c>
      <c r="F40" s="70">
        <v>8708</v>
      </c>
      <c r="G40" s="202" t="s">
        <v>16</v>
      </c>
      <c r="H40" s="222"/>
      <c r="I40" s="222">
        <v>2149.9</v>
      </c>
      <c r="J40" s="222">
        <f t="shared" si="0"/>
        <v>499492.41399993224</v>
      </c>
      <c r="K40" s="223"/>
    </row>
    <row r="41" spans="4:96" s="216" customFormat="1" x14ac:dyDescent="0.2">
      <c r="D41" s="221"/>
      <c r="E41" s="69">
        <v>45132</v>
      </c>
      <c r="F41" s="70">
        <v>8708</v>
      </c>
      <c r="G41" s="202" t="s">
        <v>211</v>
      </c>
      <c r="H41" s="222"/>
      <c r="I41" s="222">
        <v>48587.74</v>
      </c>
      <c r="J41" s="222">
        <f t="shared" si="0"/>
        <v>450904.67399993225</v>
      </c>
      <c r="K41" s="223"/>
    </row>
    <row r="42" spans="4:96" s="216" customFormat="1" ht="28.5" x14ac:dyDescent="0.2">
      <c r="D42" s="221"/>
      <c r="E42" s="69">
        <v>45132</v>
      </c>
      <c r="F42" s="70">
        <v>8709</v>
      </c>
      <c r="G42" s="202" t="s">
        <v>16</v>
      </c>
      <c r="H42" s="222"/>
      <c r="I42" s="222">
        <v>8550</v>
      </c>
      <c r="J42" s="222">
        <f t="shared" si="0"/>
        <v>442354.67399993225</v>
      </c>
      <c r="K42" s="223"/>
    </row>
    <row r="43" spans="4:96" s="216" customFormat="1" x14ac:dyDescent="0.2">
      <c r="D43" s="221"/>
      <c r="E43" s="69">
        <v>45132</v>
      </c>
      <c r="F43" s="70">
        <v>8709</v>
      </c>
      <c r="G43" s="202" t="s">
        <v>74</v>
      </c>
      <c r="H43" s="222"/>
      <c r="I43" s="222">
        <v>193230</v>
      </c>
      <c r="J43" s="222">
        <f t="shared" si="0"/>
        <v>249124.67399993225</v>
      </c>
      <c r="K43" s="223"/>
    </row>
    <row r="44" spans="4:96" s="216" customFormat="1" ht="28.5" x14ac:dyDescent="0.2">
      <c r="D44" s="221"/>
      <c r="E44" s="69">
        <v>45134</v>
      </c>
      <c r="F44" s="70">
        <v>8710</v>
      </c>
      <c r="G44" s="202" t="s">
        <v>16</v>
      </c>
      <c r="H44" s="222"/>
      <c r="I44" s="222">
        <v>11158.55</v>
      </c>
      <c r="J44" s="222">
        <f t="shared" si="0"/>
        <v>237966.12399993226</v>
      </c>
      <c r="K44" s="223"/>
    </row>
    <row r="45" spans="4:96" s="216" customFormat="1" ht="15" thickBot="1" x14ac:dyDescent="0.25">
      <c r="D45" s="221"/>
      <c r="E45" s="69">
        <v>45134</v>
      </c>
      <c r="F45" s="70">
        <v>8710</v>
      </c>
      <c r="G45" s="202" t="s">
        <v>74</v>
      </c>
      <c r="H45" s="222"/>
      <c r="I45" s="222">
        <v>269540.45</v>
      </c>
      <c r="J45" s="222">
        <f t="shared" si="0"/>
        <v>-31574.326000067755</v>
      </c>
      <c r="K45" s="223"/>
    </row>
    <row r="46" spans="4:96" s="204" customFormat="1" ht="15" thickBot="1" x14ac:dyDescent="0.25">
      <c r="D46" s="246" t="s">
        <v>8</v>
      </c>
      <c r="E46" s="247"/>
      <c r="F46" s="247"/>
      <c r="G46" s="247"/>
      <c r="H46" s="224">
        <f>SUM(H15:H45)</f>
        <v>55571706.380000003</v>
      </c>
      <c r="I46" s="224">
        <f>SUM(I15:I45)</f>
        <v>55919211.560000002</v>
      </c>
      <c r="J46" s="225">
        <f>+J14+H46-I46</f>
        <v>-31574.326000079513</v>
      </c>
      <c r="K46" s="201">
        <f>+J46-'[1]CTA. NOMINA 2000'!$G$796</f>
        <v>-1.1757947504520416E-8</v>
      </c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2"/>
      <c r="CD46" s="212"/>
      <c r="CE46" s="212"/>
      <c r="CF46" s="212"/>
      <c r="CG46" s="212"/>
      <c r="CH46" s="212"/>
      <c r="CI46" s="212"/>
      <c r="CJ46" s="212"/>
      <c r="CK46" s="212"/>
      <c r="CL46" s="212"/>
      <c r="CM46" s="212"/>
      <c r="CN46" s="212"/>
      <c r="CO46" s="212"/>
      <c r="CP46" s="212"/>
      <c r="CQ46" s="212"/>
      <c r="CR46" s="212"/>
    </row>
    <row r="47" spans="4:96" s="204" customFormat="1" ht="15" x14ac:dyDescent="0.2">
      <c r="D47" s="226"/>
      <c r="E47" s="226"/>
      <c r="F47" s="226"/>
      <c r="G47" s="227"/>
      <c r="H47" s="203"/>
      <c r="I47" s="82"/>
      <c r="J47" s="203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  <c r="BT47" s="212"/>
      <c r="BU47" s="212"/>
      <c r="BV47" s="212"/>
      <c r="BW47" s="212"/>
      <c r="BX47" s="212"/>
      <c r="BY47" s="212"/>
      <c r="BZ47" s="212"/>
      <c r="CA47" s="212"/>
      <c r="CB47" s="212"/>
      <c r="CC47" s="212"/>
      <c r="CD47" s="212"/>
      <c r="CE47" s="212"/>
      <c r="CF47" s="212"/>
      <c r="CG47" s="212"/>
      <c r="CH47" s="212"/>
      <c r="CI47" s="212"/>
      <c r="CJ47" s="212"/>
      <c r="CK47" s="212"/>
      <c r="CL47" s="212"/>
      <c r="CM47" s="212"/>
      <c r="CN47" s="212"/>
      <c r="CO47" s="212"/>
      <c r="CP47" s="212"/>
      <c r="CQ47" s="212"/>
      <c r="CR47" s="212"/>
    </row>
    <row r="48" spans="4:96" s="204" customFormat="1" ht="15" x14ac:dyDescent="0.2">
      <c r="D48" s="203"/>
      <c r="E48" s="81" t="s">
        <v>38</v>
      </c>
      <c r="F48" s="203"/>
      <c r="G48" s="82" t="s">
        <v>40</v>
      </c>
      <c r="H48" s="203"/>
      <c r="I48" s="81" t="s">
        <v>39</v>
      </c>
      <c r="J48" s="203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  <c r="BT48" s="212"/>
      <c r="BU48" s="212"/>
      <c r="BV48" s="212"/>
      <c r="BW48" s="212"/>
      <c r="BX48" s="212"/>
      <c r="BY48" s="212"/>
      <c r="BZ48" s="212"/>
      <c r="CA48" s="212"/>
      <c r="CB48" s="212"/>
      <c r="CC48" s="212"/>
      <c r="CD48" s="212"/>
      <c r="CE48" s="212"/>
      <c r="CF48" s="212"/>
      <c r="CG48" s="212"/>
      <c r="CH48" s="212"/>
      <c r="CI48" s="212"/>
      <c r="CJ48" s="212"/>
      <c r="CK48" s="212"/>
      <c r="CL48" s="212"/>
      <c r="CM48" s="212"/>
      <c r="CN48" s="212"/>
      <c r="CO48" s="212"/>
      <c r="CP48" s="212"/>
      <c r="CQ48" s="212"/>
      <c r="CR48" s="212"/>
    </row>
    <row r="49" spans="4:96" s="204" customFormat="1" ht="15" x14ac:dyDescent="0.2">
      <c r="D49" s="203"/>
      <c r="E49" s="81" t="s">
        <v>31</v>
      </c>
      <c r="F49" s="203"/>
      <c r="G49" s="81" t="s">
        <v>32</v>
      </c>
      <c r="H49" s="203"/>
      <c r="I49" s="81" t="s">
        <v>36</v>
      </c>
      <c r="J49" s="203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</row>
    <row r="50" spans="4:96" s="204" customFormat="1" ht="15" x14ac:dyDescent="0.2">
      <c r="D50" s="203"/>
      <c r="E50" s="81" t="s">
        <v>33</v>
      </c>
      <c r="F50" s="203"/>
      <c r="G50" s="81" t="s">
        <v>212</v>
      </c>
      <c r="H50" s="203"/>
      <c r="I50" s="81" t="s">
        <v>43</v>
      </c>
      <c r="J50" s="203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  <c r="BT50" s="212"/>
      <c r="BU50" s="212"/>
      <c r="BV50" s="212"/>
      <c r="BW50" s="212"/>
      <c r="BX50" s="212"/>
      <c r="BY50" s="212"/>
      <c r="BZ50" s="212"/>
      <c r="CA50" s="212"/>
      <c r="CB50" s="212"/>
      <c r="CC50" s="212"/>
      <c r="CD50" s="212"/>
      <c r="CE50" s="212"/>
      <c r="CF50" s="212"/>
      <c r="CG50" s="212"/>
      <c r="CH50" s="212"/>
      <c r="CI50" s="212"/>
      <c r="CJ50" s="212"/>
      <c r="CK50" s="212"/>
      <c r="CL50" s="212"/>
      <c r="CM50" s="212"/>
      <c r="CN50" s="212"/>
      <c r="CO50" s="212"/>
      <c r="CP50" s="212"/>
      <c r="CQ50" s="212"/>
      <c r="CR50" s="212"/>
    </row>
    <row r="51" spans="4:96" s="204" customFormat="1" ht="15" x14ac:dyDescent="0.2">
      <c r="D51" s="203"/>
      <c r="E51" s="81" t="s">
        <v>34</v>
      </c>
      <c r="F51" s="203"/>
      <c r="G51" s="81" t="s">
        <v>35</v>
      </c>
      <c r="H51" s="203"/>
      <c r="I51" s="81" t="s">
        <v>37</v>
      </c>
      <c r="J51" s="203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  <c r="BZ51" s="212"/>
      <c r="CA51" s="212"/>
      <c r="CB51" s="212"/>
      <c r="CC51" s="212"/>
      <c r="CD51" s="212"/>
      <c r="CE51" s="212"/>
      <c r="CF51" s="212"/>
      <c r="CG51" s="212"/>
      <c r="CH51" s="212"/>
      <c r="CI51" s="212"/>
      <c r="CJ51" s="212"/>
      <c r="CK51" s="212"/>
      <c r="CL51" s="212"/>
      <c r="CM51" s="212"/>
      <c r="CN51" s="212"/>
      <c r="CO51" s="212"/>
      <c r="CP51" s="212"/>
      <c r="CQ51" s="212"/>
      <c r="CR51" s="212"/>
    </row>
    <row r="52" spans="4:96" s="204" customFormat="1" ht="15" x14ac:dyDescent="0.2">
      <c r="D52" s="203"/>
      <c r="E52" s="203"/>
      <c r="F52" s="203"/>
      <c r="H52" s="203"/>
      <c r="I52" s="203"/>
      <c r="J52" s="203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  <c r="BI52" s="212"/>
      <c r="BJ52" s="212"/>
      <c r="BK52" s="212"/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2"/>
      <c r="CH52" s="212"/>
      <c r="CI52" s="212"/>
      <c r="CJ52" s="212"/>
      <c r="CK52" s="212"/>
      <c r="CL52" s="212"/>
      <c r="CM52" s="212"/>
      <c r="CN52" s="212"/>
      <c r="CO52" s="212"/>
      <c r="CP52" s="212"/>
      <c r="CQ52" s="212"/>
      <c r="CR52" s="212"/>
    </row>
    <row r="53" spans="4:96" s="204" customFormat="1" ht="15" x14ac:dyDescent="0.2">
      <c r="D53" s="203"/>
      <c r="E53" s="203"/>
      <c r="F53" s="203"/>
      <c r="G53" s="82"/>
      <c r="H53" s="203"/>
      <c r="I53" s="203"/>
      <c r="J53" s="203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  <c r="BI53" s="212"/>
      <c r="BJ53" s="212"/>
      <c r="BK53" s="212"/>
      <c r="BL53" s="212"/>
      <c r="BM53" s="212"/>
      <c r="BN53" s="212"/>
      <c r="BO53" s="212"/>
      <c r="BP53" s="212"/>
      <c r="BQ53" s="212"/>
      <c r="BR53" s="212"/>
      <c r="BS53" s="212"/>
      <c r="BT53" s="212"/>
      <c r="BU53" s="212"/>
      <c r="BV53" s="212"/>
      <c r="BW53" s="212"/>
      <c r="BX53" s="212"/>
      <c r="BY53" s="212"/>
      <c r="BZ53" s="212"/>
      <c r="CA53" s="212"/>
      <c r="CB53" s="212"/>
      <c r="CC53" s="212"/>
      <c r="CD53" s="212"/>
      <c r="CE53" s="212"/>
      <c r="CF53" s="212"/>
      <c r="CG53" s="212"/>
      <c r="CH53" s="212"/>
      <c r="CI53" s="212"/>
      <c r="CJ53" s="212"/>
      <c r="CK53" s="212"/>
      <c r="CL53" s="212"/>
      <c r="CM53" s="212"/>
      <c r="CN53" s="212"/>
      <c r="CO53" s="212"/>
      <c r="CP53" s="212"/>
      <c r="CQ53" s="212"/>
      <c r="CR53" s="212"/>
    </row>
    <row r="54" spans="4:96" s="204" customFormat="1" ht="15" x14ac:dyDescent="0.2">
      <c r="D54" s="203"/>
      <c r="E54" s="203"/>
      <c r="F54" s="203"/>
      <c r="G54" s="203"/>
      <c r="H54" s="203"/>
      <c r="I54" s="203"/>
      <c r="J54" s="203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  <c r="BI54" s="212"/>
      <c r="BJ54" s="212"/>
      <c r="BK54" s="212"/>
      <c r="BL54" s="212"/>
      <c r="BM54" s="212"/>
      <c r="BN54" s="212"/>
      <c r="BO54" s="212"/>
      <c r="BP54" s="212"/>
      <c r="BQ54" s="212"/>
      <c r="BR54" s="212"/>
      <c r="BS54" s="212"/>
      <c r="BT54" s="212"/>
      <c r="BU54" s="212"/>
      <c r="BV54" s="212"/>
      <c r="BW54" s="212"/>
      <c r="BX54" s="212"/>
      <c r="BY54" s="212"/>
      <c r="BZ54" s="212"/>
      <c r="CA54" s="212"/>
      <c r="CB54" s="212"/>
      <c r="CC54" s="212"/>
      <c r="CD54" s="212"/>
      <c r="CE54" s="212"/>
      <c r="CF54" s="212"/>
      <c r="CG54" s="212"/>
      <c r="CH54" s="212"/>
      <c r="CI54" s="212"/>
      <c r="CJ54" s="212"/>
      <c r="CK54" s="212"/>
      <c r="CL54" s="212"/>
      <c r="CM54" s="212"/>
      <c r="CN54" s="212"/>
      <c r="CO54" s="212"/>
      <c r="CP54" s="212"/>
      <c r="CQ54" s="212"/>
      <c r="CR54" s="212"/>
    </row>
    <row r="55" spans="4:96" s="204" customFormat="1" ht="15" x14ac:dyDescent="0.2">
      <c r="D55" s="203"/>
      <c r="E55" s="203"/>
      <c r="F55" s="203"/>
      <c r="G55" s="212"/>
      <c r="H55" s="203"/>
      <c r="I55" s="203"/>
      <c r="J55" s="203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  <c r="BI55" s="212"/>
      <c r="BJ55" s="212"/>
      <c r="BK55" s="212"/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  <c r="BZ55" s="212"/>
      <c r="CA55" s="212"/>
      <c r="CB55" s="212"/>
      <c r="CC55" s="212"/>
      <c r="CD55" s="212"/>
      <c r="CE55" s="212"/>
      <c r="CF55" s="212"/>
      <c r="CG55" s="212"/>
      <c r="CH55" s="212"/>
      <c r="CI55" s="212"/>
      <c r="CJ55" s="212"/>
      <c r="CK55" s="212"/>
      <c r="CL55" s="212"/>
      <c r="CM55" s="212"/>
      <c r="CN55" s="212"/>
      <c r="CO55" s="212"/>
      <c r="CP55" s="212"/>
      <c r="CQ55" s="212"/>
      <c r="CR55" s="212"/>
    </row>
    <row r="56" spans="4:96" s="204" customFormat="1" ht="15" x14ac:dyDescent="0.2">
      <c r="D56" s="203"/>
      <c r="E56" s="203"/>
      <c r="F56" s="203"/>
      <c r="G56" s="212"/>
      <c r="H56" s="212"/>
      <c r="I56" s="212"/>
      <c r="J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  <c r="BI56" s="212"/>
      <c r="BJ56" s="212"/>
      <c r="BK56" s="212"/>
      <c r="BL56" s="212"/>
      <c r="BM56" s="212"/>
      <c r="BN56" s="212"/>
      <c r="BO56" s="212"/>
      <c r="BP56" s="212"/>
      <c r="BQ56" s="212"/>
      <c r="BR56" s="212"/>
      <c r="BS56" s="212"/>
      <c r="BT56" s="212"/>
      <c r="BU56" s="212"/>
      <c r="BV56" s="212"/>
      <c r="BW56" s="212"/>
      <c r="BX56" s="212"/>
      <c r="BY56" s="212"/>
      <c r="BZ56" s="212"/>
      <c r="CA56" s="212"/>
      <c r="CB56" s="212"/>
      <c r="CC56" s="212"/>
      <c r="CD56" s="212"/>
      <c r="CE56" s="212"/>
      <c r="CF56" s="212"/>
      <c r="CG56" s="212"/>
      <c r="CH56" s="212"/>
      <c r="CI56" s="212"/>
      <c r="CJ56" s="212"/>
      <c r="CK56" s="212"/>
      <c r="CL56" s="212"/>
      <c r="CM56" s="212"/>
      <c r="CN56" s="212"/>
      <c r="CO56" s="212"/>
      <c r="CP56" s="212"/>
      <c r="CQ56" s="212"/>
      <c r="CR56" s="212"/>
    </row>
    <row r="57" spans="4:96" s="204" customFormat="1" x14ac:dyDescent="0.2">
      <c r="D57" s="212"/>
      <c r="E57" s="212"/>
      <c r="F57" s="212"/>
      <c r="G57" s="212"/>
      <c r="H57" s="212"/>
      <c r="I57" s="212"/>
      <c r="J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  <c r="BI57" s="212"/>
      <c r="BJ57" s="212"/>
      <c r="BK57" s="212"/>
      <c r="BL57" s="212"/>
      <c r="BM57" s="212"/>
      <c r="BN57" s="212"/>
      <c r="BO57" s="212"/>
      <c r="BP57" s="212"/>
      <c r="BQ57" s="212"/>
      <c r="BR57" s="212"/>
      <c r="BS57" s="212"/>
      <c r="BT57" s="212"/>
      <c r="BU57" s="212"/>
      <c r="BV57" s="212"/>
      <c r="BW57" s="212"/>
      <c r="BX57" s="212"/>
      <c r="BY57" s="212"/>
      <c r="BZ57" s="212"/>
      <c r="CA57" s="212"/>
      <c r="CB57" s="212"/>
      <c r="CC57" s="212"/>
      <c r="CD57" s="212"/>
      <c r="CE57" s="212"/>
      <c r="CF57" s="212"/>
      <c r="CG57" s="212"/>
      <c r="CH57" s="212"/>
      <c r="CI57" s="212"/>
      <c r="CJ57" s="212"/>
      <c r="CK57" s="212"/>
      <c r="CL57" s="212"/>
      <c r="CM57" s="212"/>
      <c r="CN57" s="212"/>
      <c r="CO57" s="212"/>
      <c r="CP57" s="212"/>
      <c r="CQ57" s="212"/>
      <c r="CR57" s="212"/>
    </row>
    <row r="58" spans="4:96" s="204" customFormat="1" x14ac:dyDescent="0.2">
      <c r="D58" s="212"/>
      <c r="E58" s="212"/>
      <c r="F58" s="212"/>
      <c r="G58" s="212"/>
      <c r="H58" s="212"/>
      <c r="I58" s="212"/>
      <c r="J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  <c r="BI58" s="212"/>
      <c r="BJ58" s="212"/>
      <c r="BK58" s="212"/>
      <c r="BL58" s="212"/>
      <c r="BM58" s="212"/>
      <c r="BN58" s="212"/>
      <c r="BO58" s="212"/>
      <c r="BP58" s="212"/>
      <c r="BQ58" s="212"/>
      <c r="BR58" s="212"/>
      <c r="BS58" s="212"/>
      <c r="BT58" s="212"/>
      <c r="BU58" s="212"/>
      <c r="BV58" s="212"/>
      <c r="BW58" s="212"/>
      <c r="BX58" s="212"/>
      <c r="BY58" s="212"/>
      <c r="BZ58" s="212"/>
      <c r="CA58" s="212"/>
      <c r="CB58" s="212"/>
      <c r="CC58" s="212"/>
      <c r="CD58" s="212"/>
      <c r="CE58" s="212"/>
      <c r="CF58" s="212"/>
      <c r="CG58" s="212"/>
      <c r="CH58" s="212"/>
      <c r="CI58" s="212"/>
      <c r="CJ58" s="212"/>
      <c r="CK58" s="212"/>
      <c r="CL58" s="212"/>
      <c r="CM58" s="212"/>
      <c r="CN58" s="212"/>
      <c r="CO58" s="212"/>
      <c r="CP58" s="212"/>
      <c r="CQ58" s="212"/>
      <c r="CR58" s="212"/>
    </row>
    <row r="59" spans="4:96" s="204" customFormat="1" x14ac:dyDescent="0.2">
      <c r="D59" s="212"/>
      <c r="E59" s="212"/>
      <c r="F59" s="212"/>
      <c r="G59" s="212"/>
      <c r="H59" s="212"/>
      <c r="I59" s="212"/>
      <c r="J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212"/>
      <c r="BL59" s="212"/>
      <c r="BM59" s="212"/>
      <c r="BN59" s="212"/>
      <c r="BO59" s="212"/>
      <c r="BP59" s="212"/>
      <c r="BQ59" s="21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212"/>
      <c r="CJ59" s="212"/>
      <c r="CK59" s="212"/>
      <c r="CL59" s="212"/>
      <c r="CM59" s="212"/>
      <c r="CN59" s="212"/>
      <c r="CO59" s="212"/>
      <c r="CP59" s="212"/>
      <c r="CQ59" s="212"/>
      <c r="CR59" s="212"/>
    </row>
    <row r="60" spans="4:96" s="204" customFormat="1" x14ac:dyDescent="0.2">
      <c r="D60" s="212"/>
      <c r="E60" s="212"/>
      <c r="F60" s="212"/>
      <c r="G60" s="212"/>
      <c r="H60" s="212"/>
      <c r="I60" s="212"/>
      <c r="J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  <c r="BI60" s="212"/>
      <c r="BJ60" s="212"/>
      <c r="BK60" s="212"/>
      <c r="BL60" s="212"/>
      <c r="BM60" s="212"/>
      <c r="BN60" s="212"/>
      <c r="BO60" s="212"/>
      <c r="BP60" s="212"/>
      <c r="BQ60" s="212"/>
      <c r="BR60" s="212"/>
      <c r="BS60" s="212"/>
      <c r="BT60" s="212"/>
      <c r="BU60" s="212"/>
      <c r="BV60" s="212"/>
      <c r="BW60" s="212"/>
      <c r="BX60" s="212"/>
      <c r="BY60" s="212"/>
      <c r="BZ60" s="212"/>
      <c r="CA60" s="212"/>
      <c r="CB60" s="212"/>
      <c r="CC60" s="212"/>
      <c r="CD60" s="212"/>
      <c r="CE60" s="212"/>
      <c r="CF60" s="212"/>
      <c r="CG60" s="212"/>
      <c r="CH60" s="212"/>
      <c r="CI60" s="212"/>
      <c r="CJ60" s="212"/>
      <c r="CK60" s="212"/>
      <c r="CL60" s="212"/>
      <c r="CM60" s="212"/>
      <c r="CN60" s="212"/>
      <c r="CO60" s="212"/>
      <c r="CP60" s="212"/>
      <c r="CQ60" s="212"/>
      <c r="CR60" s="212"/>
    </row>
    <row r="61" spans="4:96" s="204" customFormat="1" x14ac:dyDescent="0.2">
      <c r="D61" s="212"/>
      <c r="E61" s="212"/>
      <c r="F61" s="212"/>
      <c r="G61" s="212"/>
      <c r="H61" s="212"/>
      <c r="I61" s="212"/>
      <c r="J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  <c r="BI61" s="212"/>
      <c r="BJ61" s="212"/>
      <c r="BK61" s="212"/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12"/>
      <c r="BW61" s="212"/>
      <c r="BX61" s="212"/>
      <c r="BY61" s="212"/>
      <c r="BZ61" s="212"/>
      <c r="CA61" s="212"/>
      <c r="CB61" s="212"/>
      <c r="CC61" s="212"/>
      <c r="CD61" s="212"/>
      <c r="CE61" s="212"/>
      <c r="CF61" s="212"/>
      <c r="CG61" s="212"/>
      <c r="CH61" s="212"/>
      <c r="CI61" s="212"/>
      <c r="CJ61" s="212"/>
      <c r="CK61" s="212"/>
      <c r="CL61" s="212"/>
      <c r="CM61" s="212"/>
      <c r="CN61" s="212"/>
      <c r="CO61" s="212"/>
      <c r="CP61" s="212"/>
      <c r="CQ61" s="212"/>
      <c r="CR61" s="212"/>
    </row>
    <row r="62" spans="4:96" s="204" customFormat="1" x14ac:dyDescent="0.2">
      <c r="D62" s="212"/>
      <c r="E62" s="212"/>
      <c r="F62" s="212"/>
      <c r="G62" s="212"/>
      <c r="H62" s="212"/>
      <c r="I62" s="212"/>
      <c r="J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  <c r="BI62" s="212"/>
      <c r="BJ62" s="212"/>
      <c r="BK62" s="212"/>
      <c r="BL62" s="212"/>
      <c r="BM62" s="212"/>
      <c r="BN62" s="212"/>
      <c r="BO62" s="212"/>
      <c r="BP62" s="212"/>
      <c r="BQ62" s="212"/>
      <c r="BR62" s="212"/>
      <c r="BS62" s="212"/>
      <c r="BT62" s="212"/>
      <c r="BU62" s="212"/>
      <c r="BV62" s="212"/>
      <c r="BW62" s="212"/>
      <c r="BX62" s="212"/>
      <c r="BY62" s="212"/>
      <c r="BZ62" s="212"/>
      <c r="CA62" s="212"/>
      <c r="CB62" s="212"/>
      <c r="CC62" s="212"/>
      <c r="CD62" s="212"/>
      <c r="CE62" s="212"/>
      <c r="CF62" s="212"/>
      <c r="CG62" s="212"/>
      <c r="CH62" s="212"/>
      <c r="CI62" s="212"/>
      <c r="CJ62" s="212"/>
      <c r="CK62" s="212"/>
      <c r="CL62" s="212"/>
      <c r="CM62" s="212"/>
      <c r="CN62" s="212"/>
      <c r="CO62" s="212"/>
      <c r="CP62" s="212"/>
      <c r="CQ62" s="212"/>
      <c r="CR62" s="212"/>
    </row>
    <row r="63" spans="4:96" s="204" customFormat="1" x14ac:dyDescent="0.2">
      <c r="D63" s="212"/>
      <c r="E63" s="212"/>
      <c r="F63" s="212"/>
      <c r="G63" s="212"/>
      <c r="H63" s="212"/>
      <c r="I63" s="212"/>
      <c r="J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  <c r="BI63" s="212"/>
      <c r="BJ63" s="212"/>
      <c r="BK63" s="212"/>
      <c r="BL63" s="212"/>
      <c r="BM63" s="212"/>
      <c r="BN63" s="212"/>
      <c r="BO63" s="212"/>
      <c r="BP63" s="212"/>
      <c r="BQ63" s="212"/>
      <c r="BR63" s="212"/>
      <c r="BS63" s="212"/>
      <c r="BT63" s="212"/>
      <c r="BU63" s="212"/>
      <c r="BV63" s="212"/>
      <c r="BW63" s="212"/>
      <c r="BX63" s="212"/>
      <c r="BY63" s="212"/>
      <c r="BZ63" s="212"/>
      <c r="CA63" s="212"/>
      <c r="CB63" s="212"/>
      <c r="CC63" s="212"/>
      <c r="CD63" s="212"/>
      <c r="CE63" s="212"/>
      <c r="CF63" s="212"/>
      <c r="CG63" s="212"/>
      <c r="CH63" s="212"/>
      <c r="CI63" s="212"/>
      <c r="CJ63" s="212"/>
      <c r="CK63" s="212"/>
      <c r="CL63" s="212"/>
      <c r="CM63" s="212"/>
      <c r="CN63" s="212"/>
      <c r="CO63" s="212"/>
      <c r="CP63" s="212"/>
      <c r="CQ63" s="212"/>
      <c r="CR63" s="212"/>
    </row>
    <row r="64" spans="4:96" s="204" customFormat="1" ht="15" x14ac:dyDescent="0.2">
      <c r="D64" s="212"/>
      <c r="E64" s="212"/>
      <c r="F64" s="212"/>
      <c r="G64" s="203"/>
      <c r="H64" s="212"/>
      <c r="I64" s="212"/>
      <c r="J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  <c r="BI64" s="212"/>
      <c r="BJ64" s="212"/>
      <c r="BK64" s="212"/>
      <c r="BL64" s="212"/>
      <c r="BM64" s="212"/>
      <c r="BN64" s="212"/>
      <c r="BO64" s="212"/>
      <c r="BP64" s="212"/>
      <c r="BQ64" s="212"/>
      <c r="BR64" s="212"/>
      <c r="BS64" s="212"/>
      <c r="BT64" s="212"/>
      <c r="BU64" s="212"/>
      <c r="BV64" s="212"/>
      <c r="BW64" s="212"/>
      <c r="BX64" s="212"/>
      <c r="BY64" s="212"/>
      <c r="BZ64" s="212"/>
      <c r="CA64" s="212"/>
      <c r="CB64" s="212"/>
      <c r="CC64" s="212"/>
      <c r="CD64" s="212"/>
      <c r="CE64" s="212"/>
      <c r="CF64" s="212"/>
      <c r="CG64" s="212"/>
      <c r="CH64" s="212"/>
      <c r="CI64" s="212"/>
      <c r="CJ64" s="212"/>
      <c r="CK64" s="212"/>
      <c r="CL64" s="212"/>
      <c r="CM64" s="212"/>
      <c r="CN64" s="212"/>
      <c r="CO64" s="212"/>
      <c r="CP64" s="212"/>
      <c r="CQ64" s="212"/>
      <c r="CR64" s="212"/>
    </row>
    <row r="65" spans="4:10" ht="15" x14ac:dyDescent="0.2">
      <c r="H65" s="203"/>
      <c r="I65" s="203"/>
      <c r="J65" s="203"/>
    </row>
    <row r="66" spans="4:10" ht="15" x14ac:dyDescent="0.2">
      <c r="D66" s="203"/>
      <c r="E66" s="203"/>
      <c r="F66" s="203"/>
    </row>
    <row r="86" spans="4:4" x14ac:dyDescent="0.2">
      <c r="D86" s="228"/>
    </row>
  </sheetData>
  <mergeCells count="8">
    <mergeCell ref="D7:J7"/>
    <mergeCell ref="D8:J8"/>
    <mergeCell ref="D46:G46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10" zoomScale="85" zoomScaleNormal="85" zoomScaleSheetLayoutView="70" workbookViewId="0">
      <selection activeCell="G30" sqref="G30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9" t="s">
        <v>10</v>
      </c>
      <c r="E8" s="229"/>
      <c r="F8" s="229"/>
      <c r="G8" s="229"/>
      <c r="H8" s="229"/>
      <c r="I8" s="229"/>
      <c r="J8" s="229"/>
      <c r="K8" s="16"/>
      <c r="L8" s="16"/>
    </row>
    <row r="9" spans="1:14" s="14" customFormat="1" ht="18.75" x14ac:dyDescent="0.2">
      <c r="C9" s="18"/>
      <c r="D9" s="235" t="s">
        <v>25</v>
      </c>
      <c r="E9" s="235"/>
      <c r="F9" s="235"/>
      <c r="G9" s="235"/>
      <c r="H9" s="235"/>
      <c r="I9" s="235"/>
      <c r="J9" s="235"/>
    </row>
    <row r="10" spans="1:14" s="17" customFormat="1" ht="18" customHeight="1" x14ac:dyDescent="0.2">
      <c r="B10" s="18"/>
      <c r="C10" s="18"/>
      <c r="D10" s="235" t="s">
        <v>20</v>
      </c>
      <c r="E10" s="235"/>
      <c r="F10" s="235"/>
      <c r="G10" s="235"/>
      <c r="H10" s="235"/>
      <c r="I10" s="235"/>
      <c r="J10" s="235"/>
    </row>
    <row r="11" spans="1:14" s="14" customFormat="1" ht="18.75" customHeight="1" x14ac:dyDescent="0.2">
      <c r="D11" s="236" t="s">
        <v>91</v>
      </c>
      <c r="E11" s="236"/>
      <c r="F11" s="236"/>
      <c r="G11" s="236"/>
      <c r="H11" s="236"/>
      <c r="I11" s="236"/>
      <c r="J11" s="236"/>
    </row>
    <row r="12" spans="1:14" s="14" customFormat="1" ht="18.75" x14ac:dyDescent="0.2">
      <c r="D12" s="78"/>
      <c r="E12" s="78"/>
      <c r="F12" s="78"/>
      <c r="G12" s="78"/>
      <c r="H12" s="78"/>
      <c r="I12" s="78"/>
      <c r="J12" s="78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34"/>
      <c r="E14" s="231" t="s">
        <v>25</v>
      </c>
      <c r="F14" s="231"/>
      <c r="G14" s="231"/>
      <c r="H14" s="231"/>
      <c r="I14" s="231"/>
      <c r="J14" s="231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34"/>
      <c r="E15" s="230" t="s">
        <v>26</v>
      </c>
      <c r="F15" s="230"/>
      <c r="G15" s="230"/>
      <c r="H15" s="230"/>
      <c r="I15" s="230"/>
      <c r="J15" s="50">
        <f>+'[1]CTA. FONDOCYT 960'!$J$67</f>
        <v>95471.429999999746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34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9"/>
      <c r="E17" s="110"/>
      <c r="F17" s="109"/>
      <c r="G17" s="110">
        <v>45107</v>
      </c>
      <c r="H17" s="111"/>
      <c r="I17" s="112">
        <v>0</v>
      </c>
      <c r="J17" s="111">
        <f>+J15</f>
        <v>95471.429999999746</v>
      </c>
    </row>
    <row r="18" spans="4:96" s="10" customFormat="1" ht="30" hidden="1" customHeight="1" x14ac:dyDescent="0.2">
      <c r="D18" s="164"/>
      <c r="E18" s="165"/>
      <c r="F18" s="166"/>
      <c r="G18" s="198"/>
      <c r="H18" s="167"/>
      <c r="I18" s="168"/>
      <c r="J18" s="72"/>
    </row>
    <row r="19" spans="4:96" s="10" customFormat="1" ht="30" hidden="1" customHeight="1" x14ac:dyDescent="0.2">
      <c r="D19" s="164"/>
      <c r="E19" s="165"/>
      <c r="F19" s="166"/>
      <c r="G19" s="198"/>
      <c r="H19" s="167"/>
      <c r="I19" s="168"/>
      <c r="J19" s="72"/>
    </row>
    <row r="20" spans="4:96" s="10" customFormat="1" ht="30" hidden="1" customHeight="1" x14ac:dyDescent="0.2">
      <c r="D20" s="164"/>
      <c r="E20" s="165"/>
      <c r="F20" s="166"/>
      <c r="G20" s="198"/>
      <c r="H20" s="167"/>
      <c r="I20" s="168"/>
      <c r="J20" s="72"/>
    </row>
    <row r="21" spans="4:96" s="10" customFormat="1" ht="30" hidden="1" customHeight="1" x14ac:dyDescent="0.2">
      <c r="D21" s="164"/>
      <c r="E21" s="165"/>
      <c r="F21" s="166"/>
      <c r="G21" s="198"/>
      <c r="H21" s="167"/>
      <c r="I21" s="168"/>
      <c r="J21" s="72"/>
    </row>
    <row r="22" spans="4:96" s="10" customFormat="1" ht="39" customHeight="1" thickBot="1" x14ac:dyDescent="0.25">
      <c r="D22" s="164"/>
      <c r="E22" s="165">
        <v>45107</v>
      </c>
      <c r="F22" s="166"/>
      <c r="G22" s="198" t="s">
        <v>30</v>
      </c>
      <c r="H22" s="167"/>
      <c r="I22" s="168">
        <v>175</v>
      </c>
      <c r="J22" s="72">
        <f>J17+H22-I22</f>
        <v>95296.429999999746</v>
      </c>
    </row>
    <row r="23" spans="4:96" s="11" customFormat="1" ht="19.5" thickTop="1" thickBot="1" x14ac:dyDescent="0.25">
      <c r="D23" s="252" t="s">
        <v>8</v>
      </c>
      <c r="E23" s="252"/>
      <c r="F23" s="252"/>
      <c r="G23" s="252"/>
      <c r="H23" s="73">
        <f>SUM(H18:H22)</f>
        <v>0</v>
      </c>
      <c r="I23" s="73">
        <f>SUM(I18:I22)</f>
        <v>175</v>
      </c>
      <c r="J23" s="73">
        <f>+J15+H23-I23</f>
        <v>95296.429999999746</v>
      </c>
      <c r="K23" s="29">
        <f>+J23-'[1]CTA. FONDOCYT 960'!$J$68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62</v>
      </c>
      <c r="E26" s="81" t="s">
        <v>38</v>
      </c>
      <c r="F26" s="9"/>
      <c r="G26" s="82" t="s">
        <v>40</v>
      </c>
      <c r="H26" s="9"/>
      <c r="I26" s="81" t="s">
        <v>39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1" t="s">
        <v>31</v>
      </c>
      <c r="F27" s="9"/>
      <c r="G27" s="81" t="s">
        <v>32</v>
      </c>
      <c r="H27" s="9"/>
      <c r="I27" s="81" t="s">
        <v>36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1" t="s">
        <v>33</v>
      </c>
      <c r="F28" s="9"/>
      <c r="G28" s="81" t="s">
        <v>212</v>
      </c>
      <c r="H28" s="9"/>
      <c r="I28" s="81" t="s">
        <v>43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1" t="s">
        <v>34</v>
      </c>
      <c r="F29" s="9"/>
      <c r="G29" s="81" t="s">
        <v>35</v>
      </c>
      <c r="H29" s="9"/>
      <c r="I29" s="81" t="s">
        <v>37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90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82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53"/>
      <c r="E38" s="253"/>
      <c r="F38" s="253"/>
      <c r="G38" s="253"/>
      <c r="H38" s="253"/>
      <c r="I38" s="253"/>
      <c r="J38" s="25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54"/>
      <c r="E39" s="254"/>
      <c r="F39" s="254"/>
      <c r="G39" s="254"/>
      <c r="H39" s="254"/>
      <c r="I39" s="254"/>
      <c r="J39" s="25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37"/>
      <c r="E40" s="237"/>
      <c r="F40" s="237"/>
      <c r="G40" s="237"/>
      <c r="H40" s="237"/>
      <c r="I40" s="237"/>
      <c r="J40" s="23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37"/>
      <c r="E41" s="237"/>
      <c r="F41" s="237"/>
      <c r="G41" s="237"/>
      <c r="H41" s="237"/>
      <c r="I41" s="237"/>
      <c r="J41" s="237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37"/>
      <c r="E42" s="237"/>
      <c r="F42" s="237"/>
      <c r="G42" s="237"/>
      <c r="H42" s="237"/>
      <c r="I42" s="237"/>
      <c r="J42" s="237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37"/>
      <c r="E43" s="237"/>
      <c r="F43" s="237"/>
      <c r="G43" s="237"/>
      <c r="H43" s="237"/>
      <c r="I43" s="237"/>
      <c r="J43" s="23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3:J43"/>
    <mergeCell ref="D23:G23"/>
    <mergeCell ref="D38:J38"/>
    <mergeCell ref="D39:J39"/>
    <mergeCell ref="D40:J40"/>
    <mergeCell ref="D41:J41"/>
    <mergeCell ref="D42:J42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Yunetvelin Hernandez Romero</cp:lastModifiedBy>
  <cp:lastPrinted>2023-08-09T13:21:02Z</cp:lastPrinted>
  <dcterms:created xsi:type="dcterms:W3CDTF">2006-07-11T17:39:34Z</dcterms:created>
  <dcterms:modified xsi:type="dcterms:W3CDTF">2023-08-24T13:05:14Z</dcterms:modified>
</cp:coreProperties>
</file>