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lia.villar\Desktop\DOCUMENTOS PARA DISPONIBLIDAD\DOCUMENTOS PARA EL PORTAL DE TRANSPARENCIA\AÑO 2023\AGOSTO\"/>
    </mc:Choice>
  </mc:AlternateContent>
  <bookViews>
    <workbookView xWindow="0" yWindow="0" windowWidth="20490" windowHeight="7155" tabRatio="601"/>
  </bookViews>
  <sheets>
    <sheet name="INGRESOS CUENTA COLECT" sheetId="1" r:id="rId1"/>
    <sheet name="EGRESOS CTA. AUXILIAR 33001" sheetId="4" r:id="rId2"/>
    <sheet name="EGRESOS CTA.  OPERT. 160" sheetId="5" r:id="rId3"/>
    <sheet name="EGRESOS CTA. NOMINA" sheetId="6" r:id="rId4"/>
    <sheet name="EGRESOS CTA. FONDOCYT" sheetId="7" r:id="rId5"/>
  </sheets>
  <externalReferences>
    <externalReference r:id="rId6"/>
    <externalReference r:id="rId7"/>
  </externalReferences>
  <definedNames>
    <definedName name="_xlnm._FilterDatabase" localSheetId="0" hidden="1">'INGRESOS CUENTA COLECT'!$B$1:$H$318</definedName>
    <definedName name="_xlnm.Print_Area" localSheetId="2">'EGRESOS CTA.  OPERT. 160'!$A$1:$I$49</definedName>
    <definedName name="_xlnm.Print_Area" localSheetId="1">'EGRESOS CTA. AUXILIAR 33001'!$B$1:$I$166</definedName>
    <definedName name="_xlnm.Print_Area" localSheetId="4">'EGRESOS CTA. FONDOCYT'!$A$1:$J$39</definedName>
    <definedName name="_xlnm.Print_Area" localSheetId="3">'EGRESOS CTA. NOMINA'!$A$1:$J$61</definedName>
    <definedName name="_xlnm.Print_Area" localSheetId="0">'INGRESOS CUENTA COLECT'!$A$1:$G$289</definedName>
    <definedName name="_xlnm.Print_Titles" localSheetId="2">'EGRESOS CTA.  OPERT. 160'!$1:$12</definedName>
    <definedName name="_xlnm.Print_Titles" localSheetId="1">'EGRESOS CTA. AUXILIAR 33001'!$1:$13</definedName>
    <definedName name="_xlnm.Print_Titles" localSheetId="4">'EGRESOS CTA. FONDOCYT'!$1:$12</definedName>
    <definedName name="_xlnm.Print_Titles" localSheetId="3">'EGRESOS CTA. NOMINA'!$1:$10</definedName>
    <definedName name="_xlnm.Print_Titles" localSheetId="0">'INGRESOS CUENTA COLECT'!$1:$11</definedName>
  </definedNames>
  <calcPr calcId="152511"/>
</workbook>
</file>

<file path=xl/calcChain.xml><?xml version="1.0" encoding="utf-8"?>
<calcChain xmlns="http://schemas.openxmlformats.org/spreadsheetml/2006/main">
  <c r="K23" i="7" l="1"/>
  <c r="J15" i="7"/>
  <c r="J14" i="6"/>
  <c r="J43" i="5"/>
  <c r="I13" i="5"/>
  <c r="J159" i="4"/>
  <c r="I14" i="4"/>
  <c r="H279" i="1"/>
  <c r="F279" i="1"/>
  <c r="G279" i="1" s="1"/>
  <c r="G88" i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68" i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13" i="1"/>
  <c r="G99" i="1" l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I55" i="6"/>
  <c r="H55" i="6"/>
  <c r="J12" i="6"/>
  <c r="H43" i="5"/>
  <c r="I11" i="5"/>
  <c r="H159" i="4"/>
  <c r="E279" i="1" l="1"/>
  <c r="H23" i="7" l="1"/>
  <c r="I23" i="7"/>
  <c r="G43" i="5" l="1"/>
  <c r="I43" i="5" l="1"/>
  <c r="I14" i="5"/>
  <c r="I15" i="5" s="1"/>
  <c r="I16" i="5" s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J23" i="7" l="1"/>
  <c r="G159" i="4"/>
  <c r="J17" i="7" l="1"/>
  <c r="J22" i="7" s="1"/>
  <c r="E16" i="1"/>
  <c r="J55" i="6" l="1"/>
  <c r="K55" i="6" s="1"/>
  <c r="J15" i="6"/>
  <c r="J16" i="6" s="1"/>
  <c r="J17" i="6" s="1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J30" i="6" s="1"/>
  <c r="J31" i="6" s="1"/>
  <c r="J32" i="6" s="1"/>
  <c r="J33" i="6" s="1"/>
  <c r="J34" i="6" s="1"/>
  <c r="J35" i="6" s="1"/>
  <c r="J36" i="6" s="1"/>
  <c r="J37" i="6" s="1"/>
  <c r="J38" i="6" s="1"/>
  <c r="J39" i="6" s="1"/>
  <c r="J40" i="6" s="1"/>
  <c r="J41" i="6" s="1"/>
  <c r="J42" i="6" s="1"/>
  <c r="J43" i="6" s="1"/>
  <c r="J44" i="6" s="1"/>
  <c r="J45" i="6" s="1"/>
  <c r="J46" i="6" s="1"/>
  <c r="J47" i="6" s="1"/>
  <c r="J48" i="6" s="1"/>
  <c r="J49" i="6" s="1"/>
  <c r="J50" i="6" s="1"/>
  <c r="J51" i="6" s="1"/>
  <c r="J52" i="6" s="1"/>
  <c r="J53" i="6" s="1"/>
  <c r="J54" i="6" s="1"/>
  <c r="I30" i="5" l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I42" i="5" s="1"/>
  <c r="I12" i="4" l="1"/>
  <c r="I159" i="4" l="1"/>
  <c r="I15" i="4"/>
  <c r="I16" i="4" s="1"/>
  <c r="I17" i="4" s="1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  <c r="I55" i="4" s="1"/>
  <c r="I56" i="4" s="1"/>
  <c r="I57" i="4" s="1"/>
  <c r="I58" i="4" s="1"/>
  <c r="I59" i="4" s="1"/>
  <c r="I60" i="4" s="1"/>
  <c r="I61" i="4" s="1"/>
  <c r="I62" i="4" s="1"/>
  <c r="I63" i="4" s="1"/>
  <c r="I64" i="4" s="1"/>
  <c r="I65" i="4" s="1"/>
  <c r="I66" i="4" s="1"/>
  <c r="I67" i="4" s="1"/>
  <c r="I68" i="4" s="1"/>
  <c r="I69" i="4" s="1"/>
  <c r="I70" i="4" s="1"/>
  <c r="I71" i="4" s="1"/>
  <c r="I72" i="4" s="1"/>
  <c r="I73" i="4" s="1"/>
  <c r="I74" i="4" s="1"/>
  <c r="I75" i="4" s="1"/>
  <c r="I76" i="4" s="1"/>
  <c r="I77" i="4" s="1"/>
  <c r="I78" i="4" s="1"/>
  <c r="I79" i="4" s="1"/>
  <c r="I80" i="4" s="1"/>
  <c r="I81" i="4" s="1"/>
  <c r="I82" i="4" s="1"/>
  <c r="I83" i="4" s="1"/>
  <c r="I84" i="4" s="1"/>
  <c r="I85" i="4" s="1"/>
  <c r="I86" i="4" s="1"/>
  <c r="I87" i="4" s="1"/>
  <c r="I88" i="4" s="1"/>
  <c r="I89" i="4" s="1"/>
  <c r="I90" i="4" s="1"/>
  <c r="I91" i="4" s="1"/>
  <c r="I92" i="4" s="1"/>
  <c r="I93" i="4" s="1"/>
  <c r="I94" i="4" s="1"/>
  <c r="I95" i="4" s="1"/>
  <c r="I96" i="4" s="1"/>
  <c r="I97" i="4" s="1"/>
  <c r="I98" i="4" s="1"/>
  <c r="I99" i="4" s="1"/>
  <c r="I100" i="4" s="1"/>
  <c r="I101" i="4" s="1"/>
  <c r="I102" i="4" s="1"/>
  <c r="I103" i="4" s="1"/>
  <c r="I104" i="4" s="1"/>
  <c r="I105" i="4" s="1"/>
  <c r="I106" i="4" s="1"/>
  <c r="I107" i="4" s="1"/>
  <c r="I108" i="4" s="1"/>
  <c r="I109" i="4" s="1"/>
  <c r="I110" i="4" s="1"/>
  <c r="I111" i="4" s="1"/>
  <c r="I112" i="4" s="1"/>
  <c r="I113" i="4" s="1"/>
  <c r="I114" i="4" s="1"/>
  <c r="I115" i="4" s="1"/>
  <c r="I116" i="4" s="1"/>
  <c r="I117" i="4" s="1"/>
  <c r="I118" i="4" s="1"/>
  <c r="I119" i="4" s="1"/>
  <c r="I120" i="4" s="1"/>
  <c r="I121" i="4" s="1"/>
  <c r="I122" i="4" s="1"/>
  <c r="I123" i="4" s="1"/>
  <c r="I124" i="4" s="1"/>
  <c r="I125" i="4" s="1"/>
  <c r="I126" i="4" s="1"/>
  <c r="I127" i="4" s="1"/>
  <c r="I128" i="4" s="1"/>
  <c r="I129" i="4" l="1"/>
  <c r="I130" i="4" s="1"/>
  <c r="I131" i="4" s="1"/>
  <c r="I132" i="4" s="1"/>
  <c r="I133" i="4" s="1"/>
  <c r="I134" i="4" s="1"/>
  <c r="I135" i="4" s="1"/>
  <c r="I136" i="4" s="1"/>
  <c r="I137" i="4" s="1"/>
  <c r="I138" i="4" s="1"/>
  <c r="I139" i="4" s="1"/>
  <c r="I140" i="4" s="1"/>
  <c r="I141" i="4" s="1"/>
  <c r="I142" i="4" s="1"/>
  <c r="I143" i="4" s="1"/>
  <c r="I144" i="4" s="1"/>
  <c r="I145" i="4" s="1"/>
  <c r="I146" i="4" s="1"/>
  <c r="I147" i="4" s="1"/>
  <c r="I148" i="4" s="1"/>
  <c r="I149" i="4" s="1"/>
  <c r="I150" i="4" s="1"/>
  <c r="I151" i="4" s="1"/>
  <c r="I152" i="4" s="1"/>
  <c r="I153" i="4" s="1"/>
  <c r="I154" i="4" s="1"/>
  <c r="I155" i="4" s="1"/>
  <c r="I156" i="4" s="1"/>
  <c r="I157" i="4" s="1"/>
  <c r="I158" i="4" s="1"/>
  <c r="G16" i="1" l="1"/>
  <c r="G17" i="1" l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</calcChain>
</file>

<file path=xl/sharedStrings.xml><?xml version="1.0" encoding="utf-8"?>
<sst xmlns="http://schemas.openxmlformats.org/spreadsheetml/2006/main" count="592" uniqueCount="150">
  <si>
    <t>Debito</t>
  </si>
  <si>
    <t>Credito</t>
  </si>
  <si>
    <t>Balance</t>
  </si>
  <si>
    <t>Libro Banco</t>
  </si>
  <si>
    <t>Fecha</t>
  </si>
  <si>
    <t>No. Ck/Transf.</t>
  </si>
  <si>
    <t>Descripcion</t>
  </si>
  <si>
    <t xml:space="preserve">Balance Inicial: </t>
  </si>
  <si>
    <t>Totales</t>
  </si>
  <si>
    <t>Servicio Nacional de Salud</t>
  </si>
  <si>
    <t xml:space="preserve">  Instituto Nacional del Cáncer Rosa Emilia Sánchez Pérez de Tavares</t>
  </si>
  <si>
    <t>Cuenta Operativa No. 160-112796-8</t>
  </si>
  <si>
    <t>PAGO IMPUESTO 0.15%</t>
  </si>
  <si>
    <t>Cuenta Bancaria No: 160-112796-8</t>
  </si>
  <si>
    <t>Cuenta Bancaria No: 010-252753-9</t>
  </si>
  <si>
    <t>Balance Inicial: Cta. 9995033000</t>
  </si>
  <si>
    <t>RETENCION 0.5% POR TRASF. VIA LIBRAMIENTOS A PROVEERDORES</t>
  </si>
  <si>
    <t>Cuenta Bancaria No: AUXILIAR NO. 9995033001</t>
  </si>
  <si>
    <t>Cuenta Bancaria No: 0100202000</t>
  </si>
  <si>
    <t>Cuenta Colectora Auxiliar no. 99995033001</t>
  </si>
  <si>
    <t xml:space="preserve">     Libro Banco</t>
  </si>
  <si>
    <t xml:space="preserve">    Libro Banco</t>
  </si>
  <si>
    <t>DEPOSITO VIA TRANSF. ARS SENASA</t>
  </si>
  <si>
    <t xml:space="preserve">TRANSF. DE CUENTA 3000 A 3001 PARA PAGOS </t>
  </si>
  <si>
    <t>ASIGANCION CUOTA DE PAGO DESDE CTA 2000 A 2001</t>
  </si>
  <si>
    <t>Cuenta Bancaria No: 9602576155</t>
  </si>
  <si>
    <t>-</t>
  </si>
  <si>
    <t xml:space="preserve"> </t>
  </si>
  <si>
    <t xml:space="preserve">ASIGNACION PRESUPUESTARIA PARA PAGO NOMINAS </t>
  </si>
  <si>
    <t>NOTA DEBITO POR COBRO TARJETA CREDITO CARDNET</t>
  </si>
  <si>
    <t>CARGOS POR SERVICIOS (RETENCION DE ESTADO)</t>
  </si>
  <si>
    <t>Preparado Por:</t>
  </si>
  <si>
    <t xml:space="preserve">Revisado Por: </t>
  </si>
  <si>
    <t xml:space="preserve">Lcda. Julia Villar Pimentel </t>
  </si>
  <si>
    <t>Analista Financiera</t>
  </si>
  <si>
    <t>Contadora Interna</t>
  </si>
  <si>
    <t>Aprobabdo Por:</t>
  </si>
  <si>
    <t>Directora Financiera</t>
  </si>
  <si>
    <t>____________________</t>
  </si>
  <si>
    <t>_________________________</t>
  </si>
  <si>
    <t xml:space="preserve">      ______________________________</t>
  </si>
  <si>
    <t>DEPOSITO</t>
  </si>
  <si>
    <t>DEPOSITO VIA TRANSF. ARS MAPFRE SALUD</t>
  </si>
  <si>
    <t xml:space="preserve">Lcda. Sandra Ciprian </t>
  </si>
  <si>
    <t>DEPOSITO VIA TRANSF. ARS RENACER</t>
  </si>
  <si>
    <t>RETENCION ISR SALARIAL POR TRASF. VIA LIBRAMIENTOS NOMINA</t>
  </si>
  <si>
    <t>NULO</t>
  </si>
  <si>
    <t xml:space="preserve"> ______________________</t>
  </si>
  <si>
    <t>ALTICE DOMINICANA, S.A.</t>
  </si>
  <si>
    <t>DEPOSITO VIA TRANSF., RED ONCOLOGICA DOMINICANA INTEGRAL ,(RODI) CICLOTRÓN  (TIERGAU)</t>
  </si>
  <si>
    <t>NOTA DEBITO POR COBRO TARJETA CREDITO AMERICAN EXPRESS</t>
  </si>
  <si>
    <t>HUMANO SEGUROS, S.A.</t>
  </si>
  <si>
    <t>MAPFRE SALUD ARS, S.A.</t>
  </si>
  <si>
    <t>SEGURO NACIONAL DE SALUD (SENASA)</t>
  </si>
  <si>
    <t>SEGUROS SURA, S.A.</t>
  </si>
  <si>
    <t>GRUPO FARMACEUTICO CAR-M,  S. R. L.</t>
  </si>
  <si>
    <t>SUPLIDORES MEDICOS COMERCIALES, SRL (SUMEDCOR)</t>
  </si>
  <si>
    <t xml:space="preserve">    Aprobabdo Por:</t>
  </si>
  <si>
    <t xml:space="preserve">      </t>
  </si>
  <si>
    <t>DEPOSITO VIA TRANSF. ARS UNIVERSAL</t>
  </si>
  <si>
    <t>RADIONCOL SERVICIOS MEDICOS, S. R. L.</t>
  </si>
  <si>
    <t>CENTRO DE MEDICINA PALIATIVA DRA. GLORIA CASTILLO, E.I.R.L</t>
  </si>
  <si>
    <t>ALIANZA INNOVADORA DE SERVICIOS AMBIENTALES,  S. R. L.</t>
  </si>
  <si>
    <t>COMPAÑÍA DOMINICANA DE TELEFONOS</t>
  </si>
  <si>
    <t>CORPORACION DEL ACUEDUCTO Y ALCANTARILLADO DE SANTO DOMINGO, CAASD</t>
  </si>
  <si>
    <t>KETTLE, SANCHEZ Y CO. S.A.</t>
  </si>
  <si>
    <t>MEGA LABS, S.R.L. (ROEMMERS)</t>
  </si>
  <si>
    <t xml:space="preserve">HOSPIFAR, S. R. L.              </t>
  </si>
  <si>
    <t>DEPOSITO VIA TRANSF. ARS FUTURO</t>
  </si>
  <si>
    <t>AMIPHARMA DOMINICANA, S. R. L.</t>
  </si>
  <si>
    <t>EDITORA LISTIN DIARIO, S.A.</t>
  </si>
  <si>
    <t>FARMACO QUIMICA NACIONAL, S.A.</t>
  </si>
  <si>
    <t>DEPOSITO VIA TRANSF. ARS YUNEN</t>
  </si>
  <si>
    <t>DEPOSITO VIA TRANSF. ARS RESERVAS</t>
  </si>
  <si>
    <t>DEPOSITO VIA TRANSF. ARS UASD</t>
  </si>
  <si>
    <t>EDITORA EL NUEVO DIARIO, S.A.</t>
  </si>
  <si>
    <t xml:space="preserve">                                                                     </t>
  </si>
  <si>
    <t>Del 01 Al 31 De Julio 2023</t>
  </si>
  <si>
    <t>pago de alquiler de espacio máquinas expendedoras snacks y café  por RD$$20,000.00 de parte de VS Solution, SRL </t>
  </si>
  <si>
    <t>DEPOSITO VIA TRANSF. ARS SEMMA</t>
  </si>
  <si>
    <t>DEPOSITO VIA CHEQUE ARS HUMANO SEGUROS</t>
  </si>
  <si>
    <t xml:space="preserve">DEPOSITO VIA CHEQUE ARS PRIMERA DE HUMANO </t>
  </si>
  <si>
    <t>DEPOSITO VIA CHEQUE ARS ASEMAP</t>
  </si>
  <si>
    <t>DEPOSITO VIA TRANSF. ARS SENASA ODONTOLOGIA</t>
  </si>
  <si>
    <t>AGRO-GLOBAL EXPORT E IMPORT SRL</t>
  </si>
  <si>
    <t>INVERSIONES ND &amp; ASOCIADOS, S.R.L.</t>
  </si>
  <si>
    <t>INVERSIONES YANG, S.R.L.</t>
  </si>
  <si>
    <t>MAIKOL JOSE DE LA ROSA RAMIREZ</t>
  </si>
  <si>
    <t>AGRO SOLUCIONES MARTE, AGROSEMA, S.R.L.</t>
  </si>
  <si>
    <t>ISLA DOMINICANA DE PETROLEO CORPORATION</t>
  </si>
  <si>
    <t>PROPANO Y DERIVADOS, S.A.</t>
  </si>
  <si>
    <t>DOCTORES MALLEN GUERRA, S. A.</t>
  </si>
  <si>
    <t>OSCAR A. RENTA NEGRON, S. A.</t>
  </si>
  <si>
    <t>SUED &amp; FARGESA,  S. R. L.</t>
  </si>
  <si>
    <t>SEAN DOMINICANA,  S.R.L.</t>
  </si>
  <si>
    <t>0117-2023</t>
  </si>
  <si>
    <t>MILDRED VIRGINIA CASTILLO RIERA</t>
  </si>
  <si>
    <t>SERVIAMED DOMINICANA,  S.R.L.</t>
  </si>
  <si>
    <t>Lcda. Yunetvelin Hernandez</t>
  </si>
  <si>
    <t>Del 01 Al 31 De Agosto 2023</t>
  </si>
  <si>
    <t>NOTA DEBITO POR COBRO TARJETA CREDITO JULIO 2023</t>
  </si>
  <si>
    <t>Deposito via transferencia, programa amigo de los niños INC, RNC 401500442, a favor del paciente #2022/17655 - Bladimir Evangelista Cuevas para cirugia, por el monto de RD$55,280.00</t>
  </si>
  <si>
    <t>DEPOSITO VIA TRANSF. ARS CMD</t>
  </si>
  <si>
    <t>Deposito Cheque  #002097 Asoc. Mujeres Solidarias (AMSI) Donacion a la Sra,Criselia Angomas de los Santo, por el monto de RD$ 9,400.00</t>
  </si>
  <si>
    <t>DEPOSITO VIA TRANSF. ARS META SALUD</t>
  </si>
  <si>
    <t>Deposito via transferencia, Sr Dario Tapia, para aplicación de radioterapia por el monto de RD$30,000.00</t>
  </si>
  <si>
    <t>DEPOSITO CK.  SOLEO FOOD SERVICES SRL PAGO  RENTA CAFETERIA   2023</t>
  </si>
  <si>
    <t>DEPOSITO VIA CHEQUE  ARS SIMAG</t>
  </si>
  <si>
    <t>DEPOSITO VIA CHEQUE  ARS GMA</t>
  </si>
  <si>
    <t>DEPOSITO VIA CHEQUE  ARS APS</t>
  </si>
  <si>
    <t>DP VIA CHEQUE # 3951, FUNDACION CRUZ JIMINIAN, DONACION A LA SRA. JOSEFINA VALDEZ , PARA ESTUDIO BIOPSIA, POR EL MONTO RD$26,000.00</t>
  </si>
  <si>
    <t>DEPOSITO VIA CHEQUE ARS SIMAG</t>
  </si>
  <si>
    <t>NOMINA VACACIONES NO DISFRUTADAS A BENEFICIARIO JUNIO 2023 FP</t>
  </si>
  <si>
    <t>EDITORIAL ARIANNA, S.R.L.</t>
  </si>
  <si>
    <t>IMPROFORMAS,  S. R. L.</t>
  </si>
  <si>
    <t>VIN COMERCIAL, SRL</t>
  </si>
  <si>
    <t>NOMINA PERSONAL CARÁCTER EVENTUAL  AGOSTO 2023 FP</t>
  </si>
  <si>
    <t>NOMINA ADICIONAL  PERSONAL CARÁCTER TEMPORAL  AGOSTO 2023 FP</t>
  </si>
  <si>
    <t>NOMINA PERSONAL CARÁCTER SUPLENCIA  AGOSTO 2023 FP</t>
  </si>
  <si>
    <t>FLOW, S.R.L.</t>
  </si>
  <si>
    <t>DUBAMED, S.R.L.</t>
  </si>
  <si>
    <t>DISTRIBUIDORA NACIONAL DE MEDICAMENTOS, S.R.L. (DINAMED)</t>
  </si>
  <si>
    <t>CARIBBEAN INTEGRATED SOLUTIONS, S.R.L.</t>
  </si>
  <si>
    <t>SILVER PHARMA, S.R.L.</t>
  </si>
  <si>
    <t>TKM SUPLIDOR INDUSTRIAL, S.R.L.</t>
  </si>
  <si>
    <t>DEMEERO CONSTRUCTIRA, S.R.L.</t>
  </si>
  <si>
    <t>PINTURAS POPULAR, S.A.</t>
  </si>
  <si>
    <t>CROS PUBLICIDAD, S.R.L.</t>
  </si>
  <si>
    <t>OUTLET DE SAN CRISTOBAL MEDINA, S.R.L.</t>
  </si>
  <si>
    <t>UVRO SOLUCIONES EMPRESARIALES</t>
  </si>
  <si>
    <t>A&amp;M COMMERCE MEDIA, S.R.L.</t>
  </si>
  <si>
    <t xml:space="preserve">REINTEGRO TRANSACCION POR ANULACION DE LIBRAMIENTO AUTANA INVESTMENTS, SRL  DE LIBRAMIENTO 1738-1 DEL 21 DE ABRIL S.R.L. </t>
  </si>
  <si>
    <t>Del 01 Al 31 De  Agosto 2023</t>
  </si>
  <si>
    <t>2135</t>
  </si>
  <si>
    <t>2136</t>
  </si>
  <si>
    <t>2137</t>
  </si>
  <si>
    <t>2138</t>
  </si>
  <si>
    <t>ASOCIACION DE BANCOS MULTIPLES DE LA REP. DOMINICANA, INC. ABA.</t>
  </si>
  <si>
    <t xml:space="preserve">  COMISION POR PAGO AL INSTANTE INTERONCOLOGY EDUCATION &amp; PREVENTION LIMITED</t>
  </si>
  <si>
    <t>REGISTRO  MONTO POR RETENCION ASUMIDA PARA EL PAGO DE INTERONCOLOGY EDUCATION &amp; PREVENTION LIMITED</t>
  </si>
  <si>
    <t xml:space="preserve"> INTERONCOLOGY EDUCATION &amp; PREVENTION LIMITED</t>
  </si>
  <si>
    <t>Del 01 Al 30 De Agosto 2023</t>
  </si>
  <si>
    <t>NOMINA COMPENSACION MIILITAR AGOSTO 2023, FONDO GENERAL</t>
  </si>
  <si>
    <t>NOMINA COMPENSACION ESPECIAL AGOSTO 2023 FONDO GENERAL</t>
  </si>
  <si>
    <t>NOMINA  PERSONAL CARÁCTER FIJO  AGOSTO 2023 FONDO GENERAL</t>
  </si>
  <si>
    <t>NOMINA  PERSONAL CARÁCTER TEMPORAL AGOSTO 2023 FONDO GENERAL</t>
  </si>
  <si>
    <t>NOMINA  PERSONAL CARÁCTER TEMPORAL (CICLOTRON)  AGOSTO 2023 FONDO GENERAL</t>
  </si>
  <si>
    <t>REINTEGRO MONTO NOMINA  PERSONAL CARÁCTER TEMPORAL (CICLOTRON)   2023 FONDO GENERAL</t>
  </si>
  <si>
    <t>CRISTALIA DOMINICANA SRL</t>
  </si>
  <si>
    <t>SANTOS &amp; ORTIZ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</si>
</sst>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3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1.5"/>
      <name val="Verdana"/>
      <family val="2"/>
    </font>
    <font>
      <b/>
      <sz val="11.5"/>
      <name val="Verdana"/>
      <family val="2"/>
    </font>
    <font>
      <sz val="12"/>
      <name val="Verdana"/>
      <family val="2"/>
    </font>
    <font>
      <sz val="11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b/>
      <sz val="11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name val="Arial"/>
      <family val="2"/>
    </font>
    <font>
      <b/>
      <sz val="12"/>
      <color theme="1"/>
      <name val="Verdana"/>
      <family val="2"/>
    </font>
    <font>
      <b/>
      <sz val="11"/>
      <name val="Verdana"/>
      <family val="2"/>
    </font>
    <font>
      <sz val="11"/>
      <name val="Arial"/>
      <family val="2"/>
    </font>
    <font>
      <b/>
      <sz val="11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4" fillId="0" borderId="0"/>
    <xf numFmtId="0" fontId="18" fillId="0" borderId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56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/>
    <xf numFmtId="0" fontId="11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vertical="center"/>
    </xf>
    <xf numFmtId="4" fontId="8" fillId="0" borderId="0" xfId="0" applyNumberFormat="1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3" fontId="0" fillId="3" borderId="0" xfId="0" applyNumberFormat="1" applyFill="1" applyAlignment="1">
      <alignment vertical="center"/>
    </xf>
    <xf numFmtId="0" fontId="5" fillId="4" borderId="3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43" fontId="7" fillId="3" borderId="0" xfId="1" applyFont="1" applyFill="1" applyAlignment="1">
      <alignment vertical="center"/>
    </xf>
    <xf numFmtId="43" fontId="8" fillId="3" borderId="0" xfId="1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0" applyFont="1"/>
    <xf numFmtId="0" fontId="17" fillId="3" borderId="0" xfId="0" applyFont="1" applyFill="1" applyAlignment="1">
      <alignment vertical="center"/>
    </xf>
    <xf numFmtId="0" fontId="17" fillId="3" borderId="0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vertical="center" wrapText="1"/>
    </xf>
    <xf numFmtId="43" fontId="19" fillId="0" borderId="6" xfId="1" applyFont="1" applyFill="1" applyBorder="1" applyAlignment="1">
      <alignment vertical="center"/>
    </xf>
    <xf numFmtId="43" fontId="12" fillId="0" borderId="6" xfId="1" applyFont="1" applyFill="1" applyBorder="1" applyAlignment="1">
      <alignment horizontal="right" vertical="center"/>
    </xf>
    <xf numFmtId="0" fontId="19" fillId="0" borderId="7" xfId="0" applyFont="1" applyFill="1" applyBorder="1" applyAlignment="1">
      <alignment vertical="center" wrapText="1"/>
    </xf>
    <xf numFmtId="43" fontId="19" fillId="0" borderId="7" xfId="1" applyFont="1" applyFill="1" applyBorder="1" applyAlignment="1">
      <alignment vertical="center"/>
    </xf>
    <xf numFmtId="43" fontId="12" fillId="0" borderId="7" xfId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 wrapText="1"/>
    </xf>
    <xf numFmtId="43" fontId="5" fillId="2" borderId="10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165" fontId="12" fillId="3" borderId="6" xfId="0" applyNumberFormat="1" applyFont="1" applyFill="1" applyBorder="1" applyAlignment="1">
      <alignment horizontal="left" vertical="center" wrapText="1"/>
    </xf>
    <xf numFmtId="43" fontId="19" fillId="0" borderId="6" xfId="1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/>
    </xf>
    <xf numFmtId="165" fontId="12" fillId="3" borderId="7" xfId="0" applyNumberFormat="1" applyFont="1" applyFill="1" applyBorder="1" applyAlignment="1">
      <alignment horizontal="left" vertical="center" wrapText="1"/>
    </xf>
    <xf numFmtId="43" fontId="19" fillId="0" borderId="7" xfId="1" applyFont="1" applyFill="1" applyBorder="1" applyAlignment="1">
      <alignment vertical="center" wrapText="1"/>
    </xf>
    <xf numFmtId="165" fontId="12" fillId="0" borderId="7" xfId="0" applyNumberFormat="1" applyFont="1" applyFill="1" applyBorder="1" applyAlignment="1">
      <alignment horizontal="left" vertical="center" wrapText="1"/>
    </xf>
    <xf numFmtId="49" fontId="12" fillId="0" borderId="7" xfId="0" applyNumberFormat="1" applyFont="1" applyFill="1" applyBorder="1" applyAlignment="1">
      <alignment horizontal="center" vertical="center" wrapText="1"/>
    </xf>
    <xf numFmtId="43" fontId="12" fillId="0" borderId="7" xfId="1" applyFont="1" applyFill="1" applyBorder="1" applyAlignment="1">
      <alignment horizontal="right" vertical="center" wrapText="1"/>
    </xf>
    <xf numFmtId="43" fontId="20" fillId="0" borderId="10" xfId="1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165" fontId="12" fillId="0" borderId="7" xfId="0" applyNumberFormat="1" applyFont="1" applyFill="1" applyBorder="1" applyAlignment="1">
      <alignment horizontal="right" vertical="center"/>
    </xf>
    <xf numFmtId="0" fontId="19" fillId="6" borderId="7" xfId="0" applyFont="1" applyFill="1" applyBorder="1" applyAlignment="1">
      <alignment horizontal="center" vertical="center" wrapText="1"/>
    </xf>
    <xf numFmtId="0" fontId="19" fillId="6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vertical="center"/>
    </xf>
    <xf numFmtId="49" fontId="12" fillId="3" borderId="7" xfId="0" quotePrefix="1" applyNumberFormat="1" applyFont="1" applyFill="1" applyBorder="1" applyAlignment="1">
      <alignment horizontal="center" vertical="center" wrapText="1"/>
    </xf>
    <xf numFmtId="165" fontId="15" fillId="0" borderId="7" xfId="0" applyNumberFormat="1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right" vertical="center"/>
    </xf>
    <xf numFmtId="43" fontId="5" fillId="2" borderId="10" xfId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43" fontId="19" fillId="0" borderId="11" xfId="4" applyFont="1" applyFill="1" applyBorder="1" applyAlignment="1">
      <alignment horizontal="left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7" fillId="0" borderId="0" xfId="0" applyFont="1" applyBorder="1" applyAlignment="1">
      <alignment vertical="center"/>
    </xf>
    <xf numFmtId="0" fontId="22" fillId="0" borderId="4" xfId="0" applyFont="1" applyFill="1" applyBorder="1" applyAlignment="1">
      <alignment vertical="center" wrapText="1"/>
    </xf>
    <xf numFmtId="43" fontId="20" fillId="0" borderId="0" xfId="1" applyFont="1" applyFill="1" applyBorder="1" applyAlignment="1">
      <alignment vertical="center"/>
    </xf>
    <xf numFmtId="4" fontId="5" fillId="3" borderId="17" xfId="0" applyNumberFormat="1" applyFont="1" applyFill="1" applyBorder="1" applyAlignment="1">
      <alignment horizontal="right" vertical="center"/>
    </xf>
    <xf numFmtId="43" fontId="20" fillId="0" borderId="17" xfId="1" applyFont="1" applyFill="1" applyBorder="1" applyAlignment="1">
      <alignment vertical="center"/>
    </xf>
    <xf numFmtId="43" fontId="19" fillId="0" borderId="18" xfId="1" applyFont="1" applyFill="1" applyBorder="1" applyAlignment="1">
      <alignment vertical="center"/>
    </xf>
    <xf numFmtId="165" fontId="12" fillId="3" borderId="18" xfId="0" applyNumberFormat="1" applyFont="1" applyFill="1" applyBorder="1" applyAlignment="1">
      <alignment horizontal="left" vertical="center" wrapText="1"/>
    </xf>
    <xf numFmtId="43" fontId="19" fillId="0" borderId="18" xfId="1" applyFont="1" applyFill="1" applyBorder="1" applyAlignment="1">
      <alignment vertical="center" wrapText="1"/>
    </xf>
    <xf numFmtId="0" fontId="6" fillId="3" borderId="18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vertical="center" wrapText="1"/>
    </xf>
    <xf numFmtId="4" fontId="5" fillId="3" borderId="23" xfId="0" applyNumberFormat="1" applyFont="1" applyFill="1" applyBorder="1" applyAlignment="1">
      <alignment horizontal="right" vertical="center"/>
    </xf>
    <xf numFmtId="43" fontId="20" fillId="0" borderId="24" xfId="1" applyFont="1" applyFill="1" applyBorder="1" applyAlignment="1">
      <alignment vertical="center"/>
    </xf>
    <xf numFmtId="0" fontId="19" fillId="6" borderId="26" xfId="0" applyFont="1" applyFill="1" applyBorder="1" applyAlignment="1">
      <alignment vertical="center" wrapText="1"/>
    </xf>
    <xf numFmtId="43" fontId="12" fillId="0" borderId="27" xfId="1" applyFont="1" applyFill="1" applyBorder="1" applyAlignment="1">
      <alignment vertical="center"/>
    </xf>
    <xf numFmtId="43" fontId="19" fillId="0" borderId="28" xfId="4" applyFont="1" applyFill="1" applyBorder="1" applyAlignment="1">
      <alignment horizontal="left" vertical="center"/>
    </xf>
    <xf numFmtId="43" fontId="19" fillId="0" borderId="4" xfId="4" applyFont="1" applyFill="1" applyBorder="1" applyAlignment="1">
      <alignment horizontal="left" vertical="center"/>
    </xf>
    <xf numFmtId="43" fontId="19" fillId="0" borderId="29" xfId="4" applyFont="1" applyFill="1" applyBorder="1"/>
    <xf numFmtId="43" fontId="19" fillId="0" borderId="30" xfId="4" applyFont="1" applyFill="1" applyBorder="1" applyAlignment="1">
      <alignment horizontal="left" vertical="center"/>
    </xf>
    <xf numFmtId="43" fontId="19" fillId="0" borderId="31" xfId="4" applyFont="1" applyFill="1" applyBorder="1" applyAlignment="1">
      <alignment horizontal="left" vertical="center"/>
    </xf>
    <xf numFmtId="0" fontId="12" fillId="0" borderId="25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vertical="center"/>
    </xf>
    <xf numFmtId="43" fontId="6" fillId="3" borderId="0" xfId="0" applyNumberFormat="1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5" fillId="0" borderId="34" xfId="0" applyFont="1" applyFill="1" applyBorder="1" applyAlignment="1">
      <alignment vertical="center"/>
    </xf>
    <xf numFmtId="0" fontId="13" fillId="7" borderId="6" xfId="0" applyFont="1" applyFill="1" applyBorder="1" applyAlignment="1">
      <alignment horizontal="center" vertical="center"/>
    </xf>
    <xf numFmtId="165" fontId="13" fillId="7" borderId="6" xfId="0" applyNumberFormat="1" applyFont="1" applyFill="1" applyBorder="1" applyAlignment="1">
      <alignment horizontal="center" vertical="center"/>
    </xf>
    <xf numFmtId="43" fontId="20" fillId="7" borderId="6" xfId="1" applyFont="1" applyFill="1" applyBorder="1" applyAlignment="1">
      <alignment vertical="center"/>
    </xf>
    <xf numFmtId="43" fontId="13" fillId="7" borderId="6" xfId="1" applyFont="1" applyFill="1" applyBorder="1" applyAlignment="1">
      <alignment horizontal="right" vertical="center"/>
    </xf>
    <xf numFmtId="165" fontId="23" fillId="0" borderId="15" xfId="0" applyNumberFormat="1" applyFont="1" applyFill="1" applyBorder="1" applyAlignment="1">
      <alignment horizontal="left" vertical="center" wrapText="1"/>
    </xf>
    <xf numFmtId="0" fontId="23" fillId="0" borderId="15" xfId="0" applyFont="1" applyFill="1" applyBorder="1" applyAlignment="1">
      <alignment horizontal="center"/>
    </xf>
    <xf numFmtId="0" fontId="23" fillId="0" borderId="2" xfId="0" applyFont="1" applyFill="1" applyBorder="1" applyAlignment="1">
      <alignment vertical="center" wrapText="1"/>
    </xf>
    <xf numFmtId="43" fontId="23" fillId="0" borderId="30" xfId="4" applyFont="1" applyFill="1" applyBorder="1" applyAlignment="1">
      <alignment vertical="center"/>
    </xf>
    <xf numFmtId="43" fontId="23" fillId="0" borderId="13" xfId="1" applyFont="1" applyFill="1" applyBorder="1" applyAlignment="1">
      <alignment vertical="center"/>
    </xf>
    <xf numFmtId="165" fontId="23" fillId="0" borderId="16" xfId="0" applyNumberFormat="1" applyFont="1" applyFill="1" applyBorder="1" applyAlignment="1">
      <alignment horizontal="left" vertical="center" wrapText="1"/>
    </xf>
    <xf numFmtId="0" fontId="23" fillId="0" borderId="16" xfId="0" applyFont="1" applyFill="1" applyBorder="1" applyAlignment="1">
      <alignment horizontal="center"/>
    </xf>
    <xf numFmtId="0" fontId="23" fillId="0" borderId="2" xfId="0" applyFont="1" applyFill="1" applyBorder="1" applyAlignment="1">
      <alignment vertical="top" wrapText="1"/>
    </xf>
    <xf numFmtId="43" fontId="14" fillId="0" borderId="30" xfId="4" applyFont="1" applyFill="1" applyBorder="1" applyAlignment="1">
      <alignment vertical="center"/>
    </xf>
    <xf numFmtId="165" fontId="14" fillId="0" borderId="16" xfId="0" applyNumberFormat="1" applyFont="1" applyFill="1" applyBorder="1" applyAlignment="1">
      <alignment horizontal="left" vertical="center" wrapText="1"/>
    </xf>
    <xf numFmtId="0" fontId="14" fillId="0" borderId="16" xfId="0" applyFont="1" applyFill="1" applyBorder="1" applyAlignment="1">
      <alignment horizontal="center"/>
    </xf>
    <xf numFmtId="165" fontId="23" fillId="0" borderId="11" xfId="0" applyNumberFormat="1" applyFont="1" applyFill="1" applyBorder="1" applyAlignment="1">
      <alignment horizontal="left" vertical="center" wrapText="1"/>
    </xf>
    <xf numFmtId="0" fontId="23" fillId="0" borderId="11" xfId="0" applyFont="1" applyFill="1" applyBorder="1" applyAlignment="1">
      <alignment horizont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25" fillId="0" borderId="0" xfId="0" applyFont="1" applyAlignment="1">
      <alignment horizontal="center"/>
    </xf>
    <xf numFmtId="0" fontId="23" fillId="0" borderId="0" xfId="0" applyFont="1"/>
    <xf numFmtId="0" fontId="7" fillId="0" borderId="0" xfId="0" applyFont="1" applyAlignment="1">
      <alignment vertical="center"/>
    </xf>
    <xf numFmtId="4" fontId="5" fillId="3" borderId="0" xfId="0" applyNumberFormat="1" applyFont="1" applyFill="1" applyBorder="1" applyAlignment="1">
      <alignment horizontal="center" vertical="center"/>
    </xf>
    <xf numFmtId="4" fontId="5" fillId="3" borderId="0" xfId="0" applyNumberFormat="1" applyFont="1" applyFill="1" applyBorder="1" applyAlignment="1">
      <alignment horizontal="right" vertical="center"/>
    </xf>
    <xf numFmtId="0" fontId="23" fillId="0" borderId="2" xfId="0" applyFont="1" applyFill="1" applyBorder="1" applyAlignment="1">
      <alignment horizontal="left" vertical="center" wrapText="1"/>
    </xf>
    <xf numFmtId="14" fontId="12" fillId="0" borderId="4" xfId="0" applyNumberFormat="1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165" fontId="13" fillId="0" borderId="8" xfId="0" applyNumberFormat="1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165" fontId="13" fillId="0" borderId="6" xfId="0" applyNumberFormat="1" applyFont="1" applyFill="1" applyBorder="1" applyAlignment="1">
      <alignment horizontal="center" vertical="center"/>
    </xf>
    <xf numFmtId="43" fontId="20" fillId="0" borderId="8" xfId="1" applyFont="1" applyFill="1" applyBorder="1" applyAlignment="1">
      <alignment vertical="center"/>
    </xf>
    <xf numFmtId="43" fontId="13" fillId="0" borderId="8" xfId="1" applyFont="1" applyFill="1" applyBorder="1" applyAlignment="1">
      <alignment horizontal="right" vertical="center"/>
    </xf>
    <xf numFmtId="0" fontId="5" fillId="0" borderId="10" xfId="0" applyFont="1" applyFill="1" applyBorder="1" applyAlignment="1">
      <alignment vertical="center"/>
    </xf>
    <xf numFmtId="165" fontId="13" fillId="0" borderId="10" xfId="0" applyNumberFormat="1" applyFont="1" applyFill="1" applyBorder="1" applyAlignment="1">
      <alignment vertical="center"/>
    </xf>
    <xf numFmtId="43" fontId="20" fillId="0" borderId="14" xfId="1" applyFont="1" applyFill="1" applyBorder="1" applyAlignment="1">
      <alignment vertical="center"/>
    </xf>
    <xf numFmtId="43" fontId="13" fillId="0" borderId="10" xfId="1" applyFont="1" applyFill="1" applyBorder="1" applyAlignment="1">
      <alignment vertical="center"/>
    </xf>
    <xf numFmtId="165" fontId="13" fillId="8" borderId="14" xfId="0" applyNumberFormat="1" applyFont="1" applyFill="1" applyBorder="1" applyAlignment="1">
      <alignment horizontal="center" vertical="center"/>
    </xf>
    <xf numFmtId="0" fontId="13" fillId="8" borderId="14" xfId="0" applyFont="1" applyFill="1" applyBorder="1" applyAlignment="1">
      <alignment horizontal="center" vertical="center"/>
    </xf>
    <xf numFmtId="43" fontId="20" fillId="8" borderId="14" xfId="1" applyFont="1" applyFill="1" applyBorder="1" applyAlignment="1">
      <alignment vertical="center"/>
    </xf>
    <xf numFmtId="43" fontId="13" fillId="8" borderId="14" xfId="1" applyFont="1" applyFill="1" applyBorder="1" applyAlignment="1">
      <alignment horizontal="right" vertical="center"/>
    </xf>
    <xf numFmtId="43" fontId="20" fillId="8" borderId="10" xfId="1" applyFont="1" applyFill="1" applyBorder="1" applyAlignment="1">
      <alignment vertical="center"/>
    </xf>
    <xf numFmtId="49" fontId="12" fillId="3" borderId="11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left" vertical="center" wrapText="1"/>
    </xf>
    <xf numFmtId="43" fontId="12" fillId="0" borderId="11" xfId="1" applyFont="1" applyFill="1" applyBorder="1"/>
    <xf numFmtId="14" fontId="12" fillId="0" borderId="11" xfId="0" applyNumberFormat="1" applyFont="1" applyFill="1" applyBorder="1" applyAlignment="1">
      <alignment horizontal="left"/>
    </xf>
    <xf numFmtId="14" fontId="12" fillId="0" borderId="4" xfId="1" applyNumberFormat="1" applyFont="1" applyFill="1" applyBorder="1" applyAlignment="1">
      <alignment horizontal="left" vertical="center" wrapText="1"/>
    </xf>
    <xf numFmtId="43" fontId="12" fillId="0" borderId="4" xfId="1" applyFont="1" applyFill="1" applyBorder="1" applyAlignment="1">
      <alignment horizontal="left" vertical="center" wrapText="1"/>
    </xf>
    <xf numFmtId="14" fontId="12" fillId="0" borderId="11" xfId="1" applyNumberFormat="1" applyFont="1" applyFill="1" applyBorder="1" applyAlignment="1">
      <alignment horizontal="left"/>
    </xf>
    <xf numFmtId="0" fontId="12" fillId="0" borderId="4" xfId="0" applyFont="1" applyFill="1" applyBorder="1" applyAlignment="1">
      <alignment vertical="center" wrapText="1"/>
    </xf>
    <xf numFmtId="165" fontId="12" fillId="9" borderId="18" xfId="0" applyNumberFormat="1" applyFont="1" applyFill="1" applyBorder="1" applyAlignment="1">
      <alignment horizontal="left" vertical="center" wrapText="1"/>
    </xf>
    <xf numFmtId="43" fontId="12" fillId="0" borderId="11" xfId="1" applyFont="1" applyFill="1" applyBorder="1" applyAlignment="1">
      <alignment vertical="center"/>
    </xf>
    <xf numFmtId="165" fontId="12" fillId="0" borderId="11" xfId="0" applyNumberFormat="1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center"/>
    </xf>
    <xf numFmtId="43" fontId="23" fillId="0" borderId="32" xfId="1" applyFont="1" applyFill="1" applyBorder="1"/>
    <xf numFmtId="0" fontId="13" fillId="0" borderId="9" xfId="0" applyFont="1" applyFill="1" applyBorder="1" applyAlignment="1">
      <alignment horizontal="center" vertical="center"/>
    </xf>
    <xf numFmtId="165" fontId="12" fillId="0" borderId="9" xfId="0" applyNumberFormat="1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43" fontId="19" fillId="0" borderId="9" xfId="1" applyFont="1" applyFill="1" applyBorder="1" applyAlignment="1">
      <alignment vertical="center"/>
    </xf>
    <xf numFmtId="43" fontId="12" fillId="0" borderId="9" xfId="1" applyFont="1" applyFill="1" applyBorder="1" applyAlignment="1">
      <alignment horizontal="right" vertical="center"/>
    </xf>
    <xf numFmtId="0" fontId="23" fillId="0" borderId="0" xfId="0" applyFont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3" fillId="0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24" fillId="4" borderId="22" xfId="0" applyNumberFormat="1" applyFont="1" applyFill="1" applyBorder="1" applyAlignment="1">
      <alignment vertical="center"/>
    </xf>
    <xf numFmtId="4" fontId="24" fillId="4" borderId="35" xfId="0" applyNumberFormat="1" applyFont="1" applyFill="1" applyBorder="1" applyAlignment="1">
      <alignment vertical="center"/>
    </xf>
    <xf numFmtId="4" fontId="24" fillId="4" borderId="36" xfId="0" applyNumberFormat="1" applyFont="1" applyFill="1" applyBorder="1" applyAlignment="1">
      <alignment vertical="center"/>
    </xf>
    <xf numFmtId="43" fontId="0" fillId="3" borderId="0" xfId="1" applyFont="1" applyFill="1" applyAlignment="1">
      <alignment vertical="center"/>
    </xf>
    <xf numFmtId="43" fontId="11" fillId="3" borderId="0" xfId="1" applyFont="1" applyFill="1" applyAlignment="1">
      <alignment vertical="center"/>
    </xf>
    <xf numFmtId="43" fontId="10" fillId="0" borderId="0" xfId="1" applyFont="1"/>
    <xf numFmtId="43" fontId="10" fillId="3" borderId="0" xfId="1" applyFont="1" applyFill="1" applyAlignment="1">
      <alignment horizontal="center" vertical="center"/>
    </xf>
    <xf numFmtId="43" fontId="23" fillId="0" borderId="30" xfId="1" applyFont="1" applyFill="1" applyBorder="1" applyAlignment="1">
      <alignment vertical="center"/>
    </xf>
    <xf numFmtId="43" fontId="23" fillId="0" borderId="28" xfId="1" applyFont="1" applyFill="1" applyBorder="1"/>
    <xf numFmtId="43" fontId="23" fillId="0" borderId="28" xfId="1" applyFont="1" applyFill="1" applyBorder="1" applyAlignment="1">
      <alignment vertical="center"/>
    </xf>
    <xf numFmtId="43" fontId="23" fillId="0" borderId="28" xfId="1" applyFont="1" applyFill="1" applyBorder="1" applyAlignment="1">
      <alignment horizontal="left" vertical="center"/>
    </xf>
    <xf numFmtId="43" fontId="14" fillId="0" borderId="28" xfId="1" applyFont="1" applyFill="1" applyBorder="1"/>
    <xf numFmtId="43" fontId="23" fillId="0" borderId="28" xfId="1" applyFont="1" applyFill="1" applyBorder="1" applyAlignment="1">
      <alignment vertical="center" wrapText="1"/>
    </xf>
    <xf numFmtId="43" fontId="24" fillId="0" borderId="0" xfId="1" applyFont="1" applyAlignment="1">
      <alignment vertical="center"/>
    </xf>
    <xf numFmtId="43" fontId="7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43" fontId="5" fillId="0" borderId="0" xfId="1" applyFont="1" applyAlignment="1">
      <alignment vertical="center"/>
    </xf>
    <xf numFmtId="43" fontId="2" fillId="0" borderId="0" xfId="1" applyFont="1" applyAlignment="1">
      <alignment vertical="center"/>
    </xf>
    <xf numFmtId="43" fontId="6" fillId="3" borderId="0" xfId="1" applyFont="1" applyFill="1" applyAlignment="1">
      <alignment vertical="center"/>
    </xf>
    <xf numFmtId="0" fontId="23" fillId="0" borderId="37" xfId="0" applyFont="1" applyFill="1" applyBorder="1" applyAlignment="1">
      <alignment vertical="center" wrapText="1"/>
    </xf>
    <xf numFmtId="14" fontId="12" fillId="0" borderId="11" xfId="0" applyNumberFormat="1" applyFont="1" applyFill="1" applyBorder="1" applyAlignment="1">
      <alignment horizontal="left" wrapText="1"/>
    </xf>
    <xf numFmtId="165" fontId="12" fillId="0" borderId="9" xfId="0" applyNumberFormat="1" applyFont="1" applyFill="1" applyBorder="1" applyAlignment="1">
      <alignment horizontal="left" vertical="center" wrapText="1"/>
    </xf>
    <xf numFmtId="43" fontId="19" fillId="0" borderId="11" xfId="4" applyFont="1" applyFill="1" applyBorder="1" applyAlignment="1">
      <alignment horizontal="left" vertical="center" wrapText="1"/>
    </xf>
    <xf numFmtId="4" fontId="7" fillId="0" borderId="0" xfId="0" applyNumberFormat="1" applyFont="1" applyAlignment="1">
      <alignment vertical="center"/>
    </xf>
    <xf numFmtId="43" fontId="27" fillId="3" borderId="0" xfId="1" applyFont="1" applyFill="1" applyAlignment="1">
      <alignment vertical="center"/>
    </xf>
    <xf numFmtId="0" fontId="22" fillId="0" borderId="38" xfId="0" applyFont="1" applyFill="1" applyBorder="1" applyAlignment="1">
      <alignment vertical="center" wrapText="1"/>
    </xf>
    <xf numFmtId="0" fontId="28" fillId="0" borderId="0" xfId="0" applyFont="1" applyAlignment="1">
      <alignment vertical="center"/>
    </xf>
    <xf numFmtId="0" fontId="27" fillId="3" borderId="0" xfId="0" applyFont="1" applyFill="1" applyAlignment="1">
      <alignment vertical="center"/>
    </xf>
    <xf numFmtId="0" fontId="29" fillId="3" borderId="0" xfId="0" applyFont="1" applyFill="1" applyAlignment="1">
      <alignment vertical="center"/>
    </xf>
    <xf numFmtId="0" fontId="30" fillId="3" borderId="0" xfId="0" applyFont="1" applyFill="1" applyAlignment="1">
      <alignment vertical="center"/>
    </xf>
    <xf numFmtId="0" fontId="30" fillId="0" borderId="0" xfId="0" applyFont="1"/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vertical="center"/>
    </xf>
    <xf numFmtId="0" fontId="30" fillId="3" borderId="0" xfId="0" applyFont="1" applyFill="1" applyBorder="1" applyAlignment="1">
      <alignment vertical="center"/>
    </xf>
    <xf numFmtId="0" fontId="29" fillId="3" borderId="0" xfId="0" applyFont="1" applyFill="1" applyBorder="1" applyAlignment="1">
      <alignment vertical="center"/>
    </xf>
    <xf numFmtId="0" fontId="27" fillId="0" borderId="0" xfId="0" applyFont="1" applyAlignment="1">
      <alignment vertical="center"/>
    </xf>
    <xf numFmtId="43" fontId="28" fillId="2" borderId="10" xfId="0" applyNumberFormat="1" applyFont="1" applyFill="1" applyBorder="1" applyAlignment="1">
      <alignment horizontal="center" vertical="center" wrapText="1"/>
    </xf>
    <xf numFmtId="0" fontId="28" fillId="2" borderId="10" xfId="0" applyFont="1" applyFill="1" applyBorder="1" applyAlignment="1">
      <alignment horizontal="center" vertical="center" wrapText="1"/>
    </xf>
    <xf numFmtId="0" fontId="28" fillId="2" borderId="9" xfId="0" applyFont="1" applyFill="1" applyBorder="1" applyAlignment="1">
      <alignment horizontal="center" vertical="center" wrapText="1"/>
    </xf>
    <xf numFmtId="0" fontId="27" fillId="3" borderId="0" xfId="0" applyFont="1" applyFill="1" applyAlignment="1">
      <alignment horizontal="center" vertical="center"/>
    </xf>
    <xf numFmtId="0" fontId="26" fillId="0" borderId="6" xfId="0" applyFont="1" applyFill="1" applyBorder="1" applyAlignment="1">
      <alignment horizontal="center" vertical="center"/>
    </xf>
    <xf numFmtId="165" fontId="26" fillId="0" borderId="6" xfId="0" applyNumberFormat="1" applyFont="1" applyFill="1" applyBorder="1" applyAlignment="1">
      <alignment horizontal="center" vertical="center"/>
    </xf>
    <xf numFmtId="43" fontId="21" fillId="0" borderId="6" xfId="1" applyFont="1" applyFill="1" applyBorder="1" applyAlignment="1">
      <alignment vertical="center"/>
    </xf>
    <xf numFmtId="43" fontId="26" fillId="0" borderId="6" xfId="1" applyFont="1" applyFill="1" applyBorder="1" applyAlignment="1">
      <alignment horizontal="right" vertical="center"/>
    </xf>
    <xf numFmtId="0" fontId="15" fillId="3" borderId="7" xfId="0" applyFont="1" applyFill="1" applyBorder="1" applyAlignment="1">
      <alignment horizontal="center" vertical="center"/>
    </xf>
    <xf numFmtId="43" fontId="15" fillId="0" borderId="7" xfId="1" applyFont="1" applyFill="1" applyBorder="1" applyAlignment="1">
      <alignment horizontal="center" vertical="center"/>
    </xf>
    <xf numFmtId="43" fontId="27" fillId="3" borderId="0" xfId="0" applyNumberFormat="1" applyFont="1" applyFill="1" applyAlignment="1">
      <alignment horizontal="center" vertical="center"/>
    </xf>
    <xf numFmtId="4" fontId="26" fillId="3" borderId="20" xfId="0" applyNumberFormat="1" applyFont="1" applyFill="1" applyBorder="1" applyAlignment="1">
      <alignment horizontal="right" vertical="center"/>
    </xf>
    <xf numFmtId="43" fontId="21" fillId="0" borderId="21" xfId="1" applyFont="1" applyFill="1" applyBorder="1" applyAlignment="1">
      <alignment vertical="center"/>
    </xf>
    <xf numFmtId="4" fontId="26" fillId="3" borderId="0" xfId="0" applyNumberFormat="1" applyFont="1" applyFill="1" applyBorder="1" applyAlignment="1">
      <alignment horizontal="center" vertical="center"/>
    </xf>
    <xf numFmtId="0" fontId="28" fillId="0" borderId="0" xfId="0" applyFont="1" applyAlignment="1">
      <alignment vertical="center" wrapText="1"/>
    </xf>
    <xf numFmtId="0" fontId="27" fillId="0" borderId="0" xfId="0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17" xfId="0" applyNumberFormat="1" applyFont="1" applyFill="1" applyBorder="1" applyAlignment="1">
      <alignment horizontal="center" vertical="center"/>
    </xf>
    <xf numFmtId="4" fontId="5" fillId="3" borderId="22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6" fillId="3" borderId="0" xfId="0" applyFont="1" applyFill="1" applyBorder="1" applyAlignment="1">
      <alignment horizontal="center" vertical="center"/>
    </xf>
    <xf numFmtId="4" fontId="26" fillId="3" borderId="19" xfId="0" applyNumberFormat="1" applyFont="1" applyFill="1" applyBorder="1" applyAlignment="1">
      <alignment horizontal="center" vertical="center"/>
    </xf>
    <xf numFmtId="4" fontId="26" fillId="3" borderId="20" xfId="0" applyNumberFormat="1" applyFont="1" applyFill="1" applyBorder="1" applyAlignment="1">
      <alignment horizontal="center" vertical="center"/>
    </xf>
    <xf numFmtId="0" fontId="26" fillId="3" borderId="0" xfId="0" applyFont="1" applyFill="1" applyAlignment="1">
      <alignment horizontal="center" vertical="center"/>
    </xf>
    <xf numFmtId="0" fontId="28" fillId="2" borderId="10" xfId="0" applyFont="1" applyFill="1" applyBorder="1" applyAlignment="1">
      <alignment horizontal="center" vertical="center" wrapText="1"/>
    </xf>
    <xf numFmtId="0" fontId="28" fillId="2" borderId="10" xfId="0" applyFont="1" applyFill="1" applyBorder="1" applyAlignment="1">
      <alignment horizontal="center" vertical="center"/>
    </xf>
    <xf numFmtId="0" fontId="28" fillId="2" borderId="10" xfId="0" applyFont="1" applyFill="1" applyBorder="1" applyAlignment="1">
      <alignment horizontal="right" vertical="center" wrapText="1"/>
    </xf>
    <xf numFmtId="4" fontId="13" fillId="3" borderId="1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3" fillId="0" borderId="2" xfId="0" applyFont="1" applyFill="1" applyBorder="1" applyAlignment="1">
      <alignment wrapText="1"/>
    </xf>
  </cellXfs>
  <cellStyles count="10">
    <cellStyle name="Millares" xfId="1" builtinId="3"/>
    <cellStyle name="Millares 2" xfId="2"/>
    <cellStyle name="Millares 2 2" xfId="3"/>
    <cellStyle name="Millares 3" xfId="4"/>
    <cellStyle name="Moneda 2" xfId="5"/>
    <cellStyle name="Normal" xfId="0" builtinId="0"/>
    <cellStyle name="Normal 2" xfId="6"/>
    <cellStyle name="Normal 3" xfId="7"/>
    <cellStyle name="Porcentaje 2" xfId="8"/>
    <cellStyle name="Porcentual 2" xfId="9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126206</xdr:rowOff>
    </xdr:from>
    <xdr:to>
      <xdr:col>3</xdr:col>
      <xdr:colOff>1635919</xdr:colOff>
      <xdr:row>6</xdr:row>
      <xdr:rowOff>78581</xdr:rowOff>
    </xdr:to>
    <xdr:pic>
      <xdr:nvPicPr>
        <xdr:cNvPr id="13537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83344" y="126206"/>
          <a:ext cx="2683669" cy="1166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0</xdr:rowOff>
    </xdr:from>
    <xdr:to>
      <xdr:col>6</xdr:col>
      <xdr:colOff>904876</xdr:colOff>
      <xdr:row>4</xdr:row>
      <xdr:rowOff>119062</xdr:rowOff>
    </xdr:to>
    <xdr:pic>
      <xdr:nvPicPr>
        <xdr:cNvPr id="13538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5</xdr:col>
      <xdr:colOff>304800</xdr:colOff>
      <xdr:row>6</xdr:row>
      <xdr:rowOff>152400</xdr:rowOff>
    </xdr:to>
    <xdr:pic>
      <xdr:nvPicPr>
        <xdr:cNvPr id="14619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47625" y="57150"/>
          <a:ext cx="28384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221</xdr:row>
      <xdr:rowOff>28575</xdr:rowOff>
    </xdr:from>
    <xdr:to>
      <xdr:col>7</xdr:col>
      <xdr:colOff>704850</xdr:colOff>
      <xdr:row>231</xdr:row>
      <xdr:rowOff>123825</xdr:rowOff>
    </xdr:to>
    <xdr:pic>
      <xdr:nvPicPr>
        <xdr:cNvPr id="14620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4616350"/>
          <a:ext cx="69437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390525</xdr:colOff>
      <xdr:row>0</xdr:row>
      <xdr:rowOff>19050</xdr:rowOff>
    </xdr:from>
    <xdr:to>
      <xdr:col>8</xdr:col>
      <xdr:colOff>1406525</xdr:colOff>
      <xdr:row>4</xdr:row>
      <xdr:rowOff>142875</xdr:rowOff>
    </xdr:to>
    <xdr:pic>
      <xdr:nvPicPr>
        <xdr:cNvPr id="14621" name="Imagen 6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905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6</xdr:row>
      <xdr:rowOff>57150</xdr:rowOff>
    </xdr:to>
    <xdr:pic>
      <xdr:nvPicPr>
        <xdr:cNvPr id="15606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28289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0</xdr:row>
      <xdr:rowOff>9525</xdr:rowOff>
    </xdr:from>
    <xdr:to>
      <xdr:col>8</xdr:col>
      <xdr:colOff>1562099</xdr:colOff>
      <xdr:row>4</xdr:row>
      <xdr:rowOff>180975</xdr:rowOff>
    </xdr:to>
    <xdr:pic>
      <xdr:nvPicPr>
        <xdr:cNvPr id="15607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9525"/>
          <a:ext cx="2724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143435</xdr:colOff>
      <xdr:row>8</xdr:row>
      <xdr:rowOff>0</xdr:rowOff>
    </xdr:to>
    <xdr:pic>
      <xdr:nvPicPr>
        <xdr:cNvPr id="16830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111</xdr:row>
      <xdr:rowOff>47625</xdr:rowOff>
    </xdr:from>
    <xdr:to>
      <xdr:col>8</xdr:col>
      <xdr:colOff>699328</xdr:colOff>
      <xdr:row>120</xdr:row>
      <xdr:rowOff>159684</xdr:rowOff>
    </xdr:to>
    <xdr:pic>
      <xdr:nvPicPr>
        <xdr:cNvPr id="16831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46101000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112</xdr:row>
      <xdr:rowOff>38100</xdr:rowOff>
    </xdr:from>
    <xdr:to>
      <xdr:col>8</xdr:col>
      <xdr:colOff>851728</xdr:colOff>
      <xdr:row>121</xdr:row>
      <xdr:rowOff>159682</xdr:rowOff>
    </xdr:to>
    <xdr:pic>
      <xdr:nvPicPr>
        <xdr:cNvPr id="16832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46253400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113</xdr:row>
      <xdr:rowOff>38100</xdr:rowOff>
    </xdr:from>
    <xdr:to>
      <xdr:col>8</xdr:col>
      <xdr:colOff>946978</xdr:colOff>
      <xdr:row>122</xdr:row>
      <xdr:rowOff>150160</xdr:rowOff>
    </xdr:to>
    <xdr:pic>
      <xdr:nvPicPr>
        <xdr:cNvPr id="16833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6415325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114</xdr:row>
      <xdr:rowOff>28575</xdr:rowOff>
    </xdr:from>
    <xdr:to>
      <xdr:col>8</xdr:col>
      <xdr:colOff>946978</xdr:colOff>
      <xdr:row>123</xdr:row>
      <xdr:rowOff>150160</xdr:rowOff>
    </xdr:to>
    <xdr:pic>
      <xdr:nvPicPr>
        <xdr:cNvPr id="16834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6567725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1591874</xdr:colOff>
      <xdr:row>6</xdr:row>
      <xdr:rowOff>25213</xdr:rowOff>
    </xdr:to>
    <xdr:pic>
      <xdr:nvPicPr>
        <xdr:cNvPr id="16835" name="Imagen 8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66675"/>
          <a:ext cx="3248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447675</xdr:colOff>
      <xdr:row>7</xdr:row>
      <xdr:rowOff>190500</xdr:rowOff>
    </xdr:to>
    <xdr:pic>
      <xdr:nvPicPr>
        <xdr:cNvPr id="8745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1343025</xdr:colOff>
      <xdr:row>1</xdr:row>
      <xdr:rowOff>66675</xdr:rowOff>
    </xdr:from>
    <xdr:to>
      <xdr:col>10</xdr:col>
      <xdr:colOff>95250</xdr:colOff>
      <xdr:row>6</xdr:row>
      <xdr:rowOff>171450</xdr:rowOff>
    </xdr:to>
    <xdr:pic>
      <xdr:nvPicPr>
        <xdr:cNvPr id="8746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228600"/>
          <a:ext cx="31432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a.villar/Desktop/DOCUMENTOS%20PARA%20DISPONIBLIDAD/INCART%202023/LIBRO%20BANCO%2031%20DIC.21-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range.Perez/Downloads/DISPONIBILIDAD%20LIBRO%20BANCO%20ACTUALIZADO%202018...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. RECOLECTORA (010) y 3000"/>
      <sheetName val="Hoja2"/>
      <sheetName val="CTA. RECOLECTORA AUXILIAR 3001"/>
      <sheetName val="CTA. OPERATIVA.(160)"/>
      <sheetName val="Hoja1"/>
      <sheetName val="Hoja3"/>
      <sheetName val="CTA. NOMINA 2000"/>
      <sheetName val="CTA. FONDOCYT 960"/>
      <sheetName val="CTA. EUROS 8000 "/>
      <sheetName val="CTA. EUROS 8001"/>
    </sheetNames>
    <sheetDataSet>
      <sheetData sheetId="0">
        <row r="4395">
          <cell r="G4395">
            <v>50516336.348399855</v>
          </cell>
        </row>
        <row r="4678">
          <cell r="G4678">
            <v>38332603.176399864</v>
          </cell>
        </row>
      </sheetData>
      <sheetData sheetId="1"/>
      <sheetData sheetId="2">
        <row r="2961">
          <cell r="J2961">
            <v>-21407173.843999978</v>
          </cell>
        </row>
        <row r="3191">
          <cell r="J3191">
            <v>-62161315.986999974</v>
          </cell>
        </row>
        <row r="3335">
          <cell r="J3335">
            <v>-28008262.847999986</v>
          </cell>
        </row>
      </sheetData>
      <sheetData sheetId="3">
        <row r="690">
          <cell r="J690">
            <v>4199797.3108000122</v>
          </cell>
        </row>
        <row r="727">
          <cell r="J727">
            <v>231405.71780001163</v>
          </cell>
        </row>
        <row r="743">
          <cell r="J743">
            <v>151441.53780001166</v>
          </cell>
        </row>
      </sheetData>
      <sheetData sheetId="4"/>
      <sheetData sheetId="5"/>
      <sheetData sheetId="6">
        <row r="765">
          <cell r="G765">
            <v>315930.85399992391</v>
          </cell>
        </row>
        <row r="796">
          <cell r="G796">
            <v>-31574.326000067755</v>
          </cell>
        </row>
        <row r="836">
          <cell r="G836">
            <v>356323.70399993355</v>
          </cell>
        </row>
      </sheetData>
      <sheetData sheetId="7">
        <row r="68">
          <cell r="J68">
            <v>95296.429999999746</v>
          </cell>
        </row>
        <row r="69">
          <cell r="J69">
            <v>95121.429999999746</v>
          </cell>
        </row>
      </sheetData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PONIBILIDAD"/>
      <sheetName val="CUENTA SUBVENCION DE NOMINA"/>
      <sheetName val="CTA. RECOLECTORA (010)"/>
      <sheetName val="CTA. RECOLECTORA AUXILIAR"/>
      <sheetName val="CTA. OPERATIVA.(160)"/>
      <sheetName val="CTA. NOMINA 2018"/>
      <sheetName val="Hoja1"/>
      <sheetName val="RENTA CAFETERIA  JULIO 2018"/>
    </sheetNames>
    <sheetDataSet>
      <sheetData sheetId="0"/>
      <sheetData sheetId="1"/>
      <sheetData sheetId="2">
        <row r="6">
          <cell r="E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C000"/>
  </sheetPr>
  <dimension ref="A1:N318"/>
  <sheetViews>
    <sheetView tabSelected="1" view="pageBreakPreview" topLeftCell="B220" zoomScale="50" zoomScaleNormal="80" zoomScaleSheetLayoutView="50" workbookViewId="0">
      <selection activeCell="H280" sqref="H280"/>
    </sheetView>
  </sheetViews>
  <sheetFormatPr baseColWidth="10" defaultColWidth="9.140625" defaultRowHeight="12.75" x14ac:dyDescent="0.2"/>
  <cols>
    <col min="1" max="1" width="16.28515625" style="1" hidden="1" customWidth="1"/>
    <col min="2" max="2" width="16.85546875" style="1" customWidth="1"/>
    <col min="3" max="3" width="12.5703125" style="1" hidden="1" customWidth="1"/>
    <col min="4" max="4" width="79.7109375" style="1" customWidth="1"/>
    <col min="5" max="5" width="33.85546875" style="1" customWidth="1"/>
    <col min="6" max="6" width="31" style="192" customWidth="1"/>
    <col min="7" max="7" width="27.5703125" style="1" customWidth="1"/>
    <col min="8" max="8" width="19.28515625" style="11" bestFit="1" customWidth="1"/>
    <col min="9" max="9" width="15.28515625" style="11" bestFit="1" customWidth="1"/>
    <col min="10" max="11" width="9.140625" style="11"/>
    <col min="12" max="16384" width="9.140625" style="1"/>
  </cols>
  <sheetData>
    <row r="1" spans="1:14" s="11" customFormat="1" ht="15" customHeight="1" x14ac:dyDescent="0.2">
      <c r="F1" s="180"/>
    </row>
    <row r="2" spans="1:14" s="11" customFormat="1" x14ac:dyDescent="0.2">
      <c r="F2" s="180"/>
    </row>
    <row r="3" spans="1:14" s="14" customFormat="1" ht="12" customHeight="1" x14ac:dyDescent="0.2">
      <c r="F3" s="181"/>
    </row>
    <row r="4" spans="1:14" s="15" customFormat="1" ht="18" customHeight="1" x14ac:dyDescent="0.3">
      <c r="A4" s="16"/>
      <c r="B4" s="12"/>
      <c r="C4" s="16"/>
      <c r="D4" s="16"/>
      <c r="E4" s="16"/>
      <c r="F4" s="182"/>
      <c r="G4" s="16"/>
      <c r="H4" s="16"/>
      <c r="I4" s="16"/>
    </row>
    <row r="5" spans="1:14" s="13" customFormat="1" ht="18.75" x14ac:dyDescent="0.2">
      <c r="A5" s="229"/>
      <c r="B5" s="229"/>
      <c r="C5" s="229"/>
      <c r="D5" s="229"/>
      <c r="E5" s="229"/>
      <c r="F5" s="229"/>
      <c r="G5" s="229"/>
    </row>
    <row r="6" spans="1:14" s="15" customFormat="1" ht="18.75" x14ac:dyDescent="0.3">
      <c r="A6" s="229" t="s">
        <v>10</v>
      </c>
      <c r="B6" s="229"/>
      <c r="C6" s="229"/>
      <c r="D6" s="229"/>
      <c r="E6" s="229"/>
      <c r="F6" s="229"/>
      <c r="G6" s="229"/>
      <c r="H6" s="16"/>
      <c r="I6" s="16"/>
    </row>
    <row r="7" spans="1:14" s="14" customFormat="1" ht="18.75" x14ac:dyDescent="0.2">
      <c r="A7" s="229" t="s">
        <v>15</v>
      </c>
      <c r="B7" s="229"/>
      <c r="C7" s="229"/>
      <c r="D7" s="229"/>
      <c r="E7" s="229"/>
      <c r="F7" s="229"/>
      <c r="G7" s="229"/>
    </row>
    <row r="8" spans="1:14" s="17" customFormat="1" ht="21" customHeight="1" x14ac:dyDescent="0.2">
      <c r="A8" s="235" t="s">
        <v>3</v>
      </c>
      <c r="B8" s="235"/>
      <c r="C8" s="235"/>
      <c r="D8" s="235"/>
      <c r="E8" s="235"/>
      <c r="F8" s="235"/>
      <c r="G8" s="235"/>
    </row>
    <row r="9" spans="1:14" s="14" customFormat="1" ht="18.75" x14ac:dyDescent="0.2">
      <c r="A9" s="236" t="s">
        <v>99</v>
      </c>
      <c r="B9" s="236"/>
      <c r="C9" s="236"/>
      <c r="D9" s="236"/>
      <c r="E9" s="236"/>
      <c r="F9" s="236"/>
      <c r="G9" s="236"/>
    </row>
    <row r="10" spans="1:14" s="14" customFormat="1" ht="18.75" x14ac:dyDescent="0.2">
      <c r="A10" s="15"/>
      <c r="B10" s="31"/>
      <c r="C10" s="31"/>
      <c r="D10" s="31"/>
      <c r="E10" s="31"/>
      <c r="F10" s="183"/>
      <c r="G10" s="15"/>
    </row>
    <row r="11" spans="1:14" s="11" customFormat="1" ht="19.5" customHeight="1" thickBot="1" x14ac:dyDescent="0.25">
      <c r="F11" s="180"/>
      <c r="N11" s="30"/>
    </row>
    <row r="12" spans="1:14" s="3" customFormat="1" ht="27.75" customHeight="1" thickTop="1" thickBot="1" x14ac:dyDescent="0.25">
      <c r="A12" s="232"/>
      <c r="B12" s="231" t="s">
        <v>14</v>
      </c>
      <c r="C12" s="231"/>
      <c r="D12" s="231"/>
      <c r="E12" s="231"/>
      <c r="F12" s="231"/>
      <c r="G12" s="231"/>
      <c r="H12" s="7"/>
      <c r="I12" s="7"/>
      <c r="J12" s="7"/>
      <c r="K12" s="7"/>
    </row>
    <row r="13" spans="1:14" s="3" customFormat="1" ht="27.75" customHeight="1" thickTop="1" thickBot="1" x14ac:dyDescent="0.25">
      <c r="A13" s="232"/>
      <c r="B13" s="230" t="s">
        <v>15</v>
      </c>
      <c r="C13" s="230"/>
      <c r="D13" s="230"/>
      <c r="E13" s="230"/>
      <c r="F13" s="230"/>
      <c r="G13" s="74">
        <f>'[1]CTA. RECOLECTORA (010) y 3000'!$G$4395</f>
        <v>50516336.348399855</v>
      </c>
      <c r="H13" s="7"/>
      <c r="I13" s="7"/>
      <c r="J13" s="7"/>
      <c r="K13" s="7"/>
    </row>
    <row r="14" spans="1:14" s="3" customFormat="1" ht="26.25" customHeight="1" thickTop="1" thickBot="1" x14ac:dyDescent="0.25">
      <c r="A14" s="232"/>
      <c r="B14" s="234"/>
      <c r="C14" s="234"/>
      <c r="D14" s="234"/>
      <c r="E14" s="234"/>
      <c r="F14" s="234"/>
      <c r="G14" s="74">
        <v>0</v>
      </c>
      <c r="H14" s="7"/>
      <c r="I14" s="7"/>
      <c r="J14" s="7"/>
      <c r="K14" s="7"/>
    </row>
    <row r="15" spans="1:14" s="3" customFormat="1" ht="34.5" customHeight="1" thickTop="1" thickBot="1" x14ac:dyDescent="0.25">
      <c r="A15" s="233"/>
      <c r="B15" s="61" t="s">
        <v>4</v>
      </c>
      <c r="C15" s="61" t="s">
        <v>5</v>
      </c>
      <c r="D15" s="61" t="s">
        <v>6</v>
      </c>
      <c r="E15" s="61" t="s">
        <v>0</v>
      </c>
      <c r="F15" s="74" t="s">
        <v>1</v>
      </c>
      <c r="G15" s="61" t="s">
        <v>2</v>
      </c>
      <c r="H15" s="7"/>
      <c r="I15" s="7"/>
      <c r="J15" s="7"/>
      <c r="K15" s="7"/>
    </row>
    <row r="16" spans="1:14" s="10" customFormat="1" ht="36.75" customHeight="1" thickTop="1" thickBot="1" x14ac:dyDescent="0.25">
      <c r="A16" s="41"/>
      <c r="B16" s="146"/>
      <c r="C16" s="147"/>
      <c r="D16" s="146">
        <v>45138</v>
      </c>
      <c r="E16" s="148">
        <f>'[2]CTA. RECOLECTORA (010)'!E6</f>
        <v>0</v>
      </c>
      <c r="F16" s="149">
        <v>0</v>
      </c>
      <c r="G16" s="150">
        <f>+G13</f>
        <v>50516336.348399855</v>
      </c>
      <c r="H16" s="79"/>
    </row>
    <row r="17" spans="1:7" s="10" customFormat="1" ht="27" customHeight="1" thickTop="1" thickBot="1" x14ac:dyDescent="0.25">
      <c r="A17" s="42"/>
      <c r="B17" s="113">
        <v>45139</v>
      </c>
      <c r="C17" s="114"/>
      <c r="D17" s="115" t="s">
        <v>100</v>
      </c>
      <c r="E17" s="116"/>
      <c r="F17" s="184">
        <v>1307.8800000000001</v>
      </c>
      <c r="G17" s="117">
        <f>G16+E17-F17</f>
        <v>50515028.468399853</v>
      </c>
    </row>
    <row r="18" spans="1:7" s="10" customFormat="1" ht="18" thickTop="1" thickBot="1" x14ac:dyDescent="0.25">
      <c r="A18" s="24"/>
      <c r="B18" s="118">
        <v>45139</v>
      </c>
      <c r="C18" s="119"/>
      <c r="D18" s="115" t="s">
        <v>41</v>
      </c>
      <c r="E18" s="116">
        <v>59100</v>
      </c>
      <c r="F18" s="185"/>
      <c r="G18" s="117">
        <f t="shared" ref="G18:G82" si="0">G17+E18-F18</f>
        <v>50574128.468399853</v>
      </c>
    </row>
    <row r="19" spans="1:7" s="7" customFormat="1" ht="18" thickTop="1" thickBot="1" x14ac:dyDescent="0.25">
      <c r="A19" s="24"/>
      <c r="B19" s="118">
        <v>45139</v>
      </c>
      <c r="C19" s="119"/>
      <c r="D19" s="115" t="s">
        <v>41</v>
      </c>
      <c r="E19" s="116">
        <v>31330</v>
      </c>
      <c r="F19" s="185"/>
      <c r="G19" s="117">
        <f t="shared" si="0"/>
        <v>50605458.468399853</v>
      </c>
    </row>
    <row r="20" spans="1:7" s="7" customFormat="1" ht="18" thickTop="1" thickBot="1" x14ac:dyDescent="0.25">
      <c r="A20" s="24"/>
      <c r="B20" s="118">
        <v>45139</v>
      </c>
      <c r="C20" s="119"/>
      <c r="D20" s="115" t="s">
        <v>41</v>
      </c>
      <c r="E20" s="116">
        <v>6870</v>
      </c>
      <c r="F20" s="185"/>
      <c r="G20" s="117">
        <f t="shared" si="0"/>
        <v>50612328.468399853</v>
      </c>
    </row>
    <row r="21" spans="1:7" s="7" customFormat="1" ht="18" thickTop="1" thickBot="1" x14ac:dyDescent="0.25">
      <c r="A21" s="24"/>
      <c r="B21" s="118">
        <v>45139</v>
      </c>
      <c r="C21" s="119"/>
      <c r="D21" s="115" t="s">
        <v>41</v>
      </c>
      <c r="E21" s="116">
        <v>600</v>
      </c>
      <c r="F21" s="185"/>
      <c r="G21" s="117">
        <f t="shared" si="0"/>
        <v>50612928.468399853</v>
      </c>
    </row>
    <row r="22" spans="1:7" s="7" customFormat="1" ht="18" thickTop="1" thickBot="1" x14ac:dyDescent="0.25">
      <c r="A22" s="24"/>
      <c r="B22" s="118">
        <v>45139</v>
      </c>
      <c r="C22" s="119"/>
      <c r="D22" s="115" t="s">
        <v>41</v>
      </c>
      <c r="E22" s="116">
        <v>19600</v>
      </c>
      <c r="F22" s="185"/>
      <c r="G22" s="117">
        <f t="shared" si="0"/>
        <v>50632528.468399853</v>
      </c>
    </row>
    <row r="23" spans="1:7" s="7" customFormat="1" ht="18" thickTop="1" thickBot="1" x14ac:dyDescent="0.25">
      <c r="A23" s="24"/>
      <c r="B23" s="118">
        <v>45139</v>
      </c>
      <c r="C23" s="119"/>
      <c r="D23" s="115" t="s">
        <v>41</v>
      </c>
      <c r="E23" s="116">
        <v>9525</v>
      </c>
      <c r="F23" s="185"/>
      <c r="G23" s="117">
        <f t="shared" si="0"/>
        <v>50642053.468399853</v>
      </c>
    </row>
    <row r="24" spans="1:7" s="7" customFormat="1" ht="18" thickTop="1" thickBot="1" x14ac:dyDescent="0.25">
      <c r="A24" s="24"/>
      <c r="B24" s="118">
        <v>45139</v>
      </c>
      <c r="C24" s="119"/>
      <c r="D24" s="115" t="s">
        <v>41</v>
      </c>
      <c r="E24" s="116">
        <v>33</v>
      </c>
      <c r="F24" s="185"/>
      <c r="G24" s="117">
        <f t="shared" si="0"/>
        <v>50642086.468399853</v>
      </c>
    </row>
    <row r="25" spans="1:7" s="7" customFormat="1" ht="18" customHeight="1" thickTop="1" thickBot="1" x14ac:dyDescent="0.25">
      <c r="A25" s="24"/>
      <c r="B25" s="118">
        <v>45139</v>
      </c>
      <c r="C25" s="119"/>
      <c r="D25" s="115" t="s">
        <v>29</v>
      </c>
      <c r="E25" s="116">
        <v>38131.1</v>
      </c>
      <c r="F25" s="185">
        <v>997.15</v>
      </c>
      <c r="G25" s="117">
        <f t="shared" si="0"/>
        <v>50679220.418399855</v>
      </c>
    </row>
    <row r="26" spans="1:7" s="7" customFormat="1" ht="31.5" thickTop="1" thickBot="1" x14ac:dyDescent="0.25">
      <c r="A26" s="24"/>
      <c r="B26" s="118">
        <v>45139</v>
      </c>
      <c r="C26" s="119"/>
      <c r="D26" s="115" t="s">
        <v>78</v>
      </c>
      <c r="E26" s="116">
        <v>20000</v>
      </c>
      <c r="F26" s="185"/>
      <c r="G26" s="117">
        <f t="shared" si="0"/>
        <v>50699220.418399855</v>
      </c>
    </row>
    <row r="27" spans="1:7" s="7" customFormat="1" ht="17.25" customHeight="1" thickTop="1" thickBot="1" x14ac:dyDescent="0.25">
      <c r="A27" s="24"/>
      <c r="B27" s="118">
        <v>45139</v>
      </c>
      <c r="C27" s="119"/>
      <c r="D27" s="115" t="s">
        <v>72</v>
      </c>
      <c r="E27" s="116">
        <v>94308.19</v>
      </c>
      <c r="F27" s="185"/>
      <c r="G27" s="117">
        <f t="shared" si="0"/>
        <v>50793528.608399853</v>
      </c>
    </row>
    <row r="28" spans="1:7" s="7" customFormat="1" ht="18.75" customHeight="1" thickTop="1" thickBot="1" x14ac:dyDescent="0.25">
      <c r="A28" s="24"/>
      <c r="B28" s="118">
        <v>45139</v>
      </c>
      <c r="C28" s="119"/>
      <c r="D28" s="115" t="s">
        <v>72</v>
      </c>
      <c r="E28" s="116">
        <v>49062.27</v>
      </c>
      <c r="F28" s="185"/>
      <c r="G28" s="117">
        <f t="shared" si="0"/>
        <v>50842590.878399856</v>
      </c>
    </row>
    <row r="29" spans="1:7" s="7" customFormat="1" ht="31.5" thickTop="1" thickBot="1" x14ac:dyDescent="0.25">
      <c r="A29" s="24"/>
      <c r="B29" s="118">
        <v>45140</v>
      </c>
      <c r="C29" s="119"/>
      <c r="D29" s="115" t="s">
        <v>49</v>
      </c>
      <c r="E29" s="116">
        <v>395500</v>
      </c>
      <c r="F29" s="185"/>
      <c r="G29" s="117">
        <f t="shared" si="0"/>
        <v>51238090.878399856</v>
      </c>
    </row>
    <row r="30" spans="1:7" s="7" customFormat="1" ht="18" thickTop="1" thickBot="1" x14ac:dyDescent="0.25">
      <c r="A30" s="24"/>
      <c r="B30" s="118">
        <v>45140</v>
      </c>
      <c r="C30" s="119"/>
      <c r="D30" s="115" t="s">
        <v>41</v>
      </c>
      <c r="E30" s="116">
        <v>41455</v>
      </c>
      <c r="F30" s="185"/>
      <c r="G30" s="117">
        <f t="shared" si="0"/>
        <v>51279545.878399856</v>
      </c>
    </row>
    <row r="31" spans="1:7" s="7" customFormat="1" ht="18" thickTop="1" thickBot="1" x14ac:dyDescent="0.25">
      <c r="A31" s="24"/>
      <c r="B31" s="118">
        <v>45140</v>
      </c>
      <c r="C31" s="119"/>
      <c r="D31" s="115" t="s">
        <v>41</v>
      </c>
      <c r="E31" s="116">
        <v>7845</v>
      </c>
      <c r="F31" s="185"/>
      <c r="G31" s="117">
        <f t="shared" si="0"/>
        <v>51287390.878399856</v>
      </c>
    </row>
    <row r="32" spans="1:7" s="7" customFormat="1" ht="14.25" customHeight="1" thickTop="1" thickBot="1" x14ac:dyDescent="0.25">
      <c r="A32" s="24"/>
      <c r="B32" s="118">
        <v>45140</v>
      </c>
      <c r="C32" s="119"/>
      <c r="D32" s="115" t="s">
        <v>41</v>
      </c>
      <c r="E32" s="116">
        <v>29652</v>
      </c>
      <c r="F32" s="185"/>
      <c r="G32" s="117">
        <f t="shared" si="0"/>
        <v>51317042.878399856</v>
      </c>
    </row>
    <row r="33" spans="1:9" s="7" customFormat="1" ht="18" thickTop="1" thickBot="1" x14ac:dyDescent="0.25">
      <c r="A33" s="24"/>
      <c r="B33" s="118">
        <v>45140</v>
      </c>
      <c r="C33" s="119"/>
      <c r="D33" s="115" t="s">
        <v>41</v>
      </c>
      <c r="E33" s="116">
        <v>13585</v>
      </c>
      <c r="F33" s="185"/>
      <c r="G33" s="117">
        <f t="shared" si="0"/>
        <v>51330627.878399856</v>
      </c>
    </row>
    <row r="34" spans="1:9" s="7" customFormat="1" ht="18" thickTop="1" thickBot="1" x14ac:dyDescent="0.25">
      <c r="A34" s="24"/>
      <c r="B34" s="118">
        <v>45140</v>
      </c>
      <c r="C34" s="119"/>
      <c r="D34" s="115" t="s">
        <v>41</v>
      </c>
      <c r="E34" s="116">
        <v>6450</v>
      </c>
      <c r="F34" s="185"/>
      <c r="G34" s="117">
        <f t="shared" si="0"/>
        <v>51337077.878399856</v>
      </c>
    </row>
    <row r="35" spans="1:9" s="7" customFormat="1" ht="24" customHeight="1" thickTop="1" thickBot="1" x14ac:dyDescent="0.25">
      <c r="A35" s="24"/>
      <c r="B35" s="118">
        <v>45140</v>
      </c>
      <c r="C35" s="119"/>
      <c r="D35" s="115" t="s">
        <v>41</v>
      </c>
      <c r="E35" s="116">
        <v>37280</v>
      </c>
      <c r="F35" s="185"/>
      <c r="G35" s="117">
        <f t="shared" si="0"/>
        <v>51374357.878399856</v>
      </c>
    </row>
    <row r="36" spans="1:9" s="7" customFormat="1" ht="18" thickTop="1" thickBot="1" x14ac:dyDescent="0.25">
      <c r="A36" s="24"/>
      <c r="B36" s="118">
        <v>45140</v>
      </c>
      <c r="C36" s="119"/>
      <c r="D36" s="115" t="s">
        <v>41</v>
      </c>
      <c r="E36" s="116">
        <v>1700</v>
      </c>
      <c r="F36" s="185"/>
      <c r="G36" s="117">
        <f t="shared" si="0"/>
        <v>51376057.878399856</v>
      </c>
    </row>
    <row r="37" spans="1:9" s="7" customFormat="1" ht="15" customHeight="1" thickTop="1" thickBot="1" x14ac:dyDescent="0.25">
      <c r="A37" s="24"/>
      <c r="B37" s="118">
        <v>45140</v>
      </c>
      <c r="C37" s="119"/>
      <c r="D37" s="115" t="s">
        <v>41</v>
      </c>
      <c r="E37" s="116">
        <v>850</v>
      </c>
      <c r="F37" s="185"/>
      <c r="G37" s="117">
        <f t="shared" si="0"/>
        <v>51376907.878399856</v>
      </c>
    </row>
    <row r="38" spans="1:9" s="7" customFormat="1" ht="18" customHeight="1" thickTop="1" thickBot="1" x14ac:dyDescent="0.25">
      <c r="A38" s="24"/>
      <c r="B38" s="118">
        <v>45140</v>
      </c>
      <c r="C38" s="119"/>
      <c r="D38" s="115" t="s">
        <v>29</v>
      </c>
      <c r="E38" s="116">
        <v>120082.36</v>
      </c>
      <c r="F38" s="185">
        <v>3131.99</v>
      </c>
      <c r="G38" s="117">
        <f t="shared" si="0"/>
        <v>51493858.248399854</v>
      </c>
    </row>
    <row r="39" spans="1:9" s="7" customFormat="1" ht="22.5" customHeight="1" thickTop="1" thickBot="1" x14ac:dyDescent="0.25">
      <c r="A39" s="24"/>
      <c r="B39" s="118">
        <v>45141</v>
      </c>
      <c r="C39" s="119"/>
      <c r="D39" s="115" t="s">
        <v>23</v>
      </c>
      <c r="E39" s="116"/>
      <c r="F39" s="185">
        <v>994825.42</v>
      </c>
      <c r="G39" s="117">
        <f t="shared" si="0"/>
        <v>50499032.828399852</v>
      </c>
    </row>
    <row r="40" spans="1:9" s="7" customFormat="1" ht="18" thickTop="1" thickBot="1" x14ac:dyDescent="0.25">
      <c r="A40" s="24"/>
      <c r="B40" s="118">
        <v>45141</v>
      </c>
      <c r="C40" s="119"/>
      <c r="D40" s="115" t="s">
        <v>41</v>
      </c>
      <c r="E40" s="116">
        <v>34310</v>
      </c>
      <c r="F40" s="185"/>
      <c r="G40" s="117">
        <f t="shared" si="0"/>
        <v>50533342.828399852</v>
      </c>
    </row>
    <row r="41" spans="1:9" s="7" customFormat="1" ht="18" customHeight="1" thickTop="1" thickBot="1" x14ac:dyDescent="0.25">
      <c r="A41" s="24"/>
      <c r="B41" s="118">
        <v>45141</v>
      </c>
      <c r="C41" s="119"/>
      <c r="D41" s="115" t="s">
        <v>41</v>
      </c>
      <c r="E41" s="116">
        <v>12390</v>
      </c>
      <c r="F41" s="186"/>
      <c r="G41" s="117">
        <f t="shared" si="0"/>
        <v>50545732.828399852</v>
      </c>
    </row>
    <row r="42" spans="1:9" s="7" customFormat="1" ht="18" thickTop="1" thickBot="1" x14ac:dyDescent="0.25">
      <c r="A42" s="24"/>
      <c r="B42" s="118">
        <v>45141</v>
      </c>
      <c r="C42" s="119"/>
      <c r="D42" s="115" t="s">
        <v>41</v>
      </c>
      <c r="E42" s="116">
        <v>1200</v>
      </c>
      <c r="F42" s="185"/>
      <c r="G42" s="117">
        <f t="shared" si="0"/>
        <v>50546932.828399852</v>
      </c>
    </row>
    <row r="43" spans="1:9" s="7" customFormat="1" ht="18" thickTop="1" thickBot="1" x14ac:dyDescent="0.25">
      <c r="A43" s="24"/>
      <c r="B43" s="118">
        <v>45141</v>
      </c>
      <c r="C43" s="119"/>
      <c r="D43" s="115" t="s">
        <v>41</v>
      </c>
      <c r="E43" s="116">
        <v>2520</v>
      </c>
      <c r="F43" s="185"/>
      <c r="G43" s="117">
        <f t="shared" si="0"/>
        <v>50549452.828399852</v>
      </c>
    </row>
    <row r="44" spans="1:9" s="7" customFormat="1" ht="19.5" customHeight="1" thickTop="1" thickBot="1" x14ac:dyDescent="0.25">
      <c r="A44" s="24"/>
      <c r="B44" s="118">
        <v>45141</v>
      </c>
      <c r="C44" s="119"/>
      <c r="D44" s="115" t="s">
        <v>41</v>
      </c>
      <c r="E44" s="116">
        <v>26460</v>
      </c>
      <c r="F44" s="185"/>
      <c r="G44" s="117">
        <f t="shared" si="0"/>
        <v>50575912.828399852</v>
      </c>
    </row>
    <row r="45" spans="1:9" s="7" customFormat="1" ht="18.75" customHeight="1" thickTop="1" thickBot="1" x14ac:dyDescent="0.25">
      <c r="A45" s="24"/>
      <c r="B45" s="118">
        <v>45141</v>
      </c>
      <c r="C45" s="119"/>
      <c r="D45" s="133" t="s">
        <v>41</v>
      </c>
      <c r="E45" s="116">
        <v>76047</v>
      </c>
      <c r="F45" s="186"/>
      <c r="G45" s="117">
        <f t="shared" si="0"/>
        <v>50651959.828399852</v>
      </c>
      <c r="H45" s="195"/>
      <c r="I45" s="105"/>
    </row>
    <row r="46" spans="1:9" s="7" customFormat="1" ht="19.5" customHeight="1" thickTop="1" thickBot="1" x14ac:dyDescent="0.25">
      <c r="A46" s="24"/>
      <c r="B46" s="118">
        <v>45141</v>
      </c>
      <c r="C46" s="119"/>
      <c r="D46" s="115" t="s">
        <v>41</v>
      </c>
      <c r="E46" s="116">
        <v>8000</v>
      </c>
      <c r="F46" s="186"/>
      <c r="G46" s="117">
        <f t="shared" si="0"/>
        <v>50659959.828399852</v>
      </c>
    </row>
    <row r="47" spans="1:9" s="7" customFormat="1" ht="18" thickTop="1" thickBot="1" x14ac:dyDescent="0.25">
      <c r="A47" s="24"/>
      <c r="B47" s="118">
        <v>45141</v>
      </c>
      <c r="C47" s="119"/>
      <c r="D47" s="115" t="s">
        <v>29</v>
      </c>
      <c r="E47" s="116">
        <v>40049.949999999997</v>
      </c>
      <c r="F47" s="185">
        <v>1031.21</v>
      </c>
      <c r="G47" s="117">
        <f t="shared" si="0"/>
        <v>50698978.568399854</v>
      </c>
    </row>
    <row r="48" spans="1:9" s="7" customFormat="1" ht="31.5" thickTop="1" thickBot="1" x14ac:dyDescent="0.25">
      <c r="A48" s="24"/>
      <c r="B48" s="118">
        <v>45141</v>
      </c>
      <c r="C48" s="119"/>
      <c r="D48" s="115" t="s">
        <v>50</v>
      </c>
      <c r="E48" s="116">
        <v>1922.4</v>
      </c>
      <c r="F48" s="185">
        <v>82.671999999999997</v>
      </c>
      <c r="G48" s="117">
        <f t="shared" si="0"/>
        <v>50700818.296399854</v>
      </c>
    </row>
    <row r="49" spans="1:7" s="7" customFormat="1" ht="31.5" thickTop="1" thickBot="1" x14ac:dyDescent="0.25">
      <c r="A49" s="24"/>
      <c r="B49" s="118">
        <v>45141</v>
      </c>
      <c r="C49" s="119"/>
      <c r="D49" s="115" t="s">
        <v>49</v>
      </c>
      <c r="E49" s="116">
        <v>39550</v>
      </c>
      <c r="F49" s="185"/>
      <c r="G49" s="117">
        <f t="shared" si="0"/>
        <v>50740368.296399854</v>
      </c>
    </row>
    <row r="50" spans="1:7" s="7" customFormat="1" ht="18" thickTop="1" thickBot="1" x14ac:dyDescent="0.25">
      <c r="A50" s="24"/>
      <c r="B50" s="118">
        <v>45141</v>
      </c>
      <c r="C50" s="119"/>
      <c r="D50" s="115" t="s">
        <v>22</v>
      </c>
      <c r="E50" s="116">
        <v>7642947.8399999999</v>
      </c>
      <c r="F50" s="185"/>
      <c r="G50" s="117">
        <f t="shared" si="0"/>
        <v>58383316.13639985</v>
      </c>
    </row>
    <row r="51" spans="1:7" s="7" customFormat="1" ht="19.5" customHeight="1" thickTop="1" thickBot="1" x14ac:dyDescent="0.25">
      <c r="A51" s="24"/>
      <c r="B51" s="118">
        <v>45141</v>
      </c>
      <c r="C51" s="119"/>
      <c r="D51" s="115" t="s">
        <v>22</v>
      </c>
      <c r="E51" s="116">
        <v>7274924.4500000002</v>
      </c>
      <c r="F51" s="185"/>
      <c r="G51" s="117">
        <f t="shared" si="0"/>
        <v>65658240.586399853</v>
      </c>
    </row>
    <row r="52" spans="1:7" s="7" customFormat="1" ht="18" thickTop="1" thickBot="1" x14ac:dyDescent="0.25">
      <c r="A52" s="24"/>
      <c r="B52" s="118">
        <v>45141</v>
      </c>
      <c r="C52" s="119"/>
      <c r="D52" s="115" t="s">
        <v>22</v>
      </c>
      <c r="E52" s="116">
        <v>162347.66</v>
      </c>
      <c r="F52" s="185"/>
      <c r="G52" s="117">
        <f t="shared" si="0"/>
        <v>65820588.24639985</v>
      </c>
    </row>
    <row r="53" spans="1:7" s="7" customFormat="1" ht="24" customHeight="1" thickTop="1" thickBot="1" x14ac:dyDescent="0.25">
      <c r="A53" s="24"/>
      <c r="B53" s="118">
        <v>45141</v>
      </c>
      <c r="C53" s="119"/>
      <c r="D53" s="255" t="s">
        <v>22</v>
      </c>
      <c r="E53" s="116">
        <v>110558</v>
      </c>
      <c r="F53" s="187"/>
      <c r="G53" s="117">
        <f t="shared" si="0"/>
        <v>65931146.24639985</v>
      </c>
    </row>
    <row r="54" spans="1:7" s="7" customFormat="1" ht="21" customHeight="1" thickTop="1" thickBot="1" x14ac:dyDescent="0.25">
      <c r="A54" s="24"/>
      <c r="B54" s="118">
        <v>45141</v>
      </c>
      <c r="C54" s="119"/>
      <c r="D54" s="115" t="s">
        <v>22</v>
      </c>
      <c r="E54" s="116">
        <v>7266768.96</v>
      </c>
      <c r="F54" s="185"/>
      <c r="G54" s="117">
        <f t="shared" si="0"/>
        <v>73197915.206399843</v>
      </c>
    </row>
    <row r="55" spans="1:7" s="7" customFormat="1" ht="18" thickTop="1" thickBot="1" x14ac:dyDescent="0.25">
      <c r="A55" s="24"/>
      <c r="B55" s="118">
        <v>45141</v>
      </c>
      <c r="C55" s="119"/>
      <c r="D55" s="115" t="s">
        <v>22</v>
      </c>
      <c r="E55" s="116">
        <v>1339679.47</v>
      </c>
      <c r="F55" s="185"/>
      <c r="G55" s="117">
        <f t="shared" si="0"/>
        <v>74537594.676399842</v>
      </c>
    </row>
    <row r="56" spans="1:7" s="7" customFormat="1" ht="18" thickTop="1" thickBot="1" x14ac:dyDescent="0.25">
      <c r="A56" s="24"/>
      <c r="B56" s="118">
        <v>45141</v>
      </c>
      <c r="C56" s="119"/>
      <c r="D56" s="115" t="s">
        <v>22</v>
      </c>
      <c r="E56" s="116">
        <v>35335</v>
      </c>
      <c r="F56" s="186"/>
      <c r="G56" s="117">
        <f t="shared" si="0"/>
        <v>74572929.676399842</v>
      </c>
    </row>
    <row r="57" spans="1:7" s="7" customFormat="1" ht="18" thickTop="1" thickBot="1" x14ac:dyDescent="0.25">
      <c r="A57" s="24"/>
      <c r="B57" s="118">
        <v>45142</v>
      </c>
      <c r="C57" s="119"/>
      <c r="D57" s="115" t="s">
        <v>23</v>
      </c>
      <c r="E57" s="116"/>
      <c r="F57" s="185">
        <v>36062171.509999998</v>
      </c>
      <c r="G57" s="117">
        <f t="shared" si="0"/>
        <v>38510758.166399844</v>
      </c>
    </row>
    <row r="58" spans="1:7" s="7" customFormat="1" ht="15" customHeight="1" thickTop="1" thickBot="1" x14ac:dyDescent="0.25">
      <c r="A58" s="24"/>
      <c r="B58" s="118">
        <v>45142</v>
      </c>
      <c r="C58" s="119"/>
      <c r="D58" s="115" t="s">
        <v>41</v>
      </c>
      <c r="E58" s="116">
        <v>51025</v>
      </c>
      <c r="F58" s="185"/>
      <c r="G58" s="117">
        <f t="shared" si="0"/>
        <v>38561783.166399844</v>
      </c>
    </row>
    <row r="59" spans="1:7" s="7" customFormat="1" ht="18" thickTop="1" thickBot="1" x14ac:dyDescent="0.25">
      <c r="A59" s="24"/>
      <c r="B59" s="118">
        <v>45142</v>
      </c>
      <c r="C59" s="119"/>
      <c r="D59" s="115" t="s">
        <v>41</v>
      </c>
      <c r="E59" s="116">
        <v>3260</v>
      </c>
      <c r="F59" s="185"/>
      <c r="G59" s="117">
        <f t="shared" si="0"/>
        <v>38565043.166399844</v>
      </c>
    </row>
    <row r="60" spans="1:7" s="7" customFormat="1" ht="24" customHeight="1" thickTop="1" thickBot="1" x14ac:dyDescent="0.25">
      <c r="A60" s="24"/>
      <c r="B60" s="118">
        <v>45142</v>
      </c>
      <c r="C60" s="119"/>
      <c r="D60" s="115" t="s">
        <v>41</v>
      </c>
      <c r="E60" s="116">
        <v>48375</v>
      </c>
      <c r="F60" s="187"/>
      <c r="G60" s="117">
        <f t="shared" si="0"/>
        <v>38613418.166399844</v>
      </c>
    </row>
    <row r="61" spans="1:7" s="7" customFormat="1" ht="18" thickTop="1" thickBot="1" x14ac:dyDescent="0.25">
      <c r="A61" s="24"/>
      <c r="B61" s="118">
        <v>45142</v>
      </c>
      <c r="C61" s="119"/>
      <c r="D61" s="115" t="s">
        <v>41</v>
      </c>
      <c r="E61" s="116">
        <v>16775</v>
      </c>
      <c r="F61" s="185"/>
      <c r="G61" s="117">
        <f t="shared" si="0"/>
        <v>38630193.166399844</v>
      </c>
    </row>
    <row r="62" spans="1:7" s="7" customFormat="1" ht="29.25" customHeight="1" thickTop="1" thickBot="1" x14ac:dyDescent="0.25">
      <c r="A62" s="24"/>
      <c r="B62" s="118">
        <v>45142</v>
      </c>
      <c r="C62" s="119"/>
      <c r="D62" s="115" t="s">
        <v>41</v>
      </c>
      <c r="E62" s="116">
        <v>20705</v>
      </c>
      <c r="F62" s="185"/>
      <c r="G62" s="117">
        <f t="shared" si="0"/>
        <v>38650898.166399844</v>
      </c>
    </row>
    <row r="63" spans="1:7" s="7" customFormat="1" ht="18" thickTop="1" thickBot="1" x14ac:dyDescent="0.25">
      <c r="A63" s="24"/>
      <c r="B63" s="118">
        <v>45142</v>
      </c>
      <c r="C63" s="119"/>
      <c r="D63" s="120" t="s">
        <v>41</v>
      </c>
      <c r="E63" s="116">
        <v>15155</v>
      </c>
      <c r="F63" s="187"/>
      <c r="G63" s="117">
        <f t="shared" si="0"/>
        <v>38666053.166399844</v>
      </c>
    </row>
    <row r="64" spans="1:7" s="7" customFormat="1" ht="18" thickTop="1" thickBot="1" x14ac:dyDescent="0.25">
      <c r="A64" s="24"/>
      <c r="B64" s="118">
        <v>45142</v>
      </c>
      <c r="C64" s="119"/>
      <c r="D64" s="115" t="s">
        <v>29</v>
      </c>
      <c r="E64" s="116">
        <v>54797.58</v>
      </c>
      <c r="F64" s="185">
        <v>1436.48</v>
      </c>
      <c r="G64" s="117">
        <f t="shared" si="0"/>
        <v>38719414.266399845</v>
      </c>
    </row>
    <row r="65" spans="1:7" s="7" customFormat="1" ht="46.5" thickTop="1" thickBot="1" x14ac:dyDescent="0.25">
      <c r="A65" s="24"/>
      <c r="B65" s="118">
        <v>45142</v>
      </c>
      <c r="C65" s="119"/>
      <c r="D65" s="115" t="s">
        <v>101</v>
      </c>
      <c r="E65" s="116">
        <v>55280</v>
      </c>
      <c r="F65" s="185"/>
      <c r="G65" s="117">
        <f t="shared" si="0"/>
        <v>38774694.266399845</v>
      </c>
    </row>
    <row r="66" spans="1:7" s="7" customFormat="1" ht="18" thickTop="1" thickBot="1" x14ac:dyDescent="0.25">
      <c r="A66" s="24"/>
      <c r="B66" s="118">
        <v>45143</v>
      </c>
      <c r="C66" s="119"/>
      <c r="D66" s="115" t="s">
        <v>23</v>
      </c>
      <c r="E66" s="116"/>
      <c r="F66" s="185">
        <v>4387500</v>
      </c>
      <c r="G66" s="117">
        <f t="shared" si="0"/>
        <v>34387194.266399845</v>
      </c>
    </row>
    <row r="67" spans="1:7" s="7" customFormat="1" ht="21" customHeight="1" thickTop="1" thickBot="1" x14ac:dyDescent="0.25">
      <c r="A67" s="24"/>
      <c r="B67" s="118">
        <v>45143</v>
      </c>
      <c r="C67" s="119"/>
      <c r="D67" s="115" t="s">
        <v>41</v>
      </c>
      <c r="E67" s="116">
        <v>16700</v>
      </c>
      <c r="F67" s="185"/>
      <c r="G67" s="117">
        <f>G66+E67-F67</f>
        <v>34403894.266399845</v>
      </c>
    </row>
    <row r="68" spans="1:7" s="7" customFormat="1" ht="21" customHeight="1" thickTop="1" thickBot="1" x14ac:dyDescent="0.25">
      <c r="A68" s="24"/>
      <c r="B68" s="118">
        <v>45144</v>
      </c>
      <c r="C68" s="119"/>
      <c r="D68" s="115" t="s">
        <v>41</v>
      </c>
      <c r="E68" s="185">
        <v>4065</v>
      </c>
      <c r="F68" s="185"/>
      <c r="G68" s="117">
        <f>G67+E68-F68</f>
        <v>34407959.266399845</v>
      </c>
    </row>
    <row r="69" spans="1:7" s="7" customFormat="1" ht="18" thickTop="1" thickBot="1" x14ac:dyDescent="0.25">
      <c r="A69" s="24"/>
      <c r="B69" s="118">
        <v>45144</v>
      </c>
      <c r="C69" s="119"/>
      <c r="D69" s="115" t="s">
        <v>29</v>
      </c>
      <c r="E69" s="116">
        <v>127489.38</v>
      </c>
      <c r="F69" s="185">
        <v>3309.28</v>
      </c>
      <c r="G69" s="117">
        <f t="shared" ref="G69:G132" si="1">G68+E69-F69</f>
        <v>34532139.366399847</v>
      </c>
    </row>
    <row r="70" spans="1:7" s="7" customFormat="1" ht="18" thickTop="1" thickBot="1" x14ac:dyDescent="0.25">
      <c r="A70" s="24"/>
      <c r="B70" s="118">
        <v>45144</v>
      </c>
      <c r="C70" s="119"/>
      <c r="D70" s="115" t="s">
        <v>29</v>
      </c>
      <c r="E70" s="116">
        <v>1109</v>
      </c>
      <c r="F70" s="185">
        <v>30.16</v>
      </c>
      <c r="G70" s="117">
        <f t="shared" si="1"/>
        <v>34533218.206399851</v>
      </c>
    </row>
    <row r="71" spans="1:7" s="7" customFormat="1" ht="18" thickTop="1" thickBot="1" x14ac:dyDescent="0.25">
      <c r="A71" s="24"/>
      <c r="B71" s="118">
        <v>45145</v>
      </c>
      <c r="C71" s="119"/>
      <c r="D71" s="115" t="s">
        <v>41</v>
      </c>
      <c r="E71" s="116">
        <v>55515</v>
      </c>
      <c r="F71" s="185"/>
      <c r="G71" s="117">
        <f t="shared" si="1"/>
        <v>34588733.206399851</v>
      </c>
    </row>
    <row r="72" spans="1:7" s="7" customFormat="1" ht="18" thickTop="1" thickBot="1" x14ac:dyDescent="0.25">
      <c r="A72" s="24"/>
      <c r="B72" s="118">
        <v>45145</v>
      </c>
      <c r="C72" s="119"/>
      <c r="D72" s="115" t="s">
        <v>41</v>
      </c>
      <c r="E72" s="121">
        <v>19355</v>
      </c>
      <c r="F72" s="185"/>
      <c r="G72" s="117">
        <f t="shared" si="1"/>
        <v>34608088.206399851</v>
      </c>
    </row>
    <row r="73" spans="1:7" s="7" customFormat="1" ht="18" thickTop="1" thickBot="1" x14ac:dyDescent="0.25">
      <c r="A73" s="24"/>
      <c r="B73" s="118">
        <v>45145</v>
      </c>
      <c r="C73" s="119"/>
      <c r="D73" s="115" t="s">
        <v>41</v>
      </c>
      <c r="E73" s="121">
        <v>11620</v>
      </c>
      <c r="F73" s="185"/>
      <c r="G73" s="117">
        <f t="shared" si="1"/>
        <v>34619708.206399851</v>
      </c>
    </row>
    <row r="74" spans="1:7" s="7" customFormat="1" ht="18" thickTop="1" thickBot="1" x14ac:dyDescent="0.25">
      <c r="A74" s="24"/>
      <c r="B74" s="118">
        <v>45145</v>
      </c>
      <c r="C74" s="119"/>
      <c r="D74" s="115" t="s">
        <v>41</v>
      </c>
      <c r="E74" s="121">
        <v>591</v>
      </c>
      <c r="F74" s="188"/>
      <c r="G74" s="117">
        <f t="shared" si="1"/>
        <v>34620299.206399851</v>
      </c>
    </row>
    <row r="75" spans="1:7" s="7" customFormat="1" ht="18" thickTop="1" thickBot="1" x14ac:dyDescent="0.25">
      <c r="A75" s="24"/>
      <c r="B75" s="118">
        <v>45145</v>
      </c>
      <c r="C75" s="119"/>
      <c r="D75" s="115" t="s">
        <v>41</v>
      </c>
      <c r="E75" s="121">
        <v>32445</v>
      </c>
      <c r="F75" s="188"/>
      <c r="G75" s="117">
        <f t="shared" si="1"/>
        <v>34652744.206399851</v>
      </c>
    </row>
    <row r="76" spans="1:7" s="7" customFormat="1" ht="18" thickTop="1" thickBot="1" x14ac:dyDescent="0.25">
      <c r="A76" s="24"/>
      <c r="B76" s="118">
        <v>45145</v>
      </c>
      <c r="C76" s="119"/>
      <c r="D76" s="120" t="s">
        <v>41</v>
      </c>
      <c r="E76" s="116">
        <v>85570</v>
      </c>
      <c r="F76" s="185"/>
      <c r="G76" s="117">
        <f t="shared" si="1"/>
        <v>34738314.206399851</v>
      </c>
    </row>
    <row r="77" spans="1:7" s="7" customFormat="1" ht="18" customHeight="1" thickTop="1" thickBot="1" x14ac:dyDescent="0.25">
      <c r="A77" s="24"/>
      <c r="B77" s="118">
        <v>45145</v>
      </c>
      <c r="C77" s="119"/>
      <c r="D77" s="115" t="s">
        <v>29</v>
      </c>
      <c r="E77" s="116">
        <v>87062.94</v>
      </c>
      <c r="F77" s="185">
        <v>2214.9299999999998</v>
      </c>
      <c r="G77" s="117">
        <f t="shared" si="1"/>
        <v>34823162.216399848</v>
      </c>
    </row>
    <row r="78" spans="1:7" s="7" customFormat="1" ht="18" customHeight="1" thickTop="1" thickBot="1" x14ac:dyDescent="0.25">
      <c r="A78" s="24"/>
      <c r="B78" s="118">
        <v>45145</v>
      </c>
      <c r="C78" s="119"/>
      <c r="D78" s="115" t="s">
        <v>102</v>
      </c>
      <c r="E78" s="116">
        <v>738605.86</v>
      </c>
      <c r="F78" s="185"/>
      <c r="G78" s="117">
        <f t="shared" si="1"/>
        <v>35561768.076399848</v>
      </c>
    </row>
    <row r="79" spans="1:7" s="107" customFormat="1" ht="18" thickTop="1" thickBot="1" x14ac:dyDescent="0.25">
      <c r="A79" s="106"/>
      <c r="B79" s="118">
        <v>45145</v>
      </c>
      <c r="C79" s="119"/>
      <c r="D79" s="115" t="s">
        <v>23</v>
      </c>
      <c r="E79" s="116"/>
      <c r="F79" s="185">
        <v>136679.4</v>
      </c>
      <c r="G79" s="117">
        <f t="shared" si="1"/>
        <v>35425088.676399849</v>
      </c>
    </row>
    <row r="80" spans="1:7" s="7" customFormat="1" ht="18" thickTop="1" thickBot="1" x14ac:dyDescent="0.25">
      <c r="A80" s="24"/>
      <c r="B80" s="118">
        <v>45146</v>
      </c>
      <c r="C80" s="119"/>
      <c r="D80" s="115" t="s">
        <v>41</v>
      </c>
      <c r="E80" s="116">
        <v>53772</v>
      </c>
      <c r="F80" s="188"/>
      <c r="G80" s="117">
        <f t="shared" si="1"/>
        <v>35478860.676399849</v>
      </c>
    </row>
    <row r="81" spans="1:9" s="7" customFormat="1" ht="18" thickTop="1" thickBot="1" x14ac:dyDescent="0.25">
      <c r="A81" s="24"/>
      <c r="B81" s="118">
        <v>45146</v>
      </c>
      <c r="C81" s="119"/>
      <c r="D81" s="115" t="s">
        <v>41</v>
      </c>
      <c r="E81" s="116">
        <v>920</v>
      </c>
      <c r="F81" s="185"/>
      <c r="G81" s="117">
        <f t="shared" si="1"/>
        <v>35479780.676399849</v>
      </c>
    </row>
    <row r="82" spans="1:9" s="7" customFormat="1" ht="18" thickTop="1" thickBot="1" x14ac:dyDescent="0.25">
      <c r="A82" s="24"/>
      <c r="B82" s="118">
        <v>45146</v>
      </c>
      <c r="C82" s="119"/>
      <c r="D82" s="115" t="s">
        <v>41</v>
      </c>
      <c r="E82" s="116">
        <v>35220</v>
      </c>
      <c r="F82" s="185"/>
      <c r="G82" s="117">
        <f t="shared" si="1"/>
        <v>35515000.676399849</v>
      </c>
    </row>
    <row r="83" spans="1:9" s="7" customFormat="1" ht="18.75" customHeight="1" thickTop="1" thickBot="1" x14ac:dyDescent="0.25">
      <c r="A83" s="24"/>
      <c r="B83" s="118">
        <v>45146</v>
      </c>
      <c r="C83" s="119"/>
      <c r="D83" s="115" t="s">
        <v>41</v>
      </c>
      <c r="E83" s="116">
        <v>5300</v>
      </c>
      <c r="F83" s="185"/>
      <c r="G83" s="117">
        <f t="shared" si="1"/>
        <v>35520300.676399849</v>
      </c>
    </row>
    <row r="84" spans="1:9" s="7" customFormat="1" ht="18.75" customHeight="1" thickTop="1" thickBot="1" x14ac:dyDescent="0.25">
      <c r="A84" s="24"/>
      <c r="B84" s="118">
        <v>45146</v>
      </c>
      <c r="C84" s="119"/>
      <c r="D84" s="196" t="s">
        <v>41</v>
      </c>
      <c r="E84" s="116">
        <v>16390</v>
      </c>
      <c r="F84" s="185"/>
      <c r="G84" s="117">
        <f t="shared" si="1"/>
        <v>35536690.676399849</v>
      </c>
    </row>
    <row r="85" spans="1:9" s="7" customFormat="1" ht="22.5" customHeight="1" thickTop="1" thickBot="1" x14ac:dyDescent="0.25">
      <c r="A85" s="24"/>
      <c r="B85" s="118">
        <v>45146</v>
      </c>
      <c r="C85" s="119"/>
      <c r="D85" s="134" t="s">
        <v>41</v>
      </c>
      <c r="E85" s="116">
        <v>10150</v>
      </c>
      <c r="F85" s="185"/>
      <c r="G85" s="117">
        <f t="shared" si="1"/>
        <v>35546840.676399849</v>
      </c>
    </row>
    <row r="86" spans="1:9" s="7" customFormat="1" ht="15" customHeight="1" thickTop="1" thickBot="1" x14ac:dyDescent="0.25">
      <c r="A86" s="24"/>
      <c r="B86" s="118">
        <v>45146</v>
      </c>
      <c r="C86" s="119"/>
      <c r="D86" s="115" t="s">
        <v>41</v>
      </c>
      <c r="E86" s="116">
        <v>40</v>
      </c>
      <c r="F86" s="185"/>
      <c r="G86" s="117">
        <f t="shared" si="1"/>
        <v>35546880.676399849</v>
      </c>
    </row>
    <row r="87" spans="1:9" s="7" customFormat="1" ht="18" thickTop="1" thickBot="1" x14ac:dyDescent="0.25">
      <c r="A87" s="24"/>
      <c r="B87" s="118">
        <v>45146</v>
      </c>
      <c r="C87" s="119"/>
      <c r="D87" s="115" t="s">
        <v>29</v>
      </c>
      <c r="E87" s="116">
        <v>74671</v>
      </c>
      <c r="F87" s="185">
        <v>1953.62</v>
      </c>
      <c r="G87" s="117">
        <f t="shared" si="1"/>
        <v>35619598.056399852</v>
      </c>
      <c r="H87" s="195"/>
      <c r="I87" s="105"/>
    </row>
    <row r="88" spans="1:9" s="7" customFormat="1" ht="46.5" thickTop="1" thickBot="1" x14ac:dyDescent="0.25">
      <c r="A88" s="24"/>
      <c r="B88" s="118">
        <v>45146</v>
      </c>
      <c r="C88" s="119"/>
      <c r="D88" s="115" t="s">
        <v>103</v>
      </c>
      <c r="E88" s="116">
        <v>9400</v>
      </c>
      <c r="F88" s="185"/>
      <c r="G88" s="117">
        <f t="shared" si="1"/>
        <v>35628998.056399852</v>
      </c>
    </row>
    <row r="89" spans="1:9" s="7" customFormat="1" ht="31.5" thickTop="1" thickBot="1" x14ac:dyDescent="0.25">
      <c r="A89" s="24"/>
      <c r="B89" s="118">
        <v>45146</v>
      </c>
      <c r="C89" s="119"/>
      <c r="D89" s="115" t="s">
        <v>49</v>
      </c>
      <c r="E89" s="116">
        <v>312150</v>
      </c>
      <c r="F89" s="185"/>
      <c r="G89" s="117">
        <f t="shared" si="1"/>
        <v>35941148.056399852</v>
      </c>
    </row>
    <row r="90" spans="1:9" s="7" customFormat="1" ht="18" thickTop="1" thickBot="1" x14ac:dyDescent="0.25">
      <c r="A90" s="24"/>
      <c r="B90" s="118">
        <v>45146</v>
      </c>
      <c r="C90" s="119"/>
      <c r="D90" s="120" t="s">
        <v>79</v>
      </c>
      <c r="E90" s="116">
        <v>333737.5</v>
      </c>
      <c r="F90" s="185"/>
      <c r="G90" s="117">
        <f t="shared" si="1"/>
        <v>36274885.556399852</v>
      </c>
    </row>
    <row r="91" spans="1:9" s="7" customFormat="1" ht="18" thickTop="1" thickBot="1" x14ac:dyDescent="0.25">
      <c r="A91" s="24"/>
      <c r="B91" s="118">
        <v>45147</v>
      </c>
      <c r="C91" s="119"/>
      <c r="D91" s="115" t="s">
        <v>41</v>
      </c>
      <c r="E91" s="116">
        <v>96150</v>
      </c>
      <c r="F91" s="185"/>
      <c r="G91" s="117">
        <f t="shared" si="1"/>
        <v>36371035.556399852</v>
      </c>
    </row>
    <row r="92" spans="1:9" s="7" customFormat="1" ht="18" thickTop="1" thickBot="1" x14ac:dyDescent="0.25">
      <c r="A92" s="24"/>
      <c r="B92" s="118">
        <v>45147</v>
      </c>
      <c r="C92" s="119"/>
      <c r="D92" s="115" t="s">
        <v>41</v>
      </c>
      <c r="E92" s="116">
        <v>21700</v>
      </c>
      <c r="F92" s="185"/>
      <c r="G92" s="117">
        <f t="shared" si="1"/>
        <v>36392735.556399852</v>
      </c>
    </row>
    <row r="93" spans="1:9" s="7" customFormat="1" ht="18" thickTop="1" thickBot="1" x14ac:dyDescent="0.25">
      <c r="A93" s="24"/>
      <c r="B93" s="118">
        <v>45147</v>
      </c>
      <c r="C93" s="119"/>
      <c r="D93" s="115" t="s">
        <v>41</v>
      </c>
      <c r="E93" s="116">
        <v>4475</v>
      </c>
      <c r="F93" s="185"/>
      <c r="G93" s="117">
        <f t="shared" si="1"/>
        <v>36397210.556399852</v>
      </c>
    </row>
    <row r="94" spans="1:9" s="7" customFormat="1" ht="18" thickTop="1" thickBot="1" x14ac:dyDescent="0.25">
      <c r="A94" s="24"/>
      <c r="B94" s="118">
        <v>45147</v>
      </c>
      <c r="C94" s="119"/>
      <c r="D94" s="115" t="s">
        <v>41</v>
      </c>
      <c r="E94" s="116">
        <v>2206</v>
      </c>
      <c r="F94" s="185"/>
      <c r="G94" s="117">
        <f t="shared" si="1"/>
        <v>36399416.556399852</v>
      </c>
    </row>
    <row r="95" spans="1:9" s="7" customFormat="1" ht="18" thickTop="1" thickBot="1" x14ac:dyDescent="0.25">
      <c r="A95" s="24"/>
      <c r="B95" s="118">
        <v>45147</v>
      </c>
      <c r="C95" s="119"/>
      <c r="D95" s="115" t="s">
        <v>41</v>
      </c>
      <c r="E95" s="116">
        <v>13110</v>
      </c>
      <c r="F95" s="185"/>
      <c r="G95" s="117">
        <f t="shared" si="1"/>
        <v>36412526.556399852</v>
      </c>
      <c r="H95" s="105"/>
    </row>
    <row r="96" spans="1:9" s="7" customFormat="1" ht="18" thickTop="1" thickBot="1" x14ac:dyDescent="0.25">
      <c r="A96" s="24"/>
      <c r="B96" s="118">
        <v>45147</v>
      </c>
      <c r="C96" s="119"/>
      <c r="D96" s="115" t="s">
        <v>41</v>
      </c>
      <c r="E96" s="116">
        <v>29515</v>
      </c>
      <c r="F96" s="185"/>
      <c r="G96" s="117">
        <f t="shared" si="1"/>
        <v>36442041.556399852</v>
      </c>
    </row>
    <row r="97" spans="1:7" s="7" customFormat="1" ht="18" thickTop="1" thickBot="1" x14ac:dyDescent="0.25">
      <c r="A97" s="24"/>
      <c r="B97" s="118">
        <v>45147</v>
      </c>
      <c r="C97" s="119"/>
      <c r="D97" s="115" t="s">
        <v>41</v>
      </c>
      <c r="E97" s="116">
        <v>189</v>
      </c>
      <c r="F97" s="185"/>
      <c r="G97" s="117">
        <f t="shared" si="1"/>
        <v>36442230.556399852</v>
      </c>
    </row>
    <row r="98" spans="1:7" s="7" customFormat="1" ht="19.5" customHeight="1" thickTop="1" thickBot="1" x14ac:dyDescent="0.25">
      <c r="A98" s="24"/>
      <c r="B98" s="118">
        <v>45147</v>
      </c>
      <c r="C98" s="119"/>
      <c r="D98" s="115" t="s">
        <v>29</v>
      </c>
      <c r="E98" s="116">
        <v>95846.49</v>
      </c>
      <c r="F98" s="185">
        <v>2533.25</v>
      </c>
      <c r="G98" s="117">
        <f t="shared" si="1"/>
        <v>36535543.796399854</v>
      </c>
    </row>
    <row r="99" spans="1:7" s="7" customFormat="1" ht="18" thickTop="1" thickBot="1" x14ac:dyDescent="0.25">
      <c r="A99" s="24"/>
      <c r="B99" s="118">
        <v>45147</v>
      </c>
      <c r="C99" s="119"/>
      <c r="D99" s="115" t="s">
        <v>23</v>
      </c>
      <c r="E99" s="116"/>
      <c r="F99" s="185">
        <v>126555</v>
      </c>
      <c r="G99" s="117">
        <f t="shared" si="1"/>
        <v>36408988.796399854</v>
      </c>
    </row>
    <row r="100" spans="1:7" s="7" customFormat="1" ht="18" thickTop="1" thickBot="1" x14ac:dyDescent="0.25">
      <c r="A100" s="24"/>
      <c r="B100" s="118">
        <v>45148</v>
      </c>
      <c r="C100" s="119"/>
      <c r="D100" s="115" t="s">
        <v>41</v>
      </c>
      <c r="E100" s="116">
        <v>42915</v>
      </c>
      <c r="F100" s="185"/>
      <c r="G100" s="117">
        <f t="shared" si="1"/>
        <v>36451903.796399854</v>
      </c>
    </row>
    <row r="101" spans="1:7" s="7" customFormat="1" ht="21" customHeight="1" thickTop="1" thickBot="1" x14ac:dyDescent="0.25">
      <c r="A101" s="24"/>
      <c r="B101" s="118">
        <v>45148</v>
      </c>
      <c r="C101" s="119"/>
      <c r="D101" s="115" t="s">
        <v>41</v>
      </c>
      <c r="E101" s="116">
        <v>28985</v>
      </c>
      <c r="F101" s="185"/>
      <c r="G101" s="117">
        <f t="shared" si="1"/>
        <v>36480888.796399854</v>
      </c>
    </row>
    <row r="102" spans="1:7" s="7" customFormat="1" ht="18" thickTop="1" thickBot="1" x14ac:dyDescent="0.25">
      <c r="A102" s="24"/>
      <c r="B102" s="118">
        <v>45148</v>
      </c>
      <c r="C102" s="119"/>
      <c r="D102" s="115" t="s">
        <v>41</v>
      </c>
      <c r="E102" s="116">
        <v>5600</v>
      </c>
      <c r="F102" s="186"/>
      <c r="G102" s="117">
        <f t="shared" si="1"/>
        <v>36486488.796399854</v>
      </c>
    </row>
    <row r="103" spans="1:7" s="7" customFormat="1" ht="18" thickTop="1" thickBot="1" x14ac:dyDescent="0.25">
      <c r="A103" s="24"/>
      <c r="B103" s="118">
        <v>45148</v>
      </c>
      <c r="C103" s="119"/>
      <c r="D103" s="120" t="s">
        <v>41</v>
      </c>
      <c r="E103" s="116">
        <v>2880</v>
      </c>
      <c r="F103" s="185"/>
      <c r="G103" s="117">
        <f t="shared" si="1"/>
        <v>36489368.796399854</v>
      </c>
    </row>
    <row r="104" spans="1:7" s="7" customFormat="1" ht="18" thickTop="1" thickBot="1" x14ac:dyDescent="0.25">
      <c r="A104" s="24"/>
      <c r="B104" s="118">
        <v>45148</v>
      </c>
      <c r="C104" s="119"/>
      <c r="D104" s="115" t="s">
        <v>41</v>
      </c>
      <c r="E104" s="116">
        <v>220</v>
      </c>
      <c r="F104" s="185"/>
      <c r="G104" s="117">
        <f t="shared" si="1"/>
        <v>36489588.796399854</v>
      </c>
    </row>
    <row r="105" spans="1:7" s="7" customFormat="1" ht="18" thickTop="1" thickBot="1" x14ac:dyDescent="0.25">
      <c r="A105" s="24"/>
      <c r="B105" s="118">
        <v>45148</v>
      </c>
      <c r="C105" s="119"/>
      <c r="D105" s="115" t="s">
        <v>41</v>
      </c>
      <c r="E105" s="116">
        <v>32095</v>
      </c>
      <c r="F105" s="185"/>
      <c r="G105" s="117">
        <f t="shared" si="1"/>
        <v>36521683.796399854</v>
      </c>
    </row>
    <row r="106" spans="1:7" s="7" customFormat="1" ht="20.25" customHeight="1" thickTop="1" thickBot="1" x14ac:dyDescent="0.25">
      <c r="A106" s="24"/>
      <c r="B106" s="118">
        <v>45148</v>
      </c>
      <c r="C106" s="119"/>
      <c r="D106" s="115" t="s">
        <v>29</v>
      </c>
      <c r="E106" s="116">
        <v>116250.24000000001</v>
      </c>
      <c r="F106" s="185">
        <v>2966.77</v>
      </c>
      <c r="G106" s="117">
        <f t="shared" si="1"/>
        <v>36634967.266399853</v>
      </c>
    </row>
    <row r="107" spans="1:7" s="7" customFormat="1" ht="18" thickTop="1" thickBot="1" x14ac:dyDescent="0.25">
      <c r="A107" s="24"/>
      <c r="B107" s="118">
        <v>45148</v>
      </c>
      <c r="C107" s="119"/>
      <c r="D107" s="115" t="s">
        <v>104</v>
      </c>
      <c r="E107" s="116">
        <v>80157.070000000007</v>
      </c>
      <c r="F107" s="185"/>
      <c r="G107" s="117">
        <f t="shared" si="1"/>
        <v>36715124.336399853</v>
      </c>
    </row>
    <row r="108" spans="1:7" s="7" customFormat="1" ht="18" thickTop="1" thickBot="1" x14ac:dyDescent="0.25">
      <c r="A108" s="24"/>
      <c r="B108" s="118">
        <v>45148</v>
      </c>
      <c r="C108" s="119"/>
      <c r="D108" s="115" t="s">
        <v>104</v>
      </c>
      <c r="E108" s="116">
        <v>86245</v>
      </c>
      <c r="F108" s="185"/>
      <c r="G108" s="117">
        <f t="shared" si="1"/>
        <v>36801369.336399853</v>
      </c>
    </row>
    <row r="109" spans="1:7" s="7" customFormat="1" ht="31.5" thickTop="1" thickBot="1" x14ac:dyDescent="0.25">
      <c r="A109" s="24"/>
      <c r="B109" s="118">
        <v>45148</v>
      </c>
      <c r="C109" s="119"/>
      <c r="D109" s="115" t="s">
        <v>105</v>
      </c>
      <c r="E109" s="116">
        <v>30000</v>
      </c>
      <c r="F109" s="185"/>
      <c r="G109" s="117">
        <f t="shared" si="1"/>
        <v>36831369.336399853</v>
      </c>
    </row>
    <row r="110" spans="1:7" s="7" customFormat="1" ht="20.25" customHeight="1" thickTop="1" thickBot="1" x14ac:dyDescent="0.25">
      <c r="A110" s="24"/>
      <c r="B110" s="122">
        <v>45148</v>
      </c>
      <c r="C110" s="123"/>
      <c r="D110" s="115" t="s">
        <v>82</v>
      </c>
      <c r="E110" s="116">
        <v>93498.9</v>
      </c>
      <c r="F110" s="185"/>
      <c r="G110" s="117">
        <f t="shared" si="1"/>
        <v>36924868.236399852</v>
      </c>
    </row>
    <row r="111" spans="1:7" s="7" customFormat="1" ht="18" thickTop="1" thickBot="1" x14ac:dyDescent="0.25">
      <c r="A111" s="24"/>
      <c r="B111" s="118">
        <v>45148</v>
      </c>
      <c r="C111" s="119"/>
      <c r="D111" s="115" t="s">
        <v>23</v>
      </c>
      <c r="E111" s="116"/>
      <c r="F111" s="185">
        <v>8981271.6999999993</v>
      </c>
      <c r="G111" s="117">
        <f t="shared" si="1"/>
        <v>27943596.536399852</v>
      </c>
    </row>
    <row r="112" spans="1:7" s="7" customFormat="1" ht="18" thickTop="1" thickBot="1" x14ac:dyDescent="0.25">
      <c r="A112" s="24"/>
      <c r="B112" s="118">
        <v>45149</v>
      </c>
      <c r="C112" s="119"/>
      <c r="D112" s="115" t="s">
        <v>41</v>
      </c>
      <c r="E112" s="116">
        <v>62420</v>
      </c>
      <c r="F112" s="185"/>
      <c r="G112" s="117">
        <f t="shared" si="1"/>
        <v>28006016.536399852</v>
      </c>
    </row>
    <row r="113" spans="1:7" s="7" customFormat="1" ht="17.25" customHeight="1" thickTop="1" thickBot="1" x14ac:dyDescent="0.25">
      <c r="A113" s="24"/>
      <c r="B113" s="118">
        <v>45149</v>
      </c>
      <c r="C113" s="119"/>
      <c r="D113" s="115" t="s">
        <v>41</v>
      </c>
      <c r="E113" s="116">
        <v>40175</v>
      </c>
      <c r="F113" s="185"/>
      <c r="G113" s="117">
        <f t="shared" si="1"/>
        <v>28046191.536399852</v>
      </c>
    </row>
    <row r="114" spans="1:7" s="7" customFormat="1" ht="18" thickTop="1" thickBot="1" x14ac:dyDescent="0.25">
      <c r="A114" s="24"/>
      <c r="B114" s="118">
        <v>45149</v>
      </c>
      <c r="C114" s="119"/>
      <c r="D114" s="115" t="s">
        <v>41</v>
      </c>
      <c r="E114" s="116">
        <v>3800</v>
      </c>
      <c r="F114" s="185"/>
      <c r="G114" s="117">
        <f t="shared" si="1"/>
        <v>28049991.536399852</v>
      </c>
    </row>
    <row r="115" spans="1:7" s="7" customFormat="1" ht="21" customHeight="1" thickTop="1" thickBot="1" x14ac:dyDescent="0.25">
      <c r="A115" s="24"/>
      <c r="B115" s="118">
        <v>45149</v>
      </c>
      <c r="C115" s="119"/>
      <c r="D115" s="115" t="s">
        <v>41</v>
      </c>
      <c r="E115" s="116">
        <v>5985</v>
      </c>
      <c r="F115" s="185"/>
      <c r="G115" s="117">
        <f t="shared" si="1"/>
        <v>28055976.536399852</v>
      </c>
    </row>
    <row r="116" spans="1:7" s="7" customFormat="1" ht="15.75" customHeight="1" thickTop="1" thickBot="1" x14ac:dyDescent="0.25">
      <c r="A116" s="24"/>
      <c r="B116" s="122">
        <v>45149</v>
      </c>
      <c r="C116" s="123"/>
      <c r="D116" s="115" t="s">
        <v>41</v>
      </c>
      <c r="E116" s="116">
        <v>2070</v>
      </c>
      <c r="F116" s="185"/>
      <c r="G116" s="117">
        <f t="shared" si="1"/>
        <v>28058046.536399852</v>
      </c>
    </row>
    <row r="117" spans="1:7" s="7" customFormat="1" ht="18" thickTop="1" thickBot="1" x14ac:dyDescent="0.25">
      <c r="A117" s="24"/>
      <c r="B117" s="118">
        <v>45149</v>
      </c>
      <c r="C117" s="119"/>
      <c r="D117" s="115" t="s">
        <v>41</v>
      </c>
      <c r="E117" s="116">
        <v>38981</v>
      </c>
      <c r="F117" s="185"/>
      <c r="G117" s="117">
        <f t="shared" si="1"/>
        <v>28097027.536399852</v>
      </c>
    </row>
    <row r="118" spans="1:7" s="7" customFormat="1" ht="18" thickTop="1" thickBot="1" x14ac:dyDescent="0.25">
      <c r="A118" s="24"/>
      <c r="B118" s="118">
        <v>45149</v>
      </c>
      <c r="C118" s="119"/>
      <c r="D118" s="115" t="s">
        <v>29</v>
      </c>
      <c r="E118" s="116">
        <v>68301.740000000005</v>
      </c>
      <c r="F118" s="153">
        <v>1780.93</v>
      </c>
      <c r="G118" s="117">
        <f t="shared" si="1"/>
        <v>28163548.346399851</v>
      </c>
    </row>
    <row r="119" spans="1:7" s="7" customFormat="1" ht="18" thickTop="1" thickBot="1" x14ac:dyDescent="0.25">
      <c r="A119" s="24"/>
      <c r="B119" s="118">
        <v>45149</v>
      </c>
      <c r="C119" s="119"/>
      <c r="D119" s="115" t="s">
        <v>23</v>
      </c>
      <c r="E119" s="116"/>
      <c r="F119" s="185">
        <v>6417278.3099999996</v>
      </c>
      <c r="G119" s="117">
        <f t="shared" si="1"/>
        <v>21746270.036399852</v>
      </c>
    </row>
    <row r="120" spans="1:7" s="7" customFormat="1" ht="18" thickTop="1" thickBot="1" x14ac:dyDescent="0.25">
      <c r="A120" s="24"/>
      <c r="B120" s="118">
        <v>45150</v>
      </c>
      <c r="C120" s="119"/>
      <c r="D120" s="115" t="s">
        <v>29</v>
      </c>
      <c r="E120" s="116">
        <v>6950</v>
      </c>
      <c r="F120" s="185">
        <v>174.74</v>
      </c>
      <c r="G120" s="117">
        <f t="shared" si="1"/>
        <v>21753045.296399854</v>
      </c>
    </row>
    <row r="121" spans="1:7" s="7" customFormat="1" ht="21.75" customHeight="1" thickTop="1" thickBot="1" x14ac:dyDescent="0.25">
      <c r="A121" s="24"/>
      <c r="B121" s="118">
        <v>45151</v>
      </c>
      <c r="C121" s="119"/>
      <c r="D121" s="120" t="s">
        <v>41</v>
      </c>
      <c r="E121" s="116">
        <v>14450</v>
      </c>
      <c r="F121" s="185"/>
      <c r="G121" s="117">
        <f t="shared" si="1"/>
        <v>21767495.296399854</v>
      </c>
    </row>
    <row r="122" spans="1:7" s="7" customFormat="1" ht="18" thickTop="1" thickBot="1" x14ac:dyDescent="0.25">
      <c r="A122" s="24"/>
      <c r="B122" s="118">
        <v>45151</v>
      </c>
      <c r="C122" s="119"/>
      <c r="D122" s="115" t="s">
        <v>29</v>
      </c>
      <c r="E122" s="116">
        <v>5000</v>
      </c>
      <c r="F122" s="185">
        <v>136</v>
      </c>
      <c r="G122" s="117">
        <f t="shared" si="1"/>
        <v>21772359.296399854</v>
      </c>
    </row>
    <row r="123" spans="1:7" s="7" customFormat="1" ht="18" thickTop="1" thickBot="1" x14ac:dyDescent="0.25">
      <c r="A123" s="24"/>
      <c r="B123" s="118">
        <v>45152</v>
      </c>
      <c r="C123" s="119"/>
      <c r="D123" s="115" t="s">
        <v>41</v>
      </c>
      <c r="E123" s="116">
        <v>27237</v>
      </c>
      <c r="F123" s="185"/>
      <c r="G123" s="117">
        <f t="shared" si="1"/>
        <v>21799596.296399854</v>
      </c>
    </row>
    <row r="124" spans="1:7" s="7" customFormat="1" ht="18" thickTop="1" thickBot="1" x14ac:dyDescent="0.25">
      <c r="A124" s="24"/>
      <c r="B124" s="118">
        <v>45152</v>
      </c>
      <c r="C124" s="119"/>
      <c r="D124" s="115" t="s">
        <v>41</v>
      </c>
      <c r="E124" s="116">
        <v>3490</v>
      </c>
      <c r="F124" s="185"/>
      <c r="G124" s="117">
        <f t="shared" si="1"/>
        <v>21803086.296399854</v>
      </c>
    </row>
    <row r="125" spans="1:7" s="7" customFormat="1" ht="18" thickTop="1" thickBot="1" x14ac:dyDescent="0.25">
      <c r="A125" s="24"/>
      <c r="B125" s="118">
        <v>45152</v>
      </c>
      <c r="C125" s="119"/>
      <c r="D125" s="115" t="s">
        <v>41</v>
      </c>
      <c r="E125" s="116">
        <v>11070</v>
      </c>
      <c r="F125" s="185"/>
      <c r="G125" s="117">
        <f t="shared" si="1"/>
        <v>21814156.296399854</v>
      </c>
    </row>
    <row r="126" spans="1:7" s="7" customFormat="1" ht="18" thickTop="1" thickBot="1" x14ac:dyDescent="0.25">
      <c r="A126" s="24"/>
      <c r="B126" s="118">
        <v>45152</v>
      </c>
      <c r="C126" s="119"/>
      <c r="D126" s="115" t="s">
        <v>41</v>
      </c>
      <c r="E126" s="116">
        <v>23950</v>
      </c>
      <c r="F126" s="185"/>
      <c r="G126" s="117">
        <f t="shared" si="1"/>
        <v>21838106.296399854</v>
      </c>
    </row>
    <row r="127" spans="1:7" s="7" customFormat="1" ht="24.75" customHeight="1" thickTop="1" thickBot="1" x14ac:dyDescent="0.25">
      <c r="A127" s="24"/>
      <c r="B127" s="118">
        <v>45152</v>
      </c>
      <c r="C127" s="119"/>
      <c r="D127" s="115" t="s">
        <v>41</v>
      </c>
      <c r="E127" s="116">
        <v>29340</v>
      </c>
      <c r="F127" s="186"/>
      <c r="G127" s="117">
        <f t="shared" si="1"/>
        <v>21867446.296399854</v>
      </c>
    </row>
    <row r="128" spans="1:7" s="7" customFormat="1" ht="18" thickTop="1" thickBot="1" x14ac:dyDescent="0.25">
      <c r="A128" s="24"/>
      <c r="B128" s="118">
        <v>45152</v>
      </c>
      <c r="C128" s="119"/>
      <c r="D128" s="115" t="s">
        <v>41</v>
      </c>
      <c r="E128" s="116">
        <v>16424</v>
      </c>
      <c r="F128" s="185"/>
      <c r="G128" s="117">
        <f t="shared" si="1"/>
        <v>21883870.296399854</v>
      </c>
    </row>
    <row r="129" spans="1:9" s="7" customFormat="1" ht="21.75" customHeight="1" thickTop="1" thickBot="1" x14ac:dyDescent="0.25">
      <c r="A129" s="24"/>
      <c r="B129" s="118">
        <v>45152</v>
      </c>
      <c r="C129" s="119"/>
      <c r="D129" s="115" t="s">
        <v>41</v>
      </c>
      <c r="E129" s="116">
        <v>2000</v>
      </c>
      <c r="F129" s="185"/>
      <c r="G129" s="117">
        <f t="shared" si="1"/>
        <v>21885870.296399854</v>
      </c>
      <c r="H129" s="195"/>
      <c r="I129" s="105"/>
    </row>
    <row r="130" spans="1:9" s="7" customFormat="1" ht="18" thickTop="1" thickBot="1" x14ac:dyDescent="0.25">
      <c r="A130" s="77"/>
      <c r="B130" s="118">
        <v>45152</v>
      </c>
      <c r="C130" s="119"/>
      <c r="D130" s="120" t="s">
        <v>29</v>
      </c>
      <c r="E130" s="116">
        <v>49394.86</v>
      </c>
      <c r="F130" s="187">
        <v>1297.95</v>
      </c>
      <c r="G130" s="117">
        <f t="shared" si="1"/>
        <v>21933967.206399854</v>
      </c>
    </row>
    <row r="131" spans="1:9" s="7" customFormat="1" ht="18" thickTop="1" thickBot="1" x14ac:dyDescent="0.25">
      <c r="A131" s="77"/>
      <c r="B131" s="118">
        <v>45153</v>
      </c>
      <c r="C131" s="119"/>
      <c r="D131" s="120" t="s">
        <v>41</v>
      </c>
      <c r="E131" s="116">
        <v>43820</v>
      </c>
      <c r="F131" s="189"/>
      <c r="G131" s="117">
        <f t="shared" si="1"/>
        <v>21977787.206399854</v>
      </c>
    </row>
    <row r="132" spans="1:9" s="7" customFormat="1" ht="18" thickTop="1" thickBot="1" x14ac:dyDescent="0.25">
      <c r="A132" s="77"/>
      <c r="B132" s="118">
        <v>45153</v>
      </c>
      <c r="C132" s="119"/>
      <c r="D132" s="115" t="s">
        <v>41</v>
      </c>
      <c r="E132" s="116">
        <v>1890</v>
      </c>
      <c r="F132" s="185"/>
      <c r="G132" s="117">
        <f t="shared" si="1"/>
        <v>21979677.206399854</v>
      </c>
    </row>
    <row r="133" spans="1:9" s="7" customFormat="1" ht="18" thickTop="1" thickBot="1" x14ac:dyDescent="0.25">
      <c r="A133" s="77"/>
      <c r="B133" s="118">
        <v>45153</v>
      </c>
      <c r="C133" s="119"/>
      <c r="D133" s="115" t="s">
        <v>41</v>
      </c>
      <c r="E133" s="116">
        <v>14061</v>
      </c>
      <c r="F133" s="185"/>
      <c r="G133" s="117">
        <f t="shared" ref="G133:G196" si="2">G132+E133-F133</f>
        <v>21993738.206399854</v>
      </c>
    </row>
    <row r="134" spans="1:9" s="7" customFormat="1" ht="18" thickTop="1" thickBot="1" x14ac:dyDescent="0.25">
      <c r="A134" s="77"/>
      <c r="B134" s="118">
        <v>45153</v>
      </c>
      <c r="C134" s="119"/>
      <c r="D134" s="115" t="s">
        <v>41</v>
      </c>
      <c r="E134" s="116">
        <v>57275</v>
      </c>
      <c r="F134" s="185"/>
      <c r="G134" s="117">
        <f t="shared" si="2"/>
        <v>22051013.206399854</v>
      </c>
    </row>
    <row r="135" spans="1:9" s="7" customFormat="1" ht="20.25" customHeight="1" thickTop="1" thickBot="1" x14ac:dyDescent="0.25">
      <c r="A135" s="77"/>
      <c r="B135" s="118">
        <v>45153</v>
      </c>
      <c r="C135" s="119"/>
      <c r="D135" s="115" t="s">
        <v>41</v>
      </c>
      <c r="E135" s="116">
        <v>7090</v>
      </c>
      <c r="F135" s="185"/>
      <c r="G135" s="117">
        <f t="shared" si="2"/>
        <v>22058103.206399854</v>
      </c>
    </row>
    <row r="136" spans="1:9" s="7" customFormat="1" ht="18" thickTop="1" thickBot="1" x14ac:dyDescent="0.25">
      <c r="A136" s="77"/>
      <c r="B136" s="118">
        <v>45153</v>
      </c>
      <c r="C136" s="119"/>
      <c r="D136" s="115" t="s">
        <v>41</v>
      </c>
      <c r="E136" s="116">
        <v>80762</v>
      </c>
      <c r="F136" s="185"/>
      <c r="G136" s="117">
        <f t="shared" si="2"/>
        <v>22138865.206399854</v>
      </c>
    </row>
    <row r="137" spans="1:9" s="7" customFormat="1" ht="18" thickTop="1" thickBot="1" x14ac:dyDescent="0.25">
      <c r="A137" s="77"/>
      <c r="B137" s="118">
        <v>45153</v>
      </c>
      <c r="C137" s="119"/>
      <c r="D137" s="115" t="s">
        <v>29</v>
      </c>
      <c r="E137" s="116">
        <v>55677.23</v>
      </c>
      <c r="F137" s="189">
        <v>1430.35</v>
      </c>
      <c r="G137" s="117">
        <f t="shared" si="2"/>
        <v>22193112.086399853</v>
      </c>
    </row>
    <row r="138" spans="1:9" s="7" customFormat="1" ht="18" thickTop="1" thickBot="1" x14ac:dyDescent="0.25">
      <c r="A138" s="77"/>
      <c r="B138" s="118">
        <v>45153</v>
      </c>
      <c r="C138" s="119"/>
      <c r="D138" s="115" t="s">
        <v>79</v>
      </c>
      <c r="E138" s="116">
        <v>605541.22</v>
      </c>
      <c r="F138" s="185"/>
      <c r="G138" s="117">
        <f t="shared" si="2"/>
        <v>22798653.306399852</v>
      </c>
    </row>
    <row r="139" spans="1:9" s="7" customFormat="1" ht="18" thickTop="1" thickBot="1" x14ac:dyDescent="0.25">
      <c r="A139" s="77"/>
      <c r="B139" s="118">
        <v>45153</v>
      </c>
      <c r="C139" s="119"/>
      <c r="D139" s="115" t="s">
        <v>80</v>
      </c>
      <c r="E139" s="116">
        <v>1073280.68</v>
      </c>
      <c r="F139" s="185"/>
      <c r="G139" s="117">
        <f t="shared" si="2"/>
        <v>23871933.986399852</v>
      </c>
    </row>
    <row r="140" spans="1:9" s="7" customFormat="1" ht="18" thickTop="1" thickBot="1" x14ac:dyDescent="0.25">
      <c r="A140" s="77"/>
      <c r="B140" s="118">
        <v>45153</v>
      </c>
      <c r="C140" s="119"/>
      <c r="D140" s="115" t="s">
        <v>81</v>
      </c>
      <c r="E140" s="116">
        <v>3168248.14</v>
      </c>
      <c r="F140" s="185"/>
      <c r="G140" s="117">
        <f t="shared" si="2"/>
        <v>27040182.126399852</v>
      </c>
    </row>
    <row r="141" spans="1:9" s="7" customFormat="1" ht="18" thickTop="1" thickBot="1" x14ac:dyDescent="0.25">
      <c r="A141" s="77"/>
      <c r="B141" s="118">
        <v>45154</v>
      </c>
      <c r="C141" s="119"/>
      <c r="D141" s="115" t="s">
        <v>41</v>
      </c>
      <c r="E141" s="116">
        <v>22500</v>
      </c>
      <c r="F141" s="185"/>
      <c r="G141" s="117">
        <f t="shared" si="2"/>
        <v>27062682.126399852</v>
      </c>
    </row>
    <row r="142" spans="1:9" s="7" customFormat="1" ht="18" thickTop="1" thickBot="1" x14ac:dyDescent="0.25">
      <c r="A142" s="77"/>
      <c r="B142" s="118">
        <v>45155</v>
      </c>
      <c r="C142" s="119"/>
      <c r="D142" s="115" t="s">
        <v>41</v>
      </c>
      <c r="E142" s="116">
        <v>109670</v>
      </c>
      <c r="F142" s="185"/>
      <c r="G142" s="117">
        <f t="shared" si="2"/>
        <v>27172352.126399852</v>
      </c>
    </row>
    <row r="143" spans="1:9" s="7" customFormat="1" ht="18" thickTop="1" thickBot="1" x14ac:dyDescent="0.25">
      <c r="A143" s="77"/>
      <c r="B143" s="118">
        <v>45155</v>
      </c>
      <c r="C143" s="119"/>
      <c r="D143" s="115" t="s">
        <v>41</v>
      </c>
      <c r="E143" s="121">
        <v>30531</v>
      </c>
      <c r="F143" s="188"/>
      <c r="G143" s="117">
        <f t="shared" si="2"/>
        <v>27202883.126399852</v>
      </c>
    </row>
    <row r="144" spans="1:9" s="7" customFormat="1" ht="18" thickTop="1" thickBot="1" x14ac:dyDescent="0.25">
      <c r="A144" s="77"/>
      <c r="B144" s="118">
        <v>45155</v>
      </c>
      <c r="C144" s="119"/>
      <c r="D144" s="115" t="s">
        <v>41</v>
      </c>
      <c r="E144" s="121">
        <v>7670</v>
      </c>
      <c r="F144" s="188"/>
      <c r="G144" s="117">
        <f t="shared" si="2"/>
        <v>27210553.126399852</v>
      </c>
    </row>
    <row r="145" spans="1:7" s="7" customFormat="1" ht="17.25" customHeight="1" thickTop="1" thickBot="1" x14ac:dyDescent="0.25">
      <c r="A145" s="77"/>
      <c r="B145" s="118">
        <v>45155</v>
      </c>
      <c r="C145" s="119"/>
      <c r="D145" s="115" t="s">
        <v>41</v>
      </c>
      <c r="E145" s="121">
        <v>4310</v>
      </c>
      <c r="F145" s="185"/>
      <c r="G145" s="117">
        <f t="shared" si="2"/>
        <v>27214863.126399852</v>
      </c>
    </row>
    <row r="146" spans="1:7" s="7" customFormat="1" ht="18" thickTop="1" thickBot="1" x14ac:dyDescent="0.25">
      <c r="A146" s="77"/>
      <c r="B146" s="118">
        <v>45155</v>
      </c>
      <c r="C146" s="119"/>
      <c r="D146" s="115" t="s">
        <v>41</v>
      </c>
      <c r="E146" s="121">
        <v>40</v>
      </c>
      <c r="F146" s="185"/>
      <c r="G146" s="117">
        <f t="shared" si="2"/>
        <v>27214903.126399852</v>
      </c>
    </row>
    <row r="147" spans="1:7" s="7" customFormat="1" ht="18" thickTop="1" thickBot="1" x14ac:dyDescent="0.25">
      <c r="A147" s="77"/>
      <c r="B147" s="118">
        <v>45155</v>
      </c>
      <c r="C147" s="119"/>
      <c r="D147" s="115" t="s">
        <v>41</v>
      </c>
      <c r="E147" s="116">
        <v>61865</v>
      </c>
      <c r="F147" s="185"/>
      <c r="G147" s="117">
        <f t="shared" si="2"/>
        <v>27276768.126399852</v>
      </c>
    </row>
    <row r="148" spans="1:7" s="7" customFormat="1" ht="18" thickTop="1" thickBot="1" x14ac:dyDescent="0.25">
      <c r="A148" s="77"/>
      <c r="B148" s="118">
        <v>45155</v>
      </c>
      <c r="C148" s="119"/>
      <c r="D148" s="115" t="s">
        <v>41</v>
      </c>
      <c r="E148" s="116">
        <v>10662</v>
      </c>
      <c r="F148" s="185"/>
      <c r="G148" s="117">
        <f t="shared" si="2"/>
        <v>27287430.126399852</v>
      </c>
    </row>
    <row r="149" spans="1:7" s="7" customFormat="1" ht="18" customHeight="1" thickTop="1" thickBot="1" x14ac:dyDescent="0.25">
      <c r="A149" s="77"/>
      <c r="B149" s="118">
        <v>45155</v>
      </c>
      <c r="C149" s="119"/>
      <c r="D149" s="115" t="s">
        <v>29</v>
      </c>
      <c r="E149" s="116">
        <v>85169.32</v>
      </c>
      <c r="F149" s="185">
        <v>2245.2600000000002</v>
      </c>
      <c r="G149" s="117">
        <f t="shared" si="2"/>
        <v>27370354.186399851</v>
      </c>
    </row>
    <row r="150" spans="1:7" s="7" customFormat="1" ht="18" thickTop="1" thickBot="1" x14ac:dyDescent="0.25">
      <c r="A150" s="77"/>
      <c r="B150" s="118">
        <v>45155</v>
      </c>
      <c r="C150" s="119"/>
      <c r="D150" s="115" t="s">
        <v>22</v>
      </c>
      <c r="E150" s="116">
        <v>3757333.58</v>
      </c>
      <c r="F150" s="185"/>
      <c r="G150" s="117">
        <f t="shared" si="2"/>
        <v>31127687.766399853</v>
      </c>
    </row>
    <row r="151" spans="1:7" s="7" customFormat="1" ht="18" thickTop="1" thickBot="1" x14ac:dyDescent="0.25">
      <c r="A151" s="77"/>
      <c r="B151" s="118">
        <v>45155</v>
      </c>
      <c r="C151" s="119"/>
      <c r="D151" s="115" t="s">
        <v>22</v>
      </c>
      <c r="E151" s="116">
        <v>2299843.06</v>
      </c>
      <c r="F151" s="185"/>
      <c r="G151" s="117">
        <f t="shared" si="2"/>
        <v>33427530.826399852</v>
      </c>
    </row>
    <row r="152" spans="1:7" s="7" customFormat="1" ht="18" thickTop="1" thickBot="1" x14ac:dyDescent="0.25">
      <c r="A152" s="77"/>
      <c r="B152" s="118">
        <v>45155</v>
      </c>
      <c r="C152" s="119"/>
      <c r="D152" s="115" t="s">
        <v>22</v>
      </c>
      <c r="E152" s="116">
        <v>115057.81</v>
      </c>
      <c r="F152" s="185"/>
      <c r="G152" s="117">
        <f t="shared" si="2"/>
        <v>33542588.63639985</v>
      </c>
    </row>
    <row r="153" spans="1:7" s="7" customFormat="1" ht="18" thickTop="1" thickBot="1" x14ac:dyDescent="0.25">
      <c r="A153" s="77"/>
      <c r="B153" s="118">
        <v>45155</v>
      </c>
      <c r="C153" s="119"/>
      <c r="D153" s="115" t="s">
        <v>22</v>
      </c>
      <c r="E153" s="116">
        <v>617295.43999999994</v>
      </c>
      <c r="F153" s="185"/>
      <c r="G153" s="117">
        <f t="shared" si="2"/>
        <v>34159884.076399848</v>
      </c>
    </row>
    <row r="154" spans="1:7" s="7" customFormat="1" ht="18" thickTop="1" thickBot="1" x14ac:dyDescent="0.25">
      <c r="A154" s="77"/>
      <c r="B154" s="118">
        <v>45155</v>
      </c>
      <c r="C154" s="119"/>
      <c r="D154" s="115" t="s">
        <v>22</v>
      </c>
      <c r="E154" s="116">
        <v>1187596.77</v>
      </c>
      <c r="F154" s="185"/>
      <c r="G154" s="117">
        <f t="shared" si="2"/>
        <v>35347480.846399851</v>
      </c>
    </row>
    <row r="155" spans="1:7" s="7" customFormat="1" ht="18" thickTop="1" thickBot="1" x14ac:dyDescent="0.25">
      <c r="A155" s="77"/>
      <c r="B155" s="118">
        <v>45155</v>
      </c>
      <c r="C155" s="119"/>
      <c r="D155" s="115" t="s">
        <v>22</v>
      </c>
      <c r="E155" s="116">
        <v>4648404.9000000004</v>
      </c>
      <c r="F155" s="185"/>
      <c r="G155" s="117">
        <f t="shared" si="2"/>
        <v>39995885.74639985</v>
      </c>
    </row>
    <row r="156" spans="1:7" s="7" customFormat="1" ht="18" thickTop="1" thickBot="1" x14ac:dyDescent="0.25">
      <c r="A156" s="77"/>
      <c r="B156" s="118">
        <v>45155</v>
      </c>
      <c r="C156" s="119"/>
      <c r="D156" s="115" t="s">
        <v>22</v>
      </c>
      <c r="E156" s="116">
        <v>5374781.2800000003</v>
      </c>
      <c r="F156" s="185"/>
      <c r="G156" s="117">
        <f t="shared" si="2"/>
        <v>45370667.026399851</v>
      </c>
    </row>
    <row r="157" spans="1:7" s="7" customFormat="1" ht="18.75" customHeight="1" thickTop="1" thickBot="1" x14ac:dyDescent="0.25">
      <c r="A157" s="77"/>
      <c r="B157" s="118">
        <v>45155</v>
      </c>
      <c r="C157" s="119"/>
      <c r="D157" s="115" t="s">
        <v>22</v>
      </c>
      <c r="E157" s="116">
        <v>1210300.3500000001</v>
      </c>
      <c r="F157" s="185"/>
      <c r="G157" s="117">
        <f t="shared" si="2"/>
        <v>46580967.376399852</v>
      </c>
    </row>
    <row r="158" spans="1:7" s="7" customFormat="1" ht="23.25" customHeight="1" thickTop="1" thickBot="1" x14ac:dyDescent="0.25">
      <c r="A158" s="77"/>
      <c r="B158" s="118">
        <v>45155</v>
      </c>
      <c r="C158" s="119"/>
      <c r="D158" s="115" t="s">
        <v>22</v>
      </c>
      <c r="E158" s="116">
        <v>7109716.0999999996</v>
      </c>
      <c r="F158" s="185"/>
      <c r="G158" s="117">
        <f t="shared" si="2"/>
        <v>53690683.476399854</v>
      </c>
    </row>
    <row r="159" spans="1:7" s="7" customFormat="1" ht="19.5" customHeight="1" thickTop="1" thickBot="1" x14ac:dyDescent="0.25">
      <c r="A159" s="77"/>
      <c r="B159" s="118">
        <v>45155</v>
      </c>
      <c r="C159" s="119"/>
      <c r="D159" s="115" t="s">
        <v>22</v>
      </c>
      <c r="E159" s="116">
        <v>30073</v>
      </c>
      <c r="F159" s="185"/>
      <c r="G159" s="117">
        <f t="shared" si="2"/>
        <v>53720756.476399854</v>
      </c>
    </row>
    <row r="160" spans="1:7" s="7" customFormat="1" ht="21.75" customHeight="1" thickTop="1" thickBot="1" x14ac:dyDescent="0.25">
      <c r="A160" s="77"/>
      <c r="B160" s="134">
        <v>45155</v>
      </c>
      <c r="C160" s="134"/>
      <c r="D160" s="134" t="s">
        <v>23</v>
      </c>
      <c r="E160" s="156"/>
      <c r="F160" s="156">
        <v>16902209.07</v>
      </c>
      <c r="G160" s="117">
        <f t="shared" si="2"/>
        <v>36818547.406399854</v>
      </c>
    </row>
    <row r="161" spans="1:7" s="7" customFormat="1" ht="18" thickTop="1" thickBot="1" x14ac:dyDescent="0.25">
      <c r="A161" s="77"/>
      <c r="B161" s="134">
        <v>45156</v>
      </c>
      <c r="C161" s="134"/>
      <c r="D161" s="134" t="s">
        <v>41</v>
      </c>
      <c r="E161" s="156">
        <v>87460</v>
      </c>
      <c r="F161" s="156"/>
      <c r="G161" s="117">
        <f t="shared" si="2"/>
        <v>36906007.406399854</v>
      </c>
    </row>
    <row r="162" spans="1:7" s="7" customFormat="1" ht="18" thickTop="1" thickBot="1" x14ac:dyDescent="0.25">
      <c r="A162" s="77"/>
      <c r="B162" s="134">
        <v>45156</v>
      </c>
      <c r="C162" s="134"/>
      <c r="D162" s="134" t="s">
        <v>41</v>
      </c>
      <c r="E162" s="156">
        <v>2537</v>
      </c>
      <c r="F162" s="156"/>
      <c r="G162" s="117">
        <f t="shared" si="2"/>
        <v>36908544.406399854</v>
      </c>
    </row>
    <row r="163" spans="1:7" s="7" customFormat="1" ht="18" thickTop="1" thickBot="1" x14ac:dyDescent="0.25">
      <c r="A163" s="77"/>
      <c r="B163" s="134">
        <v>45156</v>
      </c>
      <c r="C163" s="134"/>
      <c r="D163" s="134" t="s">
        <v>41</v>
      </c>
      <c r="E163" s="156">
        <v>12255</v>
      </c>
      <c r="F163" s="156"/>
      <c r="G163" s="117">
        <f t="shared" si="2"/>
        <v>36920799.406399854</v>
      </c>
    </row>
    <row r="164" spans="1:7" s="7" customFormat="1" ht="18" thickTop="1" thickBot="1" x14ac:dyDescent="0.25">
      <c r="A164" s="77"/>
      <c r="B164" s="134">
        <v>45156</v>
      </c>
      <c r="C164" s="134"/>
      <c r="D164" s="134" t="s">
        <v>41</v>
      </c>
      <c r="E164" s="156">
        <v>10630</v>
      </c>
      <c r="F164" s="156"/>
      <c r="G164" s="117">
        <f t="shared" si="2"/>
        <v>36931429.406399854</v>
      </c>
    </row>
    <row r="165" spans="1:7" s="7" customFormat="1" ht="18" thickTop="1" thickBot="1" x14ac:dyDescent="0.25">
      <c r="A165" s="77"/>
      <c r="B165" s="134">
        <v>45156</v>
      </c>
      <c r="C165" s="134"/>
      <c r="D165" s="134" t="s">
        <v>41</v>
      </c>
      <c r="E165" s="156">
        <v>25970</v>
      </c>
      <c r="F165" s="156"/>
      <c r="G165" s="117">
        <f t="shared" si="2"/>
        <v>36957399.406399854</v>
      </c>
    </row>
    <row r="166" spans="1:7" s="7" customFormat="1" ht="18" thickTop="1" thickBot="1" x14ac:dyDescent="0.25">
      <c r="A166" s="77"/>
      <c r="B166" s="134">
        <v>45156</v>
      </c>
      <c r="C166" s="134"/>
      <c r="D166" s="134" t="s">
        <v>41</v>
      </c>
      <c r="E166" s="156">
        <v>23265</v>
      </c>
      <c r="F166" s="156"/>
      <c r="G166" s="117">
        <f t="shared" si="2"/>
        <v>36980664.406399854</v>
      </c>
    </row>
    <row r="167" spans="1:7" s="7" customFormat="1" ht="18" thickTop="1" thickBot="1" x14ac:dyDescent="0.25">
      <c r="A167" s="77"/>
      <c r="B167" s="134">
        <v>45156</v>
      </c>
      <c r="C167" s="134"/>
      <c r="D167" s="134" t="s">
        <v>29</v>
      </c>
      <c r="E167" s="156">
        <v>47084.82</v>
      </c>
      <c r="F167" s="156">
        <v>1213.43</v>
      </c>
      <c r="G167" s="117">
        <f t="shared" si="2"/>
        <v>37026535.796399854</v>
      </c>
    </row>
    <row r="168" spans="1:7" s="7" customFormat="1" ht="18" thickTop="1" thickBot="1" x14ac:dyDescent="0.25">
      <c r="A168" s="77"/>
      <c r="B168" s="134">
        <v>45156</v>
      </c>
      <c r="C168" s="134"/>
      <c r="D168" s="134" t="s">
        <v>42</v>
      </c>
      <c r="E168" s="156">
        <v>1347883.5</v>
      </c>
      <c r="F168" s="156"/>
      <c r="G168" s="117">
        <f t="shared" si="2"/>
        <v>38374419.296399854</v>
      </c>
    </row>
    <row r="169" spans="1:7" s="7" customFormat="1" ht="18" thickTop="1" thickBot="1" x14ac:dyDescent="0.25">
      <c r="A169" s="77"/>
      <c r="B169" s="161">
        <v>45156</v>
      </c>
      <c r="C169" s="162"/>
      <c r="D169" s="158" t="s">
        <v>42</v>
      </c>
      <c r="E169" s="160">
        <v>1110514.8</v>
      </c>
      <c r="F169" s="160"/>
      <c r="G169" s="117">
        <f t="shared" si="2"/>
        <v>39484934.096399851</v>
      </c>
    </row>
    <row r="170" spans="1:7" s="7" customFormat="1" ht="18" thickTop="1" thickBot="1" x14ac:dyDescent="0.25">
      <c r="A170" s="77"/>
      <c r="B170" s="134">
        <v>45156</v>
      </c>
      <c r="C170" s="134"/>
      <c r="D170" s="197" t="s">
        <v>42</v>
      </c>
      <c r="E170" s="156">
        <v>727918.85</v>
      </c>
      <c r="F170" s="156"/>
      <c r="G170" s="117">
        <f t="shared" si="2"/>
        <v>40212852.946399853</v>
      </c>
    </row>
    <row r="171" spans="1:7" s="7" customFormat="1" ht="18" thickTop="1" thickBot="1" x14ac:dyDescent="0.25">
      <c r="A171" s="77"/>
      <c r="B171" s="155">
        <v>45156</v>
      </c>
      <c r="C171" s="134"/>
      <c r="D171" s="154" t="s">
        <v>42</v>
      </c>
      <c r="E171" s="156">
        <v>677635.31</v>
      </c>
      <c r="F171" s="156"/>
      <c r="G171" s="117">
        <f t="shared" si="2"/>
        <v>40890488.256399855</v>
      </c>
    </row>
    <row r="172" spans="1:7" s="7" customFormat="1" ht="18" thickTop="1" thickBot="1" x14ac:dyDescent="0.25">
      <c r="A172" s="77"/>
      <c r="B172" s="155">
        <v>45156</v>
      </c>
      <c r="C172" s="134"/>
      <c r="D172" s="154" t="s">
        <v>42</v>
      </c>
      <c r="E172" s="156">
        <v>33224.42</v>
      </c>
      <c r="F172" s="156"/>
      <c r="G172" s="117">
        <f t="shared" si="2"/>
        <v>40923712.676399857</v>
      </c>
    </row>
    <row r="173" spans="1:7" s="7" customFormat="1" ht="18" thickTop="1" thickBot="1" x14ac:dyDescent="0.25">
      <c r="A173" s="77"/>
      <c r="B173" s="155">
        <v>45156</v>
      </c>
      <c r="C173" s="134"/>
      <c r="D173" s="154" t="s">
        <v>42</v>
      </c>
      <c r="E173" s="156">
        <v>2913.1</v>
      </c>
      <c r="F173" s="156"/>
      <c r="G173" s="117">
        <f t="shared" si="2"/>
        <v>40926625.776399858</v>
      </c>
    </row>
    <row r="174" spans="1:7" s="7" customFormat="1" ht="18" thickTop="1" thickBot="1" x14ac:dyDescent="0.25">
      <c r="A174" s="77"/>
      <c r="B174" s="157">
        <v>45156</v>
      </c>
      <c r="C174" s="153"/>
      <c r="D174" s="158" t="s">
        <v>42</v>
      </c>
      <c r="E174" s="153">
        <v>623.5</v>
      </c>
      <c r="F174" s="153"/>
      <c r="G174" s="117">
        <f t="shared" si="2"/>
        <v>40927249.276399858</v>
      </c>
    </row>
    <row r="175" spans="1:7" s="7" customFormat="1" ht="17.25" customHeight="1" thickTop="1" thickBot="1" x14ac:dyDescent="0.25">
      <c r="A175" s="77"/>
      <c r="B175" s="118">
        <v>45156</v>
      </c>
      <c r="C175" s="119"/>
      <c r="D175" s="115" t="s">
        <v>49</v>
      </c>
      <c r="E175" s="116">
        <v>464115</v>
      </c>
      <c r="F175" s="163"/>
      <c r="G175" s="117">
        <f t="shared" si="2"/>
        <v>41391364.276399858</v>
      </c>
    </row>
    <row r="176" spans="1:7" s="7" customFormat="1" ht="31.5" thickTop="1" thickBot="1" x14ac:dyDescent="0.25">
      <c r="A176" s="77"/>
      <c r="B176" s="124">
        <v>45156</v>
      </c>
      <c r="C176" s="125"/>
      <c r="D176" s="115" t="s">
        <v>106</v>
      </c>
      <c r="E176" s="116">
        <v>70000</v>
      </c>
      <c r="F176" s="163"/>
      <c r="G176" s="117">
        <f t="shared" si="2"/>
        <v>41461364.276399858</v>
      </c>
    </row>
    <row r="177" spans="1:9" s="7" customFormat="1" ht="18" thickTop="1" thickBot="1" x14ac:dyDescent="0.25">
      <c r="A177" s="77"/>
      <c r="B177" s="124">
        <v>45157</v>
      </c>
      <c r="C177" s="125"/>
      <c r="D177" s="115" t="s">
        <v>41</v>
      </c>
      <c r="E177" s="116">
        <v>1000</v>
      </c>
      <c r="F177" s="163"/>
      <c r="G177" s="117">
        <f t="shared" si="2"/>
        <v>41462364.276399858</v>
      </c>
    </row>
    <row r="178" spans="1:9" s="7" customFormat="1" ht="18" thickTop="1" thickBot="1" x14ac:dyDescent="0.25">
      <c r="A178" s="77"/>
      <c r="B178" s="124">
        <v>45157</v>
      </c>
      <c r="C178" s="125"/>
      <c r="D178" s="115" t="s">
        <v>41</v>
      </c>
      <c r="E178" s="116">
        <v>5000</v>
      </c>
      <c r="F178" s="163"/>
      <c r="G178" s="117">
        <f t="shared" si="2"/>
        <v>41467364.276399858</v>
      </c>
    </row>
    <row r="179" spans="1:9" s="7" customFormat="1" ht="18" thickTop="1" thickBot="1" x14ac:dyDescent="0.25">
      <c r="A179" s="77"/>
      <c r="B179" s="124">
        <v>45157</v>
      </c>
      <c r="C179" s="125"/>
      <c r="D179" s="115" t="s">
        <v>29</v>
      </c>
      <c r="E179" s="116">
        <v>13000</v>
      </c>
      <c r="F179" s="163">
        <v>325</v>
      </c>
      <c r="G179" s="117">
        <f t="shared" si="2"/>
        <v>41480039.276399858</v>
      </c>
    </row>
    <row r="180" spans="1:9" s="7" customFormat="1" ht="18" thickTop="1" thickBot="1" x14ac:dyDescent="0.25">
      <c r="A180" s="77"/>
      <c r="B180" s="124">
        <v>45158</v>
      </c>
      <c r="C180" s="125"/>
      <c r="D180" s="115" t="s">
        <v>41</v>
      </c>
      <c r="E180" s="116">
        <v>7000</v>
      </c>
      <c r="F180" s="163"/>
      <c r="G180" s="117">
        <f t="shared" si="2"/>
        <v>41487039.276399858</v>
      </c>
    </row>
    <row r="181" spans="1:9" s="7" customFormat="1" ht="18" thickTop="1" thickBot="1" x14ac:dyDescent="0.25">
      <c r="A181" s="77"/>
      <c r="B181" s="124">
        <v>45159</v>
      </c>
      <c r="C181" s="125"/>
      <c r="D181" s="115" t="s">
        <v>41</v>
      </c>
      <c r="E181" s="116">
        <v>34750</v>
      </c>
      <c r="F181" s="163"/>
      <c r="G181" s="117">
        <f t="shared" si="2"/>
        <v>41521789.276399858</v>
      </c>
    </row>
    <row r="182" spans="1:9" s="7" customFormat="1" ht="18" thickTop="1" thickBot="1" x14ac:dyDescent="0.25">
      <c r="A182" s="77"/>
      <c r="B182" s="124">
        <v>45159</v>
      </c>
      <c r="C182" s="125"/>
      <c r="D182" s="115" t="s">
        <v>41</v>
      </c>
      <c r="E182" s="116">
        <v>14570</v>
      </c>
      <c r="F182" s="163"/>
      <c r="G182" s="117">
        <f t="shared" si="2"/>
        <v>41536359.276399858</v>
      </c>
    </row>
    <row r="183" spans="1:9" s="7" customFormat="1" ht="24.75" customHeight="1" thickTop="1" thickBot="1" x14ac:dyDescent="0.25">
      <c r="A183" s="77"/>
      <c r="B183" s="124">
        <v>45159</v>
      </c>
      <c r="C183" s="125"/>
      <c r="D183" s="115" t="s">
        <v>41</v>
      </c>
      <c r="E183" s="116">
        <v>8500</v>
      </c>
      <c r="F183" s="163"/>
      <c r="G183" s="117">
        <f t="shared" si="2"/>
        <v>41544859.276399858</v>
      </c>
    </row>
    <row r="184" spans="1:9" s="7" customFormat="1" ht="18" thickTop="1" thickBot="1" x14ac:dyDescent="0.25">
      <c r="A184" s="77"/>
      <c r="B184" s="124">
        <v>45159</v>
      </c>
      <c r="C184" s="125"/>
      <c r="D184" s="115" t="s">
        <v>41</v>
      </c>
      <c r="E184" s="116">
        <v>5410</v>
      </c>
      <c r="F184" s="163"/>
      <c r="G184" s="117">
        <f t="shared" si="2"/>
        <v>41550269.276399858</v>
      </c>
    </row>
    <row r="185" spans="1:9" s="7" customFormat="1" ht="18" thickTop="1" thickBot="1" x14ac:dyDescent="0.25">
      <c r="A185" s="77"/>
      <c r="B185" s="124">
        <v>45159</v>
      </c>
      <c r="C185" s="125"/>
      <c r="D185" s="115" t="s">
        <v>41</v>
      </c>
      <c r="E185" s="116">
        <v>3195</v>
      </c>
      <c r="F185" s="163"/>
      <c r="G185" s="117">
        <f t="shared" si="2"/>
        <v>41553464.276399858</v>
      </c>
    </row>
    <row r="186" spans="1:9" s="7" customFormat="1" ht="18" thickTop="1" thickBot="1" x14ac:dyDescent="0.25">
      <c r="A186" s="77"/>
      <c r="B186" s="124">
        <v>45159</v>
      </c>
      <c r="C186" s="125"/>
      <c r="D186" s="115" t="s">
        <v>41</v>
      </c>
      <c r="E186" s="116">
        <v>48040</v>
      </c>
      <c r="F186" s="163"/>
      <c r="G186" s="117">
        <f t="shared" si="2"/>
        <v>41601504.276399858</v>
      </c>
    </row>
    <row r="187" spans="1:9" s="7" customFormat="1" ht="18" thickTop="1" thickBot="1" x14ac:dyDescent="0.25">
      <c r="A187" s="77"/>
      <c r="B187" s="124">
        <v>45159</v>
      </c>
      <c r="C187" s="125"/>
      <c r="D187" s="115" t="s">
        <v>29</v>
      </c>
      <c r="E187" s="116">
        <v>77010.64</v>
      </c>
      <c r="F187" s="163">
        <v>1993.06</v>
      </c>
      <c r="G187" s="117">
        <f t="shared" si="2"/>
        <v>41676521.856399857</v>
      </c>
    </row>
    <row r="188" spans="1:9" s="7" customFormat="1" ht="18" thickTop="1" thickBot="1" x14ac:dyDescent="0.25">
      <c r="A188" s="77"/>
      <c r="B188" s="124">
        <v>45159</v>
      </c>
      <c r="C188" s="125"/>
      <c r="D188" s="115" t="s">
        <v>59</v>
      </c>
      <c r="E188" s="116">
        <v>942845</v>
      </c>
      <c r="F188" s="163"/>
      <c r="G188" s="117">
        <f t="shared" si="2"/>
        <v>42619366.856399857</v>
      </c>
    </row>
    <row r="189" spans="1:9" s="7" customFormat="1" ht="18" thickTop="1" thickBot="1" x14ac:dyDescent="0.25">
      <c r="A189" s="77"/>
      <c r="B189" s="124">
        <v>45159</v>
      </c>
      <c r="C189" s="125"/>
      <c r="D189" s="115" t="s">
        <v>107</v>
      </c>
      <c r="E189" s="116">
        <v>120899.03</v>
      </c>
      <c r="F189" s="163"/>
      <c r="G189" s="117">
        <f t="shared" si="2"/>
        <v>42740265.886399858</v>
      </c>
      <c r="H189" s="195"/>
      <c r="I189" s="105"/>
    </row>
    <row r="190" spans="1:9" s="7" customFormat="1" ht="18" thickTop="1" thickBot="1" x14ac:dyDescent="0.25">
      <c r="A190" s="77"/>
      <c r="B190" s="124">
        <v>45159</v>
      </c>
      <c r="C190" s="125"/>
      <c r="D190" s="115" t="s">
        <v>108</v>
      </c>
      <c r="E190" s="116">
        <v>260176.03</v>
      </c>
      <c r="F190" s="163"/>
      <c r="G190" s="117">
        <f t="shared" si="2"/>
        <v>43000441.916399859</v>
      </c>
    </row>
    <row r="191" spans="1:9" s="7" customFormat="1" ht="18" thickTop="1" thickBot="1" x14ac:dyDescent="0.25">
      <c r="A191" s="77"/>
      <c r="B191" s="124">
        <v>45159</v>
      </c>
      <c r="C191" s="125"/>
      <c r="D191" s="115" t="s">
        <v>44</v>
      </c>
      <c r="E191" s="116">
        <v>94865</v>
      </c>
      <c r="F191" s="163"/>
      <c r="G191" s="117">
        <f t="shared" si="2"/>
        <v>43095306.916399859</v>
      </c>
    </row>
    <row r="192" spans="1:9" s="7" customFormat="1" ht="18" thickTop="1" thickBot="1" x14ac:dyDescent="0.25">
      <c r="A192" s="77"/>
      <c r="B192" s="124">
        <v>45159</v>
      </c>
      <c r="C192" s="125"/>
      <c r="D192" s="115" t="s">
        <v>23</v>
      </c>
      <c r="E192" s="116"/>
      <c r="F192" s="163">
        <v>6603304.0700000003</v>
      </c>
      <c r="G192" s="117">
        <f t="shared" si="2"/>
        <v>36492002.846399859</v>
      </c>
    </row>
    <row r="193" spans="1:7" s="7" customFormat="1" ht="18" thickTop="1" thickBot="1" x14ac:dyDescent="0.25">
      <c r="A193" s="77"/>
      <c r="B193" s="124">
        <v>45160</v>
      </c>
      <c r="C193" s="125"/>
      <c r="D193" s="115" t="s">
        <v>41</v>
      </c>
      <c r="E193" s="116">
        <v>3405</v>
      </c>
      <c r="F193" s="163"/>
      <c r="G193" s="117">
        <f t="shared" si="2"/>
        <v>36495407.846399859</v>
      </c>
    </row>
    <row r="194" spans="1:7" s="7" customFormat="1" ht="18" thickTop="1" thickBot="1" x14ac:dyDescent="0.25">
      <c r="A194" s="77"/>
      <c r="B194" s="124">
        <v>45160</v>
      </c>
      <c r="C194" s="125"/>
      <c r="D194" s="115" t="s">
        <v>41</v>
      </c>
      <c r="E194" s="116">
        <v>21885</v>
      </c>
      <c r="F194" s="163"/>
      <c r="G194" s="117">
        <f t="shared" si="2"/>
        <v>36517292.846399859</v>
      </c>
    </row>
    <row r="195" spans="1:7" s="7" customFormat="1" ht="18" thickTop="1" thickBot="1" x14ac:dyDescent="0.25">
      <c r="A195" s="77"/>
      <c r="B195" s="124">
        <v>45160</v>
      </c>
      <c r="C195" s="125"/>
      <c r="D195" s="115" t="s">
        <v>41</v>
      </c>
      <c r="E195" s="116">
        <v>3715</v>
      </c>
      <c r="F195" s="163"/>
      <c r="G195" s="117">
        <f t="shared" si="2"/>
        <v>36521007.846399859</v>
      </c>
    </row>
    <row r="196" spans="1:7" s="7" customFormat="1" ht="18" thickTop="1" thickBot="1" x14ac:dyDescent="0.25">
      <c r="A196" s="77"/>
      <c r="B196" s="124">
        <v>45160</v>
      </c>
      <c r="C196" s="125"/>
      <c r="D196" s="115" t="s">
        <v>41</v>
      </c>
      <c r="E196" s="116">
        <v>100</v>
      </c>
      <c r="F196" s="163"/>
      <c r="G196" s="117">
        <f t="shared" si="2"/>
        <v>36521107.846399859</v>
      </c>
    </row>
    <row r="197" spans="1:7" s="7" customFormat="1" ht="18" thickTop="1" thickBot="1" x14ac:dyDescent="0.25">
      <c r="A197" s="77"/>
      <c r="B197" s="124">
        <v>45160</v>
      </c>
      <c r="C197" s="125"/>
      <c r="D197" s="115" t="s">
        <v>41</v>
      </c>
      <c r="E197" s="116">
        <v>495</v>
      </c>
      <c r="F197" s="163"/>
      <c r="G197" s="117">
        <f t="shared" ref="G197:G260" si="3">G196+E197-F197</f>
        <v>36521602.846399859</v>
      </c>
    </row>
    <row r="198" spans="1:7" s="7" customFormat="1" ht="18" thickTop="1" thickBot="1" x14ac:dyDescent="0.25">
      <c r="A198" s="77"/>
      <c r="B198" s="124">
        <v>45160</v>
      </c>
      <c r="C198" s="125"/>
      <c r="D198" s="115" t="s">
        <v>41</v>
      </c>
      <c r="E198" s="116">
        <v>1020</v>
      </c>
      <c r="F198" s="163"/>
      <c r="G198" s="117">
        <f t="shared" si="3"/>
        <v>36522622.846399859</v>
      </c>
    </row>
    <row r="199" spans="1:7" s="7" customFormat="1" ht="18" thickTop="1" thickBot="1" x14ac:dyDescent="0.25">
      <c r="A199" s="77"/>
      <c r="B199" s="124">
        <v>45160</v>
      </c>
      <c r="C199" s="125"/>
      <c r="D199" s="115" t="s">
        <v>41</v>
      </c>
      <c r="E199" s="116">
        <v>20000</v>
      </c>
      <c r="F199" s="163"/>
      <c r="G199" s="117">
        <f t="shared" si="3"/>
        <v>36542622.846399859</v>
      </c>
    </row>
    <row r="200" spans="1:7" s="7" customFormat="1" ht="18" thickTop="1" thickBot="1" x14ac:dyDescent="0.25">
      <c r="A200" s="77"/>
      <c r="B200" s="124">
        <v>45160</v>
      </c>
      <c r="C200" s="125"/>
      <c r="D200" s="115" t="s">
        <v>29</v>
      </c>
      <c r="E200" s="116">
        <v>41557.199999999997</v>
      </c>
      <c r="F200" s="163">
        <v>1040.51</v>
      </c>
      <c r="G200" s="117">
        <f t="shared" si="3"/>
        <v>36583139.536399864</v>
      </c>
    </row>
    <row r="201" spans="1:7" s="7" customFormat="1" ht="18" thickTop="1" thickBot="1" x14ac:dyDescent="0.25">
      <c r="A201" s="77"/>
      <c r="B201" s="124">
        <v>45161</v>
      </c>
      <c r="C201" s="125"/>
      <c r="D201" s="115" t="s">
        <v>41</v>
      </c>
      <c r="E201" s="116">
        <v>3000</v>
      </c>
      <c r="F201" s="163"/>
      <c r="G201" s="117">
        <f t="shared" si="3"/>
        <v>36586139.536399864</v>
      </c>
    </row>
    <row r="202" spans="1:7" s="7" customFormat="1" ht="18" thickTop="1" thickBot="1" x14ac:dyDescent="0.25">
      <c r="A202" s="77"/>
      <c r="B202" s="124">
        <v>45161</v>
      </c>
      <c r="C202" s="125"/>
      <c r="D202" s="115" t="s">
        <v>29</v>
      </c>
      <c r="E202" s="116">
        <v>3600</v>
      </c>
      <c r="F202" s="163">
        <v>90</v>
      </c>
      <c r="G202" s="117">
        <f t="shared" si="3"/>
        <v>36589649.536399864</v>
      </c>
    </row>
    <row r="203" spans="1:7" s="7" customFormat="1" ht="21.75" customHeight="1" thickTop="1" thickBot="1" x14ac:dyDescent="0.25">
      <c r="A203" s="77"/>
      <c r="B203" s="124">
        <v>45162</v>
      </c>
      <c r="C203" s="125"/>
      <c r="D203" s="115" t="s">
        <v>41</v>
      </c>
      <c r="E203" s="116">
        <v>6400</v>
      </c>
      <c r="F203" s="163"/>
      <c r="G203" s="117">
        <f t="shared" si="3"/>
        <v>36596049.536399864</v>
      </c>
    </row>
    <row r="204" spans="1:7" s="7" customFormat="1" ht="18" thickTop="1" thickBot="1" x14ac:dyDescent="0.25">
      <c r="A204" s="77"/>
      <c r="B204" s="124">
        <v>45162</v>
      </c>
      <c r="C204" s="125"/>
      <c r="D204" s="115" t="s">
        <v>41</v>
      </c>
      <c r="E204" s="116">
        <v>10075</v>
      </c>
      <c r="F204" s="163"/>
      <c r="G204" s="117">
        <f t="shared" si="3"/>
        <v>36606124.536399864</v>
      </c>
    </row>
    <row r="205" spans="1:7" s="7" customFormat="1" ht="18" thickTop="1" thickBot="1" x14ac:dyDescent="0.25">
      <c r="A205" s="77"/>
      <c r="B205" s="124">
        <v>45162</v>
      </c>
      <c r="C205" s="125"/>
      <c r="D205" s="115" t="s">
        <v>41</v>
      </c>
      <c r="E205" s="116">
        <v>51230</v>
      </c>
      <c r="F205" s="163"/>
      <c r="G205" s="117">
        <f t="shared" si="3"/>
        <v>36657354.536399864</v>
      </c>
    </row>
    <row r="206" spans="1:7" s="7" customFormat="1" ht="18" thickTop="1" thickBot="1" x14ac:dyDescent="0.25">
      <c r="A206" s="77"/>
      <c r="B206" s="124">
        <v>45162</v>
      </c>
      <c r="C206" s="125"/>
      <c r="D206" s="115" t="s">
        <v>41</v>
      </c>
      <c r="E206" s="116">
        <v>43732</v>
      </c>
      <c r="F206" s="163"/>
      <c r="G206" s="117">
        <f t="shared" si="3"/>
        <v>36701086.536399864</v>
      </c>
    </row>
    <row r="207" spans="1:7" s="7" customFormat="1" ht="18" thickTop="1" thickBot="1" x14ac:dyDescent="0.25">
      <c r="A207" s="77"/>
      <c r="B207" s="124">
        <v>45162</v>
      </c>
      <c r="C207" s="125"/>
      <c r="D207" s="115" t="s">
        <v>41</v>
      </c>
      <c r="E207" s="116">
        <v>30181</v>
      </c>
      <c r="F207" s="163"/>
      <c r="G207" s="117">
        <f t="shared" si="3"/>
        <v>36731267.536399864</v>
      </c>
    </row>
    <row r="208" spans="1:7" s="7" customFormat="1" ht="18" thickTop="1" thickBot="1" x14ac:dyDescent="0.25">
      <c r="A208" s="77"/>
      <c r="B208" s="124">
        <v>45162</v>
      </c>
      <c r="C208" s="125"/>
      <c r="D208" s="115" t="s">
        <v>29</v>
      </c>
      <c r="E208" s="116">
        <v>141034.68</v>
      </c>
      <c r="F208" s="163">
        <v>3640.02</v>
      </c>
      <c r="G208" s="117">
        <f t="shared" si="3"/>
        <v>36868662.19639986</v>
      </c>
    </row>
    <row r="209" spans="1:7" s="7" customFormat="1" ht="18" thickTop="1" thickBot="1" x14ac:dyDescent="0.25">
      <c r="A209" s="77"/>
      <c r="B209" s="124">
        <v>45163</v>
      </c>
      <c r="C209" s="125"/>
      <c r="D209" s="115" t="s">
        <v>41</v>
      </c>
      <c r="E209" s="116">
        <v>39937</v>
      </c>
      <c r="F209" s="163"/>
      <c r="G209" s="117">
        <f t="shared" si="3"/>
        <v>36908599.19639986</v>
      </c>
    </row>
    <row r="210" spans="1:7" s="7" customFormat="1" ht="18" thickTop="1" thickBot="1" x14ac:dyDescent="0.25">
      <c r="A210" s="77"/>
      <c r="B210" s="124">
        <v>45163</v>
      </c>
      <c r="C210" s="125"/>
      <c r="D210" s="115" t="s">
        <v>41</v>
      </c>
      <c r="E210" s="116">
        <v>50565</v>
      </c>
      <c r="F210" s="163"/>
      <c r="G210" s="117">
        <f t="shared" si="3"/>
        <v>36959164.19639986</v>
      </c>
    </row>
    <row r="211" spans="1:7" s="7" customFormat="1" ht="18" thickTop="1" thickBot="1" x14ac:dyDescent="0.25">
      <c r="A211" s="77"/>
      <c r="B211" s="124">
        <v>45163</v>
      </c>
      <c r="C211" s="125"/>
      <c r="D211" s="115" t="s">
        <v>41</v>
      </c>
      <c r="E211" s="116">
        <v>5960</v>
      </c>
      <c r="F211" s="163"/>
      <c r="G211" s="117">
        <f t="shared" si="3"/>
        <v>36965124.19639986</v>
      </c>
    </row>
    <row r="212" spans="1:7" s="7" customFormat="1" ht="18" thickTop="1" thickBot="1" x14ac:dyDescent="0.25">
      <c r="A212" s="77"/>
      <c r="B212" s="124">
        <v>45163</v>
      </c>
      <c r="C212" s="125"/>
      <c r="D212" s="115" t="s">
        <v>41</v>
      </c>
      <c r="E212" s="116">
        <v>5175</v>
      </c>
      <c r="F212" s="163"/>
      <c r="G212" s="117">
        <f t="shared" si="3"/>
        <v>36970299.19639986</v>
      </c>
    </row>
    <row r="213" spans="1:7" s="7" customFormat="1" ht="18" thickTop="1" thickBot="1" x14ac:dyDescent="0.25">
      <c r="A213" s="77"/>
      <c r="B213" s="124">
        <v>45163</v>
      </c>
      <c r="C213" s="125"/>
      <c r="D213" s="115" t="s">
        <v>41</v>
      </c>
      <c r="E213" s="116">
        <v>2250</v>
      </c>
      <c r="F213" s="163"/>
      <c r="G213" s="117">
        <f t="shared" si="3"/>
        <v>36972549.19639986</v>
      </c>
    </row>
    <row r="214" spans="1:7" s="7" customFormat="1" ht="18" thickTop="1" thickBot="1" x14ac:dyDescent="0.25">
      <c r="A214" s="77"/>
      <c r="B214" s="124">
        <v>45163</v>
      </c>
      <c r="C214" s="125"/>
      <c r="D214" s="115" t="s">
        <v>41</v>
      </c>
      <c r="E214" s="116">
        <v>57936</v>
      </c>
      <c r="F214" s="163"/>
      <c r="G214" s="117">
        <f t="shared" si="3"/>
        <v>37030485.19639986</v>
      </c>
    </row>
    <row r="215" spans="1:7" s="7" customFormat="1" ht="18" thickTop="1" thickBot="1" x14ac:dyDescent="0.25">
      <c r="A215" s="77"/>
      <c r="B215" s="124">
        <v>45163</v>
      </c>
      <c r="C215" s="125"/>
      <c r="D215" s="115" t="s">
        <v>29</v>
      </c>
      <c r="E215" s="116">
        <v>86316.14</v>
      </c>
      <c r="F215" s="163">
        <v>2246.62</v>
      </c>
      <c r="G215" s="117">
        <f t="shared" si="3"/>
        <v>37114554.716399863</v>
      </c>
    </row>
    <row r="216" spans="1:7" s="7" customFormat="1" ht="31.5" thickTop="1" thickBot="1" x14ac:dyDescent="0.25">
      <c r="A216" s="77"/>
      <c r="B216" s="124">
        <v>45163</v>
      </c>
      <c r="C216" s="125"/>
      <c r="D216" s="115" t="s">
        <v>49</v>
      </c>
      <c r="E216" s="116">
        <v>249480</v>
      </c>
      <c r="F216" s="163"/>
      <c r="G216" s="117">
        <f t="shared" si="3"/>
        <v>37364034.716399863</v>
      </c>
    </row>
    <row r="217" spans="1:7" s="7" customFormat="1" ht="18" thickTop="1" thickBot="1" x14ac:dyDescent="0.25">
      <c r="A217" s="77"/>
      <c r="B217" s="124">
        <v>45163</v>
      </c>
      <c r="C217" s="125"/>
      <c r="D217" s="115" t="s">
        <v>83</v>
      </c>
      <c r="E217" s="116">
        <v>50000</v>
      </c>
      <c r="F217" s="163"/>
      <c r="G217" s="117">
        <f t="shared" si="3"/>
        <v>37414034.716399863</v>
      </c>
    </row>
    <row r="218" spans="1:7" s="7" customFormat="1" ht="18" thickTop="1" thickBot="1" x14ac:dyDescent="0.25">
      <c r="A218" s="77"/>
      <c r="B218" s="124">
        <v>45164</v>
      </c>
      <c r="C218" s="125"/>
      <c r="D218" s="115" t="s">
        <v>41</v>
      </c>
      <c r="E218" s="116">
        <v>3750</v>
      </c>
      <c r="F218" s="163"/>
      <c r="G218" s="117">
        <f t="shared" si="3"/>
        <v>37417784.716399863</v>
      </c>
    </row>
    <row r="219" spans="1:7" s="7" customFormat="1" ht="18" thickTop="1" thickBot="1" x14ac:dyDescent="0.25">
      <c r="A219" s="77"/>
      <c r="B219" s="124">
        <v>45163</v>
      </c>
      <c r="C219" s="125"/>
      <c r="D219" s="115" t="s">
        <v>29</v>
      </c>
      <c r="E219" s="116">
        <v>41012</v>
      </c>
      <c r="F219" s="163">
        <v>1103.4000000000001</v>
      </c>
      <c r="G219" s="117">
        <f t="shared" si="3"/>
        <v>37457693.316399865</v>
      </c>
    </row>
    <row r="220" spans="1:7" s="7" customFormat="1" ht="18" thickTop="1" thickBot="1" x14ac:dyDescent="0.25">
      <c r="A220" s="77"/>
      <c r="B220" s="124">
        <v>45165</v>
      </c>
      <c r="C220" s="125"/>
      <c r="D220" s="115" t="s">
        <v>41</v>
      </c>
      <c r="E220" s="116">
        <v>26000</v>
      </c>
      <c r="F220" s="163"/>
      <c r="G220" s="117">
        <f t="shared" si="3"/>
        <v>37483693.316399865</v>
      </c>
    </row>
    <row r="221" spans="1:7" s="7" customFormat="1" ht="18" thickTop="1" thickBot="1" x14ac:dyDescent="0.25">
      <c r="A221" s="77"/>
      <c r="B221" s="124">
        <v>45165</v>
      </c>
      <c r="C221" s="125"/>
      <c r="D221" s="115" t="s">
        <v>29</v>
      </c>
      <c r="E221" s="116">
        <v>25500</v>
      </c>
      <c r="F221" s="163">
        <v>637.5</v>
      </c>
      <c r="G221" s="117">
        <f t="shared" si="3"/>
        <v>37508555.816399865</v>
      </c>
    </row>
    <row r="222" spans="1:7" s="7" customFormat="1" ht="18" thickTop="1" thickBot="1" x14ac:dyDescent="0.25">
      <c r="A222" s="77"/>
      <c r="B222" s="124">
        <v>45166</v>
      </c>
      <c r="C222" s="125"/>
      <c r="D222" s="115" t="s">
        <v>41</v>
      </c>
      <c r="E222" s="116">
        <v>74100</v>
      </c>
      <c r="F222" s="163"/>
      <c r="G222" s="117">
        <f t="shared" si="3"/>
        <v>37582655.816399865</v>
      </c>
    </row>
    <row r="223" spans="1:7" s="7" customFormat="1" ht="18" thickTop="1" thickBot="1" x14ac:dyDescent="0.25">
      <c r="A223" s="77"/>
      <c r="B223" s="124">
        <v>45166</v>
      </c>
      <c r="C223" s="125"/>
      <c r="D223" s="115" t="s">
        <v>41</v>
      </c>
      <c r="E223" s="116">
        <v>8150</v>
      </c>
      <c r="F223" s="163"/>
      <c r="G223" s="117">
        <f t="shared" si="3"/>
        <v>37590805.816399865</v>
      </c>
    </row>
    <row r="224" spans="1:7" s="7" customFormat="1" ht="18" thickTop="1" thickBot="1" x14ac:dyDescent="0.25">
      <c r="A224" s="77"/>
      <c r="B224" s="124">
        <v>45166</v>
      </c>
      <c r="C224" s="125"/>
      <c r="D224" s="115" t="s">
        <v>41</v>
      </c>
      <c r="E224" s="116">
        <v>41625</v>
      </c>
      <c r="F224" s="163"/>
      <c r="G224" s="117">
        <f t="shared" si="3"/>
        <v>37632430.816399865</v>
      </c>
    </row>
    <row r="225" spans="1:7" s="7" customFormat="1" ht="18" thickTop="1" thickBot="1" x14ac:dyDescent="0.25">
      <c r="A225" s="77"/>
      <c r="B225" s="124">
        <v>45166</v>
      </c>
      <c r="C225" s="125"/>
      <c r="D225" s="115" t="s">
        <v>41</v>
      </c>
      <c r="E225" s="116">
        <v>12410</v>
      </c>
      <c r="F225" s="163"/>
      <c r="G225" s="117">
        <f t="shared" si="3"/>
        <v>37644840.816399865</v>
      </c>
    </row>
    <row r="226" spans="1:7" s="7" customFormat="1" ht="18" thickTop="1" thickBot="1" x14ac:dyDescent="0.25">
      <c r="A226" s="77"/>
      <c r="B226" s="124">
        <v>45166</v>
      </c>
      <c r="C226" s="125"/>
      <c r="D226" s="115" t="s">
        <v>41</v>
      </c>
      <c r="E226" s="116">
        <v>1820</v>
      </c>
      <c r="F226" s="163"/>
      <c r="G226" s="117">
        <f t="shared" si="3"/>
        <v>37646660.816399865</v>
      </c>
    </row>
    <row r="227" spans="1:7" s="7" customFormat="1" ht="18" thickTop="1" thickBot="1" x14ac:dyDescent="0.25">
      <c r="A227" s="77"/>
      <c r="B227" s="124">
        <v>45166</v>
      </c>
      <c r="C227" s="125"/>
      <c r="D227" s="115" t="s">
        <v>41</v>
      </c>
      <c r="E227" s="116">
        <v>42786</v>
      </c>
      <c r="F227" s="163"/>
      <c r="G227" s="117">
        <f t="shared" si="3"/>
        <v>37689446.816399865</v>
      </c>
    </row>
    <row r="228" spans="1:7" s="7" customFormat="1" ht="18" thickTop="1" thickBot="1" x14ac:dyDescent="0.25">
      <c r="A228" s="77"/>
      <c r="B228" s="124">
        <v>45166</v>
      </c>
      <c r="C228" s="125"/>
      <c r="D228" s="115" t="s">
        <v>41</v>
      </c>
      <c r="E228" s="116">
        <v>1700</v>
      </c>
      <c r="F228" s="163"/>
      <c r="G228" s="117">
        <f t="shared" si="3"/>
        <v>37691146.816399865</v>
      </c>
    </row>
    <row r="229" spans="1:7" s="7" customFormat="1" ht="18" thickTop="1" thickBot="1" x14ac:dyDescent="0.25">
      <c r="A229" s="77"/>
      <c r="B229" s="124">
        <v>45166</v>
      </c>
      <c r="C229" s="125"/>
      <c r="D229" s="115" t="s">
        <v>29</v>
      </c>
      <c r="E229" s="116">
        <v>88986.8</v>
      </c>
      <c r="F229" s="163">
        <v>2294.67</v>
      </c>
      <c r="G229" s="117">
        <f t="shared" si="3"/>
        <v>37777838.94639986</v>
      </c>
    </row>
    <row r="230" spans="1:7" s="7" customFormat="1" ht="18" thickTop="1" thickBot="1" x14ac:dyDescent="0.25">
      <c r="A230" s="77"/>
      <c r="B230" s="124">
        <v>45166</v>
      </c>
      <c r="C230" s="125"/>
      <c r="D230" s="115" t="s">
        <v>104</v>
      </c>
      <c r="E230" s="116">
        <v>50750.6</v>
      </c>
      <c r="F230" s="163"/>
      <c r="G230" s="117">
        <f t="shared" si="3"/>
        <v>37828589.546399862</v>
      </c>
    </row>
    <row r="231" spans="1:7" s="7" customFormat="1" ht="18" thickTop="1" thickBot="1" x14ac:dyDescent="0.25">
      <c r="A231" s="77"/>
      <c r="B231" s="124">
        <v>45166</v>
      </c>
      <c r="C231" s="125"/>
      <c r="D231" s="115" t="s">
        <v>104</v>
      </c>
      <c r="E231" s="116">
        <v>68000</v>
      </c>
      <c r="F231" s="163"/>
      <c r="G231" s="117">
        <f t="shared" si="3"/>
        <v>37896589.546399862</v>
      </c>
    </row>
    <row r="232" spans="1:7" s="7" customFormat="1" ht="18" thickTop="1" thickBot="1" x14ac:dyDescent="0.25">
      <c r="A232" s="77"/>
      <c r="B232" s="124">
        <v>45166</v>
      </c>
      <c r="C232" s="125"/>
      <c r="D232" s="115" t="s">
        <v>74</v>
      </c>
      <c r="E232" s="116">
        <v>68402.5</v>
      </c>
      <c r="F232" s="163"/>
      <c r="G232" s="117">
        <f t="shared" si="3"/>
        <v>37964992.046399862</v>
      </c>
    </row>
    <row r="233" spans="1:7" s="7" customFormat="1" ht="18" thickTop="1" thickBot="1" x14ac:dyDescent="0.25">
      <c r="A233" s="77"/>
      <c r="B233" s="124">
        <v>45166</v>
      </c>
      <c r="C233" s="125"/>
      <c r="D233" s="115" t="s">
        <v>109</v>
      </c>
      <c r="E233" s="116">
        <v>31030.400000000001</v>
      </c>
      <c r="F233" s="163"/>
      <c r="G233" s="117">
        <f t="shared" si="3"/>
        <v>37996022.44639986</v>
      </c>
    </row>
    <row r="234" spans="1:7" s="7" customFormat="1" ht="18" thickTop="1" thickBot="1" x14ac:dyDescent="0.25">
      <c r="A234" s="77"/>
      <c r="B234" s="124">
        <v>45167</v>
      </c>
      <c r="C234" s="125"/>
      <c r="D234" s="115" t="s">
        <v>41</v>
      </c>
      <c r="E234" s="116">
        <v>111090</v>
      </c>
      <c r="F234" s="163"/>
      <c r="G234" s="117">
        <f t="shared" si="3"/>
        <v>38107112.44639986</v>
      </c>
    </row>
    <row r="235" spans="1:7" s="7" customFormat="1" ht="18" thickTop="1" thickBot="1" x14ac:dyDescent="0.25">
      <c r="A235" s="77"/>
      <c r="B235" s="124">
        <v>45167</v>
      </c>
      <c r="C235" s="125"/>
      <c r="D235" s="115" t="s">
        <v>41</v>
      </c>
      <c r="E235" s="116">
        <v>31271</v>
      </c>
      <c r="F235" s="163"/>
      <c r="G235" s="117">
        <f t="shared" si="3"/>
        <v>38138383.44639986</v>
      </c>
    </row>
    <row r="236" spans="1:7" s="7" customFormat="1" ht="18" thickTop="1" thickBot="1" x14ac:dyDescent="0.25">
      <c r="A236" s="77"/>
      <c r="B236" s="124">
        <v>45167</v>
      </c>
      <c r="C236" s="125"/>
      <c r="D236" s="115" t="s">
        <v>41</v>
      </c>
      <c r="E236" s="116">
        <v>1435</v>
      </c>
      <c r="F236" s="163"/>
      <c r="G236" s="117">
        <f t="shared" si="3"/>
        <v>38139818.44639986</v>
      </c>
    </row>
    <row r="237" spans="1:7" s="7" customFormat="1" ht="18" thickTop="1" thickBot="1" x14ac:dyDescent="0.25">
      <c r="A237" s="77"/>
      <c r="B237" s="124">
        <v>45167</v>
      </c>
      <c r="C237" s="125"/>
      <c r="D237" s="115" t="s">
        <v>41</v>
      </c>
      <c r="E237" s="116">
        <v>16000</v>
      </c>
      <c r="F237" s="163"/>
      <c r="G237" s="117">
        <f t="shared" si="3"/>
        <v>38155818.44639986</v>
      </c>
    </row>
    <row r="238" spans="1:7" s="7" customFormat="1" ht="18" thickTop="1" thickBot="1" x14ac:dyDescent="0.25">
      <c r="A238" s="77"/>
      <c r="B238" s="124">
        <v>45167</v>
      </c>
      <c r="C238" s="125"/>
      <c r="D238" s="115" t="s">
        <v>41</v>
      </c>
      <c r="E238" s="116">
        <v>1200</v>
      </c>
      <c r="F238" s="163"/>
      <c r="G238" s="117">
        <f t="shared" si="3"/>
        <v>38157018.44639986</v>
      </c>
    </row>
    <row r="239" spans="1:7" s="7" customFormat="1" ht="18" thickTop="1" thickBot="1" x14ac:dyDescent="0.25">
      <c r="A239" s="77"/>
      <c r="B239" s="124">
        <v>45167</v>
      </c>
      <c r="C239" s="125"/>
      <c r="D239" s="115" t="s">
        <v>41</v>
      </c>
      <c r="E239" s="116">
        <v>47650</v>
      </c>
      <c r="F239" s="163"/>
      <c r="G239" s="117">
        <f t="shared" si="3"/>
        <v>38204668.44639986</v>
      </c>
    </row>
    <row r="240" spans="1:7" s="7" customFormat="1" ht="23.25" customHeight="1" thickTop="1" thickBot="1" x14ac:dyDescent="0.25">
      <c r="A240" s="77"/>
      <c r="B240" s="124">
        <v>45167</v>
      </c>
      <c r="C240" s="125"/>
      <c r="D240" s="115" t="s">
        <v>41</v>
      </c>
      <c r="E240" s="116">
        <v>40</v>
      </c>
      <c r="F240" s="163"/>
      <c r="G240" s="117">
        <f t="shared" si="3"/>
        <v>38204708.44639986</v>
      </c>
    </row>
    <row r="241" spans="1:7" s="7" customFormat="1" ht="18" thickTop="1" thickBot="1" x14ac:dyDescent="0.25">
      <c r="A241" s="77"/>
      <c r="B241" s="124">
        <v>45167</v>
      </c>
      <c r="C241" s="125"/>
      <c r="D241" s="115" t="s">
        <v>29</v>
      </c>
      <c r="E241" s="116">
        <v>87068.25</v>
      </c>
      <c r="F241" s="163">
        <v>2308.35</v>
      </c>
      <c r="G241" s="117">
        <f t="shared" si="3"/>
        <v>38289468.346399859</v>
      </c>
    </row>
    <row r="242" spans="1:7" s="7" customFormat="1" ht="18" thickTop="1" thickBot="1" x14ac:dyDescent="0.25">
      <c r="A242" s="77"/>
      <c r="B242" s="124">
        <v>45167</v>
      </c>
      <c r="C242" s="125"/>
      <c r="D242" s="115" t="s">
        <v>102</v>
      </c>
      <c r="E242" s="116">
        <v>269105.7</v>
      </c>
      <c r="F242" s="163"/>
      <c r="G242" s="117">
        <f t="shared" si="3"/>
        <v>38558574.046399862</v>
      </c>
    </row>
    <row r="243" spans="1:7" s="7" customFormat="1" ht="46.5" thickTop="1" thickBot="1" x14ac:dyDescent="0.25">
      <c r="A243" s="77"/>
      <c r="B243" s="124">
        <v>45167</v>
      </c>
      <c r="C243" s="125"/>
      <c r="D243" s="115" t="s">
        <v>110</v>
      </c>
      <c r="E243" s="116">
        <v>26000</v>
      </c>
      <c r="F243" s="163"/>
      <c r="G243" s="117">
        <f t="shared" si="3"/>
        <v>38584574.046399862</v>
      </c>
    </row>
    <row r="244" spans="1:7" s="7" customFormat="1" ht="18" thickTop="1" thickBot="1" x14ac:dyDescent="0.25">
      <c r="A244" s="77"/>
      <c r="B244" s="124">
        <v>45168</v>
      </c>
      <c r="C244" s="125"/>
      <c r="D244" s="115" t="s">
        <v>41</v>
      </c>
      <c r="E244" s="116">
        <v>37247</v>
      </c>
      <c r="F244" s="163"/>
      <c r="G244" s="117">
        <f t="shared" si="3"/>
        <v>38621821.046399862</v>
      </c>
    </row>
    <row r="245" spans="1:7" s="7" customFormat="1" ht="18" thickTop="1" thickBot="1" x14ac:dyDescent="0.25">
      <c r="A245" s="77"/>
      <c r="B245" s="124">
        <v>45168</v>
      </c>
      <c r="C245" s="125"/>
      <c r="D245" s="115" t="s">
        <v>41</v>
      </c>
      <c r="E245" s="116">
        <v>28335</v>
      </c>
      <c r="F245" s="163"/>
      <c r="G245" s="117">
        <f t="shared" si="3"/>
        <v>38650156.046399862</v>
      </c>
    </row>
    <row r="246" spans="1:7" s="7" customFormat="1" ht="18" thickTop="1" thickBot="1" x14ac:dyDescent="0.25">
      <c r="A246" s="77"/>
      <c r="B246" s="124">
        <v>45168</v>
      </c>
      <c r="C246" s="125"/>
      <c r="D246" s="115" t="s">
        <v>41</v>
      </c>
      <c r="E246" s="116">
        <v>16745</v>
      </c>
      <c r="F246" s="163"/>
      <c r="G246" s="117">
        <f t="shared" si="3"/>
        <v>38666901.046399862</v>
      </c>
    </row>
    <row r="247" spans="1:7" s="7" customFormat="1" ht="18" thickTop="1" thickBot="1" x14ac:dyDescent="0.25">
      <c r="A247" s="77"/>
      <c r="B247" s="124">
        <v>45168</v>
      </c>
      <c r="C247" s="125"/>
      <c r="D247" s="115" t="s">
        <v>41</v>
      </c>
      <c r="E247" s="116">
        <v>4425</v>
      </c>
      <c r="F247" s="163"/>
      <c r="G247" s="117">
        <f t="shared" si="3"/>
        <v>38671326.046399862</v>
      </c>
    </row>
    <row r="248" spans="1:7" s="7" customFormat="1" ht="18" thickTop="1" thickBot="1" x14ac:dyDescent="0.25">
      <c r="A248" s="77"/>
      <c r="B248" s="124">
        <v>45168</v>
      </c>
      <c r="C248" s="125"/>
      <c r="D248" s="115" t="s">
        <v>41</v>
      </c>
      <c r="E248" s="116">
        <v>6420</v>
      </c>
      <c r="F248" s="163"/>
      <c r="G248" s="117">
        <f t="shared" si="3"/>
        <v>38677746.046399862</v>
      </c>
    </row>
    <row r="249" spans="1:7" s="7" customFormat="1" ht="18" thickTop="1" thickBot="1" x14ac:dyDescent="0.25">
      <c r="A249" s="77"/>
      <c r="B249" s="124">
        <v>45168</v>
      </c>
      <c r="C249" s="125"/>
      <c r="D249" s="115" t="s">
        <v>41</v>
      </c>
      <c r="E249" s="116">
        <v>49940</v>
      </c>
      <c r="F249" s="163"/>
      <c r="G249" s="117">
        <f t="shared" si="3"/>
        <v>38727686.046399862</v>
      </c>
    </row>
    <row r="250" spans="1:7" s="7" customFormat="1" ht="18" thickTop="1" thickBot="1" x14ac:dyDescent="0.25">
      <c r="A250" s="77"/>
      <c r="B250" s="124">
        <v>45168</v>
      </c>
      <c r="C250" s="125"/>
      <c r="D250" s="115" t="s">
        <v>29</v>
      </c>
      <c r="E250" s="116">
        <v>168634.2</v>
      </c>
      <c r="F250" s="163">
        <v>4264.8599999999997</v>
      </c>
      <c r="G250" s="117">
        <f t="shared" si="3"/>
        <v>38892055.386399865</v>
      </c>
    </row>
    <row r="251" spans="1:7" s="7" customFormat="1" ht="18" thickTop="1" thickBot="1" x14ac:dyDescent="0.25">
      <c r="A251" s="77"/>
      <c r="B251" s="124">
        <v>45168</v>
      </c>
      <c r="C251" s="125"/>
      <c r="D251" s="115" t="s">
        <v>23</v>
      </c>
      <c r="E251" s="116"/>
      <c r="F251" s="163">
        <v>487450.95</v>
      </c>
      <c r="G251" s="117">
        <f t="shared" si="3"/>
        <v>38404604.436399862</v>
      </c>
    </row>
    <row r="252" spans="1:7" s="7" customFormat="1" ht="18" thickTop="1" thickBot="1" x14ac:dyDescent="0.25">
      <c r="A252" s="77"/>
      <c r="B252" s="124">
        <v>45169</v>
      </c>
      <c r="C252" s="125"/>
      <c r="D252" s="115" t="s">
        <v>41</v>
      </c>
      <c r="E252" s="116">
        <v>126465</v>
      </c>
      <c r="F252" s="163"/>
      <c r="G252" s="117">
        <f t="shared" si="3"/>
        <v>38531069.436399862</v>
      </c>
    </row>
    <row r="253" spans="1:7" s="7" customFormat="1" ht="18" thickTop="1" thickBot="1" x14ac:dyDescent="0.25">
      <c r="A253" s="77"/>
      <c r="B253" s="124">
        <v>45169</v>
      </c>
      <c r="C253" s="125"/>
      <c r="D253" s="115" t="s">
        <v>41</v>
      </c>
      <c r="E253" s="116">
        <v>60670</v>
      </c>
      <c r="F253" s="163"/>
      <c r="G253" s="117">
        <f t="shared" si="3"/>
        <v>38591739.436399862</v>
      </c>
    </row>
    <row r="254" spans="1:7" s="7" customFormat="1" ht="18" thickTop="1" thickBot="1" x14ac:dyDescent="0.25">
      <c r="A254" s="77"/>
      <c r="B254" s="124">
        <v>45169</v>
      </c>
      <c r="C254" s="125"/>
      <c r="D254" s="115" t="s">
        <v>41</v>
      </c>
      <c r="E254" s="116">
        <v>10270</v>
      </c>
      <c r="F254" s="163"/>
      <c r="G254" s="117">
        <f t="shared" si="3"/>
        <v>38602009.436399862</v>
      </c>
    </row>
    <row r="255" spans="1:7" s="7" customFormat="1" ht="18" thickTop="1" thickBot="1" x14ac:dyDescent="0.25">
      <c r="A255" s="77"/>
      <c r="B255" s="124">
        <v>45169</v>
      </c>
      <c r="C255" s="125"/>
      <c r="D255" s="115" t="s">
        <v>41</v>
      </c>
      <c r="E255" s="116">
        <v>2730</v>
      </c>
      <c r="F255" s="163"/>
      <c r="G255" s="117">
        <f t="shared" si="3"/>
        <v>38604739.436399862</v>
      </c>
    </row>
    <row r="256" spans="1:7" s="7" customFormat="1" ht="18" thickTop="1" thickBot="1" x14ac:dyDescent="0.25">
      <c r="A256" s="77"/>
      <c r="B256" s="124">
        <v>45169</v>
      </c>
      <c r="C256" s="125"/>
      <c r="D256" s="115" t="s">
        <v>41</v>
      </c>
      <c r="E256" s="116">
        <v>1778</v>
      </c>
      <c r="F256" s="163"/>
      <c r="G256" s="117">
        <f t="shared" si="3"/>
        <v>38606517.436399862</v>
      </c>
    </row>
    <row r="257" spans="1:7" s="7" customFormat="1" ht="18" thickTop="1" thickBot="1" x14ac:dyDescent="0.25">
      <c r="A257" s="77"/>
      <c r="B257" s="124">
        <v>45169</v>
      </c>
      <c r="C257" s="125"/>
      <c r="D257" s="115" t="s">
        <v>41</v>
      </c>
      <c r="E257" s="116">
        <v>47060</v>
      </c>
      <c r="F257" s="163"/>
      <c r="G257" s="117">
        <f t="shared" si="3"/>
        <v>38653577.436399862</v>
      </c>
    </row>
    <row r="258" spans="1:7" s="7" customFormat="1" ht="18" thickTop="1" thickBot="1" x14ac:dyDescent="0.25">
      <c r="A258" s="77"/>
      <c r="B258" s="124">
        <v>45169</v>
      </c>
      <c r="C258" s="125"/>
      <c r="D258" s="115" t="s">
        <v>29</v>
      </c>
      <c r="E258" s="116">
        <v>38809.9</v>
      </c>
      <c r="F258" s="163"/>
      <c r="G258" s="117">
        <f t="shared" si="3"/>
        <v>38692387.336399861</v>
      </c>
    </row>
    <row r="259" spans="1:7" s="7" customFormat="1" ht="31.5" thickTop="1" thickBot="1" x14ac:dyDescent="0.25">
      <c r="A259" s="77"/>
      <c r="B259" s="124">
        <v>45169</v>
      </c>
      <c r="C259" s="125"/>
      <c r="D259" s="115" t="s">
        <v>50</v>
      </c>
      <c r="E259" s="116">
        <v>8000</v>
      </c>
      <c r="F259" s="163"/>
      <c r="G259" s="117">
        <f t="shared" si="3"/>
        <v>38700387.336399861</v>
      </c>
    </row>
    <row r="260" spans="1:7" s="7" customFormat="1" ht="31.5" thickTop="1" thickBot="1" x14ac:dyDescent="0.25">
      <c r="A260" s="77"/>
      <c r="B260" s="124">
        <v>45169</v>
      </c>
      <c r="C260" s="125"/>
      <c r="D260" s="115" t="s">
        <v>50</v>
      </c>
      <c r="E260" s="116">
        <v>6360</v>
      </c>
      <c r="F260" s="163"/>
      <c r="G260" s="117">
        <f t="shared" si="3"/>
        <v>38706747.336399861</v>
      </c>
    </row>
    <row r="261" spans="1:7" s="7" customFormat="1" ht="31.5" thickTop="1" thickBot="1" x14ac:dyDescent="0.25">
      <c r="A261" s="77"/>
      <c r="B261" s="124">
        <v>45169</v>
      </c>
      <c r="C261" s="125"/>
      <c r="D261" s="115" t="s">
        <v>49</v>
      </c>
      <c r="E261" s="116">
        <v>90880</v>
      </c>
      <c r="F261" s="163"/>
      <c r="G261" s="117">
        <f t="shared" ref="G261:G279" si="4">G260+E261-F261</f>
        <v>38797627.336399861</v>
      </c>
    </row>
    <row r="262" spans="1:7" s="7" customFormat="1" ht="30.75" customHeight="1" thickTop="1" thickBot="1" x14ac:dyDescent="0.25">
      <c r="A262" s="77"/>
      <c r="B262" s="124">
        <v>45169</v>
      </c>
      <c r="C262" s="125"/>
      <c r="D262" s="115" t="s">
        <v>78</v>
      </c>
      <c r="E262" s="116">
        <v>20000</v>
      </c>
      <c r="F262" s="163"/>
      <c r="G262" s="117">
        <f t="shared" si="4"/>
        <v>38817627.336399861</v>
      </c>
    </row>
    <row r="263" spans="1:7" s="7" customFormat="1" ht="18" thickTop="1" thickBot="1" x14ac:dyDescent="0.25">
      <c r="A263" s="77"/>
      <c r="B263" s="124">
        <v>45169</v>
      </c>
      <c r="C263" s="125"/>
      <c r="D263" s="115" t="s">
        <v>111</v>
      </c>
      <c r="E263" s="116">
        <v>172799.83</v>
      </c>
      <c r="F263" s="163"/>
      <c r="G263" s="117">
        <f t="shared" si="4"/>
        <v>38990427.166399859</v>
      </c>
    </row>
    <row r="264" spans="1:7" s="7" customFormat="1" ht="18" thickTop="1" thickBot="1" x14ac:dyDescent="0.25">
      <c r="A264" s="77"/>
      <c r="B264" s="124">
        <v>45169</v>
      </c>
      <c r="C264" s="125"/>
      <c r="D264" s="115" t="s">
        <v>73</v>
      </c>
      <c r="E264" s="116">
        <v>500</v>
      </c>
      <c r="F264" s="163"/>
      <c r="G264" s="117">
        <f t="shared" si="4"/>
        <v>38990927.166399859</v>
      </c>
    </row>
    <row r="265" spans="1:7" s="7" customFormat="1" ht="18" thickTop="1" thickBot="1" x14ac:dyDescent="0.25">
      <c r="A265" s="77"/>
      <c r="B265" s="124">
        <v>45169</v>
      </c>
      <c r="C265" s="125"/>
      <c r="D265" s="115" t="s">
        <v>68</v>
      </c>
      <c r="E265" s="116">
        <v>174423.49</v>
      </c>
      <c r="F265" s="163"/>
      <c r="G265" s="117">
        <f t="shared" si="4"/>
        <v>39165350.656399861</v>
      </c>
    </row>
    <row r="266" spans="1:7" s="7" customFormat="1" ht="18" thickTop="1" thickBot="1" x14ac:dyDescent="0.25">
      <c r="A266" s="77"/>
      <c r="B266" s="124">
        <v>45169</v>
      </c>
      <c r="C266" s="125"/>
      <c r="D266" s="115" t="s">
        <v>23</v>
      </c>
      <c r="E266" s="116"/>
      <c r="F266" s="163">
        <v>832747.48</v>
      </c>
      <c r="G266" s="117">
        <f t="shared" si="4"/>
        <v>38332603.176399864</v>
      </c>
    </row>
    <row r="267" spans="1:7" s="7" customFormat="1" ht="18" hidden="1" thickTop="1" thickBot="1" x14ac:dyDescent="0.25">
      <c r="A267" s="77"/>
      <c r="B267" s="124"/>
      <c r="C267" s="125"/>
      <c r="D267" s="115"/>
      <c r="E267" s="116"/>
      <c r="F267" s="163"/>
      <c r="G267" s="117">
        <f t="shared" si="4"/>
        <v>38332603.176399864</v>
      </c>
    </row>
    <row r="268" spans="1:7" s="7" customFormat="1" ht="18" hidden="1" thickTop="1" thickBot="1" x14ac:dyDescent="0.25">
      <c r="A268" s="77"/>
      <c r="B268" s="124"/>
      <c r="C268" s="125"/>
      <c r="D268" s="115"/>
      <c r="E268" s="116"/>
      <c r="F268" s="163"/>
      <c r="G268" s="117">
        <f t="shared" si="4"/>
        <v>38332603.176399864</v>
      </c>
    </row>
    <row r="269" spans="1:7" s="7" customFormat="1" ht="18" hidden="1" thickTop="1" thickBot="1" x14ac:dyDescent="0.25">
      <c r="A269" s="77"/>
      <c r="B269" s="124"/>
      <c r="C269" s="125"/>
      <c r="D269" s="115"/>
      <c r="E269" s="116"/>
      <c r="F269" s="163"/>
      <c r="G269" s="117">
        <f t="shared" si="4"/>
        <v>38332603.176399864</v>
      </c>
    </row>
    <row r="270" spans="1:7" s="7" customFormat="1" ht="18" hidden="1" thickTop="1" thickBot="1" x14ac:dyDescent="0.25">
      <c r="A270" s="77"/>
      <c r="B270" s="124"/>
      <c r="C270" s="125"/>
      <c r="D270" s="115"/>
      <c r="E270" s="116"/>
      <c r="F270" s="163"/>
      <c r="G270" s="117">
        <f t="shared" si="4"/>
        <v>38332603.176399864</v>
      </c>
    </row>
    <row r="271" spans="1:7" s="7" customFormat="1" ht="18" hidden="1" thickTop="1" thickBot="1" x14ac:dyDescent="0.25">
      <c r="A271" s="77"/>
      <c r="B271" s="124"/>
      <c r="C271" s="125"/>
      <c r="D271" s="115"/>
      <c r="E271" s="116"/>
      <c r="F271" s="163"/>
      <c r="G271" s="117">
        <f t="shared" si="4"/>
        <v>38332603.176399864</v>
      </c>
    </row>
    <row r="272" spans="1:7" s="7" customFormat="1" ht="18" hidden="1" thickTop="1" thickBot="1" x14ac:dyDescent="0.25">
      <c r="A272" s="77"/>
      <c r="B272" s="124"/>
      <c r="C272" s="125"/>
      <c r="D272" s="115"/>
      <c r="E272" s="116"/>
      <c r="F272" s="163"/>
      <c r="G272" s="117">
        <f t="shared" si="4"/>
        <v>38332603.176399864</v>
      </c>
    </row>
    <row r="273" spans="1:8" s="7" customFormat="1" ht="18" hidden="1" thickTop="1" thickBot="1" x14ac:dyDescent="0.25">
      <c r="A273" s="77"/>
      <c r="B273" s="124"/>
      <c r="C273" s="125"/>
      <c r="D273" s="115"/>
      <c r="E273" s="116"/>
      <c r="F273" s="163"/>
      <c r="G273" s="117">
        <f t="shared" si="4"/>
        <v>38332603.176399864</v>
      </c>
    </row>
    <row r="274" spans="1:8" s="7" customFormat="1" ht="18" hidden="1" thickTop="1" thickBot="1" x14ac:dyDescent="0.25">
      <c r="A274" s="77"/>
      <c r="B274" s="124"/>
      <c r="C274" s="125"/>
      <c r="D274" s="115"/>
      <c r="E274" s="116"/>
      <c r="F274" s="163"/>
      <c r="G274" s="117">
        <f t="shared" si="4"/>
        <v>38332603.176399864</v>
      </c>
    </row>
    <row r="275" spans="1:8" s="7" customFormat="1" ht="18" hidden="1" thickTop="1" thickBot="1" x14ac:dyDescent="0.25">
      <c r="A275" s="77"/>
      <c r="B275" s="124"/>
      <c r="C275" s="125"/>
      <c r="D275" s="115"/>
      <c r="E275" s="116"/>
      <c r="F275" s="163"/>
      <c r="G275" s="117">
        <f t="shared" si="4"/>
        <v>38332603.176399864</v>
      </c>
    </row>
    <row r="276" spans="1:8" s="7" customFormat="1" ht="18" hidden="1" thickTop="1" thickBot="1" x14ac:dyDescent="0.25">
      <c r="A276" s="77"/>
      <c r="B276" s="124"/>
      <c r="C276" s="125"/>
      <c r="D276" s="115"/>
      <c r="E276" s="116"/>
      <c r="F276" s="163"/>
      <c r="G276" s="117">
        <f t="shared" si="4"/>
        <v>38332603.176399864</v>
      </c>
    </row>
    <row r="277" spans="1:8" s="7" customFormat="1" ht="18" hidden="1" thickTop="1" thickBot="1" x14ac:dyDescent="0.25">
      <c r="A277" s="77"/>
      <c r="B277" s="124"/>
      <c r="C277" s="125"/>
      <c r="D277" s="115"/>
      <c r="E277" s="116"/>
      <c r="F277" s="163"/>
      <c r="G277" s="117">
        <f t="shared" si="4"/>
        <v>38332603.176399864</v>
      </c>
    </row>
    <row r="278" spans="1:8" s="7" customFormat="1" ht="18" thickTop="1" thickBot="1" x14ac:dyDescent="0.25">
      <c r="A278" s="77"/>
      <c r="B278" s="124"/>
      <c r="C278" s="125"/>
      <c r="D278" s="115"/>
      <c r="E278" s="116"/>
      <c r="F278" s="163"/>
      <c r="G278" s="117">
        <f t="shared" si="4"/>
        <v>38332603.176399864</v>
      </c>
    </row>
    <row r="279" spans="1:8" ht="18" thickTop="1" thickBot="1" x14ac:dyDescent="0.25">
      <c r="A279" s="26"/>
      <c r="B279" s="178"/>
      <c r="C279" s="179"/>
      <c r="D279" s="179" t="s">
        <v>8</v>
      </c>
      <c r="E279" s="177">
        <f>SUM(E17:E278)</f>
        <v>69797477.780000001</v>
      </c>
      <c r="F279" s="177">
        <f>SUM(F17:F278)</f>
        <v>81981210.952000022</v>
      </c>
      <c r="G279" s="117">
        <f>G16+E279-F279</f>
        <v>38332603.176399827</v>
      </c>
      <c r="H279" s="28">
        <f>+G279-'[1]CTA. RECOLECTORA (010) y 3000'!$G$4678</f>
        <v>0</v>
      </c>
    </row>
    <row r="280" spans="1:8" ht="16.5" x14ac:dyDescent="0.2">
      <c r="A280" s="5"/>
      <c r="B280" s="126"/>
      <c r="C280" s="126"/>
      <c r="D280" s="126"/>
      <c r="E280" s="127"/>
      <c r="F280" s="190"/>
      <c r="G280" s="127"/>
    </row>
    <row r="281" spans="1:8" ht="16.5" x14ac:dyDescent="0.2">
      <c r="A281" s="5"/>
      <c r="B281" s="126"/>
      <c r="C281" s="128" t="s">
        <v>31</v>
      </c>
      <c r="D281" s="129"/>
      <c r="E281" s="200"/>
      <c r="F281" s="200"/>
      <c r="G281" s="127"/>
    </row>
    <row r="282" spans="1:8" ht="16.5" x14ac:dyDescent="0.2">
      <c r="A282" s="5"/>
      <c r="B282" s="126"/>
      <c r="C282" s="128" t="s">
        <v>33</v>
      </c>
      <c r="D282" s="129"/>
      <c r="E282" s="130"/>
      <c r="F282" s="191"/>
      <c r="G282" s="127"/>
    </row>
    <row r="283" spans="1:8" ht="16.5" x14ac:dyDescent="0.2">
      <c r="A283" s="5"/>
      <c r="B283" s="126"/>
      <c r="C283" s="128" t="s">
        <v>34</v>
      </c>
      <c r="D283" s="128" t="s">
        <v>38</v>
      </c>
      <c r="E283" s="128" t="s">
        <v>39</v>
      </c>
      <c r="G283" s="169" t="s">
        <v>47</v>
      </c>
    </row>
    <row r="284" spans="1:8" ht="16.5" x14ac:dyDescent="0.2">
      <c r="A284" s="5"/>
      <c r="B284" s="126"/>
      <c r="C284" s="129"/>
      <c r="D284" s="128" t="s">
        <v>31</v>
      </c>
      <c r="E284" s="81" t="s">
        <v>32</v>
      </c>
      <c r="G284" s="128" t="s">
        <v>57</v>
      </c>
    </row>
    <row r="285" spans="1:8" ht="16.5" x14ac:dyDescent="0.2">
      <c r="A285" s="5"/>
      <c r="B285" s="126"/>
      <c r="C285" s="129"/>
      <c r="D285" s="128" t="s">
        <v>33</v>
      </c>
      <c r="E285" s="81" t="s">
        <v>98</v>
      </c>
      <c r="G285" s="128" t="s">
        <v>43</v>
      </c>
    </row>
    <row r="286" spans="1:8" ht="16.5" x14ac:dyDescent="0.2">
      <c r="A286" s="5"/>
      <c r="B286" s="126"/>
      <c r="C286" s="129"/>
      <c r="D286" s="128" t="s">
        <v>34</v>
      </c>
      <c r="E286" s="81" t="s">
        <v>35</v>
      </c>
      <c r="G286" s="128" t="s">
        <v>37</v>
      </c>
    </row>
    <row r="287" spans="1:8" ht="16.5" x14ac:dyDescent="0.2">
      <c r="A287" s="5"/>
      <c r="B287" s="126"/>
      <c r="C287" s="129"/>
      <c r="D287" s="130"/>
      <c r="F287" s="190"/>
      <c r="H287" s="25"/>
    </row>
    <row r="288" spans="1:8" ht="16.5" x14ac:dyDescent="0.2">
      <c r="A288" s="5"/>
      <c r="B288" s="126"/>
      <c r="C288" s="129"/>
      <c r="D288" s="130"/>
      <c r="F288" s="190"/>
      <c r="G288" s="127"/>
    </row>
    <row r="289" spans="1:7" ht="16.5" x14ac:dyDescent="0.2">
      <c r="A289" s="5"/>
      <c r="B289" s="126"/>
      <c r="C289" s="129"/>
      <c r="D289" s="130"/>
      <c r="F289" s="190"/>
      <c r="G289" s="127"/>
    </row>
    <row r="290" spans="1:7" ht="16.5" x14ac:dyDescent="0.2">
      <c r="A290" s="5"/>
      <c r="B290" s="126"/>
      <c r="C290" s="129"/>
      <c r="D290" s="130"/>
      <c r="F290" s="190"/>
      <c r="G290" s="127"/>
    </row>
    <row r="291" spans="1:7" ht="16.5" x14ac:dyDescent="0.2">
      <c r="A291" s="5"/>
      <c r="B291" s="126"/>
      <c r="C291" s="126"/>
      <c r="F291" s="190"/>
      <c r="G291" s="127"/>
    </row>
    <row r="292" spans="1:7" ht="16.5" x14ac:dyDescent="0.2">
      <c r="A292" s="5"/>
      <c r="B292" s="126"/>
      <c r="C292" s="126"/>
      <c r="E292" s="130"/>
      <c r="F292" s="190"/>
      <c r="G292" s="127"/>
    </row>
    <row r="293" spans="1:7" ht="16.5" x14ac:dyDescent="0.2">
      <c r="A293" s="5"/>
      <c r="B293" s="5"/>
      <c r="C293" s="5"/>
      <c r="F293" s="193"/>
      <c r="G293" s="8"/>
    </row>
    <row r="294" spans="1:7" ht="16.5" x14ac:dyDescent="0.2">
      <c r="A294" s="5"/>
      <c r="B294" s="5"/>
      <c r="C294" s="5"/>
      <c r="F294" s="193"/>
      <c r="G294" s="8"/>
    </row>
    <row r="295" spans="1:7" ht="16.5" x14ac:dyDescent="0.2">
      <c r="A295" s="5"/>
      <c r="B295" s="5"/>
      <c r="C295" s="5"/>
      <c r="E295" s="8"/>
      <c r="F295" s="193"/>
      <c r="G295" s="8"/>
    </row>
    <row r="296" spans="1:7" x14ac:dyDescent="0.2">
      <c r="A296" s="9"/>
      <c r="B296" s="9"/>
      <c r="C296" s="9"/>
      <c r="D296" s="9"/>
      <c r="E296" s="9"/>
      <c r="F296" s="194"/>
      <c r="G296" s="9"/>
    </row>
    <row r="297" spans="1:7" x14ac:dyDescent="0.2">
      <c r="A297" s="9"/>
      <c r="B297" s="9"/>
      <c r="C297" s="9"/>
      <c r="D297" s="9"/>
      <c r="E297" s="9"/>
      <c r="F297" s="194"/>
      <c r="G297" s="9"/>
    </row>
    <row r="298" spans="1:7" x14ac:dyDescent="0.2">
      <c r="A298" s="9"/>
      <c r="B298" s="9"/>
      <c r="C298" s="9"/>
      <c r="D298" s="9"/>
      <c r="E298" s="9"/>
      <c r="F298" s="194"/>
      <c r="G298" s="9"/>
    </row>
    <row r="317" spans="1:1" ht="13.5" thickBot="1" x14ac:dyDescent="0.25"/>
    <row r="318" spans="1:1" ht="15" x14ac:dyDescent="0.2">
      <c r="A318" s="2"/>
    </row>
  </sheetData>
  <autoFilter ref="B1:H318"/>
  <mergeCells count="9">
    <mergeCell ref="A5:G5"/>
    <mergeCell ref="B13:F13"/>
    <mergeCell ref="B12:G12"/>
    <mergeCell ref="A12:A15"/>
    <mergeCell ref="B14:F14"/>
    <mergeCell ref="A6:G6"/>
    <mergeCell ref="A7:G7"/>
    <mergeCell ref="A8:G8"/>
    <mergeCell ref="A9:G9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54" fitToHeight="0" orientation="portrait" r:id="rId1"/>
  <headerFooter alignWithMargins="0">
    <oddFooter>Página &amp;P</oddFooter>
  </headerFooter>
  <rowBreaks count="4" manualBreakCount="4">
    <brk id="64" max="6" man="1"/>
    <brk id="120" max="6" man="1"/>
    <brk id="179" max="6" man="1"/>
    <brk id="239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FFC000"/>
  </sheetPr>
  <dimension ref="A1:CQ207"/>
  <sheetViews>
    <sheetView view="pageBreakPreview" topLeftCell="B138" zoomScale="60" zoomScaleNormal="80" workbookViewId="0">
      <selection activeCell="J160" sqref="J160"/>
    </sheetView>
  </sheetViews>
  <sheetFormatPr baseColWidth="10" defaultColWidth="9.140625" defaultRowHeight="12.75" x14ac:dyDescent="0.2"/>
  <cols>
    <col min="1" max="1" width="0" style="11" hidden="1" customWidth="1"/>
    <col min="2" max="2" width="1.5703125" style="11" customWidth="1"/>
    <col min="3" max="3" width="3.7109375" style="1" customWidth="1"/>
    <col min="4" max="4" width="17.42578125" style="1" customWidth="1"/>
    <col min="5" max="5" width="16" style="176" customWidth="1"/>
    <col min="6" max="6" width="46.7109375" style="1" customWidth="1"/>
    <col min="7" max="7" width="22.85546875" style="1" customWidth="1"/>
    <col min="8" max="8" width="23.7109375" style="1" customWidth="1"/>
    <col min="9" max="9" width="23.5703125" style="1" customWidth="1"/>
    <col min="10" max="10" width="19.42578125" style="11" bestFit="1" customWidth="1"/>
    <col min="11" max="13" width="9.140625" style="11"/>
    <col min="14" max="16384" width="9.140625" style="1"/>
  </cols>
  <sheetData>
    <row r="1" spans="1:13" s="11" customFormat="1" ht="15" customHeight="1" x14ac:dyDescent="0.2">
      <c r="E1" s="171"/>
    </row>
    <row r="2" spans="1:13" s="11" customFormat="1" x14ac:dyDescent="0.2">
      <c r="E2" s="171"/>
    </row>
    <row r="3" spans="1:13" s="14" customFormat="1" ht="12" customHeight="1" x14ac:dyDescent="0.2">
      <c r="E3" s="172"/>
    </row>
    <row r="4" spans="1:13" s="15" customFormat="1" ht="18" customHeight="1" x14ac:dyDescent="0.3">
      <c r="B4" s="16"/>
      <c r="C4" s="16"/>
      <c r="D4" s="12"/>
      <c r="E4" s="173"/>
      <c r="F4" s="16"/>
      <c r="G4" s="16"/>
      <c r="H4" s="16"/>
      <c r="I4" s="16"/>
      <c r="J4" s="16"/>
      <c r="K4" s="16"/>
    </row>
    <row r="5" spans="1:13" s="13" customFormat="1" ht="18" customHeight="1" x14ac:dyDescent="0.2">
      <c r="A5" s="13" t="s">
        <v>9</v>
      </c>
      <c r="E5" s="12"/>
    </row>
    <row r="6" spans="1:13" s="15" customFormat="1" ht="15" customHeight="1" x14ac:dyDescent="0.3">
      <c r="B6" s="13"/>
      <c r="C6" s="229" t="s">
        <v>10</v>
      </c>
      <c r="D6" s="229"/>
      <c r="E6" s="229"/>
      <c r="F6" s="229"/>
      <c r="G6" s="229"/>
      <c r="H6" s="229"/>
      <c r="I6" s="229"/>
      <c r="J6" s="16"/>
      <c r="K6" s="16"/>
    </row>
    <row r="7" spans="1:13" s="14" customFormat="1" ht="18.75" x14ac:dyDescent="0.2">
      <c r="B7" s="18"/>
      <c r="C7" s="235" t="s">
        <v>19</v>
      </c>
      <c r="D7" s="235"/>
      <c r="E7" s="235"/>
      <c r="F7" s="235"/>
      <c r="G7" s="235"/>
      <c r="H7" s="235"/>
      <c r="I7" s="235"/>
    </row>
    <row r="8" spans="1:13" s="17" customFormat="1" ht="21" customHeight="1" x14ac:dyDescent="0.2">
      <c r="B8" s="18"/>
      <c r="C8" s="235" t="s">
        <v>3</v>
      </c>
      <c r="D8" s="235"/>
      <c r="E8" s="235"/>
      <c r="F8" s="235"/>
      <c r="G8" s="235"/>
      <c r="H8" s="235"/>
      <c r="I8" s="235"/>
    </row>
    <row r="9" spans="1:13" s="14" customFormat="1" ht="18.75" x14ac:dyDescent="0.2">
      <c r="C9" s="236" t="s">
        <v>99</v>
      </c>
      <c r="D9" s="236"/>
      <c r="E9" s="236"/>
      <c r="F9" s="236"/>
      <c r="G9" s="236"/>
      <c r="H9" s="236"/>
      <c r="I9" s="236"/>
    </row>
    <row r="10" spans="1:13" s="11" customFormat="1" ht="19.5" customHeight="1" thickBot="1" x14ac:dyDescent="0.25">
      <c r="E10" s="171"/>
    </row>
    <row r="11" spans="1:13" s="3" customFormat="1" ht="28.5" customHeight="1" thickTop="1" thickBot="1" x14ac:dyDescent="0.25">
      <c r="A11" s="7"/>
      <c r="B11" s="7"/>
      <c r="C11" s="234"/>
      <c r="D11" s="231" t="s">
        <v>17</v>
      </c>
      <c r="E11" s="231"/>
      <c r="F11" s="231"/>
      <c r="G11" s="231"/>
      <c r="H11" s="231"/>
      <c r="I11" s="231"/>
      <c r="J11" s="7"/>
      <c r="K11" s="7"/>
      <c r="L11" s="7"/>
      <c r="M11" s="7"/>
    </row>
    <row r="12" spans="1:13" s="3" customFormat="1" ht="18" customHeight="1" thickTop="1" thickBot="1" x14ac:dyDescent="0.25">
      <c r="A12" s="7"/>
      <c r="B12" s="7"/>
      <c r="C12" s="234"/>
      <c r="D12" s="230" t="s">
        <v>7</v>
      </c>
      <c r="E12" s="230"/>
      <c r="F12" s="230"/>
      <c r="G12" s="230"/>
      <c r="H12" s="230"/>
      <c r="I12" s="50">
        <f>+'[1]CTA. RECOLECTORA AUXILIAR 3001'!$J$2961</f>
        <v>-21407173.843999978</v>
      </c>
      <c r="J12" s="7"/>
      <c r="K12" s="7"/>
      <c r="L12" s="7"/>
      <c r="M12" s="7"/>
    </row>
    <row r="13" spans="1:13" s="3" customFormat="1" ht="33" customHeight="1" thickTop="1" thickBot="1" x14ac:dyDescent="0.25">
      <c r="A13" s="7"/>
      <c r="B13" s="7"/>
      <c r="C13" s="234"/>
      <c r="D13" s="61" t="s">
        <v>4</v>
      </c>
      <c r="E13" s="170" t="s">
        <v>5</v>
      </c>
      <c r="F13" s="61" t="s">
        <v>6</v>
      </c>
      <c r="G13" s="61" t="s">
        <v>0</v>
      </c>
      <c r="H13" s="61" t="s">
        <v>1</v>
      </c>
      <c r="I13" s="61" t="s">
        <v>2</v>
      </c>
      <c r="J13" s="7"/>
      <c r="K13" s="7"/>
      <c r="L13" s="7"/>
      <c r="M13" s="7"/>
    </row>
    <row r="14" spans="1:13" s="10" customFormat="1" ht="29.25" customHeight="1" thickTop="1" thickBot="1" x14ac:dyDescent="0.25">
      <c r="C14" s="142"/>
      <c r="D14" s="143"/>
      <c r="E14" s="174"/>
      <c r="F14" s="139">
        <v>45138</v>
      </c>
      <c r="G14" s="144"/>
      <c r="H14" s="145">
        <v>0</v>
      </c>
      <c r="I14" s="60">
        <f>'[1]CTA. RECOLECTORA AUXILIAR 3001'!$J$3191</f>
        <v>-62161315.986999974</v>
      </c>
    </row>
    <row r="15" spans="1:13" s="27" customFormat="1" ht="31.5" customHeight="1" thickTop="1" thickBot="1" x14ac:dyDescent="0.25">
      <c r="C15" s="62"/>
      <c r="D15" s="64">
        <v>45140</v>
      </c>
      <c r="E15" s="65"/>
      <c r="F15" s="96" t="s">
        <v>23</v>
      </c>
      <c r="G15" s="100">
        <v>994825.42</v>
      </c>
      <c r="H15" s="100"/>
      <c r="I15" s="44">
        <f>I14+G15-H15</f>
        <v>-61166490.566999972</v>
      </c>
    </row>
    <row r="16" spans="1:13" s="27" customFormat="1" ht="31.5" customHeight="1" thickTop="1" thickBot="1" x14ac:dyDescent="0.25">
      <c r="C16" s="135"/>
      <c r="D16" s="64">
        <v>45141</v>
      </c>
      <c r="E16" s="68"/>
      <c r="F16" s="96" t="s">
        <v>23</v>
      </c>
      <c r="G16" s="101">
        <v>36062171.509999998</v>
      </c>
      <c r="H16" s="101"/>
      <c r="I16" s="44">
        <f t="shared" ref="I16:I79" si="0">I15+G16-H16</f>
        <v>-25104319.056999974</v>
      </c>
    </row>
    <row r="17" spans="3:9" s="27" customFormat="1" ht="24.75" customHeight="1" thickTop="1" thickBot="1" x14ac:dyDescent="0.25">
      <c r="C17" s="63"/>
      <c r="D17" s="64">
        <v>45142</v>
      </c>
      <c r="E17" s="65"/>
      <c r="F17" s="96" t="s">
        <v>23</v>
      </c>
      <c r="G17" s="101">
        <v>4387500</v>
      </c>
      <c r="H17" s="98"/>
      <c r="I17" s="44">
        <f t="shared" si="0"/>
        <v>-20716819.056999974</v>
      </c>
    </row>
    <row r="18" spans="3:9" s="27" customFormat="1" ht="30" thickTop="1" thickBot="1" x14ac:dyDescent="0.25">
      <c r="C18" s="63"/>
      <c r="D18" s="64">
        <v>45145</v>
      </c>
      <c r="E18" s="68"/>
      <c r="F18" s="96" t="s">
        <v>23</v>
      </c>
      <c r="G18" s="101">
        <v>136679.4</v>
      </c>
      <c r="H18" s="98"/>
      <c r="I18" s="44">
        <f t="shared" si="0"/>
        <v>-20580139.656999975</v>
      </c>
    </row>
    <row r="19" spans="3:9" s="27" customFormat="1" ht="30" thickTop="1" thickBot="1" x14ac:dyDescent="0.25">
      <c r="C19" s="63"/>
      <c r="D19" s="64">
        <v>45147</v>
      </c>
      <c r="E19" s="65"/>
      <c r="F19" s="96" t="s">
        <v>23</v>
      </c>
      <c r="G19" s="101">
        <v>126555</v>
      </c>
      <c r="H19" s="98"/>
      <c r="I19" s="44">
        <f t="shared" si="0"/>
        <v>-20453584.656999975</v>
      </c>
    </row>
    <row r="20" spans="3:9" s="27" customFormat="1" ht="30" thickTop="1" thickBot="1" x14ac:dyDescent="0.25">
      <c r="C20" s="63"/>
      <c r="D20" s="64">
        <v>45148</v>
      </c>
      <c r="E20" s="68"/>
      <c r="F20" s="96" t="s">
        <v>23</v>
      </c>
      <c r="G20" s="101">
        <v>8981271.6999999993</v>
      </c>
      <c r="H20" s="98"/>
      <c r="I20" s="44">
        <f t="shared" si="0"/>
        <v>-11472312.956999976</v>
      </c>
    </row>
    <row r="21" spans="3:9" s="27" customFormat="1" ht="30" thickTop="1" thickBot="1" x14ac:dyDescent="0.25">
      <c r="C21" s="63"/>
      <c r="D21" s="64">
        <v>45149</v>
      </c>
      <c r="E21" s="65"/>
      <c r="F21" s="96" t="s">
        <v>23</v>
      </c>
      <c r="G21" s="101">
        <v>6417278.3099999996</v>
      </c>
      <c r="H21" s="98"/>
      <c r="I21" s="44">
        <f t="shared" si="0"/>
        <v>-5055034.6469999766</v>
      </c>
    </row>
    <row r="22" spans="3:9" s="27" customFormat="1" ht="30" thickTop="1" thickBot="1" x14ac:dyDescent="0.25">
      <c r="C22" s="63"/>
      <c r="D22" s="64">
        <v>45147</v>
      </c>
      <c r="E22" s="68"/>
      <c r="F22" s="96" t="s">
        <v>112</v>
      </c>
      <c r="G22" s="101"/>
      <c r="H22" s="98">
        <v>28172.59</v>
      </c>
      <c r="I22" s="44">
        <f t="shared" si="0"/>
        <v>-5083207.2369999764</v>
      </c>
    </row>
    <row r="23" spans="3:9" s="27" customFormat="1" ht="30" thickTop="1" thickBot="1" x14ac:dyDescent="0.25">
      <c r="C23" s="63"/>
      <c r="D23" s="64">
        <v>45149</v>
      </c>
      <c r="E23" s="65">
        <v>8751</v>
      </c>
      <c r="F23" s="96" t="s">
        <v>16</v>
      </c>
      <c r="G23" s="101"/>
      <c r="H23" s="98">
        <v>1540.95</v>
      </c>
      <c r="I23" s="44">
        <f t="shared" si="0"/>
        <v>-5084748.1869999766</v>
      </c>
    </row>
    <row r="24" spans="3:9" s="27" customFormat="1" ht="18" thickTop="1" thickBot="1" x14ac:dyDescent="0.25">
      <c r="C24" s="63"/>
      <c r="D24" s="64">
        <v>45149</v>
      </c>
      <c r="E24" s="68">
        <v>8751</v>
      </c>
      <c r="F24" s="96" t="s">
        <v>52</v>
      </c>
      <c r="G24" s="101"/>
      <c r="H24" s="97">
        <v>29278.05</v>
      </c>
      <c r="I24" s="44">
        <f t="shared" si="0"/>
        <v>-5114026.2369999764</v>
      </c>
    </row>
    <row r="25" spans="3:9" s="27" customFormat="1" ht="30" thickTop="1" thickBot="1" x14ac:dyDescent="0.25">
      <c r="C25" s="63"/>
      <c r="D25" s="64">
        <v>45149</v>
      </c>
      <c r="E25" s="68">
        <v>8752</v>
      </c>
      <c r="F25" s="96" t="s">
        <v>16</v>
      </c>
      <c r="G25" s="101"/>
      <c r="H25" s="97">
        <v>11688.35</v>
      </c>
      <c r="I25" s="44">
        <f t="shared" si="0"/>
        <v>-5125714.5869999761</v>
      </c>
    </row>
    <row r="26" spans="3:9" s="27" customFormat="1" ht="18" thickTop="1" thickBot="1" x14ac:dyDescent="0.25">
      <c r="C26" s="63"/>
      <c r="D26" s="64">
        <v>45149</v>
      </c>
      <c r="E26" s="65">
        <v>8752</v>
      </c>
      <c r="F26" s="96" t="s">
        <v>51</v>
      </c>
      <c r="G26" s="101"/>
      <c r="H26" s="98">
        <v>222078.65</v>
      </c>
      <c r="I26" s="44">
        <f t="shared" si="0"/>
        <v>-5347793.2369999764</v>
      </c>
    </row>
    <row r="27" spans="3:9" s="27" customFormat="1" ht="30" thickTop="1" thickBot="1" x14ac:dyDescent="0.25">
      <c r="C27" s="63"/>
      <c r="D27" s="64">
        <v>45149</v>
      </c>
      <c r="E27" s="65">
        <v>8753</v>
      </c>
      <c r="F27" s="96" t="s">
        <v>16</v>
      </c>
      <c r="G27" s="101"/>
      <c r="H27" s="98">
        <v>7345</v>
      </c>
      <c r="I27" s="44">
        <f t="shared" si="0"/>
        <v>-5355138.2369999764</v>
      </c>
    </row>
    <row r="28" spans="3:9" s="27" customFormat="1" ht="18" thickTop="1" thickBot="1" x14ac:dyDescent="0.25">
      <c r="C28" s="63"/>
      <c r="D28" s="64">
        <v>45149</v>
      </c>
      <c r="E28" s="68">
        <v>8753</v>
      </c>
      <c r="F28" s="96" t="s">
        <v>51</v>
      </c>
      <c r="G28" s="101"/>
      <c r="H28" s="98">
        <v>139555</v>
      </c>
      <c r="I28" s="44">
        <f t="shared" si="0"/>
        <v>-5494693.2369999764</v>
      </c>
    </row>
    <row r="29" spans="3:9" s="27" customFormat="1" ht="30" thickTop="1" thickBot="1" x14ac:dyDescent="0.25">
      <c r="C29" s="63"/>
      <c r="D29" s="64">
        <v>45149</v>
      </c>
      <c r="E29" s="68">
        <v>8754</v>
      </c>
      <c r="F29" s="96" t="s">
        <v>16</v>
      </c>
      <c r="G29" s="101"/>
      <c r="H29" s="98"/>
      <c r="I29" s="44">
        <f t="shared" si="0"/>
        <v>-5494693.2369999764</v>
      </c>
    </row>
    <row r="30" spans="3:9" s="27" customFormat="1" ht="18" thickTop="1" thickBot="1" x14ac:dyDescent="0.25">
      <c r="C30" s="63"/>
      <c r="D30" s="64">
        <v>45149</v>
      </c>
      <c r="E30" s="65">
        <v>8754</v>
      </c>
      <c r="F30" s="96" t="s">
        <v>53</v>
      </c>
      <c r="G30" s="102"/>
      <c r="H30" s="98">
        <v>187190.13</v>
      </c>
      <c r="I30" s="44">
        <f t="shared" si="0"/>
        <v>-5681883.3669999763</v>
      </c>
    </row>
    <row r="31" spans="3:9" s="27" customFormat="1" ht="30" thickTop="1" thickBot="1" x14ac:dyDescent="0.25">
      <c r="C31" s="63"/>
      <c r="D31" s="64">
        <v>45149</v>
      </c>
      <c r="E31" s="68">
        <v>8755</v>
      </c>
      <c r="F31" s="66" t="s">
        <v>16</v>
      </c>
      <c r="G31" s="99"/>
      <c r="H31" s="80">
        <v>5248.17</v>
      </c>
      <c r="I31" s="44">
        <f t="shared" si="0"/>
        <v>-5687131.5369999763</v>
      </c>
    </row>
    <row r="32" spans="3:9" s="27" customFormat="1" ht="18" thickTop="1" thickBot="1" x14ac:dyDescent="0.25">
      <c r="C32" s="63"/>
      <c r="D32" s="64">
        <v>45149</v>
      </c>
      <c r="E32" s="65">
        <v>8755</v>
      </c>
      <c r="F32" s="66" t="s">
        <v>54</v>
      </c>
      <c r="G32" s="80"/>
      <c r="H32" s="80">
        <v>116509.26</v>
      </c>
      <c r="I32" s="44">
        <f t="shared" si="0"/>
        <v>-5803640.796999976</v>
      </c>
    </row>
    <row r="33" spans="3:9" s="27" customFormat="1" ht="30" thickTop="1" thickBot="1" x14ac:dyDescent="0.25">
      <c r="C33" s="63"/>
      <c r="D33" s="64">
        <v>45149</v>
      </c>
      <c r="E33" s="68">
        <v>8756</v>
      </c>
      <c r="F33" s="66" t="s">
        <v>16</v>
      </c>
      <c r="G33" s="80"/>
      <c r="H33" s="80">
        <v>19500</v>
      </c>
      <c r="I33" s="44">
        <f t="shared" si="0"/>
        <v>-5823140.796999976</v>
      </c>
    </row>
    <row r="34" spans="3:9" s="27" customFormat="1" ht="18" thickTop="1" thickBot="1" x14ac:dyDescent="0.25">
      <c r="C34" s="63"/>
      <c r="D34" s="64">
        <v>45149</v>
      </c>
      <c r="E34" s="65">
        <v>8756</v>
      </c>
      <c r="F34" s="66" t="s">
        <v>69</v>
      </c>
      <c r="G34" s="80"/>
      <c r="H34" s="80">
        <v>370500</v>
      </c>
      <c r="I34" s="44">
        <f t="shared" si="0"/>
        <v>-6193640.796999976</v>
      </c>
    </row>
    <row r="35" spans="3:9" s="27" customFormat="1" ht="30" thickTop="1" thickBot="1" x14ac:dyDescent="0.25">
      <c r="C35" s="63"/>
      <c r="D35" s="64">
        <v>45153</v>
      </c>
      <c r="E35" s="68">
        <v>8757</v>
      </c>
      <c r="F35" s="66" t="s">
        <v>16</v>
      </c>
      <c r="G35" s="80"/>
      <c r="H35" s="80">
        <v>6524.25</v>
      </c>
      <c r="I35" s="44">
        <f t="shared" si="0"/>
        <v>-6200165.046999976</v>
      </c>
    </row>
    <row r="36" spans="3:9" s="27" customFormat="1" ht="18" thickTop="1" thickBot="1" x14ac:dyDescent="0.25">
      <c r="C36" s="63"/>
      <c r="D36" s="64">
        <v>45153</v>
      </c>
      <c r="E36" s="65">
        <v>8757</v>
      </c>
      <c r="F36" s="66" t="s">
        <v>113</v>
      </c>
      <c r="G36" s="80"/>
      <c r="H36" s="80">
        <v>147448.04999999999</v>
      </c>
      <c r="I36" s="44">
        <f t="shared" si="0"/>
        <v>-6347613.0969999759</v>
      </c>
    </row>
    <row r="37" spans="3:9" s="27" customFormat="1" ht="30" thickTop="1" thickBot="1" x14ac:dyDescent="0.25">
      <c r="C37" s="63"/>
      <c r="D37" s="64">
        <v>45154</v>
      </c>
      <c r="E37" s="68">
        <v>8758</v>
      </c>
      <c r="F37" s="66" t="s">
        <v>16</v>
      </c>
      <c r="G37" s="80"/>
      <c r="H37" s="67">
        <v>15000</v>
      </c>
      <c r="I37" s="44">
        <f t="shared" si="0"/>
        <v>-6362613.0969999759</v>
      </c>
    </row>
    <row r="38" spans="3:9" s="27" customFormat="1" ht="18" thickTop="1" thickBot="1" x14ac:dyDescent="0.25">
      <c r="C38" s="63"/>
      <c r="D38" s="64">
        <v>45154</v>
      </c>
      <c r="E38" s="65">
        <v>8758</v>
      </c>
      <c r="F38" s="66" t="s">
        <v>114</v>
      </c>
      <c r="G38" s="80"/>
      <c r="H38" s="67">
        <v>339000</v>
      </c>
      <c r="I38" s="44">
        <f t="shared" si="0"/>
        <v>-6701613.0969999759</v>
      </c>
    </row>
    <row r="39" spans="3:9" s="27" customFormat="1" ht="30" thickTop="1" thickBot="1" x14ac:dyDescent="0.25">
      <c r="C39" s="63"/>
      <c r="D39" s="64">
        <v>45155</v>
      </c>
      <c r="E39" s="68"/>
      <c r="F39" s="66" t="s">
        <v>23</v>
      </c>
      <c r="G39" s="80">
        <v>16902209.07</v>
      </c>
      <c r="H39" s="67"/>
      <c r="I39" s="44">
        <f t="shared" si="0"/>
        <v>10200595.973000024</v>
      </c>
    </row>
    <row r="40" spans="3:9" s="27" customFormat="1" ht="30" thickTop="1" thickBot="1" x14ac:dyDescent="0.25">
      <c r="C40" s="63"/>
      <c r="D40" s="64">
        <v>45155</v>
      </c>
      <c r="E40" s="65">
        <v>8759</v>
      </c>
      <c r="F40" s="66" t="s">
        <v>16</v>
      </c>
      <c r="G40" s="80"/>
      <c r="H40" s="67">
        <v>13525</v>
      </c>
      <c r="I40" s="44">
        <f t="shared" si="0"/>
        <v>10187070.973000024</v>
      </c>
    </row>
    <row r="41" spans="3:9" s="27" customFormat="1" ht="30" thickTop="1" thickBot="1" x14ac:dyDescent="0.25">
      <c r="C41" s="63"/>
      <c r="D41" s="64">
        <v>45155</v>
      </c>
      <c r="E41" s="68">
        <v>8759</v>
      </c>
      <c r="F41" s="66" t="s">
        <v>56</v>
      </c>
      <c r="G41" s="80"/>
      <c r="H41" s="67">
        <v>305665</v>
      </c>
      <c r="I41" s="44">
        <f t="shared" si="0"/>
        <v>9881405.9730000235</v>
      </c>
    </row>
    <row r="42" spans="3:9" s="27" customFormat="1" ht="30" thickTop="1" thickBot="1" x14ac:dyDescent="0.25">
      <c r="C42" s="63"/>
      <c r="D42" s="64">
        <v>45155</v>
      </c>
      <c r="E42" s="68">
        <v>8760</v>
      </c>
      <c r="F42" s="66" t="s">
        <v>16</v>
      </c>
      <c r="G42" s="80"/>
      <c r="H42" s="67">
        <v>8285.3850000000002</v>
      </c>
      <c r="I42" s="44">
        <f t="shared" si="0"/>
        <v>9873120.5880000237</v>
      </c>
    </row>
    <row r="43" spans="3:9" s="27" customFormat="1" ht="35.25" customHeight="1" thickTop="1" thickBot="1" x14ac:dyDescent="0.25">
      <c r="C43" s="63"/>
      <c r="D43" s="64">
        <v>45155</v>
      </c>
      <c r="E43" s="68">
        <v>8760</v>
      </c>
      <c r="F43" s="66" t="s">
        <v>71</v>
      </c>
      <c r="G43" s="80"/>
      <c r="H43" s="67">
        <v>163669.70499999999</v>
      </c>
      <c r="I43" s="44">
        <f t="shared" si="0"/>
        <v>9709450.8830000237</v>
      </c>
    </row>
    <row r="44" spans="3:9" s="27" customFormat="1" ht="30" thickTop="1" thickBot="1" x14ac:dyDescent="0.25">
      <c r="C44" s="63"/>
      <c r="D44" s="64">
        <v>45156</v>
      </c>
      <c r="E44" s="68">
        <v>8761</v>
      </c>
      <c r="F44" s="66" t="s">
        <v>16</v>
      </c>
      <c r="G44" s="80"/>
      <c r="H44" s="67">
        <v>9998.2000000000007</v>
      </c>
      <c r="I44" s="44">
        <f t="shared" si="0"/>
        <v>9699452.6830000244</v>
      </c>
    </row>
    <row r="45" spans="3:9" s="27" customFormat="1" ht="18" thickTop="1" thickBot="1" x14ac:dyDescent="0.25">
      <c r="C45" s="63"/>
      <c r="D45" s="64">
        <v>45156</v>
      </c>
      <c r="E45" s="68">
        <v>8761</v>
      </c>
      <c r="F45" s="66" t="s">
        <v>115</v>
      </c>
      <c r="G45" s="80"/>
      <c r="H45" s="67">
        <v>225959.31999999998</v>
      </c>
      <c r="I45" s="44">
        <f t="shared" si="0"/>
        <v>9473493.3630000241</v>
      </c>
    </row>
    <row r="46" spans="3:9" s="27" customFormat="1" ht="30" thickTop="1" thickBot="1" x14ac:dyDescent="0.25">
      <c r="C46" s="63"/>
      <c r="D46" s="64">
        <v>45156</v>
      </c>
      <c r="E46" s="68">
        <v>8762</v>
      </c>
      <c r="F46" s="66" t="s">
        <v>16</v>
      </c>
      <c r="G46" s="80"/>
      <c r="H46" s="67">
        <v>86.4</v>
      </c>
      <c r="I46" s="44">
        <f t="shared" si="0"/>
        <v>9473406.9630000237</v>
      </c>
    </row>
    <row r="47" spans="3:9" s="27" customFormat="1" ht="30" thickTop="1" thickBot="1" x14ac:dyDescent="0.25">
      <c r="C47" s="63"/>
      <c r="D47" s="64">
        <v>45156</v>
      </c>
      <c r="E47" s="68">
        <v>8762</v>
      </c>
      <c r="F47" s="66" t="s">
        <v>56</v>
      </c>
      <c r="G47" s="80"/>
      <c r="H47" s="67">
        <v>1641.6</v>
      </c>
      <c r="I47" s="44">
        <f t="shared" si="0"/>
        <v>9471765.3630000241</v>
      </c>
    </row>
    <row r="48" spans="3:9" s="27" customFormat="1" ht="30" thickTop="1" thickBot="1" x14ac:dyDescent="0.25">
      <c r="C48" s="63"/>
      <c r="D48" s="64">
        <v>45156</v>
      </c>
      <c r="E48" s="68">
        <v>8763</v>
      </c>
      <c r="F48" s="66" t="s">
        <v>16</v>
      </c>
      <c r="G48" s="80"/>
      <c r="H48" s="67">
        <v>25214.489999999998</v>
      </c>
      <c r="I48" s="44">
        <f t="shared" si="0"/>
        <v>9446550.8730000239</v>
      </c>
    </row>
    <row r="49" spans="3:9" s="27" customFormat="1" ht="18" thickTop="1" thickBot="1" x14ac:dyDescent="0.25">
      <c r="C49" s="63"/>
      <c r="D49" s="64">
        <v>45156</v>
      </c>
      <c r="E49" s="68">
        <v>8763</v>
      </c>
      <c r="F49" s="66" t="s">
        <v>85</v>
      </c>
      <c r="G49" s="80"/>
      <c r="H49" s="67">
        <v>569847.47</v>
      </c>
      <c r="I49" s="44">
        <f t="shared" si="0"/>
        <v>8876703.4030000232</v>
      </c>
    </row>
    <row r="50" spans="3:9" s="27" customFormat="1" ht="30" thickTop="1" thickBot="1" x14ac:dyDescent="0.25">
      <c r="C50" s="63"/>
      <c r="D50" s="64">
        <v>45157</v>
      </c>
      <c r="E50" s="68">
        <v>8764</v>
      </c>
      <c r="F50" s="66" t="s">
        <v>45</v>
      </c>
      <c r="G50" s="80"/>
      <c r="H50" s="67">
        <v>316251.38</v>
      </c>
      <c r="I50" s="44">
        <f t="shared" si="0"/>
        <v>8560452.0230000224</v>
      </c>
    </row>
    <row r="51" spans="3:9" s="27" customFormat="1" ht="30" thickTop="1" thickBot="1" x14ac:dyDescent="0.25">
      <c r="C51" s="63"/>
      <c r="D51" s="64">
        <v>45157</v>
      </c>
      <c r="E51" s="68">
        <v>8764</v>
      </c>
      <c r="F51" s="66" t="s">
        <v>116</v>
      </c>
      <c r="G51" s="80"/>
      <c r="H51" s="67">
        <v>2846262.82</v>
      </c>
      <c r="I51" s="44">
        <f t="shared" si="0"/>
        <v>5714189.2030000221</v>
      </c>
    </row>
    <row r="52" spans="3:9" s="27" customFormat="1" ht="30" thickTop="1" thickBot="1" x14ac:dyDescent="0.25">
      <c r="C52" s="63"/>
      <c r="D52" s="64">
        <v>45157</v>
      </c>
      <c r="E52" s="68">
        <v>8765</v>
      </c>
      <c r="F52" s="66" t="s">
        <v>45</v>
      </c>
      <c r="G52" s="80"/>
      <c r="H52" s="67">
        <v>505900.96</v>
      </c>
      <c r="I52" s="44">
        <f t="shared" si="0"/>
        <v>5208288.2430000221</v>
      </c>
    </row>
    <row r="53" spans="3:9" s="27" customFormat="1" ht="30" thickTop="1" thickBot="1" x14ac:dyDescent="0.25">
      <c r="C53" s="63"/>
      <c r="D53" s="64">
        <v>45157</v>
      </c>
      <c r="E53" s="68">
        <v>8765</v>
      </c>
      <c r="F53" s="66" t="s">
        <v>117</v>
      </c>
      <c r="G53" s="80"/>
      <c r="H53" s="67">
        <v>18938964.16</v>
      </c>
      <c r="I53" s="44">
        <f t="shared" si="0"/>
        <v>-13730675.916999977</v>
      </c>
    </row>
    <row r="54" spans="3:9" s="27" customFormat="1" ht="30" thickTop="1" thickBot="1" x14ac:dyDescent="0.25">
      <c r="C54" s="63"/>
      <c r="D54" s="64">
        <v>45157</v>
      </c>
      <c r="E54" s="68">
        <v>8766</v>
      </c>
      <c r="F54" s="66" t="s">
        <v>45</v>
      </c>
      <c r="G54" s="80"/>
      <c r="H54" s="67">
        <v>89813.36</v>
      </c>
      <c r="I54" s="44">
        <f t="shared" si="0"/>
        <v>-13820489.276999976</v>
      </c>
    </row>
    <row r="55" spans="3:9" s="27" customFormat="1" ht="30" thickTop="1" thickBot="1" x14ac:dyDescent="0.25">
      <c r="C55" s="63"/>
      <c r="D55" s="64">
        <v>45157</v>
      </c>
      <c r="E55" s="68">
        <v>8766</v>
      </c>
      <c r="F55" s="66" t="s">
        <v>118</v>
      </c>
      <c r="G55" s="80"/>
      <c r="H55" s="67">
        <v>808320.46</v>
      </c>
      <c r="I55" s="44">
        <f t="shared" si="0"/>
        <v>-14628809.736999977</v>
      </c>
    </row>
    <row r="56" spans="3:9" s="27" customFormat="1" ht="30" thickTop="1" thickBot="1" x14ac:dyDescent="0.25">
      <c r="C56" s="63"/>
      <c r="D56" s="64">
        <v>45159</v>
      </c>
      <c r="E56" s="68"/>
      <c r="F56" s="66" t="s">
        <v>23</v>
      </c>
      <c r="G56" s="80">
        <v>6603304.0700000003</v>
      </c>
      <c r="H56" s="67"/>
      <c r="I56" s="44">
        <f t="shared" si="0"/>
        <v>-8025505.6669999771</v>
      </c>
    </row>
    <row r="57" spans="3:9" s="27" customFormat="1" ht="30" thickTop="1" thickBot="1" x14ac:dyDescent="0.25">
      <c r="C57" s="63"/>
      <c r="D57" s="64">
        <v>45159</v>
      </c>
      <c r="E57" s="68">
        <v>8772</v>
      </c>
      <c r="F57" s="66" t="s">
        <v>16</v>
      </c>
      <c r="G57" s="80"/>
      <c r="H57" s="67">
        <v>2897.76</v>
      </c>
      <c r="I57" s="44">
        <f t="shared" si="0"/>
        <v>-8028403.4269999769</v>
      </c>
    </row>
    <row r="58" spans="3:9" s="27" customFormat="1" ht="18" thickTop="1" thickBot="1" x14ac:dyDescent="0.25">
      <c r="C58" s="63"/>
      <c r="D58" s="64">
        <v>45159</v>
      </c>
      <c r="E58" s="68">
        <v>8772</v>
      </c>
      <c r="F58" s="66" t="s">
        <v>119</v>
      </c>
      <c r="G58" s="80"/>
      <c r="H58" s="67">
        <v>65489.38</v>
      </c>
      <c r="I58" s="44">
        <f t="shared" si="0"/>
        <v>-8093892.8069999767</v>
      </c>
    </row>
    <row r="59" spans="3:9" s="27" customFormat="1" ht="30" thickTop="1" thickBot="1" x14ac:dyDescent="0.25">
      <c r="C59" s="63"/>
      <c r="D59" s="64">
        <v>45159</v>
      </c>
      <c r="E59" s="68">
        <v>8773</v>
      </c>
      <c r="F59" s="66" t="s">
        <v>16</v>
      </c>
      <c r="G59" s="80"/>
      <c r="H59" s="67">
        <v>2343.6</v>
      </c>
      <c r="I59" s="44">
        <f t="shared" si="0"/>
        <v>-8096236.4069999764</v>
      </c>
    </row>
    <row r="60" spans="3:9" s="27" customFormat="1" ht="18" thickTop="1" thickBot="1" x14ac:dyDescent="0.25">
      <c r="C60" s="63"/>
      <c r="D60" s="64">
        <v>45159</v>
      </c>
      <c r="E60" s="68">
        <v>8773</v>
      </c>
      <c r="F60" s="66" t="s">
        <v>70</v>
      </c>
      <c r="G60" s="80"/>
      <c r="H60" s="67">
        <v>52965.36</v>
      </c>
      <c r="I60" s="44">
        <f t="shared" si="0"/>
        <v>-8149201.7669999767</v>
      </c>
    </row>
    <row r="61" spans="3:9" s="27" customFormat="1" ht="30" thickTop="1" thickBot="1" x14ac:dyDescent="0.25">
      <c r="C61" s="63"/>
      <c r="D61" s="64">
        <v>45159</v>
      </c>
      <c r="E61" s="68">
        <v>8774</v>
      </c>
      <c r="F61" s="66" t="s">
        <v>16</v>
      </c>
      <c r="G61" s="80"/>
      <c r="H61" s="67">
        <v>3000</v>
      </c>
      <c r="I61" s="44">
        <f t="shared" si="0"/>
        <v>-8152201.7669999767</v>
      </c>
    </row>
    <row r="62" spans="3:9" s="27" customFormat="1" ht="18" thickTop="1" thickBot="1" x14ac:dyDescent="0.25">
      <c r="C62" s="63"/>
      <c r="D62" s="64">
        <v>45159</v>
      </c>
      <c r="E62" s="68">
        <v>8774</v>
      </c>
      <c r="F62" s="66" t="s">
        <v>75</v>
      </c>
      <c r="G62" s="80"/>
      <c r="H62" s="67">
        <v>67800</v>
      </c>
      <c r="I62" s="44">
        <f t="shared" si="0"/>
        <v>-8220001.7669999767</v>
      </c>
    </row>
    <row r="63" spans="3:9" s="27" customFormat="1" ht="30" thickTop="1" thickBot="1" x14ac:dyDescent="0.25">
      <c r="C63" s="63"/>
      <c r="D63" s="64">
        <v>45159</v>
      </c>
      <c r="E63" s="68">
        <v>8775</v>
      </c>
      <c r="F63" s="66" t="s">
        <v>16</v>
      </c>
      <c r="G63" s="80"/>
      <c r="H63" s="67">
        <v>593.74</v>
      </c>
      <c r="I63" s="44">
        <f t="shared" si="0"/>
        <v>-8220595.5069999769</v>
      </c>
    </row>
    <row r="64" spans="3:9" s="27" customFormat="1" ht="30" thickTop="1" thickBot="1" x14ac:dyDescent="0.25">
      <c r="C64" s="63"/>
      <c r="D64" s="64">
        <v>45159</v>
      </c>
      <c r="E64" s="68">
        <v>8775</v>
      </c>
      <c r="F64" s="66" t="s">
        <v>89</v>
      </c>
      <c r="G64" s="80"/>
      <c r="H64" s="67">
        <v>292106.26</v>
      </c>
      <c r="I64" s="44">
        <f t="shared" si="0"/>
        <v>-8512701.7669999767</v>
      </c>
    </row>
    <row r="65" spans="3:9" s="27" customFormat="1" ht="30" thickTop="1" thickBot="1" x14ac:dyDescent="0.25">
      <c r="C65" s="63"/>
      <c r="D65" s="64">
        <v>45159</v>
      </c>
      <c r="E65" s="68">
        <v>8776</v>
      </c>
      <c r="F65" s="66" t="s">
        <v>16</v>
      </c>
      <c r="G65" s="80"/>
      <c r="H65" s="67">
        <v>1446.4100280604007</v>
      </c>
      <c r="I65" s="44">
        <f t="shared" si="0"/>
        <v>-8514148.1770280376</v>
      </c>
    </row>
    <row r="66" spans="3:9" s="27" customFormat="1" ht="18" thickTop="1" thickBot="1" x14ac:dyDescent="0.25">
      <c r="C66" s="63"/>
      <c r="D66" s="64">
        <v>45159</v>
      </c>
      <c r="E66" s="68">
        <v>8776</v>
      </c>
      <c r="F66" s="66" t="s">
        <v>90</v>
      </c>
      <c r="G66" s="80"/>
      <c r="H66" s="67">
        <v>260791.4399719396</v>
      </c>
      <c r="I66" s="44">
        <f t="shared" si="0"/>
        <v>-8774939.6169999763</v>
      </c>
    </row>
    <row r="67" spans="3:9" s="27" customFormat="1" ht="30" thickTop="1" thickBot="1" x14ac:dyDescent="0.25">
      <c r="C67" s="63"/>
      <c r="D67" s="64">
        <v>45160</v>
      </c>
      <c r="E67" s="68">
        <v>8777</v>
      </c>
      <c r="F67" s="66" t="s">
        <v>16</v>
      </c>
      <c r="G67" s="80"/>
      <c r="H67" s="67">
        <v>6500</v>
      </c>
      <c r="I67" s="44">
        <f t="shared" si="0"/>
        <v>-8781439.6169999763</v>
      </c>
    </row>
    <row r="68" spans="3:9" s="27" customFormat="1" ht="30" thickTop="1" thickBot="1" x14ac:dyDescent="0.25">
      <c r="C68" s="63"/>
      <c r="D68" s="64">
        <v>45160</v>
      </c>
      <c r="E68" s="68">
        <v>8777</v>
      </c>
      <c r="F68" s="66" t="s">
        <v>62</v>
      </c>
      <c r="G68" s="80"/>
      <c r="H68" s="67">
        <v>123500</v>
      </c>
      <c r="I68" s="44">
        <f t="shared" si="0"/>
        <v>-8904939.6169999763</v>
      </c>
    </row>
    <row r="69" spans="3:9" s="27" customFormat="1" ht="30" thickTop="1" thickBot="1" x14ac:dyDescent="0.25">
      <c r="C69" s="63"/>
      <c r="D69" s="64">
        <v>45160</v>
      </c>
      <c r="E69" s="68">
        <v>8778</v>
      </c>
      <c r="F69" s="66" t="s">
        <v>16</v>
      </c>
      <c r="G69" s="80"/>
      <c r="H69" s="67">
        <v>737.56950000000006</v>
      </c>
      <c r="I69" s="44">
        <f t="shared" si="0"/>
        <v>-8905677.1864999756</v>
      </c>
    </row>
    <row r="70" spans="3:9" s="27" customFormat="1" ht="18" thickTop="1" thickBot="1" x14ac:dyDescent="0.25">
      <c r="C70" s="63"/>
      <c r="D70" s="64">
        <v>45160</v>
      </c>
      <c r="E70" s="68">
        <v>8778</v>
      </c>
      <c r="F70" s="66" t="s">
        <v>48</v>
      </c>
      <c r="G70" s="80"/>
      <c r="H70" s="67">
        <v>18228.470499999999</v>
      </c>
      <c r="I70" s="44">
        <f t="shared" si="0"/>
        <v>-8923905.6569999754</v>
      </c>
    </row>
    <row r="71" spans="3:9" s="27" customFormat="1" ht="30" thickTop="1" thickBot="1" x14ac:dyDescent="0.25">
      <c r="C71" s="63"/>
      <c r="D71" s="64">
        <v>45160</v>
      </c>
      <c r="E71" s="68">
        <v>8779</v>
      </c>
      <c r="F71" s="66" t="s">
        <v>16</v>
      </c>
      <c r="G71" s="80"/>
      <c r="H71" s="67">
        <v>7000</v>
      </c>
      <c r="I71" s="44">
        <f t="shared" si="0"/>
        <v>-8930905.6569999754</v>
      </c>
    </row>
    <row r="72" spans="3:9" s="27" customFormat="1" ht="30" thickTop="1" thickBot="1" x14ac:dyDescent="0.25">
      <c r="C72" s="63"/>
      <c r="D72" s="64">
        <v>45160</v>
      </c>
      <c r="E72" s="68">
        <v>8779</v>
      </c>
      <c r="F72" s="66" t="s">
        <v>61</v>
      </c>
      <c r="G72" s="80"/>
      <c r="H72" s="67">
        <v>133000</v>
      </c>
      <c r="I72" s="44">
        <f t="shared" si="0"/>
        <v>-9063905.6569999754</v>
      </c>
    </row>
    <row r="73" spans="3:9" s="27" customFormat="1" ht="18" thickTop="1" thickBot="1" x14ac:dyDescent="0.25">
      <c r="C73" s="63"/>
      <c r="D73" s="64">
        <v>45160</v>
      </c>
      <c r="E73" s="68">
        <v>8780</v>
      </c>
      <c r="F73" s="66" t="s">
        <v>63</v>
      </c>
      <c r="G73" s="80"/>
      <c r="H73" s="67">
        <v>202371.20000000001</v>
      </c>
      <c r="I73" s="44">
        <f t="shared" si="0"/>
        <v>-9266276.8569999747</v>
      </c>
    </row>
    <row r="74" spans="3:9" s="27" customFormat="1" ht="44.25" thickTop="1" thickBot="1" x14ac:dyDescent="0.25">
      <c r="C74" s="63"/>
      <c r="D74" s="64">
        <v>45160</v>
      </c>
      <c r="E74" s="68">
        <v>8781</v>
      </c>
      <c r="F74" s="66" t="s">
        <v>64</v>
      </c>
      <c r="G74" s="80"/>
      <c r="H74" s="67">
        <v>126360</v>
      </c>
      <c r="I74" s="44">
        <f t="shared" si="0"/>
        <v>-9392636.8569999747</v>
      </c>
    </row>
    <row r="75" spans="3:9" s="27" customFormat="1" ht="30" thickTop="1" thickBot="1" x14ac:dyDescent="0.25">
      <c r="C75" s="63"/>
      <c r="D75" s="64">
        <v>45160</v>
      </c>
      <c r="E75" s="68">
        <v>8782</v>
      </c>
      <c r="F75" s="66" t="s">
        <v>16</v>
      </c>
      <c r="G75" s="80"/>
      <c r="H75" s="67">
        <v>14300</v>
      </c>
      <c r="I75" s="44">
        <f t="shared" si="0"/>
        <v>-9406936.8569999747</v>
      </c>
    </row>
    <row r="76" spans="3:9" s="27" customFormat="1" ht="30" thickTop="1" thickBot="1" x14ac:dyDescent="0.25">
      <c r="C76" s="63"/>
      <c r="D76" s="64">
        <v>45160</v>
      </c>
      <c r="E76" s="68">
        <v>8782</v>
      </c>
      <c r="F76" s="66" t="s">
        <v>60</v>
      </c>
      <c r="G76" s="80"/>
      <c r="H76" s="67">
        <v>271700</v>
      </c>
      <c r="I76" s="44">
        <f t="shared" si="0"/>
        <v>-9678636.8569999747</v>
      </c>
    </row>
    <row r="77" spans="3:9" s="27" customFormat="1" ht="30" thickTop="1" thickBot="1" x14ac:dyDescent="0.25">
      <c r="C77" s="63"/>
      <c r="D77" s="64">
        <v>45165</v>
      </c>
      <c r="E77" s="68">
        <v>8793</v>
      </c>
      <c r="F77" s="66" t="s">
        <v>16</v>
      </c>
      <c r="G77" s="80"/>
      <c r="H77" s="67">
        <v>11040.44</v>
      </c>
      <c r="I77" s="44">
        <f t="shared" si="0"/>
        <v>-9689677.2969999742</v>
      </c>
    </row>
    <row r="78" spans="3:9" s="27" customFormat="1" ht="30" thickTop="1" thickBot="1" x14ac:dyDescent="0.25">
      <c r="C78" s="63"/>
      <c r="D78" s="64">
        <v>45165</v>
      </c>
      <c r="E78" s="68">
        <v>8793</v>
      </c>
      <c r="F78" s="66" t="s">
        <v>88</v>
      </c>
      <c r="G78" s="80"/>
      <c r="H78" s="67">
        <v>253884.24</v>
      </c>
      <c r="I78" s="44">
        <f t="shared" si="0"/>
        <v>-9943561.5369999744</v>
      </c>
    </row>
    <row r="79" spans="3:9" s="27" customFormat="1" ht="30" thickTop="1" thickBot="1" x14ac:dyDescent="0.25">
      <c r="C79" s="63"/>
      <c r="D79" s="64">
        <v>45165</v>
      </c>
      <c r="E79" s="68">
        <v>8794</v>
      </c>
      <c r="F79" s="66" t="s">
        <v>16</v>
      </c>
      <c r="G79" s="80"/>
      <c r="H79" s="67">
        <v>11681.400000000001</v>
      </c>
      <c r="I79" s="44">
        <f t="shared" si="0"/>
        <v>-9955242.9369999748</v>
      </c>
    </row>
    <row r="80" spans="3:9" s="27" customFormat="1" ht="18" thickTop="1" thickBot="1" x14ac:dyDescent="0.25">
      <c r="C80" s="63"/>
      <c r="D80" s="64">
        <v>45165</v>
      </c>
      <c r="E80" s="68">
        <v>8794</v>
      </c>
      <c r="F80" s="66" t="s">
        <v>84</v>
      </c>
      <c r="G80" s="80"/>
      <c r="H80" s="67">
        <v>246712.38</v>
      </c>
      <c r="I80" s="44">
        <f t="shared" ref="I80:I158" si="1">I79+G80-H80</f>
        <v>-10201955.316999976</v>
      </c>
    </row>
    <row r="81" spans="3:9" s="27" customFormat="1" ht="30" thickTop="1" thickBot="1" x14ac:dyDescent="0.25">
      <c r="C81" s="63"/>
      <c r="D81" s="64">
        <v>45165</v>
      </c>
      <c r="E81" s="68">
        <v>8795</v>
      </c>
      <c r="F81" s="66" t="s">
        <v>16</v>
      </c>
      <c r="G81" s="80"/>
      <c r="H81" s="67">
        <v>4611.0749999999998</v>
      </c>
      <c r="I81" s="44">
        <f t="shared" si="1"/>
        <v>-10206566.391999975</v>
      </c>
    </row>
    <row r="82" spans="3:9" s="27" customFormat="1" ht="18" thickTop="1" thickBot="1" x14ac:dyDescent="0.25">
      <c r="C82" s="63"/>
      <c r="D82" s="64">
        <v>45165</v>
      </c>
      <c r="E82" s="68">
        <v>8795</v>
      </c>
      <c r="F82" s="66" t="s">
        <v>84</v>
      </c>
      <c r="G82" s="80"/>
      <c r="H82" s="67">
        <v>87610.425000000003</v>
      </c>
      <c r="I82" s="44">
        <f t="shared" si="1"/>
        <v>-10294176.816999976</v>
      </c>
    </row>
    <row r="83" spans="3:9" s="27" customFormat="1" ht="30" thickTop="1" thickBot="1" x14ac:dyDescent="0.25">
      <c r="C83" s="104"/>
      <c r="D83" s="64">
        <v>45165</v>
      </c>
      <c r="E83" s="68">
        <v>8796</v>
      </c>
      <c r="F83" s="66" t="s">
        <v>16</v>
      </c>
      <c r="G83" s="80"/>
      <c r="H83" s="67">
        <v>4223.75</v>
      </c>
      <c r="I83" s="44">
        <f t="shared" si="1"/>
        <v>-10298400.566999976</v>
      </c>
    </row>
    <row r="84" spans="3:9" s="27" customFormat="1" ht="18" thickTop="1" thickBot="1" x14ac:dyDescent="0.25">
      <c r="C84" s="104"/>
      <c r="D84" s="64">
        <v>45165</v>
      </c>
      <c r="E84" s="68">
        <v>8796</v>
      </c>
      <c r="F84" s="66" t="s">
        <v>84</v>
      </c>
      <c r="G84" s="80"/>
      <c r="H84" s="67">
        <v>86139.25</v>
      </c>
      <c r="I84" s="44">
        <f t="shared" si="1"/>
        <v>-10384539.816999976</v>
      </c>
    </row>
    <row r="85" spans="3:9" s="27" customFormat="1" ht="30" thickTop="1" thickBot="1" x14ac:dyDescent="0.25">
      <c r="C85" s="104"/>
      <c r="D85" s="64">
        <v>45165</v>
      </c>
      <c r="E85" s="68">
        <v>8797</v>
      </c>
      <c r="F85" s="66" t="s">
        <v>16</v>
      </c>
      <c r="G85" s="80"/>
      <c r="H85" s="67">
        <v>13606</v>
      </c>
      <c r="I85" s="44">
        <f t="shared" si="1"/>
        <v>-10398145.816999976</v>
      </c>
    </row>
    <row r="86" spans="3:9" s="27" customFormat="1" ht="18" thickTop="1" thickBot="1" x14ac:dyDescent="0.25">
      <c r="C86" s="104"/>
      <c r="D86" s="64">
        <v>45165</v>
      </c>
      <c r="E86" s="68">
        <v>8797</v>
      </c>
      <c r="F86" s="66" t="s">
        <v>85</v>
      </c>
      <c r="G86" s="80"/>
      <c r="H86" s="67">
        <v>272200</v>
      </c>
      <c r="I86" s="44">
        <f t="shared" si="1"/>
        <v>-10670345.816999976</v>
      </c>
    </row>
    <row r="87" spans="3:9" s="27" customFormat="1" ht="30" thickTop="1" thickBot="1" x14ac:dyDescent="0.25">
      <c r="C87" s="108"/>
      <c r="D87" s="64">
        <v>45165</v>
      </c>
      <c r="E87" s="68">
        <v>8798</v>
      </c>
      <c r="F87" s="66" t="s">
        <v>16</v>
      </c>
      <c r="G87" s="80"/>
      <c r="H87" s="67">
        <v>2662.5</v>
      </c>
      <c r="I87" s="44">
        <f t="shared" si="1"/>
        <v>-10673008.316999976</v>
      </c>
    </row>
    <row r="88" spans="3:9" s="27" customFormat="1" ht="18" thickTop="1" thickBot="1" x14ac:dyDescent="0.25">
      <c r="C88" s="108"/>
      <c r="D88" s="64">
        <v>45165</v>
      </c>
      <c r="E88" s="68">
        <v>8798</v>
      </c>
      <c r="F88" s="66" t="s">
        <v>85</v>
      </c>
      <c r="G88" s="80"/>
      <c r="H88" s="67">
        <v>50587.5</v>
      </c>
      <c r="I88" s="44">
        <f t="shared" si="1"/>
        <v>-10723595.816999976</v>
      </c>
    </row>
    <row r="89" spans="3:9" s="27" customFormat="1" ht="30" thickTop="1" thickBot="1" x14ac:dyDescent="0.25">
      <c r="C89" s="108"/>
      <c r="D89" s="64">
        <v>45165</v>
      </c>
      <c r="E89" s="68">
        <v>8799</v>
      </c>
      <c r="F89" s="66" t="s">
        <v>16</v>
      </c>
      <c r="G89" s="80"/>
      <c r="H89" s="67">
        <v>3603.75</v>
      </c>
      <c r="I89" s="44">
        <f t="shared" si="1"/>
        <v>-10727199.566999976</v>
      </c>
    </row>
    <row r="90" spans="3:9" s="27" customFormat="1" ht="18" thickTop="1" thickBot="1" x14ac:dyDescent="0.25">
      <c r="C90" s="108"/>
      <c r="D90" s="64">
        <v>45165</v>
      </c>
      <c r="E90" s="68">
        <v>8799</v>
      </c>
      <c r="F90" s="66" t="s">
        <v>85</v>
      </c>
      <c r="G90" s="80"/>
      <c r="H90" s="67">
        <v>68471.25</v>
      </c>
      <c r="I90" s="44">
        <f t="shared" si="1"/>
        <v>-10795670.816999976</v>
      </c>
    </row>
    <row r="91" spans="3:9" s="27" customFormat="1" ht="30" thickTop="1" thickBot="1" x14ac:dyDescent="0.25">
      <c r="C91" s="108"/>
      <c r="D91" s="64">
        <v>45165</v>
      </c>
      <c r="E91" s="68">
        <v>8800</v>
      </c>
      <c r="F91" s="66" t="s">
        <v>16</v>
      </c>
      <c r="G91" s="80"/>
      <c r="H91" s="67">
        <v>90</v>
      </c>
      <c r="I91" s="44">
        <f t="shared" si="1"/>
        <v>-10795760.816999976</v>
      </c>
    </row>
    <row r="92" spans="3:9" s="27" customFormat="1" ht="18" thickTop="1" thickBot="1" x14ac:dyDescent="0.25">
      <c r="C92" s="108"/>
      <c r="D92" s="64">
        <v>45165</v>
      </c>
      <c r="E92" s="68">
        <v>8800</v>
      </c>
      <c r="F92" s="66" t="s">
        <v>85</v>
      </c>
      <c r="G92" s="80"/>
      <c r="H92" s="67">
        <v>1710</v>
      </c>
      <c r="I92" s="44">
        <f t="shared" si="1"/>
        <v>-10797470.816999976</v>
      </c>
    </row>
    <row r="93" spans="3:9" s="27" customFormat="1" ht="30" thickTop="1" thickBot="1" x14ac:dyDescent="0.25">
      <c r="C93" s="108"/>
      <c r="D93" s="64">
        <v>45165</v>
      </c>
      <c r="E93" s="68">
        <v>8801</v>
      </c>
      <c r="F93" s="66" t="s">
        <v>16</v>
      </c>
      <c r="G93" s="80"/>
      <c r="H93" s="67">
        <v>665</v>
      </c>
      <c r="I93" s="44">
        <f t="shared" si="1"/>
        <v>-10798135.816999976</v>
      </c>
    </row>
    <row r="94" spans="3:9" s="27" customFormat="1" ht="18" thickTop="1" thickBot="1" x14ac:dyDescent="0.25">
      <c r="C94" s="108"/>
      <c r="D94" s="64">
        <v>45165</v>
      </c>
      <c r="E94" s="68">
        <v>8801</v>
      </c>
      <c r="F94" s="66" t="s">
        <v>85</v>
      </c>
      <c r="G94" s="80"/>
      <c r="H94" s="67">
        <v>12635</v>
      </c>
      <c r="I94" s="44">
        <f t="shared" si="1"/>
        <v>-10810770.816999976</v>
      </c>
    </row>
    <row r="95" spans="3:9" s="27" customFormat="1" ht="30" thickTop="1" thickBot="1" x14ac:dyDescent="0.25">
      <c r="C95" s="108"/>
      <c r="D95" s="64">
        <v>45165</v>
      </c>
      <c r="E95" s="68">
        <v>8802</v>
      </c>
      <c r="F95" s="66" t="s">
        <v>16</v>
      </c>
      <c r="G95" s="80"/>
      <c r="H95" s="67">
        <v>4954.25</v>
      </c>
      <c r="I95" s="44">
        <f t="shared" si="1"/>
        <v>-10815725.066999976</v>
      </c>
    </row>
    <row r="96" spans="3:9" s="27" customFormat="1" ht="18" thickTop="1" thickBot="1" x14ac:dyDescent="0.25">
      <c r="C96" s="108"/>
      <c r="D96" s="64">
        <v>45165</v>
      </c>
      <c r="E96" s="68">
        <v>8802</v>
      </c>
      <c r="F96" s="66" t="s">
        <v>85</v>
      </c>
      <c r="G96" s="80"/>
      <c r="H96" s="67">
        <v>111966.06</v>
      </c>
      <c r="I96" s="44">
        <f t="shared" si="1"/>
        <v>-10927691.126999976</v>
      </c>
    </row>
    <row r="97" spans="3:9" s="27" customFormat="1" ht="30" thickTop="1" thickBot="1" x14ac:dyDescent="0.25">
      <c r="C97" s="108"/>
      <c r="D97" s="64">
        <v>45165</v>
      </c>
      <c r="E97" s="68">
        <v>8803</v>
      </c>
      <c r="F97" s="66" t="s">
        <v>16</v>
      </c>
      <c r="G97" s="80"/>
      <c r="H97" s="67">
        <v>5368</v>
      </c>
      <c r="I97" s="44">
        <f t="shared" si="1"/>
        <v>-10933059.126999976</v>
      </c>
    </row>
    <row r="98" spans="3:9" s="27" customFormat="1" ht="18" thickTop="1" thickBot="1" x14ac:dyDescent="0.25">
      <c r="C98" s="108"/>
      <c r="D98" s="64">
        <v>45165</v>
      </c>
      <c r="E98" s="68">
        <v>8803</v>
      </c>
      <c r="F98" s="66" t="s">
        <v>85</v>
      </c>
      <c r="G98" s="80"/>
      <c r="H98" s="67">
        <v>101992</v>
      </c>
      <c r="I98" s="44">
        <f t="shared" si="1"/>
        <v>-11035051.126999976</v>
      </c>
    </row>
    <row r="99" spans="3:9" s="27" customFormat="1" ht="30" thickTop="1" thickBot="1" x14ac:dyDescent="0.25">
      <c r="C99" s="108"/>
      <c r="D99" s="64">
        <v>45165</v>
      </c>
      <c r="E99" s="68">
        <v>8804</v>
      </c>
      <c r="F99" s="66" t="s">
        <v>16</v>
      </c>
      <c r="G99" s="80"/>
      <c r="H99" s="67">
        <v>5850</v>
      </c>
      <c r="I99" s="44">
        <f t="shared" si="1"/>
        <v>-11040901.126999976</v>
      </c>
    </row>
    <row r="100" spans="3:9" s="27" customFormat="1" ht="18" thickTop="1" thickBot="1" x14ac:dyDescent="0.25">
      <c r="C100" s="108"/>
      <c r="D100" s="64">
        <v>45165</v>
      </c>
      <c r="E100" s="68">
        <v>8804</v>
      </c>
      <c r="F100" s="66" t="s">
        <v>85</v>
      </c>
      <c r="G100" s="80"/>
      <c r="H100" s="67">
        <v>129454.8</v>
      </c>
      <c r="I100" s="44">
        <f t="shared" si="1"/>
        <v>-11170355.926999977</v>
      </c>
    </row>
    <row r="101" spans="3:9" s="27" customFormat="1" ht="30" thickTop="1" thickBot="1" x14ac:dyDescent="0.25">
      <c r="C101" s="108"/>
      <c r="D101" s="64">
        <v>45165</v>
      </c>
      <c r="E101" s="68">
        <v>8805</v>
      </c>
      <c r="F101" s="66" t="s">
        <v>16</v>
      </c>
      <c r="G101" s="80"/>
      <c r="H101" s="67">
        <v>1927.5</v>
      </c>
      <c r="I101" s="44">
        <f t="shared" si="1"/>
        <v>-11172283.426999977</v>
      </c>
    </row>
    <row r="102" spans="3:9" s="27" customFormat="1" ht="18" thickTop="1" thickBot="1" x14ac:dyDescent="0.25">
      <c r="C102" s="108"/>
      <c r="D102" s="64">
        <v>45165</v>
      </c>
      <c r="E102" s="68">
        <v>8805</v>
      </c>
      <c r="F102" s="66" t="s">
        <v>86</v>
      </c>
      <c r="G102" s="80"/>
      <c r="H102" s="67">
        <v>36622.5</v>
      </c>
      <c r="I102" s="44">
        <f t="shared" si="1"/>
        <v>-11208905.926999977</v>
      </c>
    </row>
    <row r="103" spans="3:9" s="27" customFormat="1" ht="30" thickTop="1" thickBot="1" x14ac:dyDescent="0.25">
      <c r="C103" s="108"/>
      <c r="D103" s="64">
        <v>45165</v>
      </c>
      <c r="E103" s="68">
        <v>8806</v>
      </c>
      <c r="F103" s="66" t="s">
        <v>16</v>
      </c>
      <c r="G103" s="80"/>
      <c r="H103" s="67">
        <v>3835</v>
      </c>
      <c r="I103" s="44">
        <f t="shared" si="1"/>
        <v>-11212740.926999977</v>
      </c>
    </row>
    <row r="104" spans="3:9" s="27" customFormat="1" ht="18" thickTop="1" thickBot="1" x14ac:dyDescent="0.25">
      <c r="C104" s="108"/>
      <c r="D104" s="64">
        <v>45165</v>
      </c>
      <c r="E104" s="68">
        <v>8806</v>
      </c>
      <c r="F104" s="66" t="s">
        <v>86</v>
      </c>
      <c r="G104" s="80"/>
      <c r="H104" s="67">
        <v>72865</v>
      </c>
      <c r="I104" s="44">
        <f t="shared" si="1"/>
        <v>-11285605.926999977</v>
      </c>
    </row>
    <row r="105" spans="3:9" s="27" customFormat="1" ht="30" thickTop="1" thickBot="1" x14ac:dyDescent="0.25">
      <c r="C105" s="108"/>
      <c r="D105" s="64">
        <v>45166</v>
      </c>
      <c r="E105" s="68">
        <v>8807</v>
      </c>
      <c r="F105" s="66" t="s">
        <v>16</v>
      </c>
      <c r="G105" s="80"/>
      <c r="H105" s="67">
        <v>283273.95</v>
      </c>
      <c r="I105" s="44">
        <f t="shared" si="1"/>
        <v>-11568879.876999976</v>
      </c>
    </row>
    <row r="106" spans="3:9" s="27" customFormat="1" ht="18" thickTop="1" thickBot="1" x14ac:dyDescent="0.25">
      <c r="C106" s="108"/>
      <c r="D106" s="64">
        <v>45166</v>
      </c>
      <c r="E106" s="68">
        <v>8807</v>
      </c>
      <c r="F106" s="66" t="s">
        <v>91</v>
      </c>
      <c r="G106" s="80"/>
      <c r="H106" s="67">
        <v>5382205.0499999998</v>
      </c>
      <c r="I106" s="44">
        <f t="shared" si="1"/>
        <v>-16951084.926999975</v>
      </c>
    </row>
    <row r="107" spans="3:9" s="27" customFormat="1" ht="30" thickTop="1" thickBot="1" x14ac:dyDescent="0.25">
      <c r="C107" s="108"/>
      <c r="D107" s="64">
        <v>45166</v>
      </c>
      <c r="E107" s="68">
        <v>8808</v>
      </c>
      <c r="F107" s="66" t="s">
        <v>16</v>
      </c>
      <c r="G107" s="80"/>
      <c r="H107" s="67">
        <v>169100</v>
      </c>
      <c r="I107" s="44">
        <f t="shared" si="1"/>
        <v>-17120184.926999975</v>
      </c>
    </row>
    <row r="108" spans="3:9" s="27" customFormat="1" ht="18" thickTop="1" thickBot="1" x14ac:dyDescent="0.25">
      <c r="C108" s="108"/>
      <c r="D108" s="64">
        <v>45166</v>
      </c>
      <c r="E108" s="68">
        <v>8808</v>
      </c>
      <c r="F108" s="66" t="s">
        <v>65</v>
      </c>
      <c r="G108" s="80"/>
      <c r="H108" s="67">
        <v>3212900</v>
      </c>
      <c r="I108" s="44">
        <f t="shared" si="1"/>
        <v>-20333084.926999975</v>
      </c>
    </row>
    <row r="109" spans="3:9" s="27" customFormat="1" ht="30" thickTop="1" thickBot="1" x14ac:dyDescent="0.25">
      <c r="C109" s="108"/>
      <c r="D109" s="64">
        <v>45166</v>
      </c>
      <c r="E109" s="68">
        <v>8809</v>
      </c>
      <c r="F109" s="66" t="s">
        <v>16</v>
      </c>
      <c r="G109" s="80"/>
      <c r="H109" s="67">
        <v>98056.400000000009</v>
      </c>
      <c r="I109" s="44">
        <f t="shared" si="1"/>
        <v>-20431141.326999974</v>
      </c>
    </row>
    <row r="110" spans="3:9" s="27" customFormat="1" ht="18" thickTop="1" thickBot="1" x14ac:dyDescent="0.25">
      <c r="C110" s="108"/>
      <c r="D110" s="64">
        <v>45166</v>
      </c>
      <c r="E110" s="68">
        <v>8809</v>
      </c>
      <c r="F110" s="66" t="s">
        <v>92</v>
      </c>
      <c r="G110" s="80"/>
      <c r="H110" s="67">
        <v>1863071.6</v>
      </c>
      <c r="I110" s="44">
        <f t="shared" si="1"/>
        <v>-22294212.926999975</v>
      </c>
    </row>
    <row r="111" spans="3:9" s="27" customFormat="1" ht="30" thickTop="1" thickBot="1" x14ac:dyDescent="0.25">
      <c r="C111" s="108"/>
      <c r="D111" s="64">
        <v>45166</v>
      </c>
      <c r="E111" s="68">
        <v>8810</v>
      </c>
      <c r="F111" s="66" t="s">
        <v>16</v>
      </c>
      <c r="G111" s="80"/>
      <c r="H111" s="67">
        <v>208615.2</v>
      </c>
      <c r="I111" s="44">
        <f t="shared" si="1"/>
        <v>-22502828.126999974</v>
      </c>
    </row>
    <row r="112" spans="3:9" s="27" customFormat="1" ht="18" thickTop="1" thickBot="1" x14ac:dyDescent="0.25">
      <c r="C112" s="108"/>
      <c r="D112" s="64">
        <v>45166</v>
      </c>
      <c r="E112" s="68">
        <v>8810</v>
      </c>
      <c r="F112" s="66" t="s">
        <v>66</v>
      </c>
      <c r="G112" s="80"/>
      <c r="H112" s="67">
        <v>3963688.8</v>
      </c>
      <c r="I112" s="44">
        <f t="shared" si="1"/>
        <v>-26466516.926999975</v>
      </c>
    </row>
    <row r="113" spans="3:9" s="27" customFormat="1" ht="30" thickTop="1" thickBot="1" x14ac:dyDescent="0.25">
      <c r="C113" s="108"/>
      <c r="D113" s="64">
        <v>45167</v>
      </c>
      <c r="E113" s="68">
        <v>8811</v>
      </c>
      <c r="F113" s="66" t="s">
        <v>16</v>
      </c>
      <c r="G113" s="80"/>
      <c r="H113" s="67">
        <v>4063.9200000000005</v>
      </c>
      <c r="I113" s="44">
        <f t="shared" si="1"/>
        <v>-26470580.846999977</v>
      </c>
    </row>
    <row r="114" spans="3:9" s="27" customFormat="1" ht="18" thickTop="1" thickBot="1" x14ac:dyDescent="0.25">
      <c r="C114" s="108"/>
      <c r="D114" s="64">
        <v>45167</v>
      </c>
      <c r="E114" s="68">
        <v>8811</v>
      </c>
      <c r="F114" s="66" t="s">
        <v>120</v>
      </c>
      <c r="G114" s="80"/>
      <c r="H114" s="67">
        <v>91844.6</v>
      </c>
      <c r="I114" s="44">
        <f t="shared" si="1"/>
        <v>-26562425.446999978</v>
      </c>
    </row>
    <row r="115" spans="3:9" s="27" customFormat="1" ht="30" thickTop="1" thickBot="1" x14ac:dyDescent="0.25">
      <c r="C115" s="108"/>
      <c r="D115" s="64">
        <v>45167</v>
      </c>
      <c r="E115" s="68">
        <v>8812</v>
      </c>
      <c r="F115" s="66" t="s">
        <v>16</v>
      </c>
      <c r="G115" s="80"/>
      <c r="H115" s="67">
        <v>7602</v>
      </c>
      <c r="I115" s="44">
        <f t="shared" si="1"/>
        <v>-26570027.446999978</v>
      </c>
    </row>
    <row r="116" spans="3:9" s="27" customFormat="1" ht="30" thickTop="1" thickBot="1" x14ac:dyDescent="0.25">
      <c r="C116" s="108"/>
      <c r="D116" s="64">
        <v>45167</v>
      </c>
      <c r="E116" s="68">
        <v>8812</v>
      </c>
      <c r="F116" s="66" t="s">
        <v>121</v>
      </c>
      <c r="G116" s="80"/>
      <c r="H116" s="67">
        <v>144438</v>
      </c>
      <c r="I116" s="44">
        <f t="shared" si="1"/>
        <v>-26714465.446999978</v>
      </c>
    </row>
    <row r="117" spans="3:9" s="27" customFormat="1" ht="30" thickTop="1" thickBot="1" x14ac:dyDescent="0.25">
      <c r="C117" s="108"/>
      <c r="D117" s="64">
        <v>45167</v>
      </c>
      <c r="E117" s="68">
        <v>8813</v>
      </c>
      <c r="F117" s="66" t="s">
        <v>16</v>
      </c>
      <c r="G117" s="80"/>
      <c r="H117" s="67">
        <v>1275</v>
      </c>
      <c r="I117" s="44">
        <f t="shared" si="1"/>
        <v>-26715740.446999978</v>
      </c>
    </row>
    <row r="118" spans="3:9" s="27" customFormat="1" ht="30" thickTop="1" thickBot="1" x14ac:dyDescent="0.25">
      <c r="C118" s="108"/>
      <c r="D118" s="64">
        <v>45167</v>
      </c>
      <c r="E118" s="68">
        <v>8813</v>
      </c>
      <c r="F118" s="66" t="s">
        <v>122</v>
      </c>
      <c r="G118" s="80"/>
      <c r="H118" s="67">
        <v>28815</v>
      </c>
      <c r="I118" s="44">
        <f t="shared" si="1"/>
        <v>-26744555.446999978</v>
      </c>
    </row>
    <row r="119" spans="3:9" s="27" customFormat="1" ht="30" thickTop="1" thickBot="1" x14ac:dyDescent="0.25">
      <c r="C119" s="108"/>
      <c r="D119" s="64">
        <v>45167</v>
      </c>
      <c r="E119" s="68">
        <v>8814</v>
      </c>
      <c r="F119" s="66" t="s">
        <v>16</v>
      </c>
      <c r="G119" s="80"/>
      <c r="H119" s="67">
        <v>580</v>
      </c>
      <c r="I119" s="44">
        <f t="shared" si="1"/>
        <v>-26745135.446999978</v>
      </c>
    </row>
    <row r="120" spans="3:9" s="27" customFormat="1" ht="18" thickTop="1" thickBot="1" x14ac:dyDescent="0.25">
      <c r="C120" s="108"/>
      <c r="D120" s="64">
        <v>45167</v>
      </c>
      <c r="E120" s="68">
        <v>8814</v>
      </c>
      <c r="F120" s="66" t="s">
        <v>55</v>
      </c>
      <c r="G120" s="80"/>
      <c r="H120" s="67">
        <v>13108</v>
      </c>
      <c r="I120" s="44">
        <f t="shared" si="1"/>
        <v>-26758243.446999978</v>
      </c>
    </row>
    <row r="121" spans="3:9" s="27" customFormat="1" ht="30" thickTop="1" thickBot="1" x14ac:dyDescent="0.25">
      <c r="C121" s="108"/>
      <c r="D121" s="64">
        <v>45167</v>
      </c>
      <c r="E121" s="68">
        <v>8815</v>
      </c>
      <c r="F121" s="66" t="s">
        <v>16</v>
      </c>
      <c r="G121" s="80"/>
      <c r="H121" s="67">
        <v>5022</v>
      </c>
      <c r="I121" s="44">
        <f t="shared" si="1"/>
        <v>-26763265.446999978</v>
      </c>
    </row>
    <row r="122" spans="3:9" s="27" customFormat="1" ht="18" thickTop="1" thickBot="1" x14ac:dyDescent="0.25">
      <c r="C122" s="108"/>
      <c r="D122" s="64">
        <v>45167</v>
      </c>
      <c r="E122" s="65">
        <v>8815</v>
      </c>
      <c r="F122" s="199" t="s">
        <v>55</v>
      </c>
      <c r="G122" s="80"/>
      <c r="H122" s="67">
        <v>113497.2</v>
      </c>
      <c r="I122" s="44">
        <f t="shared" si="1"/>
        <v>-26876762.646999978</v>
      </c>
    </row>
    <row r="123" spans="3:9" s="27" customFormat="1" ht="30" thickTop="1" thickBot="1" x14ac:dyDescent="0.25">
      <c r="C123" s="108"/>
      <c r="D123" s="64">
        <v>45167</v>
      </c>
      <c r="E123" s="68">
        <v>8816</v>
      </c>
      <c r="F123" s="66" t="s">
        <v>16</v>
      </c>
      <c r="G123" s="80"/>
      <c r="H123" s="67">
        <v>5895</v>
      </c>
      <c r="I123" s="44">
        <f t="shared" si="1"/>
        <v>-26882657.646999978</v>
      </c>
    </row>
    <row r="124" spans="3:9" s="27" customFormat="1" ht="18" thickTop="1" thickBot="1" x14ac:dyDescent="0.25">
      <c r="C124" s="108"/>
      <c r="D124" s="64">
        <v>45167</v>
      </c>
      <c r="E124" s="68">
        <v>8816</v>
      </c>
      <c r="F124" s="66" t="s">
        <v>55</v>
      </c>
      <c r="G124" s="80"/>
      <c r="H124" s="67">
        <v>113787</v>
      </c>
      <c r="I124" s="44">
        <f t="shared" si="1"/>
        <v>-26996444.646999978</v>
      </c>
    </row>
    <row r="125" spans="3:9" s="27" customFormat="1" ht="30" thickTop="1" thickBot="1" x14ac:dyDescent="0.25">
      <c r="C125" s="108"/>
      <c r="D125" s="64">
        <v>45167</v>
      </c>
      <c r="E125" s="68">
        <v>8817</v>
      </c>
      <c r="F125" s="66" t="s">
        <v>16</v>
      </c>
      <c r="G125" s="80"/>
      <c r="H125" s="67">
        <v>8550</v>
      </c>
      <c r="I125" s="44">
        <f t="shared" si="1"/>
        <v>-27004994.646999978</v>
      </c>
    </row>
    <row r="126" spans="3:9" s="27" customFormat="1" ht="18" thickTop="1" thickBot="1" x14ac:dyDescent="0.25">
      <c r="C126" s="108"/>
      <c r="D126" s="64">
        <v>45167</v>
      </c>
      <c r="E126" s="68">
        <v>8817</v>
      </c>
      <c r="F126" s="66" t="s">
        <v>123</v>
      </c>
      <c r="G126" s="80"/>
      <c r="H126" s="67">
        <v>162450</v>
      </c>
      <c r="I126" s="44">
        <f t="shared" si="1"/>
        <v>-27167444.646999978</v>
      </c>
    </row>
    <row r="127" spans="3:9" s="27" customFormat="1" ht="30" thickTop="1" thickBot="1" x14ac:dyDescent="0.25">
      <c r="C127" s="108"/>
      <c r="D127" s="64">
        <v>45167</v>
      </c>
      <c r="E127" s="68">
        <v>8818</v>
      </c>
      <c r="F127" s="66" t="s">
        <v>16</v>
      </c>
      <c r="G127" s="80"/>
      <c r="H127" s="67">
        <v>845</v>
      </c>
      <c r="I127" s="44">
        <f t="shared" si="1"/>
        <v>-27168289.646999978</v>
      </c>
    </row>
    <row r="128" spans="3:9" s="27" customFormat="1" ht="18" thickTop="1" thickBot="1" x14ac:dyDescent="0.25">
      <c r="C128" s="108"/>
      <c r="D128" s="64">
        <v>45167</v>
      </c>
      <c r="E128" s="68">
        <v>8818</v>
      </c>
      <c r="F128" s="66" t="s">
        <v>123</v>
      </c>
      <c r="G128" s="80"/>
      <c r="H128" s="67">
        <v>16055</v>
      </c>
      <c r="I128" s="44">
        <f t="shared" si="1"/>
        <v>-27184344.646999978</v>
      </c>
    </row>
    <row r="129" spans="3:9" s="27" customFormat="1" ht="30" thickTop="1" thickBot="1" x14ac:dyDescent="0.25">
      <c r="C129" s="108"/>
      <c r="D129" s="64">
        <v>45167</v>
      </c>
      <c r="E129" s="68">
        <v>8819</v>
      </c>
      <c r="F129" s="66" t="s">
        <v>16</v>
      </c>
      <c r="G129" s="80"/>
      <c r="H129" s="67">
        <v>1753.85</v>
      </c>
      <c r="I129" s="44">
        <f t="shared" si="1"/>
        <v>-27186098.496999979</v>
      </c>
    </row>
    <row r="130" spans="3:9" s="27" customFormat="1" ht="18" thickTop="1" thickBot="1" x14ac:dyDescent="0.25">
      <c r="C130" s="108"/>
      <c r="D130" s="64">
        <v>45167</v>
      </c>
      <c r="E130" s="68">
        <v>8819</v>
      </c>
      <c r="F130" s="66" t="s">
        <v>124</v>
      </c>
      <c r="G130" s="80"/>
      <c r="H130" s="67">
        <v>39636.82</v>
      </c>
      <c r="I130" s="44">
        <f t="shared" si="1"/>
        <v>-27225735.316999979</v>
      </c>
    </row>
    <row r="131" spans="3:9" s="27" customFormat="1" ht="30" thickTop="1" thickBot="1" x14ac:dyDescent="0.25">
      <c r="C131" s="108"/>
      <c r="D131" s="64">
        <v>45167</v>
      </c>
      <c r="E131" s="68">
        <v>8820</v>
      </c>
      <c r="F131" s="66" t="s">
        <v>16</v>
      </c>
      <c r="G131" s="80"/>
      <c r="H131" s="67">
        <v>8156</v>
      </c>
      <c r="I131" s="44">
        <f t="shared" si="1"/>
        <v>-27233891.316999979</v>
      </c>
    </row>
    <row r="132" spans="3:9" s="27" customFormat="1" ht="18" thickTop="1" thickBot="1" x14ac:dyDescent="0.25">
      <c r="C132" s="108"/>
      <c r="D132" s="64">
        <v>45167</v>
      </c>
      <c r="E132" s="68">
        <v>8820</v>
      </c>
      <c r="F132" s="66" t="s">
        <v>67</v>
      </c>
      <c r="G132" s="80"/>
      <c r="H132" s="67">
        <v>184325.6</v>
      </c>
      <c r="I132" s="44">
        <f t="shared" si="1"/>
        <v>-27418216.916999981</v>
      </c>
    </row>
    <row r="133" spans="3:9" s="27" customFormat="1" ht="30" thickTop="1" thickBot="1" x14ac:dyDescent="0.25">
      <c r="C133" s="108"/>
      <c r="D133" s="64">
        <v>45167</v>
      </c>
      <c r="E133" s="68">
        <v>8821</v>
      </c>
      <c r="F133" s="66" t="s">
        <v>16</v>
      </c>
      <c r="G133" s="80"/>
      <c r="H133" s="67">
        <v>1400</v>
      </c>
      <c r="I133" s="44">
        <f t="shared" si="1"/>
        <v>-27419616.916999981</v>
      </c>
    </row>
    <row r="134" spans="3:9" s="27" customFormat="1" ht="18" thickTop="1" thickBot="1" x14ac:dyDescent="0.25">
      <c r="C134" s="108"/>
      <c r="D134" s="64">
        <v>45167</v>
      </c>
      <c r="E134" s="68">
        <v>8821</v>
      </c>
      <c r="F134" s="66" t="s">
        <v>67</v>
      </c>
      <c r="G134" s="80"/>
      <c r="H134" s="67">
        <v>31640</v>
      </c>
      <c r="I134" s="44">
        <f t="shared" si="1"/>
        <v>-27451256.916999981</v>
      </c>
    </row>
    <row r="135" spans="3:9" s="27" customFormat="1" ht="30" thickTop="1" thickBot="1" x14ac:dyDescent="0.25">
      <c r="C135" s="108"/>
      <c r="D135" s="64">
        <v>45167</v>
      </c>
      <c r="E135" s="68">
        <v>8822</v>
      </c>
      <c r="F135" s="66" t="s">
        <v>16</v>
      </c>
      <c r="G135" s="80"/>
      <c r="H135" s="67">
        <v>3660</v>
      </c>
      <c r="I135" s="44">
        <f t="shared" si="1"/>
        <v>-27454916.916999981</v>
      </c>
    </row>
    <row r="136" spans="3:9" s="27" customFormat="1" ht="18" thickTop="1" thickBot="1" x14ac:dyDescent="0.25">
      <c r="C136" s="108"/>
      <c r="D136" s="64">
        <v>45167</v>
      </c>
      <c r="E136" s="68">
        <v>8822</v>
      </c>
      <c r="F136" s="66" t="s">
        <v>67</v>
      </c>
      <c r="G136" s="80"/>
      <c r="H136" s="67">
        <v>82716</v>
      </c>
      <c r="I136" s="44">
        <f t="shared" si="1"/>
        <v>-27537632.916999981</v>
      </c>
    </row>
    <row r="137" spans="3:9" s="27" customFormat="1" ht="30" thickTop="1" thickBot="1" x14ac:dyDescent="0.25">
      <c r="C137" s="108"/>
      <c r="D137" s="64">
        <v>45168</v>
      </c>
      <c r="E137" s="68"/>
      <c r="F137" s="66" t="s">
        <v>23</v>
      </c>
      <c r="G137" s="80">
        <v>487450.95</v>
      </c>
      <c r="H137" s="67"/>
      <c r="I137" s="44">
        <f t="shared" si="1"/>
        <v>-27050181.966999982</v>
      </c>
    </row>
    <row r="138" spans="3:9" s="27" customFormat="1" ht="30" thickTop="1" thickBot="1" x14ac:dyDescent="0.25">
      <c r="C138" s="108"/>
      <c r="D138" s="64">
        <v>45168</v>
      </c>
      <c r="E138" s="68">
        <v>8824</v>
      </c>
      <c r="F138" s="66" t="s">
        <v>16</v>
      </c>
      <c r="G138" s="80"/>
      <c r="H138" s="67">
        <v>26850</v>
      </c>
      <c r="I138" s="44">
        <f t="shared" si="1"/>
        <v>-27077031.966999982</v>
      </c>
    </row>
    <row r="139" spans="3:9" s="27" customFormat="1" ht="18" thickTop="1" thickBot="1" x14ac:dyDescent="0.25">
      <c r="C139" s="108"/>
      <c r="D139" s="64">
        <v>45168</v>
      </c>
      <c r="E139" s="68">
        <v>8824</v>
      </c>
      <c r="F139" s="66" t="s">
        <v>125</v>
      </c>
      <c r="G139" s="80"/>
      <c r="H139" s="67">
        <v>606810</v>
      </c>
      <c r="I139" s="44">
        <f t="shared" si="1"/>
        <v>-27683841.966999982</v>
      </c>
    </row>
    <row r="140" spans="3:9" s="27" customFormat="1" ht="30" thickTop="1" thickBot="1" x14ac:dyDescent="0.25">
      <c r="C140" s="108"/>
      <c r="D140" s="64">
        <v>45168</v>
      </c>
      <c r="E140" s="68">
        <v>8825</v>
      </c>
      <c r="F140" s="66" t="s">
        <v>16</v>
      </c>
      <c r="G140" s="80"/>
      <c r="H140" s="67">
        <v>21463.65</v>
      </c>
      <c r="I140" s="44">
        <f t="shared" si="1"/>
        <v>-27705305.61699998</v>
      </c>
    </row>
    <row r="141" spans="3:9" s="27" customFormat="1" ht="18" thickTop="1" thickBot="1" x14ac:dyDescent="0.25">
      <c r="C141" s="108"/>
      <c r="D141" s="64">
        <v>45168</v>
      </c>
      <c r="E141" s="68">
        <v>8825</v>
      </c>
      <c r="F141" s="66" t="s">
        <v>71</v>
      </c>
      <c r="G141" s="80"/>
      <c r="H141" s="67">
        <v>407809.35</v>
      </c>
      <c r="I141" s="44">
        <f t="shared" si="1"/>
        <v>-28113114.966999982</v>
      </c>
    </row>
    <row r="142" spans="3:9" s="27" customFormat="1" ht="30" thickTop="1" thickBot="1" x14ac:dyDescent="0.25">
      <c r="C142" s="108"/>
      <c r="D142" s="64">
        <v>45168</v>
      </c>
      <c r="E142" s="68">
        <v>8826</v>
      </c>
      <c r="F142" s="66" t="s">
        <v>16</v>
      </c>
      <c r="G142" s="80"/>
      <c r="H142" s="67">
        <v>27132.100000000002</v>
      </c>
      <c r="I142" s="44">
        <f t="shared" si="1"/>
        <v>-28140247.066999983</v>
      </c>
    </row>
    <row r="143" spans="3:9" s="27" customFormat="1" ht="18" thickTop="1" thickBot="1" x14ac:dyDescent="0.25">
      <c r="C143" s="108"/>
      <c r="D143" s="64">
        <v>45168</v>
      </c>
      <c r="E143" s="68">
        <v>8826</v>
      </c>
      <c r="F143" s="66" t="s">
        <v>126</v>
      </c>
      <c r="G143" s="80"/>
      <c r="H143" s="67">
        <v>613185.46000000008</v>
      </c>
      <c r="I143" s="44">
        <f t="shared" si="1"/>
        <v>-28753432.526999984</v>
      </c>
    </row>
    <row r="144" spans="3:9" s="27" customFormat="1" ht="30" thickTop="1" thickBot="1" x14ac:dyDescent="0.25">
      <c r="C144" s="108"/>
      <c r="D144" s="64">
        <v>45168</v>
      </c>
      <c r="E144" s="68">
        <v>8827</v>
      </c>
      <c r="F144" s="66" t="s">
        <v>16</v>
      </c>
      <c r="G144" s="80"/>
      <c r="H144" s="67">
        <v>4124.75</v>
      </c>
      <c r="I144" s="44">
        <f t="shared" si="1"/>
        <v>-28757557.276999984</v>
      </c>
    </row>
    <row r="145" spans="3:95" s="27" customFormat="1" ht="18" thickTop="1" thickBot="1" x14ac:dyDescent="0.25">
      <c r="C145" s="108"/>
      <c r="D145" s="64">
        <v>45168</v>
      </c>
      <c r="E145" s="68">
        <v>8827</v>
      </c>
      <c r="F145" s="66" t="s">
        <v>127</v>
      </c>
      <c r="G145" s="80"/>
      <c r="H145" s="67">
        <v>93219.35</v>
      </c>
      <c r="I145" s="44">
        <f t="shared" si="1"/>
        <v>-28850776.626999985</v>
      </c>
    </row>
    <row r="146" spans="3:95" s="27" customFormat="1" ht="30" thickTop="1" thickBot="1" x14ac:dyDescent="0.25">
      <c r="C146" s="108"/>
      <c r="D146" s="64">
        <v>45168</v>
      </c>
      <c r="E146" s="68">
        <v>8828</v>
      </c>
      <c r="F146" s="66" t="s">
        <v>16</v>
      </c>
      <c r="G146" s="80"/>
      <c r="H146" s="67">
        <v>279.88</v>
      </c>
      <c r="I146" s="44">
        <f t="shared" si="1"/>
        <v>-28851056.506999984</v>
      </c>
    </row>
    <row r="147" spans="3:95" s="27" customFormat="1" ht="30" thickTop="1" thickBot="1" x14ac:dyDescent="0.25">
      <c r="C147" s="108"/>
      <c r="D147" s="64">
        <v>45168</v>
      </c>
      <c r="E147" s="68">
        <v>8828</v>
      </c>
      <c r="F147" s="66" t="s">
        <v>128</v>
      </c>
      <c r="G147" s="80"/>
      <c r="H147" s="67">
        <v>6325.2610000000004</v>
      </c>
      <c r="I147" s="44">
        <f t="shared" si="1"/>
        <v>-28857381.767999984</v>
      </c>
    </row>
    <row r="148" spans="3:95" s="27" customFormat="1" ht="30" thickTop="1" thickBot="1" x14ac:dyDescent="0.25">
      <c r="C148" s="108"/>
      <c r="D148" s="64">
        <v>45168</v>
      </c>
      <c r="E148" s="68">
        <v>8829</v>
      </c>
      <c r="F148" s="66" t="s">
        <v>16</v>
      </c>
      <c r="G148" s="80"/>
      <c r="H148" s="67">
        <v>556</v>
      </c>
      <c r="I148" s="44">
        <f t="shared" si="1"/>
        <v>-28857937.767999984</v>
      </c>
    </row>
    <row r="149" spans="3:95" s="27" customFormat="1" ht="18" thickTop="1" thickBot="1" x14ac:dyDescent="0.25">
      <c r="C149" s="108"/>
      <c r="D149" s="64">
        <v>45168</v>
      </c>
      <c r="E149" s="68">
        <v>8829</v>
      </c>
      <c r="F149" s="66" t="s">
        <v>87</v>
      </c>
      <c r="G149" s="80"/>
      <c r="H149" s="67">
        <v>10564</v>
      </c>
      <c r="I149" s="44">
        <f t="shared" si="1"/>
        <v>-28868501.767999984</v>
      </c>
    </row>
    <row r="150" spans="3:95" s="27" customFormat="1" ht="30" thickTop="1" thickBot="1" x14ac:dyDescent="0.25">
      <c r="C150" s="108"/>
      <c r="D150" s="64">
        <v>45168</v>
      </c>
      <c r="E150" s="68">
        <v>8830</v>
      </c>
      <c r="F150" s="66" t="s">
        <v>16</v>
      </c>
      <c r="G150" s="80"/>
      <c r="H150" s="67">
        <v>1052.5</v>
      </c>
      <c r="I150" s="44">
        <f t="shared" si="1"/>
        <v>-28869554.267999984</v>
      </c>
    </row>
    <row r="151" spans="3:95" s="27" customFormat="1" ht="18" thickTop="1" thickBot="1" x14ac:dyDescent="0.25">
      <c r="C151" s="108"/>
      <c r="D151" s="64">
        <v>45168</v>
      </c>
      <c r="E151" s="68">
        <v>8830</v>
      </c>
      <c r="F151" s="66" t="s">
        <v>87</v>
      </c>
      <c r="G151" s="80"/>
      <c r="H151" s="67">
        <v>19997.5</v>
      </c>
      <c r="I151" s="44">
        <f t="shared" si="1"/>
        <v>-28889551.767999984</v>
      </c>
    </row>
    <row r="152" spans="3:95" s="27" customFormat="1" ht="30" thickTop="1" thickBot="1" x14ac:dyDescent="0.25">
      <c r="C152" s="108"/>
      <c r="D152" s="64">
        <v>45168</v>
      </c>
      <c r="E152" s="68">
        <v>8831</v>
      </c>
      <c r="F152" s="66" t="s">
        <v>16</v>
      </c>
      <c r="G152" s="80"/>
      <c r="H152" s="67">
        <v>2649.6</v>
      </c>
      <c r="I152" s="44">
        <f t="shared" si="1"/>
        <v>-28892201.367999986</v>
      </c>
    </row>
    <row r="153" spans="3:95" s="27" customFormat="1" ht="18" thickTop="1" thickBot="1" x14ac:dyDescent="0.25">
      <c r="C153" s="108"/>
      <c r="D153" s="64">
        <v>45168</v>
      </c>
      <c r="E153" s="68">
        <v>8831</v>
      </c>
      <c r="F153" s="66" t="s">
        <v>129</v>
      </c>
      <c r="G153" s="80"/>
      <c r="H153" s="67">
        <v>58312.959999999999</v>
      </c>
      <c r="I153" s="44">
        <f t="shared" si="1"/>
        <v>-28950514.327999987</v>
      </c>
    </row>
    <row r="154" spans="3:95" s="27" customFormat="1" ht="30" thickTop="1" thickBot="1" x14ac:dyDescent="0.25">
      <c r="C154" s="108"/>
      <c r="D154" s="64">
        <v>45168</v>
      </c>
      <c r="E154" s="68">
        <v>8832</v>
      </c>
      <c r="F154" s="66" t="s">
        <v>16</v>
      </c>
      <c r="G154" s="80"/>
      <c r="H154" s="67">
        <v>330</v>
      </c>
      <c r="I154" s="44">
        <f t="shared" si="1"/>
        <v>-28950844.327999987</v>
      </c>
    </row>
    <row r="155" spans="3:95" s="27" customFormat="1" ht="18" thickTop="1" thickBot="1" x14ac:dyDescent="0.25">
      <c r="C155" s="108"/>
      <c r="D155" s="64">
        <v>45168</v>
      </c>
      <c r="E155" s="68">
        <v>8832</v>
      </c>
      <c r="F155" s="66" t="s">
        <v>130</v>
      </c>
      <c r="G155" s="80"/>
      <c r="H155" s="67">
        <v>7458</v>
      </c>
      <c r="I155" s="44">
        <f t="shared" si="1"/>
        <v>-28958302.327999987</v>
      </c>
    </row>
    <row r="156" spans="3:95" s="27" customFormat="1" ht="30" thickTop="1" thickBot="1" x14ac:dyDescent="0.25">
      <c r="C156" s="108"/>
      <c r="D156" s="64">
        <v>45169</v>
      </c>
      <c r="E156" s="68"/>
      <c r="F156" s="66" t="s">
        <v>23</v>
      </c>
      <c r="G156" s="80">
        <v>832747.48</v>
      </c>
      <c r="H156" s="67"/>
      <c r="I156" s="44">
        <f t="shared" si="1"/>
        <v>-28125554.847999986</v>
      </c>
    </row>
    <row r="157" spans="3:95" s="27" customFormat="1" ht="58.5" thickTop="1" thickBot="1" x14ac:dyDescent="0.25">
      <c r="C157" s="108"/>
      <c r="D157" s="64">
        <v>45169</v>
      </c>
      <c r="E157" s="68">
        <v>8387</v>
      </c>
      <c r="F157" s="66" t="s">
        <v>131</v>
      </c>
      <c r="G157" s="80">
        <v>117292</v>
      </c>
      <c r="H157" s="67"/>
      <c r="I157" s="44">
        <f t="shared" si="1"/>
        <v>-28008262.847999986</v>
      </c>
    </row>
    <row r="158" spans="3:95" s="27" customFormat="1" ht="18" thickTop="1" thickBot="1" x14ac:dyDescent="0.25">
      <c r="C158" s="108"/>
      <c r="D158" s="64"/>
      <c r="E158" s="68"/>
      <c r="F158" s="66"/>
      <c r="G158" s="80"/>
      <c r="H158" s="67"/>
      <c r="I158" s="44">
        <f t="shared" si="1"/>
        <v>-28008262.847999986</v>
      </c>
    </row>
    <row r="159" spans="3:95" s="11" customFormat="1" ht="18" thickTop="1" thickBot="1" x14ac:dyDescent="0.25">
      <c r="C159" s="238" t="s">
        <v>8</v>
      </c>
      <c r="D159" s="239"/>
      <c r="E159" s="239"/>
      <c r="F159" s="239"/>
      <c r="G159" s="87">
        <f>SUM(G15:G158)</f>
        <v>82049284.909999996</v>
      </c>
      <c r="H159" s="87">
        <f>SUM(H15:H158)</f>
        <v>47896231.771000013</v>
      </c>
      <c r="I159" s="88">
        <f>+I14+G159-H159</f>
        <v>-28008262.84799999</v>
      </c>
      <c r="J159" s="28">
        <f>+I159-'[1]CTA. RECOLECTORA AUXILIAR 3001'!$J$3335</f>
        <v>0</v>
      </c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</row>
    <row r="160" spans="3:95" s="11" customFormat="1" ht="17.25" thickTop="1" x14ac:dyDescent="0.2">
      <c r="C160" s="131"/>
      <c r="D160" s="131"/>
      <c r="E160" s="131"/>
      <c r="F160" s="131"/>
      <c r="G160" s="132"/>
      <c r="H160" s="132"/>
      <c r="I160" s="86"/>
      <c r="J160" s="20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</row>
    <row r="161" spans="3:95" s="11" customFormat="1" ht="16.5" x14ac:dyDescent="0.2">
      <c r="C161" s="5"/>
      <c r="D161" s="5"/>
      <c r="E161" s="81"/>
      <c r="F161" s="82"/>
      <c r="G161" s="8"/>
      <c r="H161" s="8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</row>
    <row r="162" spans="3:95" s="11" customFormat="1" ht="16.5" x14ac:dyDescent="0.2">
      <c r="C162" s="5"/>
      <c r="D162" s="81" t="s">
        <v>38</v>
      </c>
      <c r="E162" s="9"/>
      <c r="F162" s="82" t="s">
        <v>40</v>
      </c>
      <c r="G162" s="9"/>
      <c r="H162" s="81" t="s">
        <v>39</v>
      </c>
      <c r="I162" s="9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</row>
    <row r="163" spans="3:95" s="11" customFormat="1" ht="16.5" x14ac:dyDescent="0.2">
      <c r="C163" s="5"/>
      <c r="D163" s="81" t="s">
        <v>31</v>
      </c>
      <c r="E163" s="9"/>
      <c r="F163" s="81" t="s">
        <v>32</v>
      </c>
      <c r="G163" s="9"/>
      <c r="H163" s="81" t="s">
        <v>36</v>
      </c>
      <c r="I163" s="9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</row>
    <row r="164" spans="3:95" s="11" customFormat="1" ht="16.5" x14ac:dyDescent="0.2">
      <c r="C164" s="5"/>
      <c r="D164" s="81" t="s">
        <v>33</v>
      </c>
      <c r="E164" s="9"/>
      <c r="F164" s="81" t="s">
        <v>98</v>
      </c>
      <c r="G164" s="9"/>
      <c r="H164" s="81" t="s">
        <v>43</v>
      </c>
      <c r="I164" s="9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</row>
    <row r="165" spans="3:95" s="11" customFormat="1" ht="16.5" x14ac:dyDescent="0.2">
      <c r="C165" s="5"/>
      <c r="D165" s="81" t="s">
        <v>34</v>
      </c>
      <c r="E165" s="9"/>
      <c r="F165" s="81" t="s">
        <v>35</v>
      </c>
      <c r="G165" s="9"/>
      <c r="H165" s="81" t="s">
        <v>37</v>
      </c>
      <c r="I165" s="9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</row>
    <row r="166" spans="3:95" s="11" customFormat="1" ht="16.5" x14ac:dyDescent="0.2">
      <c r="C166" s="5"/>
      <c r="D166" s="9"/>
      <c r="E166" s="1"/>
      <c r="F166" s="81"/>
      <c r="G166" s="9"/>
      <c r="H166" s="81"/>
      <c r="I166" s="9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</row>
    <row r="167" spans="3:95" s="11" customFormat="1" ht="16.5" x14ac:dyDescent="0.2">
      <c r="C167" s="5"/>
      <c r="D167" s="5"/>
      <c r="E167" s="83"/>
      <c r="F167" s="81"/>
      <c r="G167" s="82"/>
      <c r="H167" s="8"/>
      <c r="I167" s="8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</row>
    <row r="168" spans="3:95" s="11" customFormat="1" ht="18" x14ac:dyDescent="0.25">
      <c r="C168" s="21"/>
      <c r="D168" s="5"/>
      <c r="E168" s="83"/>
      <c r="F168" s="81"/>
      <c r="G168" s="82"/>
      <c r="H168" s="8"/>
      <c r="I168" s="19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</row>
    <row r="169" spans="3:95" s="11" customFormat="1" ht="18" x14ac:dyDescent="0.2">
      <c r="C169" s="22"/>
      <c r="D169" s="5"/>
      <c r="E169" s="83"/>
      <c r="F169" s="81"/>
      <c r="G169" s="82"/>
      <c r="H169" s="8"/>
      <c r="I169" s="23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</row>
    <row r="170" spans="3:95" s="11" customFormat="1" ht="18" x14ac:dyDescent="0.2">
      <c r="C170" s="22"/>
      <c r="D170" s="5"/>
      <c r="E170" s="83"/>
      <c r="G170" s="82"/>
      <c r="H170" s="8"/>
      <c r="I170" s="23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</row>
    <row r="171" spans="3:95" s="11" customFormat="1" ht="16.5" x14ac:dyDescent="0.2">
      <c r="C171" s="5"/>
      <c r="D171" s="5"/>
      <c r="E171" s="83"/>
      <c r="F171" s="82"/>
      <c r="G171" s="82"/>
      <c r="H171" s="8"/>
      <c r="I171" s="4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</row>
    <row r="172" spans="3:95" s="11" customFormat="1" ht="20.25" x14ac:dyDescent="0.2">
      <c r="C172" s="237"/>
      <c r="D172" s="237"/>
      <c r="E172" s="237"/>
      <c r="F172" s="237"/>
      <c r="G172" s="237"/>
      <c r="H172" s="237"/>
      <c r="I172" s="237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</row>
    <row r="173" spans="3:95" s="11" customFormat="1" ht="20.25" x14ac:dyDescent="0.2">
      <c r="C173" s="237"/>
      <c r="D173" s="237"/>
      <c r="E173" s="237"/>
      <c r="F173" s="237"/>
      <c r="G173" s="237"/>
      <c r="H173" s="237"/>
      <c r="I173" s="237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</row>
    <row r="174" spans="3:95" s="11" customFormat="1" ht="20.25" x14ac:dyDescent="0.2">
      <c r="C174" s="237"/>
      <c r="D174" s="237"/>
      <c r="E174" s="237"/>
      <c r="F174" s="237"/>
      <c r="G174" s="237"/>
      <c r="H174" s="237"/>
      <c r="I174" s="237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</row>
    <row r="175" spans="3:95" s="11" customFormat="1" ht="20.25" x14ac:dyDescent="0.2">
      <c r="C175" s="237"/>
      <c r="D175" s="237"/>
      <c r="E175" s="237"/>
      <c r="F175" s="237"/>
      <c r="G175" s="237"/>
      <c r="H175" s="237"/>
      <c r="I175" s="237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</row>
    <row r="176" spans="3:95" s="11" customFormat="1" x14ac:dyDescent="0.2">
      <c r="C176" s="9"/>
      <c r="D176" s="9"/>
      <c r="E176" s="175"/>
      <c r="F176" s="9"/>
      <c r="G176" s="9"/>
      <c r="H176" s="9"/>
      <c r="I176" s="9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</row>
    <row r="177" spans="3:95" s="11" customFormat="1" x14ac:dyDescent="0.2">
      <c r="C177" s="9"/>
      <c r="D177" s="9"/>
      <c r="E177" s="175"/>
      <c r="F177" s="9"/>
      <c r="G177" s="9"/>
      <c r="H177" s="9"/>
      <c r="I177" s="9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</row>
    <row r="178" spans="3:95" s="11" customFormat="1" x14ac:dyDescent="0.2">
      <c r="C178" s="9"/>
      <c r="D178" s="9"/>
      <c r="E178" s="175"/>
      <c r="F178" s="9"/>
      <c r="G178" s="9"/>
      <c r="H178" s="9"/>
      <c r="I178" s="9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</row>
    <row r="179" spans="3:95" s="11" customFormat="1" x14ac:dyDescent="0.2">
      <c r="C179" s="9"/>
      <c r="D179" s="9"/>
      <c r="E179" s="175"/>
      <c r="F179" s="9"/>
      <c r="G179" s="9"/>
      <c r="H179" s="9"/>
      <c r="I179" s="9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</row>
    <row r="180" spans="3:95" s="11" customFormat="1" x14ac:dyDescent="0.2">
      <c r="C180" s="9"/>
      <c r="D180" s="9"/>
      <c r="E180" s="175"/>
      <c r="F180" s="9"/>
      <c r="G180" s="9"/>
      <c r="H180" s="9"/>
      <c r="I180" s="9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</row>
    <row r="181" spans="3:95" s="11" customFormat="1" x14ac:dyDescent="0.2">
      <c r="C181" s="9"/>
      <c r="D181" s="9"/>
      <c r="E181" s="175"/>
      <c r="F181" s="9"/>
      <c r="G181" s="9"/>
      <c r="H181" s="9"/>
      <c r="I181" s="9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</row>
    <row r="182" spans="3:95" s="11" customFormat="1" x14ac:dyDescent="0.2">
      <c r="C182" s="9"/>
      <c r="D182" s="9"/>
      <c r="E182" s="175"/>
      <c r="F182" s="9"/>
      <c r="G182" s="9"/>
      <c r="H182" s="9"/>
      <c r="I182" s="9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</row>
    <row r="183" spans="3:95" s="11" customFormat="1" x14ac:dyDescent="0.2">
      <c r="C183" s="9"/>
      <c r="D183" s="9"/>
      <c r="E183" s="175"/>
      <c r="F183" s="9"/>
      <c r="G183" s="9"/>
      <c r="H183" s="9"/>
      <c r="I183" s="9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</row>
    <row r="184" spans="3:95" s="11" customFormat="1" ht="3" customHeight="1" x14ac:dyDescent="0.2">
      <c r="C184" s="9"/>
      <c r="D184" s="9"/>
      <c r="E184" s="175"/>
      <c r="F184" s="9"/>
      <c r="G184" s="9"/>
      <c r="H184" s="9"/>
      <c r="I184" s="9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</row>
    <row r="185" spans="3:95" s="11" customFormat="1" x14ac:dyDescent="0.2">
      <c r="C185" s="9"/>
      <c r="D185" s="9"/>
      <c r="E185" s="175"/>
      <c r="F185" s="9"/>
      <c r="G185" s="9"/>
      <c r="H185" s="9"/>
      <c r="I185" s="9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</row>
    <row r="186" spans="3:95" s="11" customFormat="1" x14ac:dyDescent="0.2">
      <c r="C186" s="9"/>
      <c r="D186" s="9"/>
      <c r="E186" s="175"/>
      <c r="F186" s="9"/>
      <c r="G186" s="9"/>
      <c r="H186" s="9"/>
      <c r="I186" s="9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</row>
    <row r="187" spans="3:95" s="11" customFormat="1" x14ac:dyDescent="0.2">
      <c r="C187" s="9"/>
      <c r="D187" s="9"/>
      <c r="E187" s="175"/>
      <c r="F187" s="9"/>
      <c r="G187" s="9"/>
      <c r="H187" s="9"/>
      <c r="I187" s="9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</row>
    <row r="206" spans="3:3" ht="13.5" thickBot="1" x14ac:dyDescent="0.25"/>
    <row r="207" spans="3:3" ht="15" x14ac:dyDescent="0.2">
      <c r="C207" s="2"/>
    </row>
  </sheetData>
  <mergeCells count="12">
    <mergeCell ref="C173:I173"/>
    <mergeCell ref="C174:I174"/>
    <mergeCell ref="C175:I175"/>
    <mergeCell ref="D11:I11"/>
    <mergeCell ref="C11:C13"/>
    <mergeCell ref="D12:H12"/>
    <mergeCell ref="C159:F159"/>
    <mergeCell ref="C6:I6"/>
    <mergeCell ref="C7:I7"/>
    <mergeCell ref="C172:I172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65" orientation="portrait" r:id="rId1"/>
  <headerFooter alignWithMargins="0">
    <oddFooter>Página &amp;P</oddFooter>
  </headerFooter>
  <rowBreaks count="5" manualBreakCount="5">
    <brk id="44" min="1" max="8" man="1"/>
    <brk id="74" min="1" max="8" man="1"/>
    <brk id="107" min="1" max="8" man="1"/>
    <brk id="140" min="1" max="8" man="1"/>
    <brk id="171" min="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P71"/>
  <sheetViews>
    <sheetView topLeftCell="B22" zoomScale="80" zoomScaleNormal="80" zoomScaleSheetLayoutView="55" workbookViewId="0">
      <selection activeCell="J44" sqref="J44"/>
    </sheetView>
  </sheetViews>
  <sheetFormatPr baseColWidth="10" defaultColWidth="9.140625" defaultRowHeight="12.75" x14ac:dyDescent="0.2"/>
  <cols>
    <col min="1" max="1" width="0" style="11" hidden="1" customWidth="1"/>
    <col min="2" max="2" width="3.140625" style="11" customWidth="1"/>
    <col min="3" max="3" width="5" style="1" customWidth="1"/>
    <col min="4" max="4" width="16.28515625" style="1" customWidth="1"/>
    <col min="5" max="5" width="17.28515625" style="1" customWidth="1"/>
    <col min="6" max="6" width="46.42578125" style="37" customWidth="1"/>
    <col min="7" max="7" width="20.42578125" style="1" customWidth="1"/>
    <col min="8" max="8" width="21" style="1" customWidth="1"/>
    <col min="9" max="9" width="24.42578125" style="1" customWidth="1"/>
    <col min="10" max="10" width="20.140625" style="11" customWidth="1"/>
    <col min="11" max="12" width="9.140625" style="11"/>
    <col min="13" max="16384" width="9.140625" style="1"/>
  </cols>
  <sheetData>
    <row r="1" spans="1:12" s="11" customFormat="1" ht="15" customHeight="1" x14ac:dyDescent="0.2">
      <c r="F1" s="32"/>
    </row>
    <row r="2" spans="1:12" s="11" customFormat="1" x14ac:dyDescent="0.2">
      <c r="F2" s="32"/>
    </row>
    <row r="3" spans="1:12" s="14" customFormat="1" ht="12" customHeight="1" x14ac:dyDescent="0.2">
      <c r="F3" s="33"/>
    </row>
    <row r="4" spans="1:12" s="15" customFormat="1" ht="18" customHeight="1" x14ac:dyDescent="0.3">
      <c r="B4" s="16"/>
      <c r="C4" s="16"/>
      <c r="D4" s="12"/>
      <c r="E4" s="16"/>
      <c r="F4" s="34"/>
      <c r="G4" s="16"/>
      <c r="H4" s="16"/>
      <c r="I4" s="16"/>
      <c r="J4" s="16"/>
    </row>
    <row r="5" spans="1:12" s="13" customFormat="1" ht="18" customHeight="1" x14ac:dyDescent="0.2">
      <c r="A5" s="13" t="s">
        <v>9</v>
      </c>
      <c r="F5" s="35"/>
    </row>
    <row r="6" spans="1:12" s="15" customFormat="1" ht="20.25" customHeight="1" x14ac:dyDescent="0.25">
      <c r="B6" s="13"/>
      <c r="C6" s="229" t="s">
        <v>10</v>
      </c>
      <c r="D6" s="229"/>
      <c r="E6" s="229"/>
      <c r="F6" s="229"/>
      <c r="G6" s="229"/>
      <c r="H6" s="229"/>
      <c r="I6" s="229"/>
      <c r="J6" s="38"/>
    </row>
    <row r="7" spans="1:12" s="14" customFormat="1" ht="18" customHeight="1" x14ac:dyDescent="0.2">
      <c r="B7" s="18"/>
      <c r="C7" s="235" t="s">
        <v>11</v>
      </c>
      <c r="D7" s="235"/>
      <c r="E7" s="235"/>
      <c r="F7" s="235"/>
      <c r="G7" s="235"/>
      <c r="H7" s="235"/>
      <c r="I7" s="235"/>
      <c r="J7" s="39"/>
    </row>
    <row r="8" spans="1:12" s="17" customFormat="1" ht="15.75" customHeight="1" x14ac:dyDescent="0.2">
      <c r="B8" s="18"/>
      <c r="C8" s="235" t="s">
        <v>21</v>
      </c>
      <c r="D8" s="235"/>
      <c r="E8" s="235"/>
      <c r="F8" s="235"/>
      <c r="G8" s="235"/>
      <c r="H8" s="235"/>
      <c r="I8" s="235"/>
      <c r="J8" s="40"/>
    </row>
    <row r="9" spans="1:12" s="14" customFormat="1" ht="19.5" thickBot="1" x14ac:dyDescent="0.25">
      <c r="B9" s="15"/>
      <c r="C9" s="236" t="s">
        <v>132</v>
      </c>
      <c r="D9" s="236"/>
      <c r="E9" s="236"/>
      <c r="F9" s="236"/>
      <c r="G9" s="236"/>
      <c r="H9" s="236"/>
      <c r="I9" s="236"/>
      <c r="J9" s="39"/>
    </row>
    <row r="10" spans="1:12" s="3" customFormat="1" ht="28.5" customHeight="1" thickTop="1" thickBot="1" x14ac:dyDescent="0.25">
      <c r="A10" s="7"/>
      <c r="B10" s="7"/>
      <c r="C10" s="242"/>
      <c r="D10" s="231" t="s">
        <v>13</v>
      </c>
      <c r="E10" s="231"/>
      <c r="F10" s="231"/>
      <c r="G10" s="231"/>
      <c r="H10" s="231"/>
      <c r="I10" s="231"/>
      <c r="J10" s="7"/>
      <c r="K10" s="7"/>
      <c r="L10" s="7"/>
    </row>
    <row r="11" spans="1:12" s="3" customFormat="1" ht="18" customHeight="1" thickTop="1" thickBot="1" x14ac:dyDescent="0.25">
      <c r="A11" s="7"/>
      <c r="B11" s="7"/>
      <c r="C11" s="243"/>
      <c r="D11" s="230" t="s">
        <v>7</v>
      </c>
      <c r="E11" s="230"/>
      <c r="F11" s="230"/>
      <c r="G11" s="230"/>
      <c r="H11" s="230"/>
      <c r="I11" s="50">
        <f>+'[1]CTA. OPERATIVA.(160)'!$J$690</f>
        <v>4199797.3108000122</v>
      </c>
      <c r="J11" s="7"/>
      <c r="K11" s="7"/>
      <c r="L11" s="7"/>
    </row>
    <row r="12" spans="1:12" s="3" customFormat="1" ht="39" customHeight="1" thickTop="1" thickBot="1" x14ac:dyDescent="0.25">
      <c r="A12" s="7"/>
      <c r="B12" s="7"/>
      <c r="C12" s="243"/>
      <c r="D12" s="49" t="s">
        <v>4</v>
      </c>
      <c r="E12" s="49" t="s">
        <v>5</v>
      </c>
      <c r="F12" s="49" t="s">
        <v>6</v>
      </c>
      <c r="G12" s="49" t="s">
        <v>0</v>
      </c>
      <c r="H12" s="49" t="s">
        <v>1</v>
      </c>
      <c r="I12" s="49" t="s">
        <v>2</v>
      </c>
      <c r="J12" s="7"/>
      <c r="K12" s="7"/>
      <c r="L12" s="7"/>
    </row>
    <row r="13" spans="1:12" s="10" customFormat="1" ht="19.5" customHeight="1" thickTop="1" thickBot="1" x14ac:dyDescent="0.25">
      <c r="C13" s="136"/>
      <c r="D13" s="137"/>
      <c r="E13" s="138"/>
      <c r="F13" s="139">
        <v>45138</v>
      </c>
      <c r="G13" s="140"/>
      <c r="H13" s="141">
        <v>0</v>
      </c>
      <c r="I13" s="60">
        <f>'[1]CTA. OPERATIVA.(160)'!$J$727</f>
        <v>231405.71780001163</v>
      </c>
    </row>
    <row r="14" spans="1:12" s="10" customFormat="1" ht="17.25" thickTop="1" x14ac:dyDescent="0.2">
      <c r="C14" s="51"/>
      <c r="D14" s="52">
        <v>45139</v>
      </c>
      <c r="E14" s="75"/>
      <c r="F14" s="43" t="s">
        <v>12</v>
      </c>
      <c r="G14" s="53"/>
      <c r="H14" s="53">
        <v>51.98</v>
      </c>
      <c r="I14" s="45">
        <f>I13+G14-H14</f>
        <v>231353.73780001162</v>
      </c>
    </row>
    <row r="15" spans="1:12" s="10" customFormat="1" ht="16.5" x14ac:dyDescent="0.2">
      <c r="C15" s="54"/>
      <c r="D15" s="55">
        <v>45141</v>
      </c>
      <c r="E15" s="76" t="s">
        <v>133</v>
      </c>
      <c r="F15" s="46" t="s">
        <v>46</v>
      </c>
      <c r="G15" s="56"/>
      <c r="H15" s="47"/>
      <c r="I15" s="48">
        <f t="shared" ref="I15:I41" si="0">I14+G15-H15</f>
        <v>231353.73780001162</v>
      </c>
    </row>
    <row r="16" spans="1:12" s="7" customFormat="1" ht="16.5" x14ac:dyDescent="0.2">
      <c r="C16" s="54"/>
      <c r="D16" s="55">
        <v>45141</v>
      </c>
      <c r="E16" s="151" t="s">
        <v>134</v>
      </c>
      <c r="F16" s="46" t="s">
        <v>46</v>
      </c>
      <c r="G16" s="56"/>
      <c r="H16" s="47"/>
      <c r="I16" s="48">
        <f t="shared" si="0"/>
        <v>231353.73780001162</v>
      </c>
    </row>
    <row r="17" spans="3:9" s="7" customFormat="1" ht="16.5" x14ac:dyDescent="0.2">
      <c r="C17" s="54"/>
      <c r="D17" s="55">
        <v>45141</v>
      </c>
      <c r="E17" s="76" t="s">
        <v>135</v>
      </c>
      <c r="F17" s="46" t="s">
        <v>46</v>
      </c>
      <c r="G17" s="56"/>
      <c r="H17" s="47"/>
      <c r="I17" s="48">
        <f t="shared" si="0"/>
        <v>231353.73780001162</v>
      </c>
    </row>
    <row r="18" spans="3:9" s="7" customFormat="1" ht="28.5" x14ac:dyDescent="0.2">
      <c r="C18" s="54"/>
      <c r="D18" s="55">
        <v>45141</v>
      </c>
      <c r="E18" s="76" t="s">
        <v>136</v>
      </c>
      <c r="F18" s="46" t="s">
        <v>137</v>
      </c>
      <c r="G18" s="56"/>
      <c r="H18" s="47">
        <v>23296.37</v>
      </c>
      <c r="I18" s="48">
        <f t="shared" si="0"/>
        <v>208057.36780001162</v>
      </c>
    </row>
    <row r="19" spans="3:9" s="7" customFormat="1" ht="16.5" x14ac:dyDescent="0.2">
      <c r="C19" s="54"/>
      <c r="D19" s="55">
        <v>45149</v>
      </c>
      <c r="E19" s="76"/>
      <c r="F19" s="46" t="s">
        <v>12</v>
      </c>
      <c r="G19" s="56"/>
      <c r="H19" s="47">
        <v>79.36</v>
      </c>
      <c r="I19" s="48">
        <f t="shared" si="0"/>
        <v>207978.00780001163</v>
      </c>
    </row>
    <row r="20" spans="3:9" s="7" customFormat="1" ht="16.5" x14ac:dyDescent="0.2">
      <c r="C20" s="54"/>
      <c r="D20" s="55">
        <v>45155</v>
      </c>
      <c r="E20" s="76">
        <v>2139</v>
      </c>
      <c r="F20" s="46" t="s">
        <v>96</v>
      </c>
      <c r="G20" s="56"/>
      <c r="H20" s="47">
        <v>44181.72</v>
      </c>
      <c r="I20" s="48">
        <f t="shared" si="0"/>
        <v>163796.28780001163</v>
      </c>
    </row>
    <row r="21" spans="3:9" s="7" customFormat="1" ht="16.5" x14ac:dyDescent="0.2">
      <c r="C21" s="54"/>
      <c r="D21" s="55">
        <v>45155</v>
      </c>
      <c r="E21" s="76"/>
      <c r="F21" s="46" t="s">
        <v>12</v>
      </c>
      <c r="G21" s="56"/>
      <c r="H21" s="47">
        <v>38.81</v>
      </c>
      <c r="I21" s="48">
        <f t="shared" si="0"/>
        <v>163757.47780001163</v>
      </c>
    </row>
    <row r="22" spans="3:9" s="7" customFormat="1" ht="42.75" x14ac:dyDescent="0.2">
      <c r="C22" s="54"/>
      <c r="D22" s="57">
        <v>45155</v>
      </c>
      <c r="E22" s="58" t="s">
        <v>95</v>
      </c>
      <c r="F22" s="46" t="s">
        <v>138</v>
      </c>
      <c r="G22" s="56"/>
      <c r="H22" s="59">
        <v>1701</v>
      </c>
      <c r="I22" s="48">
        <f t="shared" si="0"/>
        <v>162056.47780001163</v>
      </c>
    </row>
    <row r="23" spans="3:9" s="7" customFormat="1" ht="57" x14ac:dyDescent="0.2">
      <c r="C23" s="54"/>
      <c r="D23" s="57">
        <v>45155</v>
      </c>
      <c r="E23" s="76" t="s">
        <v>95</v>
      </c>
      <c r="F23" s="46" t="s">
        <v>139</v>
      </c>
      <c r="G23" s="56"/>
      <c r="H23" s="47">
        <v>9845.5499999999993</v>
      </c>
      <c r="I23" s="48">
        <f t="shared" si="0"/>
        <v>152210.92780001165</v>
      </c>
    </row>
    <row r="24" spans="3:9" s="7" customFormat="1" ht="28.5" x14ac:dyDescent="0.2">
      <c r="C24" s="54"/>
      <c r="D24" s="55">
        <v>45155</v>
      </c>
      <c r="E24" s="76" t="s">
        <v>95</v>
      </c>
      <c r="F24" s="46" t="s">
        <v>140</v>
      </c>
      <c r="G24" s="56"/>
      <c r="H24" s="47">
        <v>390</v>
      </c>
      <c r="I24" s="48">
        <f t="shared" si="0"/>
        <v>151820.92780001165</v>
      </c>
    </row>
    <row r="25" spans="3:9" s="7" customFormat="1" ht="16.5" x14ac:dyDescent="0.2">
      <c r="C25" s="54"/>
      <c r="D25" s="55">
        <v>45156</v>
      </c>
      <c r="E25" s="76"/>
      <c r="F25" s="46" t="s">
        <v>12</v>
      </c>
      <c r="G25" s="56"/>
      <c r="H25" s="47">
        <v>77.44</v>
      </c>
      <c r="I25" s="48">
        <f t="shared" si="0"/>
        <v>151743.48780001164</v>
      </c>
    </row>
    <row r="26" spans="3:9" s="7" customFormat="1" ht="16.5" x14ac:dyDescent="0.2">
      <c r="C26" s="54"/>
      <c r="D26" s="55">
        <v>45159</v>
      </c>
      <c r="E26" s="151"/>
      <c r="F26" s="46" t="s">
        <v>12</v>
      </c>
      <c r="G26" s="56"/>
      <c r="H26" s="47">
        <v>34.94</v>
      </c>
      <c r="I26" s="48">
        <f t="shared" si="0"/>
        <v>151708.54780001164</v>
      </c>
    </row>
    <row r="27" spans="3:9" s="7" customFormat="1" ht="16.5" x14ac:dyDescent="0.2">
      <c r="C27" s="54"/>
      <c r="D27" s="55">
        <v>45160</v>
      </c>
      <c r="E27" s="76"/>
      <c r="F27" s="46" t="s">
        <v>12</v>
      </c>
      <c r="G27" s="56"/>
      <c r="H27" s="47">
        <v>73.86</v>
      </c>
      <c r="I27" s="48">
        <f t="shared" si="0"/>
        <v>151634.68780001166</v>
      </c>
    </row>
    <row r="28" spans="3:9" s="7" customFormat="1" ht="16.5" x14ac:dyDescent="0.2">
      <c r="C28" s="54"/>
      <c r="D28" s="55">
        <v>45168</v>
      </c>
      <c r="E28" s="76"/>
      <c r="F28" s="46" t="s">
        <v>12</v>
      </c>
      <c r="G28" s="56"/>
      <c r="H28" s="47">
        <v>18.149999999999999</v>
      </c>
      <c r="I28" s="48">
        <f t="shared" si="0"/>
        <v>151616.53780001166</v>
      </c>
    </row>
    <row r="29" spans="3:9" s="7" customFormat="1" ht="29.25" thickBot="1" x14ac:dyDescent="0.25">
      <c r="C29" s="92"/>
      <c r="D29" s="90">
        <v>45169</v>
      </c>
      <c r="E29" s="103"/>
      <c r="F29" s="93" t="s">
        <v>30</v>
      </c>
      <c r="G29" s="91"/>
      <c r="H29" s="89">
        <v>175</v>
      </c>
      <c r="I29" s="48">
        <f t="shared" si="0"/>
        <v>151441.53780001166</v>
      </c>
    </row>
    <row r="30" spans="3:9" s="7" customFormat="1" ht="16.5" hidden="1" x14ac:dyDescent="0.2">
      <c r="C30" s="92"/>
      <c r="D30" s="90"/>
      <c r="E30" s="103"/>
      <c r="F30" s="93"/>
      <c r="G30" s="91"/>
      <c r="H30" s="89"/>
      <c r="I30" s="48" t="e">
        <f>#REF!+G30-H30</f>
        <v>#REF!</v>
      </c>
    </row>
    <row r="31" spans="3:9" s="7" customFormat="1" ht="16.5" hidden="1" x14ac:dyDescent="0.2">
      <c r="C31" s="92"/>
      <c r="D31" s="159"/>
      <c r="E31" s="103"/>
      <c r="F31" s="93"/>
      <c r="G31" s="91"/>
      <c r="H31" s="89"/>
      <c r="I31" s="48" t="e">
        <f t="shared" si="0"/>
        <v>#REF!</v>
      </c>
    </row>
    <row r="32" spans="3:9" s="7" customFormat="1" ht="16.5" hidden="1" x14ac:dyDescent="0.2">
      <c r="C32" s="92"/>
      <c r="D32" s="90"/>
      <c r="E32" s="103"/>
      <c r="F32" s="93"/>
      <c r="G32" s="91"/>
      <c r="H32" s="89"/>
      <c r="I32" s="48" t="e">
        <f t="shared" si="0"/>
        <v>#REF!</v>
      </c>
    </row>
    <row r="33" spans="3:94" s="7" customFormat="1" ht="16.5" hidden="1" x14ac:dyDescent="0.2">
      <c r="C33" s="92"/>
      <c r="D33" s="90"/>
      <c r="E33" s="103"/>
      <c r="F33" s="93"/>
      <c r="G33" s="91"/>
      <c r="H33" s="89"/>
      <c r="I33" s="48" t="e">
        <f t="shared" si="0"/>
        <v>#REF!</v>
      </c>
    </row>
    <row r="34" spans="3:94" s="7" customFormat="1" ht="16.5" hidden="1" x14ac:dyDescent="0.2">
      <c r="C34" s="92"/>
      <c r="D34" s="90"/>
      <c r="E34" s="103"/>
      <c r="F34" s="93"/>
      <c r="G34" s="91"/>
      <c r="H34" s="89"/>
      <c r="I34" s="48" t="e">
        <f t="shared" si="0"/>
        <v>#REF!</v>
      </c>
    </row>
    <row r="35" spans="3:94" s="7" customFormat="1" ht="16.5" hidden="1" x14ac:dyDescent="0.2">
      <c r="C35" s="92"/>
      <c r="D35" s="90"/>
      <c r="E35" s="103"/>
      <c r="F35" s="93"/>
      <c r="G35" s="91"/>
      <c r="H35" s="89"/>
      <c r="I35" s="48" t="e">
        <f t="shared" si="0"/>
        <v>#REF!</v>
      </c>
    </row>
    <row r="36" spans="3:94" s="7" customFormat="1" ht="16.5" hidden="1" x14ac:dyDescent="0.2">
      <c r="C36" s="92"/>
      <c r="D36" s="90"/>
      <c r="E36" s="103"/>
      <c r="F36" s="93"/>
      <c r="G36" s="91"/>
      <c r="H36" s="89"/>
      <c r="I36" s="48" t="e">
        <f t="shared" si="0"/>
        <v>#REF!</v>
      </c>
    </row>
    <row r="37" spans="3:94" s="7" customFormat="1" ht="16.5" hidden="1" x14ac:dyDescent="0.2">
      <c r="C37" s="92"/>
      <c r="D37" s="90"/>
      <c r="E37" s="103"/>
      <c r="F37" s="93"/>
      <c r="G37" s="91"/>
      <c r="H37" s="89"/>
      <c r="I37" s="48" t="e">
        <f t="shared" si="0"/>
        <v>#REF!</v>
      </c>
    </row>
    <row r="38" spans="3:94" s="7" customFormat="1" ht="16.5" hidden="1" x14ac:dyDescent="0.2">
      <c r="C38" s="92"/>
      <c r="D38" s="90"/>
      <c r="E38" s="103"/>
      <c r="F38" s="93"/>
      <c r="G38" s="91"/>
      <c r="H38" s="89"/>
      <c r="I38" s="48" t="e">
        <f t="shared" si="0"/>
        <v>#REF!</v>
      </c>
    </row>
    <row r="39" spans="3:94" s="7" customFormat="1" ht="16.5" hidden="1" x14ac:dyDescent="0.2">
      <c r="C39" s="92"/>
      <c r="D39" s="90"/>
      <c r="E39" s="103"/>
      <c r="F39" s="93"/>
      <c r="G39" s="91"/>
      <c r="H39" s="89"/>
      <c r="I39" s="48" t="e">
        <f t="shared" si="0"/>
        <v>#REF!</v>
      </c>
    </row>
    <row r="40" spans="3:94" s="7" customFormat="1" ht="16.5" hidden="1" x14ac:dyDescent="0.2">
      <c r="C40" s="92"/>
      <c r="D40" s="90"/>
      <c r="E40" s="103"/>
      <c r="F40" s="93"/>
      <c r="G40" s="91"/>
      <c r="H40" s="89"/>
      <c r="I40" s="48" t="e">
        <f t="shared" si="0"/>
        <v>#REF!</v>
      </c>
    </row>
    <row r="41" spans="3:94" s="7" customFormat="1" ht="16.5" hidden="1" x14ac:dyDescent="0.2">
      <c r="C41" s="92"/>
      <c r="D41" s="90"/>
      <c r="E41" s="103"/>
      <c r="F41" s="93"/>
      <c r="G41" s="91"/>
      <c r="H41" s="89"/>
      <c r="I41" s="48" t="e">
        <f t="shared" si="0"/>
        <v>#REF!</v>
      </c>
    </row>
    <row r="42" spans="3:94" s="7" customFormat="1" ht="15.75" hidden="1" customHeight="1" thickBot="1" x14ac:dyDescent="0.25">
      <c r="C42" s="92"/>
      <c r="D42" s="90"/>
      <c r="E42" s="103"/>
      <c r="F42" s="152"/>
      <c r="G42" s="91"/>
      <c r="H42" s="89"/>
      <c r="I42" s="48" t="e">
        <f>I41+G42-H42</f>
        <v>#REF!</v>
      </c>
    </row>
    <row r="43" spans="3:94" s="11" customFormat="1" ht="17.25" thickBot="1" x14ac:dyDescent="0.25">
      <c r="C43" s="240" t="s">
        <v>8</v>
      </c>
      <c r="D43" s="241"/>
      <c r="E43" s="241"/>
      <c r="F43" s="241"/>
      <c r="G43" s="94">
        <f>SUM(G14:G42)</f>
        <v>0</v>
      </c>
      <c r="H43" s="94">
        <f>SUM(H14:H42)</f>
        <v>79964.179999999993</v>
      </c>
      <c r="I43" s="95">
        <f>+I13+G43-H43</f>
        <v>151441.53780001163</v>
      </c>
      <c r="J43" s="25">
        <f>+I43-'[1]CTA. OPERATIVA.(160)'!$J$743</f>
        <v>0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</row>
    <row r="44" spans="3:94" s="11" customFormat="1" ht="16.5" x14ac:dyDescent="0.2">
      <c r="C44" s="5"/>
      <c r="D44" s="5"/>
      <c r="E44" s="5"/>
      <c r="F44" s="36"/>
      <c r="G44" s="9"/>
      <c r="H44" s="82"/>
      <c r="I44" s="9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</row>
    <row r="45" spans="3:94" s="11" customFormat="1" ht="16.5" x14ac:dyDescent="0.2">
      <c r="C45" s="5"/>
      <c r="D45" s="81" t="s">
        <v>38</v>
      </c>
      <c r="E45" s="9"/>
      <c r="F45" s="82" t="s">
        <v>40</v>
      </c>
      <c r="G45" s="9"/>
      <c r="H45" s="81" t="s">
        <v>39</v>
      </c>
      <c r="I45" s="9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</row>
    <row r="46" spans="3:94" s="11" customFormat="1" ht="16.5" x14ac:dyDescent="0.2">
      <c r="C46" s="5"/>
      <c r="D46" s="81" t="s">
        <v>31</v>
      </c>
      <c r="E46" s="9"/>
      <c r="F46" s="81" t="s">
        <v>32</v>
      </c>
      <c r="G46" s="9"/>
      <c r="H46" s="81" t="s">
        <v>36</v>
      </c>
      <c r="I46" s="9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</row>
    <row r="47" spans="3:94" s="11" customFormat="1" ht="16.5" x14ac:dyDescent="0.2">
      <c r="C47" s="5"/>
      <c r="D47" s="81" t="s">
        <v>33</v>
      </c>
      <c r="E47" s="9"/>
      <c r="F47" s="81" t="s">
        <v>98</v>
      </c>
      <c r="G47" s="9"/>
      <c r="H47" s="81" t="s">
        <v>43</v>
      </c>
      <c r="I47" s="9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</row>
    <row r="48" spans="3:94" s="11" customFormat="1" ht="16.5" x14ac:dyDescent="0.2">
      <c r="C48" s="5"/>
      <c r="D48" s="81" t="s">
        <v>34</v>
      </c>
      <c r="E48" s="9"/>
      <c r="F48" s="81" t="s">
        <v>35</v>
      </c>
      <c r="G48" s="9"/>
      <c r="H48" s="81" t="s">
        <v>37</v>
      </c>
      <c r="I48" s="9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</row>
    <row r="49" spans="3:94" s="11" customFormat="1" ht="16.5" x14ac:dyDescent="0.2">
      <c r="C49" s="5"/>
      <c r="D49" s="9"/>
      <c r="E49" s="1"/>
      <c r="F49" s="81"/>
      <c r="G49" s="9"/>
      <c r="H49" s="81"/>
      <c r="I49" s="9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</row>
    <row r="50" spans="3:94" s="11" customFormat="1" ht="16.5" x14ac:dyDescent="0.2">
      <c r="C50" s="5"/>
      <c r="D50" s="9"/>
      <c r="E50" s="9"/>
      <c r="G50" s="9"/>
      <c r="H50" s="1"/>
      <c r="I50" s="9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</row>
    <row r="51" spans="3:94" s="11" customFormat="1" ht="18" x14ac:dyDescent="0.2">
      <c r="C51" s="22"/>
      <c r="D51" s="9"/>
      <c r="E51" s="9"/>
      <c r="G51" s="9"/>
      <c r="H51" s="9"/>
      <c r="I51" s="9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</row>
    <row r="52" spans="3:94" s="11" customFormat="1" ht="18" x14ac:dyDescent="0.2">
      <c r="C52" s="22"/>
      <c r="D52" s="9"/>
      <c r="E52" s="9"/>
      <c r="F52" s="82"/>
      <c r="G52" s="9"/>
      <c r="H52" s="9"/>
      <c r="I52" s="9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</row>
    <row r="53" spans="3:94" x14ac:dyDescent="0.2">
      <c r="E53" s="9"/>
    </row>
    <row r="71" spans="3:3" ht="15" x14ac:dyDescent="0.2">
      <c r="C71" s="84"/>
    </row>
  </sheetData>
  <mergeCells count="8">
    <mergeCell ref="C43:F43"/>
    <mergeCell ref="C10:C12"/>
    <mergeCell ref="D10:I10"/>
    <mergeCell ref="D11:H11"/>
    <mergeCell ref="C6:I6"/>
    <mergeCell ref="C7:I7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65" orientation="portrait" r:id="rId1"/>
  <headerFooter alignWithMargins="0">
    <oddFooter>Página &amp;P</oddFooter>
  </headerFooter>
  <rowBreaks count="1" manualBreakCount="1">
    <brk id="49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95"/>
  <sheetViews>
    <sheetView topLeftCell="C49" zoomScale="85" zoomScaleNormal="85" zoomScaleSheetLayoutView="70" workbookViewId="0">
      <selection activeCell="J15" sqref="J15"/>
    </sheetView>
  </sheetViews>
  <sheetFormatPr baseColWidth="10" defaultColWidth="9.140625" defaultRowHeight="14.25" x14ac:dyDescent="0.2"/>
  <cols>
    <col min="1" max="1" width="0" style="204" hidden="1" customWidth="1"/>
    <col min="2" max="2" width="4.42578125" style="204" hidden="1" customWidth="1"/>
    <col min="3" max="3" width="4.7109375" style="204" customWidth="1"/>
    <col min="4" max="4" width="5.85546875" style="212" customWidth="1"/>
    <col min="5" max="5" width="15.85546875" style="212" customWidth="1"/>
    <col min="6" max="6" width="13.7109375" style="212" customWidth="1"/>
    <col min="7" max="7" width="52.140625" style="212" customWidth="1"/>
    <col min="8" max="8" width="23.85546875" style="212" customWidth="1"/>
    <col min="9" max="9" width="21.140625" style="212" customWidth="1"/>
    <col min="10" max="10" width="25.7109375" style="212" customWidth="1"/>
    <col min="11" max="11" width="24.5703125" style="204" customWidth="1"/>
    <col min="12" max="14" width="9.140625" style="204"/>
    <col min="15" max="16384" width="9.140625" style="212"/>
  </cols>
  <sheetData>
    <row r="1" spans="1:12" s="204" customFormat="1" x14ac:dyDescent="0.2"/>
    <row r="2" spans="1:12" s="205" customFormat="1" ht="12" customHeight="1" x14ac:dyDescent="0.2"/>
    <row r="3" spans="1:12" s="205" customFormat="1" ht="12" customHeight="1" x14ac:dyDescent="0.2"/>
    <row r="4" spans="1:12" s="205" customFormat="1" ht="12" customHeight="1" x14ac:dyDescent="0.2"/>
    <row r="5" spans="1:12" s="206" customFormat="1" ht="18" customHeight="1" x14ac:dyDescent="0.2">
      <c r="C5" s="207"/>
      <c r="D5" s="207"/>
      <c r="E5" s="208"/>
      <c r="F5" s="207"/>
      <c r="G5" s="207"/>
      <c r="H5" s="207"/>
      <c r="I5" s="207"/>
      <c r="J5" s="207"/>
      <c r="K5" s="207"/>
      <c r="L5" s="207"/>
    </row>
    <row r="6" spans="1:12" s="209" customFormat="1" ht="19.5" customHeight="1" x14ac:dyDescent="0.2">
      <c r="A6" s="209" t="s">
        <v>9</v>
      </c>
    </row>
    <row r="7" spans="1:12" s="206" customFormat="1" ht="19.5" customHeight="1" x14ac:dyDescent="0.2">
      <c r="C7" s="209"/>
      <c r="D7" s="244" t="s">
        <v>10</v>
      </c>
      <c r="E7" s="244"/>
      <c r="F7" s="244"/>
      <c r="G7" s="244"/>
      <c r="H7" s="244"/>
      <c r="I7" s="244"/>
      <c r="J7" s="244"/>
      <c r="K7" s="207"/>
      <c r="L7" s="207"/>
    </row>
    <row r="8" spans="1:12" s="205" customFormat="1" ht="15" x14ac:dyDescent="0.2">
      <c r="C8" s="210"/>
      <c r="D8" s="245" t="s">
        <v>18</v>
      </c>
      <c r="E8" s="245"/>
      <c r="F8" s="245"/>
      <c r="G8" s="245"/>
      <c r="H8" s="245"/>
      <c r="I8" s="245"/>
      <c r="J8" s="245"/>
    </row>
    <row r="9" spans="1:12" s="211" customFormat="1" ht="18" customHeight="1" x14ac:dyDescent="0.2">
      <c r="B9" s="210"/>
      <c r="C9" s="210"/>
      <c r="D9" s="245" t="s">
        <v>20</v>
      </c>
      <c r="E9" s="245"/>
      <c r="F9" s="245"/>
      <c r="G9" s="245"/>
      <c r="H9" s="245"/>
      <c r="I9" s="245"/>
      <c r="J9" s="245"/>
    </row>
    <row r="10" spans="1:12" s="205" customFormat="1" ht="18.75" customHeight="1" thickBot="1" x14ac:dyDescent="0.25">
      <c r="D10" s="248" t="s">
        <v>141</v>
      </c>
      <c r="E10" s="248"/>
      <c r="F10" s="248"/>
      <c r="G10" s="248"/>
      <c r="H10" s="248"/>
      <c r="I10" s="248"/>
      <c r="J10" s="248"/>
    </row>
    <row r="11" spans="1:12" ht="18.75" customHeight="1" thickTop="1" thickBot="1" x14ac:dyDescent="0.25">
      <c r="D11" s="249"/>
      <c r="E11" s="250" t="s">
        <v>18</v>
      </c>
      <c r="F11" s="250"/>
      <c r="G11" s="250"/>
      <c r="H11" s="250"/>
      <c r="I11" s="250"/>
      <c r="J11" s="250"/>
    </row>
    <row r="12" spans="1:12" ht="18" customHeight="1" thickTop="1" thickBot="1" x14ac:dyDescent="0.25">
      <c r="D12" s="249"/>
      <c r="E12" s="251" t="s">
        <v>7</v>
      </c>
      <c r="F12" s="251"/>
      <c r="G12" s="251"/>
      <c r="H12" s="251"/>
      <c r="I12" s="251"/>
      <c r="J12" s="213">
        <f>+'[1]CTA. NOMINA 2000'!$G$765</f>
        <v>315930.85399992391</v>
      </c>
    </row>
    <row r="13" spans="1:12" ht="36" customHeight="1" thickTop="1" thickBot="1" x14ac:dyDescent="0.25">
      <c r="D13" s="249"/>
      <c r="E13" s="214" t="s">
        <v>4</v>
      </c>
      <c r="F13" s="214" t="s">
        <v>5</v>
      </c>
      <c r="G13" s="214" t="s">
        <v>6</v>
      </c>
      <c r="H13" s="214" t="s">
        <v>0</v>
      </c>
      <c r="I13" s="214" t="s">
        <v>1</v>
      </c>
      <c r="J13" s="215" t="s">
        <v>2</v>
      </c>
    </row>
    <row r="14" spans="1:12" s="216" customFormat="1" ht="21.75" customHeight="1" thickTop="1" x14ac:dyDescent="0.2">
      <c r="D14" s="217"/>
      <c r="E14" s="218"/>
      <c r="F14" s="217"/>
      <c r="G14" s="218">
        <v>45138</v>
      </c>
      <c r="H14" s="219"/>
      <c r="I14" s="220">
        <v>0</v>
      </c>
      <c r="J14" s="219">
        <f>'[1]CTA. NOMINA 2000'!$G$796</f>
        <v>-31574.326000067755</v>
      </c>
    </row>
    <row r="15" spans="1:12" s="216" customFormat="1" ht="28.5" x14ac:dyDescent="0.2">
      <c r="D15" s="221"/>
      <c r="E15" s="69">
        <v>45145</v>
      </c>
      <c r="F15" s="70"/>
      <c r="G15" s="85" t="s">
        <v>24</v>
      </c>
      <c r="H15" s="222">
        <v>781679.64</v>
      </c>
      <c r="I15" s="222"/>
      <c r="J15" s="222">
        <f>J14+H15-I15</f>
        <v>750105.31399993226</v>
      </c>
    </row>
    <row r="16" spans="1:12" s="216" customFormat="1" ht="24" customHeight="1" x14ac:dyDescent="0.2">
      <c r="D16" s="221"/>
      <c r="E16" s="69">
        <v>45145</v>
      </c>
      <c r="F16" s="70"/>
      <c r="G16" s="71" t="s">
        <v>24</v>
      </c>
      <c r="H16" s="222"/>
      <c r="I16" s="222">
        <v>781679.64</v>
      </c>
      <c r="J16" s="222">
        <f>J15+H16-I16</f>
        <v>-31574.326000067755</v>
      </c>
    </row>
    <row r="17" spans="4:11" s="216" customFormat="1" ht="28.5" x14ac:dyDescent="0.2">
      <c r="D17" s="221"/>
      <c r="E17" s="69">
        <v>45146</v>
      </c>
      <c r="F17" s="70"/>
      <c r="G17" s="71" t="s">
        <v>24</v>
      </c>
      <c r="H17" s="222">
        <v>201780</v>
      </c>
      <c r="I17" s="222"/>
      <c r="J17" s="222">
        <f>J16+H17-I17</f>
        <v>170205.67399993225</v>
      </c>
    </row>
    <row r="18" spans="4:11" s="216" customFormat="1" ht="28.5" x14ac:dyDescent="0.2">
      <c r="D18" s="221"/>
      <c r="E18" s="69">
        <v>45146</v>
      </c>
      <c r="F18" s="70"/>
      <c r="G18" s="71" t="s">
        <v>24</v>
      </c>
      <c r="H18" s="222"/>
      <c r="I18" s="222">
        <v>201780</v>
      </c>
      <c r="J18" s="222">
        <f>J17+H18-I18</f>
        <v>-31574.326000067755</v>
      </c>
    </row>
    <row r="19" spans="4:11" s="216" customFormat="1" ht="28.5" x14ac:dyDescent="0.2">
      <c r="D19" s="221"/>
      <c r="E19" s="69">
        <v>45147</v>
      </c>
      <c r="F19" s="70"/>
      <c r="G19" s="71" t="s">
        <v>24</v>
      </c>
      <c r="H19" s="222">
        <v>280699</v>
      </c>
      <c r="I19" s="222"/>
      <c r="J19" s="222">
        <f>J18+H19-I19</f>
        <v>249124.67399993225</v>
      </c>
    </row>
    <row r="20" spans="4:11" s="216" customFormat="1" ht="28.5" x14ac:dyDescent="0.2">
      <c r="D20" s="221"/>
      <c r="E20" s="69">
        <v>45147</v>
      </c>
      <c r="F20" s="70"/>
      <c r="G20" s="71" t="s">
        <v>24</v>
      </c>
      <c r="H20" s="222"/>
      <c r="I20" s="222">
        <v>280699</v>
      </c>
      <c r="J20" s="222">
        <f t="shared" ref="J20:J54" si="0">J19+H20-I20</f>
        <v>-31574.326000067755</v>
      </c>
    </row>
    <row r="21" spans="4:11" s="216" customFormat="1" ht="28.5" x14ac:dyDescent="0.2">
      <c r="D21" s="221"/>
      <c r="E21" s="69">
        <v>45148</v>
      </c>
      <c r="F21" s="70"/>
      <c r="G21" s="71" t="s">
        <v>28</v>
      </c>
      <c r="H21" s="222">
        <v>26842626.670000002</v>
      </c>
      <c r="I21" s="222"/>
      <c r="J21" s="222">
        <f t="shared" si="0"/>
        <v>26811052.343999933</v>
      </c>
    </row>
    <row r="22" spans="4:11" s="216" customFormat="1" ht="28.5" x14ac:dyDescent="0.2">
      <c r="D22" s="221"/>
      <c r="E22" s="69">
        <v>45149</v>
      </c>
      <c r="F22" s="70"/>
      <c r="G22" s="71" t="s">
        <v>24</v>
      </c>
      <c r="H22" s="222">
        <v>93720</v>
      </c>
      <c r="I22" s="222"/>
      <c r="J22" s="222">
        <f t="shared" si="0"/>
        <v>26904772.343999933</v>
      </c>
    </row>
    <row r="23" spans="4:11" s="216" customFormat="1" ht="28.5" x14ac:dyDescent="0.2">
      <c r="D23" s="221"/>
      <c r="E23" s="69">
        <v>45149</v>
      </c>
      <c r="F23" s="70"/>
      <c r="G23" s="71" t="s">
        <v>24</v>
      </c>
      <c r="H23" s="222"/>
      <c r="I23" s="222">
        <v>93720</v>
      </c>
      <c r="J23" s="222">
        <f t="shared" si="0"/>
        <v>26811052.343999933</v>
      </c>
    </row>
    <row r="24" spans="4:11" s="216" customFormat="1" ht="28.5" x14ac:dyDescent="0.2">
      <c r="D24" s="221"/>
      <c r="E24" s="69">
        <v>45149</v>
      </c>
      <c r="F24" s="70"/>
      <c r="G24" s="71" t="s">
        <v>28</v>
      </c>
      <c r="H24" s="222">
        <v>1010358.75</v>
      </c>
      <c r="I24" s="222"/>
      <c r="J24" s="222">
        <f t="shared" si="0"/>
        <v>27821411.093999933</v>
      </c>
      <c r="K24" s="223"/>
    </row>
    <row r="25" spans="4:11" s="216" customFormat="1" ht="28.5" x14ac:dyDescent="0.2">
      <c r="D25" s="221"/>
      <c r="E25" s="69">
        <v>45157</v>
      </c>
      <c r="F25" s="70">
        <v>8768</v>
      </c>
      <c r="G25" s="71" t="s">
        <v>142</v>
      </c>
      <c r="H25" s="222"/>
      <c r="I25" s="222">
        <v>100000</v>
      </c>
      <c r="J25" s="222">
        <f t="shared" si="0"/>
        <v>27721411.093999933</v>
      </c>
    </row>
    <row r="26" spans="4:11" s="216" customFormat="1" ht="24.75" customHeight="1" x14ac:dyDescent="0.2">
      <c r="D26" s="221"/>
      <c r="E26" s="69">
        <v>45157</v>
      </c>
      <c r="F26" s="70">
        <v>8769</v>
      </c>
      <c r="G26" s="71" t="s">
        <v>45</v>
      </c>
      <c r="H26" s="222"/>
      <c r="I26" s="222">
        <v>11646.4</v>
      </c>
      <c r="J26" s="222">
        <f t="shared" si="0"/>
        <v>27709764.693999935</v>
      </c>
    </row>
    <row r="27" spans="4:11" s="216" customFormat="1" ht="28.5" x14ac:dyDescent="0.2">
      <c r="D27" s="221"/>
      <c r="E27" s="69">
        <v>45157</v>
      </c>
      <c r="F27" s="70">
        <v>8769</v>
      </c>
      <c r="G27" s="71" t="s">
        <v>143</v>
      </c>
      <c r="H27" s="222"/>
      <c r="I27" s="222">
        <v>104817.57</v>
      </c>
      <c r="J27" s="222">
        <f t="shared" si="0"/>
        <v>27604947.123999935</v>
      </c>
    </row>
    <row r="28" spans="4:11" s="216" customFormat="1" ht="28.5" x14ac:dyDescent="0.2">
      <c r="D28" s="221"/>
      <c r="E28" s="69">
        <v>45157</v>
      </c>
      <c r="F28" s="70">
        <v>8770</v>
      </c>
      <c r="G28" s="71" t="s">
        <v>45</v>
      </c>
      <c r="H28" s="222"/>
      <c r="I28" s="222">
        <v>266765.92</v>
      </c>
      <c r="J28" s="222">
        <f t="shared" si="0"/>
        <v>27338181.203999933</v>
      </c>
    </row>
    <row r="29" spans="4:11" s="216" customFormat="1" ht="28.5" x14ac:dyDescent="0.2">
      <c r="D29" s="221"/>
      <c r="E29" s="69">
        <v>45157</v>
      </c>
      <c r="F29" s="70">
        <v>8770</v>
      </c>
      <c r="G29" s="71" t="s">
        <v>144</v>
      </c>
      <c r="H29" s="222"/>
      <c r="I29" s="222">
        <v>8846755.2799999993</v>
      </c>
      <c r="J29" s="222">
        <f t="shared" si="0"/>
        <v>18491425.923999935</v>
      </c>
    </row>
    <row r="30" spans="4:11" s="216" customFormat="1" ht="28.5" x14ac:dyDescent="0.2">
      <c r="D30" s="221"/>
      <c r="E30" s="69">
        <v>45157</v>
      </c>
      <c r="F30" s="70">
        <v>8771</v>
      </c>
      <c r="G30" s="71" t="s">
        <v>45</v>
      </c>
      <c r="H30" s="222"/>
      <c r="I30" s="222">
        <v>1022311.44</v>
      </c>
      <c r="J30" s="222">
        <f t="shared" si="0"/>
        <v>17469114.483999934</v>
      </c>
    </row>
    <row r="31" spans="4:11" s="216" customFormat="1" ht="28.5" x14ac:dyDescent="0.2">
      <c r="D31" s="221"/>
      <c r="E31" s="69">
        <v>45157</v>
      </c>
      <c r="F31" s="70">
        <v>8771</v>
      </c>
      <c r="G31" s="85" t="s">
        <v>145</v>
      </c>
      <c r="H31" s="222"/>
      <c r="I31" s="222">
        <v>15988725.310000001</v>
      </c>
      <c r="J31" s="222">
        <f t="shared" si="0"/>
        <v>1480389.1739999335</v>
      </c>
    </row>
    <row r="32" spans="4:11" s="216" customFormat="1" ht="28.5" x14ac:dyDescent="0.2">
      <c r="D32" s="221"/>
      <c r="E32" s="69">
        <v>45157</v>
      </c>
      <c r="F32" s="70">
        <v>8772</v>
      </c>
      <c r="G32" s="85" t="s">
        <v>45</v>
      </c>
      <c r="H32" s="222"/>
      <c r="I32" s="222">
        <v>50302.32</v>
      </c>
      <c r="J32" s="222">
        <f t="shared" si="0"/>
        <v>1430086.8539999335</v>
      </c>
      <c r="K32" s="223"/>
    </row>
    <row r="33" spans="4:11" s="216" customFormat="1" ht="42.75" x14ac:dyDescent="0.2">
      <c r="D33" s="221"/>
      <c r="E33" s="69">
        <v>45157</v>
      </c>
      <c r="F33" s="70">
        <v>8772</v>
      </c>
      <c r="G33" s="202" t="s">
        <v>146</v>
      </c>
      <c r="H33" s="222"/>
      <c r="I33" s="222">
        <v>451366.95</v>
      </c>
      <c r="J33" s="222">
        <f t="shared" si="0"/>
        <v>978719.90399993351</v>
      </c>
      <c r="K33" s="223"/>
    </row>
    <row r="34" spans="4:11" s="216" customFormat="1" ht="28.5" x14ac:dyDescent="0.2">
      <c r="D34" s="221"/>
      <c r="E34" s="69">
        <v>45162</v>
      </c>
      <c r="F34" s="70">
        <v>8784</v>
      </c>
      <c r="G34" s="202" t="s">
        <v>45</v>
      </c>
      <c r="H34" s="222"/>
      <c r="I34" s="222">
        <v>6075</v>
      </c>
      <c r="J34" s="222">
        <f t="shared" si="0"/>
        <v>972644.90399993351</v>
      </c>
      <c r="K34" s="223"/>
    </row>
    <row r="35" spans="4:11" s="216" customFormat="1" x14ac:dyDescent="0.2">
      <c r="D35" s="221"/>
      <c r="E35" s="69">
        <v>45162</v>
      </c>
      <c r="F35" s="70">
        <v>8784</v>
      </c>
      <c r="G35" s="202" t="s">
        <v>67</v>
      </c>
      <c r="H35" s="222"/>
      <c r="I35" s="222">
        <v>137295</v>
      </c>
      <c r="J35" s="222">
        <f t="shared" si="0"/>
        <v>835349.90399993351</v>
      </c>
      <c r="K35" s="223"/>
    </row>
    <row r="36" spans="4:11" s="216" customFormat="1" ht="28.5" x14ac:dyDescent="0.2">
      <c r="D36" s="221"/>
      <c r="E36" s="69">
        <v>45162</v>
      </c>
      <c r="F36" s="70">
        <v>8785</v>
      </c>
      <c r="G36" s="202" t="s">
        <v>45</v>
      </c>
      <c r="H36" s="222"/>
      <c r="I36" s="222">
        <v>9352.5</v>
      </c>
      <c r="J36" s="222">
        <f t="shared" si="0"/>
        <v>825997.40399993351</v>
      </c>
      <c r="K36" s="223"/>
    </row>
    <row r="37" spans="4:11" s="216" customFormat="1" ht="28.5" x14ac:dyDescent="0.2">
      <c r="D37" s="221"/>
      <c r="E37" s="69">
        <v>45162</v>
      </c>
      <c r="F37" s="70">
        <v>8785</v>
      </c>
      <c r="G37" s="202" t="s">
        <v>56</v>
      </c>
      <c r="H37" s="222"/>
      <c r="I37" s="222">
        <v>177697.5</v>
      </c>
      <c r="J37" s="222">
        <f t="shared" si="0"/>
        <v>648299.90399993351</v>
      </c>
      <c r="K37" s="223"/>
    </row>
    <row r="38" spans="4:11" s="216" customFormat="1" ht="42.75" x14ac:dyDescent="0.2">
      <c r="D38" s="221"/>
      <c r="E38" s="69">
        <v>45163</v>
      </c>
      <c r="F38" s="70"/>
      <c r="G38" s="202" t="s">
        <v>147</v>
      </c>
      <c r="H38" s="222">
        <v>149180.63</v>
      </c>
      <c r="I38" s="222"/>
      <c r="J38" s="222">
        <f t="shared" si="0"/>
        <v>797480.53399993351</v>
      </c>
      <c r="K38" s="223"/>
    </row>
    <row r="39" spans="4:11" s="216" customFormat="1" ht="28.5" x14ac:dyDescent="0.2">
      <c r="D39" s="221"/>
      <c r="E39" s="69">
        <v>45163</v>
      </c>
      <c r="F39" s="70">
        <v>8786</v>
      </c>
      <c r="G39" s="202" t="s">
        <v>16</v>
      </c>
      <c r="H39" s="222"/>
      <c r="I39" s="222">
        <v>3750</v>
      </c>
      <c r="J39" s="222">
        <f t="shared" si="0"/>
        <v>793730.53399993351</v>
      </c>
      <c r="K39" s="223"/>
    </row>
    <row r="40" spans="4:11" s="216" customFormat="1" x14ac:dyDescent="0.2">
      <c r="D40" s="221"/>
      <c r="E40" s="69">
        <v>45163</v>
      </c>
      <c r="F40" s="70">
        <v>8786</v>
      </c>
      <c r="G40" s="202" t="s">
        <v>93</v>
      </c>
      <c r="H40" s="222"/>
      <c r="I40" s="222">
        <v>71250</v>
      </c>
      <c r="J40" s="222">
        <f t="shared" si="0"/>
        <v>722480.53399993351</v>
      </c>
      <c r="K40" s="223"/>
    </row>
    <row r="41" spans="4:11" s="216" customFormat="1" ht="28.5" x14ac:dyDescent="0.2">
      <c r="D41" s="221"/>
      <c r="E41" s="69">
        <v>45163</v>
      </c>
      <c r="F41" s="70">
        <v>8787</v>
      </c>
      <c r="G41" s="202" t="s">
        <v>16</v>
      </c>
      <c r="H41" s="222"/>
      <c r="I41" s="222">
        <v>2772.78</v>
      </c>
      <c r="J41" s="222">
        <f t="shared" si="0"/>
        <v>719707.75399993348</v>
      </c>
      <c r="K41" s="223"/>
    </row>
    <row r="42" spans="4:11" s="216" customFormat="1" x14ac:dyDescent="0.2">
      <c r="D42" s="221"/>
      <c r="E42" s="69">
        <v>45163</v>
      </c>
      <c r="F42" s="70">
        <v>8787</v>
      </c>
      <c r="G42" s="202" t="s">
        <v>94</v>
      </c>
      <c r="H42" s="222"/>
      <c r="I42" s="222">
        <v>52682.82</v>
      </c>
      <c r="J42" s="222">
        <f t="shared" si="0"/>
        <v>667024.93399993354</v>
      </c>
      <c r="K42" s="223"/>
    </row>
    <row r="43" spans="4:11" s="216" customFormat="1" ht="28.5" x14ac:dyDescent="0.2">
      <c r="D43" s="221"/>
      <c r="E43" s="69">
        <v>45163</v>
      </c>
      <c r="F43" s="70">
        <v>8788</v>
      </c>
      <c r="G43" s="202" t="s">
        <v>16</v>
      </c>
      <c r="H43" s="222"/>
      <c r="I43" s="222">
        <v>6480</v>
      </c>
      <c r="J43" s="222">
        <f t="shared" si="0"/>
        <v>660544.93399993354</v>
      </c>
      <c r="K43" s="223"/>
    </row>
    <row r="44" spans="4:11" s="216" customFormat="1" x14ac:dyDescent="0.2">
      <c r="D44" s="221"/>
      <c r="E44" s="69">
        <v>45163</v>
      </c>
      <c r="F44" s="70">
        <v>8788</v>
      </c>
      <c r="G44" s="202" t="s">
        <v>94</v>
      </c>
      <c r="H44" s="222"/>
      <c r="I44" s="222">
        <v>123120</v>
      </c>
      <c r="J44" s="222">
        <f t="shared" si="0"/>
        <v>537424.93399993354</v>
      </c>
      <c r="K44" s="223"/>
    </row>
    <row r="45" spans="4:11" s="216" customFormat="1" ht="28.5" x14ac:dyDescent="0.2">
      <c r="D45" s="221"/>
      <c r="E45" s="69">
        <v>45163</v>
      </c>
      <c r="F45" s="70">
        <v>8789</v>
      </c>
      <c r="G45" s="202" t="s">
        <v>16</v>
      </c>
      <c r="H45" s="222"/>
      <c r="I45" s="222">
        <v>325</v>
      </c>
      <c r="J45" s="222">
        <f t="shared" si="0"/>
        <v>537099.93399993354</v>
      </c>
      <c r="K45" s="223"/>
    </row>
    <row r="46" spans="4:11" s="216" customFormat="1" x14ac:dyDescent="0.2">
      <c r="D46" s="221"/>
      <c r="E46" s="69">
        <v>45163</v>
      </c>
      <c r="F46" s="70">
        <v>8789</v>
      </c>
      <c r="G46" s="202" t="s">
        <v>148</v>
      </c>
      <c r="H46" s="222"/>
      <c r="I46" s="222">
        <v>6175</v>
      </c>
      <c r="J46" s="222">
        <f t="shared" si="0"/>
        <v>530924.93399993354</v>
      </c>
      <c r="K46" s="223"/>
    </row>
    <row r="47" spans="4:11" s="216" customFormat="1" ht="28.5" x14ac:dyDescent="0.2">
      <c r="D47" s="221"/>
      <c r="E47" s="69">
        <v>45163</v>
      </c>
      <c r="F47" s="70">
        <v>8790</v>
      </c>
      <c r="G47" s="202" t="s">
        <v>16</v>
      </c>
      <c r="H47" s="222"/>
      <c r="I47" s="222">
        <v>1008</v>
      </c>
      <c r="J47" s="222">
        <f t="shared" si="0"/>
        <v>529916.93399993354</v>
      </c>
      <c r="K47" s="223"/>
    </row>
    <row r="48" spans="4:11" s="216" customFormat="1" x14ac:dyDescent="0.2">
      <c r="D48" s="221"/>
      <c r="E48" s="69">
        <v>45163</v>
      </c>
      <c r="F48" s="70">
        <v>8790</v>
      </c>
      <c r="G48" s="202" t="s">
        <v>97</v>
      </c>
      <c r="H48" s="222"/>
      <c r="I48" s="222">
        <v>19152</v>
      </c>
      <c r="J48" s="222">
        <f t="shared" si="0"/>
        <v>510764.93399993354</v>
      </c>
      <c r="K48" s="223"/>
    </row>
    <row r="49" spans="4:96" s="216" customFormat="1" ht="28.5" x14ac:dyDescent="0.2">
      <c r="D49" s="221"/>
      <c r="E49" s="69">
        <v>45164</v>
      </c>
      <c r="F49" s="70">
        <v>8791</v>
      </c>
      <c r="G49" s="202" t="s">
        <v>16</v>
      </c>
      <c r="H49" s="222"/>
      <c r="I49" s="222">
        <v>254.28999999999996</v>
      </c>
      <c r="J49" s="222">
        <f t="shared" si="0"/>
        <v>510510.64399993356</v>
      </c>
      <c r="K49" s="223"/>
    </row>
    <row r="50" spans="4:96" s="216" customFormat="1" x14ac:dyDescent="0.2">
      <c r="D50" s="221"/>
      <c r="E50" s="69">
        <v>45164</v>
      </c>
      <c r="F50" s="70">
        <v>8791</v>
      </c>
      <c r="G50" s="202" t="s">
        <v>149</v>
      </c>
      <c r="H50" s="222"/>
      <c r="I50" s="222">
        <v>5746.95</v>
      </c>
      <c r="J50" s="222">
        <f t="shared" si="0"/>
        <v>504763.69399993354</v>
      </c>
      <c r="K50" s="223"/>
    </row>
    <row r="51" spans="4:96" s="216" customFormat="1" ht="28.5" x14ac:dyDescent="0.2">
      <c r="D51" s="221"/>
      <c r="E51" s="69">
        <v>45164</v>
      </c>
      <c r="F51" s="70">
        <v>8792</v>
      </c>
      <c r="G51" s="202" t="s">
        <v>16</v>
      </c>
      <c r="H51" s="222"/>
      <c r="I51" s="222">
        <v>889.83000000000015</v>
      </c>
      <c r="J51" s="222">
        <f t="shared" si="0"/>
        <v>503873.86399993353</v>
      </c>
      <c r="K51" s="223"/>
    </row>
    <row r="52" spans="4:96" s="216" customFormat="1" x14ac:dyDescent="0.2">
      <c r="D52" s="221"/>
      <c r="E52" s="69">
        <v>45164</v>
      </c>
      <c r="F52" s="70">
        <v>8792</v>
      </c>
      <c r="G52" s="202" t="s">
        <v>149</v>
      </c>
      <c r="H52" s="222"/>
      <c r="I52" s="222">
        <v>20110.16</v>
      </c>
      <c r="J52" s="222">
        <f t="shared" si="0"/>
        <v>483763.70399993355</v>
      </c>
      <c r="K52" s="223"/>
    </row>
    <row r="53" spans="4:96" s="216" customFormat="1" ht="28.5" x14ac:dyDescent="0.2">
      <c r="D53" s="221"/>
      <c r="E53" s="69">
        <v>45164</v>
      </c>
      <c r="F53" s="70">
        <v>8793</v>
      </c>
      <c r="G53" s="202" t="s">
        <v>16</v>
      </c>
      <c r="H53" s="222"/>
      <c r="I53" s="222">
        <v>5400</v>
      </c>
      <c r="J53" s="222">
        <f t="shared" si="0"/>
        <v>478363.70399993355</v>
      </c>
      <c r="K53" s="223"/>
    </row>
    <row r="54" spans="4:96" s="216" customFormat="1" ht="15" thickBot="1" x14ac:dyDescent="0.25">
      <c r="D54" s="221"/>
      <c r="E54" s="69">
        <v>45164</v>
      </c>
      <c r="F54" s="70">
        <v>8793</v>
      </c>
      <c r="G54" s="202" t="s">
        <v>55</v>
      </c>
      <c r="H54" s="222"/>
      <c r="I54" s="222">
        <v>122040</v>
      </c>
      <c r="J54" s="222">
        <f t="shared" si="0"/>
        <v>356323.70399993355</v>
      </c>
      <c r="K54" s="223"/>
    </row>
    <row r="55" spans="4:96" s="204" customFormat="1" ht="15" thickBot="1" x14ac:dyDescent="0.25">
      <c r="D55" s="246" t="s">
        <v>8</v>
      </c>
      <c r="E55" s="247"/>
      <c r="F55" s="247"/>
      <c r="G55" s="247"/>
      <c r="H55" s="224">
        <f>SUM(H15:H54)</f>
        <v>29360044.690000001</v>
      </c>
      <c r="I55" s="224">
        <f>SUM(I15:I54)</f>
        <v>28972146.659999996</v>
      </c>
      <c r="J55" s="225">
        <f>+J14+H55-I55</f>
        <v>356323.70399993658</v>
      </c>
      <c r="K55" s="201">
        <f>+J55-'[1]CTA. NOMINA 2000'!$G$836</f>
        <v>3.0267983675003052E-9</v>
      </c>
      <c r="O55" s="212"/>
      <c r="P55" s="212"/>
      <c r="Q55" s="212"/>
      <c r="R55" s="212"/>
      <c r="S55" s="212"/>
      <c r="T55" s="212"/>
      <c r="U55" s="212"/>
      <c r="V55" s="212"/>
      <c r="W55" s="212"/>
      <c r="X55" s="212"/>
      <c r="Y55" s="212"/>
      <c r="Z55" s="212"/>
      <c r="AA55" s="212"/>
      <c r="AB55" s="212"/>
      <c r="AC55" s="212"/>
      <c r="AD55" s="212"/>
      <c r="AE55" s="212"/>
      <c r="AF55" s="212"/>
      <c r="AG55" s="212"/>
      <c r="AH55" s="212"/>
      <c r="AI55" s="212"/>
      <c r="AJ55" s="212"/>
      <c r="AK55" s="212"/>
      <c r="AL55" s="212"/>
      <c r="AM55" s="212"/>
      <c r="AN55" s="212"/>
      <c r="AO55" s="212"/>
      <c r="AP55" s="212"/>
      <c r="AQ55" s="212"/>
      <c r="AR55" s="212"/>
      <c r="AS55" s="212"/>
      <c r="AT55" s="212"/>
      <c r="AU55" s="212"/>
      <c r="AV55" s="212"/>
      <c r="AW55" s="212"/>
      <c r="AX55" s="212"/>
      <c r="AY55" s="212"/>
      <c r="AZ55" s="212"/>
      <c r="BA55" s="212"/>
      <c r="BB55" s="212"/>
      <c r="BC55" s="212"/>
      <c r="BD55" s="212"/>
      <c r="BE55" s="212"/>
      <c r="BF55" s="212"/>
      <c r="BG55" s="212"/>
      <c r="BH55" s="212"/>
      <c r="BI55" s="212"/>
      <c r="BJ55" s="212"/>
      <c r="BK55" s="212"/>
      <c r="BL55" s="212"/>
      <c r="BM55" s="212"/>
      <c r="BN55" s="212"/>
      <c r="BO55" s="212"/>
      <c r="BP55" s="212"/>
      <c r="BQ55" s="212"/>
      <c r="BR55" s="212"/>
      <c r="BS55" s="212"/>
      <c r="BT55" s="212"/>
      <c r="BU55" s="212"/>
      <c r="BV55" s="212"/>
      <c r="BW55" s="212"/>
      <c r="BX55" s="212"/>
      <c r="BY55" s="212"/>
      <c r="BZ55" s="212"/>
      <c r="CA55" s="212"/>
      <c r="CB55" s="212"/>
      <c r="CC55" s="212"/>
      <c r="CD55" s="212"/>
      <c r="CE55" s="212"/>
      <c r="CF55" s="212"/>
      <c r="CG55" s="212"/>
      <c r="CH55" s="212"/>
      <c r="CI55" s="212"/>
      <c r="CJ55" s="212"/>
      <c r="CK55" s="212"/>
      <c r="CL55" s="212"/>
      <c r="CM55" s="212"/>
      <c r="CN55" s="212"/>
      <c r="CO55" s="212"/>
      <c r="CP55" s="212"/>
      <c r="CQ55" s="212"/>
      <c r="CR55" s="212"/>
    </row>
    <row r="56" spans="4:96" s="204" customFormat="1" ht="15" x14ac:dyDescent="0.2">
      <c r="D56" s="226"/>
      <c r="E56" s="226"/>
      <c r="F56" s="226"/>
      <c r="G56" s="227"/>
      <c r="H56" s="203"/>
      <c r="I56" s="82"/>
      <c r="J56" s="203"/>
      <c r="O56" s="212"/>
      <c r="P56" s="212"/>
      <c r="Q56" s="212"/>
      <c r="R56" s="212"/>
      <c r="S56" s="212"/>
      <c r="T56" s="212"/>
      <c r="U56" s="212"/>
      <c r="V56" s="212"/>
      <c r="W56" s="212"/>
      <c r="X56" s="212"/>
      <c r="Y56" s="212"/>
      <c r="Z56" s="212"/>
      <c r="AA56" s="212"/>
      <c r="AB56" s="212"/>
      <c r="AC56" s="212"/>
      <c r="AD56" s="212"/>
      <c r="AE56" s="212"/>
      <c r="AF56" s="212"/>
      <c r="AG56" s="212"/>
      <c r="AH56" s="212"/>
      <c r="AI56" s="212"/>
      <c r="AJ56" s="212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2"/>
      <c r="BA56" s="212"/>
      <c r="BB56" s="212"/>
      <c r="BC56" s="212"/>
      <c r="BD56" s="212"/>
      <c r="BE56" s="212"/>
      <c r="BF56" s="212"/>
      <c r="BG56" s="212"/>
      <c r="BH56" s="212"/>
      <c r="BI56" s="212"/>
      <c r="BJ56" s="212"/>
      <c r="BK56" s="212"/>
      <c r="BL56" s="212"/>
      <c r="BM56" s="212"/>
      <c r="BN56" s="212"/>
      <c r="BO56" s="212"/>
      <c r="BP56" s="212"/>
      <c r="BQ56" s="212"/>
      <c r="BR56" s="212"/>
      <c r="BS56" s="212"/>
      <c r="BT56" s="212"/>
      <c r="BU56" s="212"/>
      <c r="BV56" s="212"/>
      <c r="BW56" s="212"/>
      <c r="BX56" s="212"/>
      <c r="BY56" s="212"/>
      <c r="BZ56" s="212"/>
      <c r="CA56" s="212"/>
      <c r="CB56" s="212"/>
      <c r="CC56" s="212"/>
      <c r="CD56" s="212"/>
      <c r="CE56" s="212"/>
      <c r="CF56" s="212"/>
      <c r="CG56" s="212"/>
      <c r="CH56" s="212"/>
      <c r="CI56" s="212"/>
      <c r="CJ56" s="212"/>
      <c r="CK56" s="212"/>
      <c r="CL56" s="212"/>
      <c r="CM56" s="212"/>
      <c r="CN56" s="212"/>
      <c r="CO56" s="212"/>
      <c r="CP56" s="212"/>
      <c r="CQ56" s="212"/>
      <c r="CR56" s="212"/>
    </row>
    <row r="57" spans="4:96" s="204" customFormat="1" ht="15" x14ac:dyDescent="0.2">
      <c r="D57" s="203"/>
      <c r="E57" s="81" t="s">
        <v>38</v>
      </c>
      <c r="F57" s="203"/>
      <c r="G57" s="82" t="s">
        <v>40</v>
      </c>
      <c r="H57" s="203"/>
      <c r="I57" s="81" t="s">
        <v>39</v>
      </c>
      <c r="J57" s="203"/>
      <c r="O57" s="212"/>
      <c r="P57" s="212"/>
      <c r="Q57" s="212"/>
      <c r="R57" s="212"/>
      <c r="S57" s="212"/>
      <c r="T57" s="212"/>
      <c r="U57" s="212"/>
      <c r="V57" s="212"/>
      <c r="W57" s="212"/>
      <c r="X57" s="212"/>
      <c r="Y57" s="212"/>
      <c r="Z57" s="212"/>
      <c r="AA57" s="212"/>
      <c r="AB57" s="212"/>
      <c r="AC57" s="212"/>
      <c r="AD57" s="212"/>
      <c r="AE57" s="212"/>
      <c r="AF57" s="212"/>
      <c r="AG57" s="212"/>
      <c r="AH57" s="212"/>
      <c r="AI57" s="212"/>
      <c r="AJ57" s="212"/>
      <c r="AK57" s="212"/>
      <c r="AL57" s="212"/>
      <c r="AM57" s="212"/>
      <c r="AN57" s="212"/>
      <c r="AO57" s="212"/>
      <c r="AP57" s="212"/>
      <c r="AQ57" s="212"/>
      <c r="AR57" s="212"/>
      <c r="AS57" s="212"/>
      <c r="AT57" s="212"/>
      <c r="AU57" s="212"/>
      <c r="AV57" s="212"/>
      <c r="AW57" s="212"/>
      <c r="AX57" s="212"/>
      <c r="AY57" s="212"/>
      <c r="AZ57" s="212"/>
      <c r="BA57" s="212"/>
      <c r="BB57" s="212"/>
      <c r="BC57" s="212"/>
      <c r="BD57" s="212"/>
      <c r="BE57" s="212"/>
      <c r="BF57" s="212"/>
      <c r="BG57" s="212"/>
      <c r="BH57" s="212"/>
      <c r="BI57" s="212"/>
      <c r="BJ57" s="212"/>
      <c r="BK57" s="212"/>
      <c r="BL57" s="212"/>
      <c r="BM57" s="212"/>
      <c r="BN57" s="212"/>
      <c r="BO57" s="212"/>
      <c r="BP57" s="212"/>
      <c r="BQ57" s="212"/>
      <c r="BR57" s="212"/>
      <c r="BS57" s="212"/>
      <c r="BT57" s="212"/>
      <c r="BU57" s="212"/>
      <c r="BV57" s="212"/>
      <c r="BW57" s="212"/>
      <c r="BX57" s="212"/>
      <c r="BY57" s="212"/>
      <c r="BZ57" s="212"/>
      <c r="CA57" s="212"/>
      <c r="CB57" s="212"/>
      <c r="CC57" s="212"/>
      <c r="CD57" s="212"/>
      <c r="CE57" s="212"/>
      <c r="CF57" s="212"/>
      <c r="CG57" s="212"/>
      <c r="CH57" s="212"/>
      <c r="CI57" s="212"/>
      <c r="CJ57" s="212"/>
      <c r="CK57" s="212"/>
      <c r="CL57" s="212"/>
      <c r="CM57" s="212"/>
      <c r="CN57" s="212"/>
      <c r="CO57" s="212"/>
      <c r="CP57" s="212"/>
      <c r="CQ57" s="212"/>
      <c r="CR57" s="212"/>
    </row>
    <row r="58" spans="4:96" s="204" customFormat="1" ht="15" x14ac:dyDescent="0.2">
      <c r="D58" s="203"/>
      <c r="E58" s="81" t="s">
        <v>31</v>
      </c>
      <c r="F58" s="203"/>
      <c r="G58" s="81" t="s">
        <v>32</v>
      </c>
      <c r="H58" s="203"/>
      <c r="I58" s="81" t="s">
        <v>36</v>
      </c>
      <c r="J58" s="203"/>
      <c r="O58" s="212"/>
      <c r="P58" s="212"/>
      <c r="Q58" s="212"/>
      <c r="R58" s="212"/>
      <c r="S58" s="212"/>
      <c r="T58" s="212"/>
      <c r="U58" s="212"/>
      <c r="V58" s="212"/>
      <c r="W58" s="212"/>
      <c r="X58" s="212"/>
      <c r="Y58" s="212"/>
      <c r="Z58" s="212"/>
      <c r="AA58" s="212"/>
      <c r="AB58" s="212"/>
      <c r="AC58" s="212"/>
      <c r="AD58" s="212"/>
      <c r="AE58" s="212"/>
      <c r="AF58" s="212"/>
      <c r="AG58" s="212"/>
      <c r="AH58" s="212"/>
      <c r="AI58" s="212"/>
      <c r="AJ58" s="212"/>
      <c r="AK58" s="212"/>
      <c r="AL58" s="212"/>
      <c r="AM58" s="212"/>
      <c r="AN58" s="212"/>
      <c r="AO58" s="212"/>
      <c r="AP58" s="212"/>
      <c r="AQ58" s="212"/>
      <c r="AR58" s="212"/>
      <c r="AS58" s="212"/>
      <c r="AT58" s="212"/>
      <c r="AU58" s="212"/>
      <c r="AV58" s="212"/>
      <c r="AW58" s="212"/>
      <c r="AX58" s="212"/>
      <c r="AY58" s="212"/>
      <c r="AZ58" s="212"/>
      <c r="BA58" s="212"/>
      <c r="BB58" s="212"/>
      <c r="BC58" s="212"/>
      <c r="BD58" s="212"/>
      <c r="BE58" s="212"/>
      <c r="BF58" s="212"/>
      <c r="BG58" s="212"/>
      <c r="BH58" s="212"/>
      <c r="BI58" s="212"/>
      <c r="BJ58" s="212"/>
      <c r="BK58" s="212"/>
      <c r="BL58" s="212"/>
      <c r="BM58" s="212"/>
      <c r="BN58" s="212"/>
      <c r="BO58" s="212"/>
      <c r="BP58" s="212"/>
      <c r="BQ58" s="212"/>
      <c r="BR58" s="212"/>
      <c r="BS58" s="212"/>
      <c r="BT58" s="212"/>
      <c r="BU58" s="212"/>
      <c r="BV58" s="212"/>
      <c r="BW58" s="212"/>
      <c r="BX58" s="212"/>
      <c r="BY58" s="212"/>
      <c r="BZ58" s="212"/>
      <c r="CA58" s="212"/>
      <c r="CB58" s="212"/>
      <c r="CC58" s="212"/>
      <c r="CD58" s="212"/>
      <c r="CE58" s="212"/>
      <c r="CF58" s="212"/>
      <c r="CG58" s="212"/>
      <c r="CH58" s="212"/>
      <c r="CI58" s="212"/>
      <c r="CJ58" s="212"/>
      <c r="CK58" s="212"/>
      <c r="CL58" s="212"/>
      <c r="CM58" s="212"/>
      <c r="CN58" s="212"/>
      <c r="CO58" s="212"/>
      <c r="CP58" s="212"/>
      <c r="CQ58" s="212"/>
      <c r="CR58" s="212"/>
    </row>
    <row r="59" spans="4:96" s="204" customFormat="1" ht="15" x14ac:dyDescent="0.2">
      <c r="D59" s="203"/>
      <c r="E59" s="81" t="s">
        <v>33</v>
      </c>
      <c r="F59" s="203"/>
      <c r="G59" s="81" t="s">
        <v>98</v>
      </c>
      <c r="H59" s="203"/>
      <c r="I59" s="81" t="s">
        <v>43</v>
      </c>
      <c r="J59" s="203"/>
      <c r="O59" s="212"/>
      <c r="P59" s="212"/>
      <c r="Q59" s="212"/>
      <c r="R59" s="212"/>
      <c r="S59" s="212"/>
      <c r="T59" s="212"/>
      <c r="U59" s="212"/>
      <c r="V59" s="212"/>
      <c r="W59" s="212"/>
      <c r="X59" s="212"/>
      <c r="Y59" s="212"/>
      <c r="Z59" s="212"/>
      <c r="AA59" s="212"/>
      <c r="AB59" s="212"/>
      <c r="AC59" s="212"/>
      <c r="AD59" s="212"/>
      <c r="AE59" s="212"/>
      <c r="AF59" s="212"/>
      <c r="AG59" s="212"/>
      <c r="AH59" s="212"/>
      <c r="AI59" s="212"/>
      <c r="AJ59" s="212"/>
      <c r="AK59" s="212"/>
      <c r="AL59" s="212"/>
      <c r="AM59" s="212"/>
      <c r="AN59" s="212"/>
      <c r="AO59" s="212"/>
      <c r="AP59" s="212"/>
      <c r="AQ59" s="212"/>
      <c r="AR59" s="212"/>
      <c r="AS59" s="212"/>
      <c r="AT59" s="212"/>
      <c r="AU59" s="212"/>
      <c r="AV59" s="212"/>
      <c r="AW59" s="212"/>
      <c r="AX59" s="212"/>
      <c r="AY59" s="212"/>
      <c r="AZ59" s="212"/>
      <c r="BA59" s="212"/>
      <c r="BB59" s="212"/>
      <c r="BC59" s="212"/>
      <c r="BD59" s="212"/>
      <c r="BE59" s="212"/>
      <c r="BF59" s="212"/>
      <c r="BG59" s="212"/>
      <c r="BH59" s="212"/>
      <c r="BI59" s="212"/>
      <c r="BJ59" s="212"/>
      <c r="BK59" s="212"/>
      <c r="BL59" s="212"/>
      <c r="BM59" s="212"/>
      <c r="BN59" s="212"/>
      <c r="BO59" s="212"/>
      <c r="BP59" s="212"/>
      <c r="BQ59" s="212"/>
      <c r="BR59" s="212"/>
      <c r="BS59" s="212"/>
      <c r="BT59" s="212"/>
      <c r="BU59" s="212"/>
      <c r="BV59" s="212"/>
      <c r="BW59" s="212"/>
      <c r="BX59" s="212"/>
      <c r="BY59" s="212"/>
      <c r="BZ59" s="212"/>
      <c r="CA59" s="212"/>
      <c r="CB59" s="212"/>
      <c r="CC59" s="212"/>
      <c r="CD59" s="212"/>
      <c r="CE59" s="212"/>
      <c r="CF59" s="212"/>
      <c r="CG59" s="212"/>
      <c r="CH59" s="212"/>
      <c r="CI59" s="212"/>
      <c r="CJ59" s="212"/>
      <c r="CK59" s="212"/>
      <c r="CL59" s="212"/>
      <c r="CM59" s="212"/>
      <c r="CN59" s="212"/>
      <c r="CO59" s="212"/>
      <c r="CP59" s="212"/>
      <c r="CQ59" s="212"/>
      <c r="CR59" s="212"/>
    </row>
    <row r="60" spans="4:96" s="204" customFormat="1" ht="15" x14ac:dyDescent="0.2">
      <c r="D60" s="203"/>
      <c r="E60" s="81" t="s">
        <v>34</v>
      </c>
      <c r="F60" s="203"/>
      <c r="G60" s="81" t="s">
        <v>35</v>
      </c>
      <c r="H60" s="203"/>
      <c r="I60" s="81" t="s">
        <v>37</v>
      </c>
      <c r="J60" s="203"/>
      <c r="O60" s="212"/>
      <c r="P60" s="212"/>
      <c r="Q60" s="212"/>
      <c r="R60" s="212"/>
      <c r="S60" s="212"/>
      <c r="T60" s="212"/>
      <c r="U60" s="212"/>
      <c r="V60" s="212"/>
      <c r="W60" s="212"/>
      <c r="X60" s="212"/>
      <c r="Y60" s="212"/>
      <c r="Z60" s="212"/>
      <c r="AA60" s="212"/>
      <c r="AB60" s="212"/>
      <c r="AC60" s="212"/>
      <c r="AD60" s="212"/>
      <c r="AE60" s="212"/>
      <c r="AF60" s="212"/>
      <c r="AG60" s="212"/>
      <c r="AH60" s="212"/>
      <c r="AI60" s="212"/>
      <c r="AJ60" s="212"/>
      <c r="AK60" s="212"/>
      <c r="AL60" s="212"/>
      <c r="AM60" s="212"/>
      <c r="AN60" s="212"/>
      <c r="AO60" s="212"/>
      <c r="AP60" s="212"/>
      <c r="AQ60" s="212"/>
      <c r="AR60" s="212"/>
      <c r="AS60" s="212"/>
      <c r="AT60" s="212"/>
      <c r="AU60" s="212"/>
      <c r="AV60" s="212"/>
      <c r="AW60" s="212"/>
      <c r="AX60" s="212"/>
      <c r="AY60" s="212"/>
      <c r="AZ60" s="212"/>
      <c r="BA60" s="212"/>
      <c r="BB60" s="212"/>
      <c r="BC60" s="212"/>
      <c r="BD60" s="212"/>
      <c r="BE60" s="212"/>
      <c r="BF60" s="212"/>
      <c r="BG60" s="212"/>
      <c r="BH60" s="212"/>
      <c r="BI60" s="212"/>
      <c r="BJ60" s="212"/>
      <c r="BK60" s="212"/>
      <c r="BL60" s="212"/>
      <c r="BM60" s="212"/>
      <c r="BN60" s="212"/>
      <c r="BO60" s="212"/>
      <c r="BP60" s="212"/>
      <c r="BQ60" s="212"/>
      <c r="BR60" s="212"/>
      <c r="BS60" s="212"/>
      <c r="BT60" s="212"/>
      <c r="BU60" s="212"/>
      <c r="BV60" s="212"/>
      <c r="BW60" s="212"/>
      <c r="BX60" s="212"/>
      <c r="BY60" s="212"/>
      <c r="BZ60" s="212"/>
      <c r="CA60" s="212"/>
      <c r="CB60" s="212"/>
      <c r="CC60" s="212"/>
      <c r="CD60" s="212"/>
      <c r="CE60" s="212"/>
      <c r="CF60" s="212"/>
      <c r="CG60" s="212"/>
      <c r="CH60" s="212"/>
      <c r="CI60" s="212"/>
      <c r="CJ60" s="212"/>
      <c r="CK60" s="212"/>
      <c r="CL60" s="212"/>
      <c r="CM60" s="212"/>
      <c r="CN60" s="212"/>
      <c r="CO60" s="212"/>
      <c r="CP60" s="212"/>
      <c r="CQ60" s="212"/>
      <c r="CR60" s="212"/>
    </row>
    <row r="61" spans="4:96" s="204" customFormat="1" ht="15" x14ac:dyDescent="0.2">
      <c r="D61" s="203"/>
      <c r="E61" s="203"/>
      <c r="F61" s="203"/>
      <c r="H61" s="203"/>
      <c r="I61" s="203"/>
      <c r="J61" s="203"/>
      <c r="O61" s="212"/>
      <c r="P61" s="212"/>
      <c r="Q61" s="212"/>
      <c r="R61" s="212"/>
      <c r="S61" s="212"/>
      <c r="T61" s="212"/>
      <c r="U61" s="212"/>
      <c r="V61" s="212"/>
      <c r="W61" s="212"/>
      <c r="X61" s="212"/>
      <c r="Y61" s="212"/>
      <c r="Z61" s="212"/>
      <c r="AA61" s="212"/>
      <c r="AB61" s="212"/>
      <c r="AC61" s="212"/>
      <c r="AD61" s="212"/>
      <c r="AE61" s="212"/>
      <c r="AF61" s="212"/>
      <c r="AG61" s="212"/>
      <c r="AH61" s="212"/>
      <c r="AI61" s="212"/>
      <c r="AJ61" s="212"/>
      <c r="AK61" s="212"/>
      <c r="AL61" s="212"/>
      <c r="AM61" s="212"/>
      <c r="AN61" s="212"/>
      <c r="AO61" s="212"/>
      <c r="AP61" s="212"/>
      <c r="AQ61" s="212"/>
      <c r="AR61" s="212"/>
      <c r="AS61" s="212"/>
      <c r="AT61" s="212"/>
      <c r="AU61" s="212"/>
      <c r="AV61" s="212"/>
      <c r="AW61" s="212"/>
      <c r="AX61" s="212"/>
      <c r="AY61" s="212"/>
      <c r="AZ61" s="212"/>
      <c r="BA61" s="212"/>
      <c r="BB61" s="212"/>
      <c r="BC61" s="212"/>
      <c r="BD61" s="212"/>
      <c r="BE61" s="212"/>
      <c r="BF61" s="212"/>
      <c r="BG61" s="212"/>
      <c r="BH61" s="212"/>
      <c r="BI61" s="212"/>
      <c r="BJ61" s="212"/>
      <c r="BK61" s="212"/>
      <c r="BL61" s="212"/>
      <c r="BM61" s="212"/>
      <c r="BN61" s="212"/>
      <c r="BO61" s="212"/>
      <c r="BP61" s="212"/>
      <c r="BQ61" s="212"/>
      <c r="BR61" s="212"/>
      <c r="BS61" s="212"/>
      <c r="BT61" s="212"/>
      <c r="BU61" s="212"/>
      <c r="BV61" s="212"/>
      <c r="BW61" s="212"/>
      <c r="BX61" s="212"/>
      <c r="BY61" s="212"/>
      <c r="BZ61" s="212"/>
      <c r="CA61" s="212"/>
      <c r="CB61" s="212"/>
      <c r="CC61" s="212"/>
      <c r="CD61" s="212"/>
      <c r="CE61" s="212"/>
      <c r="CF61" s="212"/>
      <c r="CG61" s="212"/>
      <c r="CH61" s="212"/>
      <c r="CI61" s="212"/>
      <c r="CJ61" s="212"/>
      <c r="CK61" s="212"/>
      <c r="CL61" s="212"/>
      <c r="CM61" s="212"/>
      <c r="CN61" s="212"/>
      <c r="CO61" s="212"/>
      <c r="CP61" s="212"/>
      <c r="CQ61" s="212"/>
      <c r="CR61" s="212"/>
    </row>
    <row r="62" spans="4:96" s="204" customFormat="1" ht="15" x14ac:dyDescent="0.2">
      <c r="D62" s="203"/>
      <c r="E62" s="203"/>
      <c r="F62" s="203"/>
      <c r="G62" s="82"/>
      <c r="H62" s="203"/>
      <c r="I62" s="203"/>
      <c r="J62" s="203"/>
      <c r="O62" s="212"/>
      <c r="P62" s="212"/>
      <c r="Q62" s="212"/>
      <c r="R62" s="212"/>
      <c r="S62" s="212"/>
      <c r="T62" s="212"/>
      <c r="U62" s="212"/>
      <c r="V62" s="212"/>
      <c r="W62" s="212"/>
      <c r="X62" s="212"/>
      <c r="Y62" s="212"/>
      <c r="Z62" s="212"/>
      <c r="AA62" s="212"/>
      <c r="AB62" s="212"/>
      <c r="AC62" s="212"/>
      <c r="AD62" s="212"/>
      <c r="AE62" s="212"/>
      <c r="AF62" s="212"/>
      <c r="AG62" s="212"/>
      <c r="AH62" s="212"/>
      <c r="AI62" s="212"/>
      <c r="AJ62" s="212"/>
      <c r="AK62" s="212"/>
      <c r="AL62" s="212"/>
      <c r="AM62" s="212"/>
      <c r="AN62" s="212"/>
      <c r="AO62" s="212"/>
      <c r="AP62" s="212"/>
      <c r="AQ62" s="212"/>
      <c r="AR62" s="212"/>
      <c r="AS62" s="212"/>
      <c r="AT62" s="212"/>
      <c r="AU62" s="212"/>
      <c r="AV62" s="212"/>
      <c r="AW62" s="212"/>
      <c r="AX62" s="212"/>
      <c r="AY62" s="212"/>
      <c r="AZ62" s="212"/>
      <c r="BA62" s="212"/>
      <c r="BB62" s="212"/>
      <c r="BC62" s="212"/>
      <c r="BD62" s="212"/>
      <c r="BE62" s="212"/>
      <c r="BF62" s="212"/>
      <c r="BG62" s="212"/>
      <c r="BH62" s="212"/>
      <c r="BI62" s="212"/>
      <c r="BJ62" s="212"/>
      <c r="BK62" s="212"/>
      <c r="BL62" s="212"/>
      <c r="BM62" s="212"/>
      <c r="BN62" s="212"/>
      <c r="BO62" s="212"/>
      <c r="BP62" s="212"/>
      <c r="BQ62" s="212"/>
      <c r="BR62" s="212"/>
      <c r="BS62" s="212"/>
      <c r="BT62" s="212"/>
      <c r="BU62" s="212"/>
      <c r="BV62" s="212"/>
      <c r="BW62" s="212"/>
      <c r="BX62" s="212"/>
      <c r="BY62" s="212"/>
      <c r="BZ62" s="212"/>
      <c r="CA62" s="212"/>
      <c r="CB62" s="212"/>
      <c r="CC62" s="212"/>
      <c r="CD62" s="212"/>
      <c r="CE62" s="212"/>
      <c r="CF62" s="212"/>
      <c r="CG62" s="212"/>
      <c r="CH62" s="212"/>
      <c r="CI62" s="212"/>
      <c r="CJ62" s="212"/>
      <c r="CK62" s="212"/>
      <c r="CL62" s="212"/>
      <c r="CM62" s="212"/>
      <c r="CN62" s="212"/>
      <c r="CO62" s="212"/>
      <c r="CP62" s="212"/>
      <c r="CQ62" s="212"/>
      <c r="CR62" s="212"/>
    </row>
    <row r="63" spans="4:96" s="204" customFormat="1" ht="15" x14ac:dyDescent="0.2">
      <c r="D63" s="203"/>
      <c r="E63" s="203"/>
      <c r="F63" s="203"/>
      <c r="G63" s="203"/>
      <c r="H63" s="203"/>
      <c r="I63" s="203"/>
      <c r="J63" s="203"/>
      <c r="O63" s="212"/>
      <c r="P63" s="212"/>
      <c r="Q63" s="212"/>
      <c r="R63" s="212"/>
      <c r="S63" s="212"/>
      <c r="T63" s="212"/>
      <c r="U63" s="212"/>
      <c r="V63" s="212"/>
      <c r="W63" s="212"/>
      <c r="X63" s="212"/>
      <c r="Y63" s="212"/>
      <c r="Z63" s="212"/>
      <c r="AA63" s="212"/>
      <c r="AB63" s="212"/>
      <c r="AC63" s="212"/>
      <c r="AD63" s="212"/>
      <c r="AE63" s="212"/>
      <c r="AF63" s="212"/>
      <c r="AG63" s="212"/>
      <c r="AH63" s="212"/>
      <c r="AI63" s="212"/>
      <c r="AJ63" s="212"/>
      <c r="AK63" s="212"/>
      <c r="AL63" s="212"/>
      <c r="AM63" s="212"/>
      <c r="AN63" s="212"/>
      <c r="AO63" s="212"/>
      <c r="AP63" s="212"/>
      <c r="AQ63" s="212"/>
      <c r="AR63" s="212"/>
      <c r="AS63" s="212"/>
      <c r="AT63" s="212"/>
      <c r="AU63" s="212"/>
      <c r="AV63" s="212"/>
      <c r="AW63" s="212"/>
      <c r="AX63" s="212"/>
      <c r="AY63" s="212"/>
      <c r="AZ63" s="212"/>
      <c r="BA63" s="212"/>
      <c r="BB63" s="212"/>
      <c r="BC63" s="212"/>
      <c r="BD63" s="212"/>
      <c r="BE63" s="212"/>
      <c r="BF63" s="212"/>
      <c r="BG63" s="212"/>
      <c r="BH63" s="212"/>
      <c r="BI63" s="212"/>
      <c r="BJ63" s="212"/>
      <c r="BK63" s="212"/>
      <c r="BL63" s="212"/>
      <c r="BM63" s="212"/>
      <c r="BN63" s="212"/>
      <c r="BO63" s="212"/>
      <c r="BP63" s="212"/>
      <c r="BQ63" s="212"/>
      <c r="BR63" s="212"/>
      <c r="BS63" s="212"/>
      <c r="BT63" s="212"/>
      <c r="BU63" s="212"/>
      <c r="BV63" s="212"/>
      <c r="BW63" s="212"/>
      <c r="BX63" s="212"/>
      <c r="BY63" s="212"/>
      <c r="BZ63" s="212"/>
      <c r="CA63" s="212"/>
      <c r="CB63" s="212"/>
      <c r="CC63" s="212"/>
      <c r="CD63" s="212"/>
      <c r="CE63" s="212"/>
      <c r="CF63" s="212"/>
      <c r="CG63" s="212"/>
      <c r="CH63" s="212"/>
      <c r="CI63" s="212"/>
      <c r="CJ63" s="212"/>
      <c r="CK63" s="212"/>
      <c r="CL63" s="212"/>
      <c r="CM63" s="212"/>
      <c r="CN63" s="212"/>
      <c r="CO63" s="212"/>
      <c r="CP63" s="212"/>
      <c r="CQ63" s="212"/>
      <c r="CR63" s="212"/>
    </row>
    <row r="64" spans="4:96" s="204" customFormat="1" ht="15" x14ac:dyDescent="0.2">
      <c r="D64" s="203"/>
      <c r="E64" s="203"/>
      <c r="F64" s="203"/>
      <c r="G64" s="212"/>
      <c r="H64" s="203"/>
      <c r="I64" s="203"/>
      <c r="J64" s="203"/>
      <c r="O64" s="212"/>
      <c r="P64" s="212"/>
      <c r="Q64" s="212"/>
      <c r="R64" s="212"/>
      <c r="S64" s="212"/>
      <c r="T64" s="212"/>
      <c r="U64" s="212"/>
      <c r="V64" s="212"/>
      <c r="W64" s="212"/>
      <c r="X64" s="212"/>
      <c r="Y64" s="212"/>
      <c r="Z64" s="212"/>
      <c r="AA64" s="212"/>
      <c r="AB64" s="212"/>
      <c r="AC64" s="212"/>
      <c r="AD64" s="212"/>
      <c r="AE64" s="212"/>
      <c r="AF64" s="212"/>
      <c r="AG64" s="212"/>
      <c r="AH64" s="212"/>
      <c r="AI64" s="212"/>
      <c r="AJ64" s="212"/>
      <c r="AK64" s="212"/>
      <c r="AL64" s="212"/>
      <c r="AM64" s="212"/>
      <c r="AN64" s="212"/>
      <c r="AO64" s="212"/>
      <c r="AP64" s="212"/>
      <c r="AQ64" s="212"/>
      <c r="AR64" s="212"/>
      <c r="AS64" s="212"/>
      <c r="AT64" s="212"/>
      <c r="AU64" s="212"/>
      <c r="AV64" s="212"/>
      <c r="AW64" s="212"/>
      <c r="AX64" s="212"/>
      <c r="AY64" s="212"/>
      <c r="AZ64" s="212"/>
      <c r="BA64" s="212"/>
      <c r="BB64" s="212"/>
      <c r="BC64" s="212"/>
      <c r="BD64" s="212"/>
      <c r="BE64" s="212"/>
      <c r="BF64" s="212"/>
      <c r="BG64" s="212"/>
      <c r="BH64" s="212"/>
      <c r="BI64" s="212"/>
      <c r="BJ64" s="212"/>
      <c r="BK64" s="212"/>
      <c r="BL64" s="212"/>
      <c r="BM64" s="212"/>
      <c r="BN64" s="212"/>
      <c r="BO64" s="212"/>
      <c r="BP64" s="212"/>
      <c r="BQ64" s="212"/>
      <c r="BR64" s="212"/>
      <c r="BS64" s="212"/>
      <c r="BT64" s="212"/>
      <c r="BU64" s="212"/>
      <c r="BV64" s="212"/>
      <c r="BW64" s="212"/>
      <c r="BX64" s="212"/>
      <c r="BY64" s="212"/>
      <c r="BZ64" s="212"/>
      <c r="CA64" s="212"/>
      <c r="CB64" s="212"/>
      <c r="CC64" s="212"/>
      <c r="CD64" s="212"/>
      <c r="CE64" s="212"/>
      <c r="CF64" s="212"/>
      <c r="CG64" s="212"/>
      <c r="CH64" s="212"/>
      <c r="CI64" s="212"/>
      <c r="CJ64" s="212"/>
      <c r="CK64" s="212"/>
      <c r="CL64" s="212"/>
      <c r="CM64" s="212"/>
      <c r="CN64" s="212"/>
      <c r="CO64" s="212"/>
      <c r="CP64" s="212"/>
      <c r="CQ64" s="212"/>
      <c r="CR64" s="212"/>
    </row>
    <row r="65" spans="4:96" s="204" customFormat="1" ht="15" x14ac:dyDescent="0.2">
      <c r="D65" s="203"/>
      <c r="E65" s="203"/>
      <c r="F65" s="203"/>
      <c r="G65" s="212"/>
      <c r="H65" s="212"/>
      <c r="I65" s="212"/>
      <c r="J65" s="212"/>
      <c r="O65" s="212"/>
      <c r="P65" s="212"/>
      <c r="Q65" s="212"/>
      <c r="R65" s="212"/>
      <c r="S65" s="212"/>
      <c r="T65" s="212"/>
      <c r="U65" s="212"/>
      <c r="V65" s="212"/>
      <c r="W65" s="212"/>
      <c r="X65" s="212"/>
      <c r="Y65" s="212"/>
      <c r="Z65" s="212"/>
      <c r="AA65" s="212"/>
      <c r="AB65" s="212"/>
      <c r="AC65" s="212"/>
      <c r="AD65" s="212"/>
      <c r="AE65" s="212"/>
      <c r="AF65" s="212"/>
      <c r="AG65" s="212"/>
      <c r="AH65" s="212"/>
      <c r="AI65" s="212"/>
      <c r="AJ65" s="212"/>
      <c r="AK65" s="212"/>
      <c r="AL65" s="212"/>
      <c r="AM65" s="212"/>
      <c r="AN65" s="212"/>
      <c r="AO65" s="212"/>
      <c r="AP65" s="212"/>
      <c r="AQ65" s="212"/>
      <c r="AR65" s="212"/>
      <c r="AS65" s="212"/>
      <c r="AT65" s="212"/>
      <c r="AU65" s="212"/>
      <c r="AV65" s="212"/>
      <c r="AW65" s="212"/>
      <c r="AX65" s="212"/>
      <c r="AY65" s="212"/>
      <c r="AZ65" s="212"/>
      <c r="BA65" s="212"/>
      <c r="BB65" s="212"/>
      <c r="BC65" s="212"/>
      <c r="BD65" s="212"/>
      <c r="BE65" s="212"/>
      <c r="BF65" s="212"/>
      <c r="BG65" s="212"/>
      <c r="BH65" s="212"/>
      <c r="BI65" s="212"/>
      <c r="BJ65" s="212"/>
      <c r="BK65" s="212"/>
      <c r="BL65" s="212"/>
      <c r="BM65" s="212"/>
      <c r="BN65" s="212"/>
      <c r="BO65" s="212"/>
      <c r="BP65" s="212"/>
      <c r="BQ65" s="212"/>
      <c r="BR65" s="212"/>
      <c r="BS65" s="212"/>
      <c r="BT65" s="212"/>
      <c r="BU65" s="212"/>
      <c r="BV65" s="212"/>
      <c r="BW65" s="212"/>
      <c r="BX65" s="212"/>
      <c r="BY65" s="212"/>
      <c r="BZ65" s="212"/>
      <c r="CA65" s="212"/>
      <c r="CB65" s="212"/>
      <c r="CC65" s="212"/>
      <c r="CD65" s="212"/>
      <c r="CE65" s="212"/>
      <c r="CF65" s="212"/>
      <c r="CG65" s="212"/>
      <c r="CH65" s="212"/>
      <c r="CI65" s="212"/>
      <c r="CJ65" s="212"/>
      <c r="CK65" s="212"/>
      <c r="CL65" s="212"/>
      <c r="CM65" s="212"/>
      <c r="CN65" s="212"/>
      <c r="CO65" s="212"/>
      <c r="CP65" s="212"/>
      <c r="CQ65" s="212"/>
      <c r="CR65" s="212"/>
    </row>
    <row r="66" spans="4:96" s="204" customFormat="1" x14ac:dyDescent="0.2">
      <c r="D66" s="212"/>
      <c r="E66" s="212"/>
      <c r="F66" s="212"/>
      <c r="G66" s="212"/>
      <c r="H66" s="212"/>
      <c r="I66" s="212"/>
      <c r="J66" s="212"/>
      <c r="O66" s="212"/>
      <c r="P66" s="212"/>
      <c r="Q66" s="212"/>
      <c r="R66" s="212"/>
      <c r="S66" s="212"/>
      <c r="T66" s="212"/>
      <c r="U66" s="212"/>
      <c r="V66" s="212"/>
      <c r="W66" s="212"/>
      <c r="X66" s="212"/>
      <c r="Y66" s="212"/>
      <c r="Z66" s="212"/>
      <c r="AA66" s="212"/>
      <c r="AB66" s="212"/>
      <c r="AC66" s="212"/>
      <c r="AD66" s="212"/>
      <c r="AE66" s="212"/>
      <c r="AF66" s="212"/>
      <c r="AG66" s="212"/>
      <c r="AH66" s="212"/>
      <c r="AI66" s="212"/>
      <c r="AJ66" s="212"/>
      <c r="AK66" s="212"/>
      <c r="AL66" s="212"/>
      <c r="AM66" s="212"/>
      <c r="AN66" s="212"/>
      <c r="AO66" s="212"/>
      <c r="AP66" s="212"/>
      <c r="AQ66" s="212"/>
      <c r="AR66" s="212"/>
      <c r="AS66" s="212"/>
      <c r="AT66" s="212"/>
      <c r="AU66" s="212"/>
      <c r="AV66" s="212"/>
      <c r="AW66" s="212"/>
      <c r="AX66" s="212"/>
      <c r="AY66" s="212"/>
      <c r="AZ66" s="212"/>
      <c r="BA66" s="212"/>
      <c r="BB66" s="212"/>
      <c r="BC66" s="212"/>
      <c r="BD66" s="212"/>
      <c r="BE66" s="212"/>
      <c r="BF66" s="212"/>
      <c r="BG66" s="212"/>
      <c r="BH66" s="212"/>
      <c r="BI66" s="212"/>
      <c r="BJ66" s="212"/>
      <c r="BK66" s="212"/>
      <c r="BL66" s="212"/>
      <c r="BM66" s="212"/>
      <c r="BN66" s="212"/>
      <c r="BO66" s="212"/>
      <c r="BP66" s="212"/>
      <c r="BQ66" s="212"/>
      <c r="BR66" s="212"/>
      <c r="BS66" s="212"/>
      <c r="BT66" s="212"/>
      <c r="BU66" s="212"/>
      <c r="BV66" s="212"/>
      <c r="BW66" s="212"/>
      <c r="BX66" s="212"/>
      <c r="BY66" s="212"/>
      <c r="BZ66" s="212"/>
      <c r="CA66" s="212"/>
      <c r="CB66" s="212"/>
      <c r="CC66" s="212"/>
      <c r="CD66" s="212"/>
      <c r="CE66" s="212"/>
      <c r="CF66" s="212"/>
      <c r="CG66" s="212"/>
      <c r="CH66" s="212"/>
      <c r="CI66" s="212"/>
      <c r="CJ66" s="212"/>
      <c r="CK66" s="212"/>
      <c r="CL66" s="212"/>
      <c r="CM66" s="212"/>
      <c r="CN66" s="212"/>
      <c r="CO66" s="212"/>
      <c r="CP66" s="212"/>
      <c r="CQ66" s="212"/>
      <c r="CR66" s="212"/>
    </row>
    <row r="67" spans="4:96" s="204" customFormat="1" x14ac:dyDescent="0.2">
      <c r="D67" s="212"/>
      <c r="E67" s="212"/>
      <c r="F67" s="212"/>
      <c r="G67" s="212"/>
      <c r="H67" s="212"/>
      <c r="I67" s="212"/>
      <c r="J67" s="212"/>
      <c r="O67" s="212"/>
      <c r="P67" s="212"/>
      <c r="Q67" s="212"/>
      <c r="R67" s="212"/>
      <c r="S67" s="212"/>
      <c r="T67" s="212"/>
      <c r="U67" s="212"/>
      <c r="V67" s="212"/>
      <c r="W67" s="212"/>
      <c r="X67" s="212"/>
      <c r="Y67" s="212"/>
      <c r="Z67" s="212"/>
      <c r="AA67" s="212"/>
      <c r="AB67" s="212"/>
      <c r="AC67" s="212"/>
      <c r="AD67" s="212"/>
      <c r="AE67" s="212"/>
      <c r="AF67" s="212"/>
      <c r="AG67" s="212"/>
      <c r="AH67" s="212"/>
      <c r="AI67" s="212"/>
      <c r="AJ67" s="212"/>
      <c r="AK67" s="212"/>
      <c r="AL67" s="212"/>
      <c r="AM67" s="212"/>
      <c r="AN67" s="212"/>
      <c r="AO67" s="212"/>
      <c r="AP67" s="212"/>
      <c r="AQ67" s="212"/>
      <c r="AR67" s="212"/>
      <c r="AS67" s="212"/>
      <c r="AT67" s="212"/>
      <c r="AU67" s="212"/>
      <c r="AV67" s="212"/>
      <c r="AW67" s="212"/>
      <c r="AX67" s="212"/>
      <c r="AY67" s="212"/>
      <c r="AZ67" s="212"/>
      <c r="BA67" s="212"/>
      <c r="BB67" s="212"/>
      <c r="BC67" s="212"/>
      <c r="BD67" s="212"/>
      <c r="BE67" s="212"/>
      <c r="BF67" s="212"/>
      <c r="BG67" s="212"/>
      <c r="BH67" s="212"/>
      <c r="BI67" s="212"/>
      <c r="BJ67" s="212"/>
      <c r="BK67" s="212"/>
      <c r="BL67" s="212"/>
      <c r="BM67" s="212"/>
      <c r="BN67" s="212"/>
      <c r="BO67" s="212"/>
      <c r="BP67" s="212"/>
      <c r="BQ67" s="212"/>
      <c r="BR67" s="212"/>
      <c r="BS67" s="212"/>
      <c r="BT67" s="212"/>
      <c r="BU67" s="212"/>
      <c r="BV67" s="212"/>
      <c r="BW67" s="212"/>
      <c r="BX67" s="212"/>
      <c r="BY67" s="212"/>
      <c r="BZ67" s="212"/>
      <c r="CA67" s="212"/>
      <c r="CB67" s="212"/>
      <c r="CC67" s="212"/>
      <c r="CD67" s="212"/>
      <c r="CE67" s="212"/>
      <c r="CF67" s="212"/>
      <c r="CG67" s="212"/>
      <c r="CH67" s="212"/>
      <c r="CI67" s="212"/>
      <c r="CJ67" s="212"/>
      <c r="CK67" s="212"/>
      <c r="CL67" s="212"/>
      <c r="CM67" s="212"/>
      <c r="CN67" s="212"/>
      <c r="CO67" s="212"/>
      <c r="CP67" s="212"/>
      <c r="CQ67" s="212"/>
      <c r="CR67" s="212"/>
    </row>
    <row r="68" spans="4:96" s="204" customFormat="1" x14ac:dyDescent="0.2">
      <c r="D68" s="212"/>
      <c r="E68" s="212"/>
      <c r="F68" s="212"/>
      <c r="G68" s="212"/>
      <c r="H68" s="212"/>
      <c r="I68" s="212"/>
      <c r="J68" s="212"/>
      <c r="O68" s="212"/>
      <c r="P68" s="212"/>
      <c r="Q68" s="212"/>
      <c r="R68" s="212"/>
      <c r="S68" s="212"/>
      <c r="T68" s="212"/>
      <c r="U68" s="212"/>
      <c r="V68" s="212"/>
      <c r="W68" s="212"/>
      <c r="X68" s="212"/>
      <c r="Y68" s="212"/>
      <c r="Z68" s="212"/>
      <c r="AA68" s="212"/>
      <c r="AB68" s="212"/>
      <c r="AC68" s="212"/>
      <c r="AD68" s="212"/>
      <c r="AE68" s="212"/>
      <c r="AF68" s="212"/>
      <c r="AG68" s="212"/>
      <c r="AH68" s="212"/>
      <c r="AI68" s="212"/>
      <c r="AJ68" s="212"/>
      <c r="AK68" s="212"/>
      <c r="AL68" s="212"/>
      <c r="AM68" s="212"/>
      <c r="AN68" s="212"/>
      <c r="AO68" s="212"/>
      <c r="AP68" s="212"/>
      <c r="AQ68" s="212"/>
      <c r="AR68" s="212"/>
      <c r="AS68" s="212"/>
      <c r="AT68" s="212"/>
      <c r="AU68" s="212"/>
      <c r="AV68" s="212"/>
      <c r="AW68" s="212"/>
      <c r="AX68" s="212"/>
      <c r="AY68" s="212"/>
      <c r="AZ68" s="212"/>
      <c r="BA68" s="212"/>
      <c r="BB68" s="212"/>
      <c r="BC68" s="212"/>
      <c r="BD68" s="212"/>
      <c r="BE68" s="212"/>
      <c r="BF68" s="212"/>
      <c r="BG68" s="212"/>
      <c r="BH68" s="212"/>
      <c r="BI68" s="212"/>
      <c r="BJ68" s="212"/>
      <c r="BK68" s="212"/>
      <c r="BL68" s="212"/>
      <c r="BM68" s="212"/>
      <c r="BN68" s="212"/>
      <c r="BO68" s="212"/>
      <c r="BP68" s="212"/>
      <c r="BQ68" s="212"/>
      <c r="BR68" s="212"/>
      <c r="BS68" s="212"/>
      <c r="BT68" s="212"/>
      <c r="BU68" s="212"/>
      <c r="BV68" s="212"/>
      <c r="BW68" s="212"/>
      <c r="BX68" s="212"/>
      <c r="BY68" s="212"/>
      <c r="BZ68" s="212"/>
      <c r="CA68" s="212"/>
      <c r="CB68" s="212"/>
      <c r="CC68" s="212"/>
      <c r="CD68" s="212"/>
      <c r="CE68" s="212"/>
      <c r="CF68" s="212"/>
      <c r="CG68" s="212"/>
      <c r="CH68" s="212"/>
      <c r="CI68" s="212"/>
      <c r="CJ68" s="212"/>
      <c r="CK68" s="212"/>
      <c r="CL68" s="212"/>
      <c r="CM68" s="212"/>
      <c r="CN68" s="212"/>
      <c r="CO68" s="212"/>
      <c r="CP68" s="212"/>
      <c r="CQ68" s="212"/>
      <c r="CR68" s="212"/>
    </row>
    <row r="69" spans="4:96" s="204" customFormat="1" x14ac:dyDescent="0.2">
      <c r="D69" s="212"/>
      <c r="E69" s="212"/>
      <c r="F69" s="212"/>
      <c r="G69" s="212"/>
      <c r="H69" s="212"/>
      <c r="I69" s="212"/>
      <c r="J69" s="212"/>
      <c r="O69" s="212"/>
      <c r="P69" s="212"/>
      <c r="Q69" s="212"/>
      <c r="R69" s="212"/>
      <c r="S69" s="212"/>
      <c r="T69" s="212"/>
      <c r="U69" s="212"/>
      <c r="V69" s="212"/>
      <c r="W69" s="212"/>
      <c r="X69" s="212"/>
      <c r="Y69" s="212"/>
      <c r="Z69" s="212"/>
      <c r="AA69" s="212"/>
      <c r="AB69" s="212"/>
      <c r="AC69" s="212"/>
      <c r="AD69" s="212"/>
      <c r="AE69" s="212"/>
      <c r="AF69" s="212"/>
      <c r="AG69" s="212"/>
      <c r="AH69" s="212"/>
      <c r="AI69" s="212"/>
      <c r="AJ69" s="212"/>
      <c r="AK69" s="212"/>
      <c r="AL69" s="212"/>
      <c r="AM69" s="212"/>
      <c r="AN69" s="212"/>
      <c r="AO69" s="212"/>
      <c r="AP69" s="212"/>
      <c r="AQ69" s="212"/>
      <c r="AR69" s="212"/>
      <c r="AS69" s="212"/>
      <c r="AT69" s="212"/>
      <c r="AU69" s="212"/>
      <c r="AV69" s="212"/>
      <c r="AW69" s="212"/>
      <c r="AX69" s="212"/>
      <c r="AY69" s="212"/>
      <c r="AZ69" s="212"/>
      <c r="BA69" s="212"/>
      <c r="BB69" s="212"/>
      <c r="BC69" s="212"/>
      <c r="BD69" s="212"/>
      <c r="BE69" s="212"/>
      <c r="BF69" s="212"/>
      <c r="BG69" s="212"/>
      <c r="BH69" s="212"/>
      <c r="BI69" s="212"/>
      <c r="BJ69" s="212"/>
      <c r="BK69" s="212"/>
      <c r="BL69" s="212"/>
      <c r="BM69" s="212"/>
      <c r="BN69" s="212"/>
      <c r="BO69" s="212"/>
      <c r="BP69" s="212"/>
      <c r="BQ69" s="212"/>
      <c r="BR69" s="212"/>
      <c r="BS69" s="212"/>
      <c r="BT69" s="212"/>
      <c r="BU69" s="212"/>
      <c r="BV69" s="212"/>
      <c r="BW69" s="212"/>
      <c r="BX69" s="212"/>
      <c r="BY69" s="212"/>
      <c r="BZ69" s="212"/>
      <c r="CA69" s="212"/>
      <c r="CB69" s="212"/>
      <c r="CC69" s="212"/>
      <c r="CD69" s="212"/>
      <c r="CE69" s="212"/>
      <c r="CF69" s="212"/>
      <c r="CG69" s="212"/>
      <c r="CH69" s="212"/>
      <c r="CI69" s="212"/>
      <c r="CJ69" s="212"/>
      <c r="CK69" s="212"/>
      <c r="CL69" s="212"/>
      <c r="CM69" s="212"/>
      <c r="CN69" s="212"/>
      <c r="CO69" s="212"/>
      <c r="CP69" s="212"/>
      <c r="CQ69" s="212"/>
      <c r="CR69" s="212"/>
    </row>
    <row r="70" spans="4:96" s="204" customFormat="1" x14ac:dyDescent="0.2">
      <c r="D70" s="212"/>
      <c r="E70" s="212"/>
      <c r="F70" s="212"/>
      <c r="G70" s="212"/>
      <c r="H70" s="212"/>
      <c r="I70" s="212"/>
      <c r="J70" s="212"/>
      <c r="O70" s="212"/>
      <c r="P70" s="212"/>
      <c r="Q70" s="212"/>
      <c r="R70" s="212"/>
      <c r="S70" s="212"/>
      <c r="T70" s="212"/>
      <c r="U70" s="212"/>
      <c r="V70" s="212"/>
      <c r="W70" s="212"/>
      <c r="X70" s="212"/>
      <c r="Y70" s="212"/>
      <c r="Z70" s="212"/>
      <c r="AA70" s="212"/>
      <c r="AB70" s="212"/>
      <c r="AC70" s="212"/>
      <c r="AD70" s="212"/>
      <c r="AE70" s="212"/>
      <c r="AF70" s="212"/>
      <c r="AG70" s="212"/>
      <c r="AH70" s="212"/>
      <c r="AI70" s="212"/>
      <c r="AJ70" s="212"/>
      <c r="AK70" s="212"/>
      <c r="AL70" s="212"/>
      <c r="AM70" s="212"/>
      <c r="AN70" s="212"/>
      <c r="AO70" s="212"/>
      <c r="AP70" s="212"/>
      <c r="AQ70" s="212"/>
      <c r="AR70" s="212"/>
      <c r="AS70" s="212"/>
      <c r="AT70" s="212"/>
      <c r="AU70" s="212"/>
      <c r="AV70" s="212"/>
      <c r="AW70" s="212"/>
      <c r="AX70" s="212"/>
      <c r="AY70" s="212"/>
      <c r="AZ70" s="212"/>
      <c r="BA70" s="212"/>
      <c r="BB70" s="212"/>
      <c r="BC70" s="212"/>
      <c r="BD70" s="212"/>
      <c r="BE70" s="212"/>
      <c r="BF70" s="212"/>
      <c r="BG70" s="212"/>
      <c r="BH70" s="212"/>
      <c r="BI70" s="212"/>
      <c r="BJ70" s="212"/>
      <c r="BK70" s="212"/>
      <c r="BL70" s="212"/>
      <c r="BM70" s="212"/>
      <c r="BN70" s="212"/>
      <c r="BO70" s="212"/>
      <c r="BP70" s="212"/>
      <c r="BQ70" s="212"/>
      <c r="BR70" s="212"/>
      <c r="BS70" s="212"/>
      <c r="BT70" s="212"/>
      <c r="BU70" s="212"/>
      <c r="BV70" s="212"/>
      <c r="BW70" s="212"/>
      <c r="BX70" s="212"/>
      <c r="BY70" s="212"/>
      <c r="BZ70" s="212"/>
      <c r="CA70" s="212"/>
      <c r="CB70" s="212"/>
      <c r="CC70" s="212"/>
      <c r="CD70" s="212"/>
      <c r="CE70" s="212"/>
      <c r="CF70" s="212"/>
      <c r="CG70" s="212"/>
      <c r="CH70" s="212"/>
      <c r="CI70" s="212"/>
      <c r="CJ70" s="212"/>
      <c r="CK70" s="212"/>
      <c r="CL70" s="212"/>
      <c r="CM70" s="212"/>
      <c r="CN70" s="212"/>
      <c r="CO70" s="212"/>
      <c r="CP70" s="212"/>
      <c r="CQ70" s="212"/>
      <c r="CR70" s="212"/>
    </row>
    <row r="71" spans="4:96" s="204" customFormat="1" x14ac:dyDescent="0.2">
      <c r="D71" s="212"/>
      <c r="E71" s="212"/>
      <c r="F71" s="212"/>
      <c r="G71" s="212"/>
      <c r="H71" s="212"/>
      <c r="I71" s="212"/>
      <c r="J71" s="212"/>
      <c r="O71" s="212"/>
      <c r="P71" s="212"/>
      <c r="Q71" s="212"/>
      <c r="R71" s="212"/>
      <c r="S71" s="212"/>
      <c r="T71" s="212"/>
      <c r="U71" s="212"/>
      <c r="V71" s="212"/>
      <c r="W71" s="212"/>
      <c r="X71" s="212"/>
      <c r="Y71" s="212"/>
      <c r="Z71" s="212"/>
      <c r="AA71" s="212"/>
      <c r="AB71" s="212"/>
      <c r="AC71" s="212"/>
      <c r="AD71" s="212"/>
      <c r="AE71" s="212"/>
      <c r="AF71" s="212"/>
      <c r="AG71" s="212"/>
      <c r="AH71" s="212"/>
      <c r="AI71" s="212"/>
      <c r="AJ71" s="212"/>
      <c r="AK71" s="212"/>
      <c r="AL71" s="212"/>
      <c r="AM71" s="212"/>
      <c r="AN71" s="212"/>
      <c r="AO71" s="212"/>
      <c r="AP71" s="212"/>
      <c r="AQ71" s="212"/>
      <c r="AR71" s="212"/>
      <c r="AS71" s="212"/>
      <c r="AT71" s="212"/>
      <c r="AU71" s="212"/>
      <c r="AV71" s="212"/>
      <c r="AW71" s="212"/>
      <c r="AX71" s="212"/>
      <c r="AY71" s="212"/>
      <c r="AZ71" s="212"/>
      <c r="BA71" s="212"/>
      <c r="BB71" s="212"/>
      <c r="BC71" s="212"/>
      <c r="BD71" s="212"/>
      <c r="BE71" s="212"/>
      <c r="BF71" s="212"/>
      <c r="BG71" s="212"/>
      <c r="BH71" s="212"/>
      <c r="BI71" s="212"/>
      <c r="BJ71" s="212"/>
      <c r="BK71" s="212"/>
      <c r="BL71" s="212"/>
      <c r="BM71" s="212"/>
      <c r="BN71" s="212"/>
      <c r="BO71" s="212"/>
      <c r="BP71" s="212"/>
      <c r="BQ71" s="212"/>
      <c r="BR71" s="212"/>
      <c r="BS71" s="212"/>
      <c r="BT71" s="212"/>
      <c r="BU71" s="212"/>
      <c r="BV71" s="212"/>
      <c r="BW71" s="212"/>
      <c r="BX71" s="212"/>
      <c r="BY71" s="212"/>
      <c r="BZ71" s="212"/>
      <c r="CA71" s="212"/>
      <c r="CB71" s="212"/>
      <c r="CC71" s="212"/>
      <c r="CD71" s="212"/>
      <c r="CE71" s="212"/>
      <c r="CF71" s="212"/>
      <c r="CG71" s="212"/>
      <c r="CH71" s="212"/>
      <c r="CI71" s="212"/>
      <c r="CJ71" s="212"/>
      <c r="CK71" s="212"/>
      <c r="CL71" s="212"/>
      <c r="CM71" s="212"/>
      <c r="CN71" s="212"/>
      <c r="CO71" s="212"/>
      <c r="CP71" s="212"/>
      <c r="CQ71" s="212"/>
      <c r="CR71" s="212"/>
    </row>
    <row r="72" spans="4:96" s="204" customFormat="1" x14ac:dyDescent="0.2">
      <c r="D72" s="212"/>
      <c r="E72" s="212"/>
      <c r="F72" s="212"/>
      <c r="G72" s="212"/>
      <c r="H72" s="212"/>
      <c r="I72" s="212"/>
      <c r="J72" s="212"/>
      <c r="O72" s="212"/>
      <c r="P72" s="212"/>
      <c r="Q72" s="212"/>
      <c r="R72" s="212"/>
      <c r="S72" s="212"/>
      <c r="T72" s="212"/>
      <c r="U72" s="212"/>
      <c r="V72" s="212"/>
      <c r="W72" s="212"/>
      <c r="X72" s="212"/>
      <c r="Y72" s="212"/>
      <c r="Z72" s="212"/>
      <c r="AA72" s="212"/>
      <c r="AB72" s="212"/>
      <c r="AC72" s="212"/>
      <c r="AD72" s="212"/>
      <c r="AE72" s="212"/>
      <c r="AF72" s="212"/>
      <c r="AG72" s="212"/>
      <c r="AH72" s="212"/>
      <c r="AI72" s="212"/>
      <c r="AJ72" s="212"/>
      <c r="AK72" s="212"/>
      <c r="AL72" s="212"/>
      <c r="AM72" s="212"/>
      <c r="AN72" s="212"/>
      <c r="AO72" s="212"/>
      <c r="AP72" s="212"/>
      <c r="AQ72" s="212"/>
      <c r="AR72" s="212"/>
      <c r="AS72" s="212"/>
      <c r="AT72" s="212"/>
      <c r="AU72" s="212"/>
      <c r="AV72" s="212"/>
      <c r="AW72" s="212"/>
      <c r="AX72" s="212"/>
      <c r="AY72" s="212"/>
      <c r="AZ72" s="212"/>
      <c r="BA72" s="212"/>
      <c r="BB72" s="212"/>
      <c r="BC72" s="212"/>
      <c r="BD72" s="212"/>
      <c r="BE72" s="212"/>
      <c r="BF72" s="212"/>
      <c r="BG72" s="212"/>
      <c r="BH72" s="212"/>
      <c r="BI72" s="212"/>
      <c r="BJ72" s="212"/>
      <c r="BK72" s="212"/>
      <c r="BL72" s="212"/>
      <c r="BM72" s="212"/>
      <c r="BN72" s="212"/>
      <c r="BO72" s="212"/>
      <c r="BP72" s="212"/>
      <c r="BQ72" s="212"/>
      <c r="BR72" s="212"/>
      <c r="BS72" s="212"/>
      <c r="BT72" s="212"/>
      <c r="BU72" s="212"/>
      <c r="BV72" s="212"/>
      <c r="BW72" s="212"/>
      <c r="BX72" s="212"/>
      <c r="BY72" s="212"/>
      <c r="BZ72" s="212"/>
      <c r="CA72" s="212"/>
      <c r="CB72" s="212"/>
      <c r="CC72" s="212"/>
      <c r="CD72" s="212"/>
      <c r="CE72" s="212"/>
      <c r="CF72" s="212"/>
      <c r="CG72" s="212"/>
      <c r="CH72" s="212"/>
      <c r="CI72" s="212"/>
      <c r="CJ72" s="212"/>
      <c r="CK72" s="212"/>
      <c r="CL72" s="212"/>
      <c r="CM72" s="212"/>
      <c r="CN72" s="212"/>
      <c r="CO72" s="212"/>
      <c r="CP72" s="212"/>
      <c r="CQ72" s="212"/>
      <c r="CR72" s="212"/>
    </row>
    <row r="73" spans="4:96" s="204" customFormat="1" ht="15" x14ac:dyDescent="0.2">
      <c r="D73" s="212"/>
      <c r="E73" s="212"/>
      <c r="F73" s="212"/>
      <c r="G73" s="203"/>
      <c r="H73" s="212"/>
      <c r="I73" s="212"/>
      <c r="J73" s="212"/>
      <c r="O73" s="212"/>
      <c r="P73" s="212"/>
      <c r="Q73" s="212"/>
      <c r="R73" s="212"/>
      <c r="S73" s="212"/>
      <c r="T73" s="212"/>
      <c r="U73" s="212"/>
      <c r="V73" s="212"/>
      <c r="W73" s="212"/>
      <c r="X73" s="212"/>
      <c r="Y73" s="212"/>
      <c r="Z73" s="212"/>
      <c r="AA73" s="212"/>
      <c r="AB73" s="212"/>
      <c r="AC73" s="212"/>
      <c r="AD73" s="212"/>
      <c r="AE73" s="212"/>
      <c r="AF73" s="212"/>
      <c r="AG73" s="212"/>
      <c r="AH73" s="212"/>
      <c r="AI73" s="212"/>
      <c r="AJ73" s="212"/>
      <c r="AK73" s="212"/>
      <c r="AL73" s="212"/>
      <c r="AM73" s="212"/>
      <c r="AN73" s="212"/>
      <c r="AO73" s="212"/>
      <c r="AP73" s="212"/>
      <c r="AQ73" s="212"/>
      <c r="AR73" s="212"/>
      <c r="AS73" s="212"/>
      <c r="AT73" s="212"/>
      <c r="AU73" s="212"/>
      <c r="AV73" s="212"/>
      <c r="AW73" s="212"/>
      <c r="AX73" s="212"/>
      <c r="AY73" s="212"/>
      <c r="AZ73" s="212"/>
      <c r="BA73" s="212"/>
      <c r="BB73" s="212"/>
      <c r="BC73" s="212"/>
      <c r="BD73" s="212"/>
      <c r="BE73" s="212"/>
      <c r="BF73" s="212"/>
      <c r="BG73" s="212"/>
      <c r="BH73" s="212"/>
      <c r="BI73" s="212"/>
      <c r="BJ73" s="212"/>
      <c r="BK73" s="212"/>
      <c r="BL73" s="212"/>
      <c r="BM73" s="212"/>
      <c r="BN73" s="212"/>
      <c r="BO73" s="212"/>
      <c r="BP73" s="212"/>
      <c r="BQ73" s="212"/>
      <c r="BR73" s="212"/>
      <c r="BS73" s="212"/>
      <c r="BT73" s="212"/>
      <c r="BU73" s="212"/>
      <c r="BV73" s="212"/>
      <c r="BW73" s="212"/>
      <c r="BX73" s="212"/>
      <c r="BY73" s="212"/>
      <c r="BZ73" s="212"/>
      <c r="CA73" s="212"/>
      <c r="CB73" s="212"/>
      <c r="CC73" s="212"/>
      <c r="CD73" s="212"/>
      <c r="CE73" s="212"/>
      <c r="CF73" s="212"/>
      <c r="CG73" s="212"/>
      <c r="CH73" s="212"/>
      <c r="CI73" s="212"/>
      <c r="CJ73" s="212"/>
      <c r="CK73" s="212"/>
      <c r="CL73" s="212"/>
      <c r="CM73" s="212"/>
      <c r="CN73" s="212"/>
      <c r="CO73" s="212"/>
      <c r="CP73" s="212"/>
      <c r="CQ73" s="212"/>
      <c r="CR73" s="212"/>
    </row>
    <row r="74" spans="4:96" ht="15" x14ac:dyDescent="0.2">
      <c r="H74" s="203"/>
      <c r="I74" s="203"/>
      <c r="J74" s="203"/>
    </row>
    <row r="75" spans="4:96" ht="15" x14ac:dyDescent="0.2">
      <c r="D75" s="203"/>
      <c r="E75" s="203"/>
      <c r="F75" s="203"/>
    </row>
    <row r="95" spans="4:4" x14ac:dyDescent="0.2">
      <c r="D95" s="228"/>
    </row>
  </sheetData>
  <mergeCells count="8">
    <mergeCell ref="D7:J7"/>
    <mergeCell ref="D8:J8"/>
    <mergeCell ref="D55:G55"/>
    <mergeCell ref="D9:J9"/>
    <mergeCell ref="D10:J10"/>
    <mergeCell ref="D11:D13"/>
    <mergeCell ref="E11:J11"/>
    <mergeCell ref="E12:I12"/>
  </mergeCells>
  <printOptions horizontalCentered="1"/>
  <pageMargins left="0.25" right="0.25" top="0.75" bottom="0.75" header="0.3" footer="0.3"/>
  <pageSetup scale="61" orientation="portrait" r:id="rId1"/>
  <headerFooter alignWithMargins="0">
    <oddFooter>Página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75"/>
  <sheetViews>
    <sheetView topLeftCell="C4" zoomScale="85" zoomScaleNormal="85" zoomScaleSheetLayoutView="70" workbookViewId="0">
      <selection activeCell="K24" sqref="K24"/>
    </sheetView>
  </sheetViews>
  <sheetFormatPr baseColWidth="10" defaultColWidth="9.140625" defaultRowHeight="12.75" x14ac:dyDescent="0.2"/>
  <cols>
    <col min="1" max="1" width="0" style="11" hidden="1" customWidth="1"/>
    <col min="2" max="2" width="9.140625" style="11" hidden="1" customWidth="1"/>
    <col min="3" max="3" width="5" style="11" customWidth="1"/>
    <col min="4" max="4" width="6" style="1" customWidth="1"/>
    <col min="5" max="5" width="24.5703125" style="1" customWidth="1"/>
    <col min="6" max="6" width="18.85546875" style="1" customWidth="1"/>
    <col min="7" max="7" width="41.85546875" style="1" customWidth="1"/>
    <col min="8" max="8" width="20.42578125" style="1" customWidth="1"/>
    <col min="9" max="9" width="21" style="1" customWidth="1"/>
    <col min="10" max="10" width="24.425781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29" t="s">
        <v>10</v>
      </c>
      <c r="E8" s="229"/>
      <c r="F8" s="229"/>
      <c r="G8" s="229"/>
      <c r="H8" s="229"/>
      <c r="I8" s="229"/>
      <c r="J8" s="229"/>
      <c r="K8" s="16"/>
      <c r="L8" s="16"/>
    </row>
    <row r="9" spans="1:14" s="14" customFormat="1" ht="18.75" x14ac:dyDescent="0.2">
      <c r="C9" s="18"/>
      <c r="D9" s="235" t="s">
        <v>25</v>
      </c>
      <c r="E9" s="235"/>
      <c r="F9" s="235"/>
      <c r="G9" s="235"/>
      <c r="H9" s="235"/>
      <c r="I9" s="235"/>
      <c r="J9" s="235"/>
    </row>
    <row r="10" spans="1:14" s="17" customFormat="1" ht="18" customHeight="1" x14ac:dyDescent="0.2">
      <c r="B10" s="18"/>
      <c r="C10" s="18"/>
      <c r="D10" s="235" t="s">
        <v>20</v>
      </c>
      <c r="E10" s="235"/>
      <c r="F10" s="235"/>
      <c r="G10" s="235"/>
      <c r="H10" s="235"/>
      <c r="I10" s="235"/>
      <c r="J10" s="235"/>
    </row>
    <row r="11" spans="1:14" s="14" customFormat="1" ht="18.75" customHeight="1" x14ac:dyDescent="0.2">
      <c r="D11" s="236" t="s">
        <v>77</v>
      </c>
      <c r="E11" s="236"/>
      <c r="F11" s="236"/>
      <c r="G11" s="236"/>
      <c r="H11" s="236"/>
      <c r="I11" s="236"/>
      <c r="J11" s="236"/>
    </row>
    <row r="12" spans="1:14" s="14" customFormat="1" ht="18.75" x14ac:dyDescent="0.2">
      <c r="D12" s="78"/>
      <c r="E12" s="78"/>
      <c r="F12" s="78"/>
      <c r="G12" s="78"/>
      <c r="H12" s="78"/>
      <c r="I12" s="78"/>
      <c r="J12" s="78"/>
    </row>
    <row r="13" spans="1:14" s="11" customFormat="1" ht="19.5" customHeight="1" thickBot="1" x14ac:dyDescent="0.25"/>
    <row r="14" spans="1:14" s="3" customFormat="1" ht="27.75" customHeight="1" thickTop="1" thickBot="1" x14ac:dyDescent="0.25">
      <c r="A14" s="7"/>
      <c r="B14" s="7"/>
      <c r="C14" s="7"/>
      <c r="D14" s="234"/>
      <c r="E14" s="231" t="s">
        <v>25</v>
      </c>
      <c r="F14" s="231"/>
      <c r="G14" s="231"/>
      <c r="H14" s="231"/>
      <c r="I14" s="231"/>
      <c r="J14" s="231"/>
      <c r="K14" s="7"/>
      <c r="L14" s="7"/>
      <c r="M14" s="7"/>
      <c r="N14" s="7"/>
    </row>
    <row r="15" spans="1:14" s="3" customFormat="1" ht="18" customHeight="1" thickTop="1" thickBot="1" x14ac:dyDescent="0.25">
      <c r="A15" s="7"/>
      <c r="B15" s="7"/>
      <c r="C15" s="7"/>
      <c r="D15" s="234"/>
      <c r="E15" s="230" t="s">
        <v>26</v>
      </c>
      <c r="F15" s="230"/>
      <c r="G15" s="230"/>
      <c r="H15" s="230"/>
      <c r="I15" s="230"/>
      <c r="J15" s="50">
        <f>'[1]CTA. FONDOCYT 960'!$J$68</f>
        <v>95296.429999999746</v>
      </c>
      <c r="K15" s="7"/>
      <c r="L15" s="7"/>
      <c r="M15" s="7"/>
      <c r="N15" s="7"/>
    </row>
    <row r="16" spans="1:14" s="3" customFormat="1" ht="32.25" customHeight="1" thickTop="1" thickBot="1" x14ac:dyDescent="0.25">
      <c r="A16" s="7"/>
      <c r="B16" s="7"/>
      <c r="C16" s="7"/>
      <c r="D16" s="234"/>
      <c r="E16" s="61" t="s">
        <v>4</v>
      </c>
      <c r="F16" s="61" t="s">
        <v>5</v>
      </c>
      <c r="G16" s="61" t="s">
        <v>6</v>
      </c>
      <c r="H16" s="61" t="s">
        <v>0</v>
      </c>
      <c r="I16" s="61" t="s">
        <v>1</v>
      </c>
      <c r="J16" s="61" t="s">
        <v>2</v>
      </c>
      <c r="K16" s="7"/>
      <c r="L16" s="7"/>
      <c r="M16" s="7"/>
      <c r="N16" s="7"/>
    </row>
    <row r="17" spans="4:96" s="10" customFormat="1" ht="30" customHeight="1" thickTop="1" x14ac:dyDescent="0.2">
      <c r="D17" s="109"/>
      <c r="E17" s="110"/>
      <c r="F17" s="109"/>
      <c r="G17" s="110">
        <v>45138</v>
      </c>
      <c r="H17" s="111"/>
      <c r="I17" s="112">
        <v>0</v>
      </c>
      <c r="J17" s="111">
        <f>+J15</f>
        <v>95296.429999999746</v>
      </c>
    </row>
    <row r="18" spans="4:96" s="10" customFormat="1" ht="30" hidden="1" customHeight="1" x14ac:dyDescent="0.2">
      <c r="D18" s="164"/>
      <c r="E18" s="165"/>
      <c r="F18" s="166"/>
      <c r="G18" s="198"/>
      <c r="H18" s="167"/>
      <c r="I18" s="168"/>
      <c r="J18" s="72"/>
    </row>
    <row r="19" spans="4:96" s="10" customFormat="1" ht="30" hidden="1" customHeight="1" x14ac:dyDescent="0.2">
      <c r="D19" s="164"/>
      <c r="E19" s="165"/>
      <c r="F19" s="166"/>
      <c r="G19" s="198"/>
      <c r="H19" s="167"/>
      <c r="I19" s="168"/>
      <c r="J19" s="72"/>
    </row>
    <row r="20" spans="4:96" s="10" customFormat="1" ht="30" hidden="1" customHeight="1" x14ac:dyDescent="0.2">
      <c r="D20" s="164"/>
      <c r="E20" s="165"/>
      <c r="F20" s="166"/>
      <c r="G20" s="198"/>
      <c r="H20" s="167"/>
      <c r="I20" s="168"/>
      <c r="J20" s="72"/>
    </row>
    <row r="21" spans="4:96" s="10" customFormat="1" ht="30" hidden="1" customHeight="1" x14ac:dyDescent="0.2">
      <c r="D21" s="164"/>
      <c r="E21" s="165"/>
      <c r="F21" s="166"/>
      <c r="G21" s="198"/>
      <c r="H21" s="167"/>
      <c r="I21" s="168"/>
      <c r="J21" s="72"/>
    </row>
    <row r="22" spans="4:96" s="10" customFormat="1" ht="39" customHeight="1" thickBot="1" x14ac:dyDescent="0.25">
      <c r="D22" s="164"/>
      <c r="E22" s="165">
        <v>45169</v>
      </c>
      <c r="F22" s="166"/>
      <c r="G22" s="198" t="s">
        <v>30</v>
      </c>
      <c r="H22" s="167"/>
      <c r="I22" s="168">
        <v>175</v>
      </c>
      <c r="J22" s="72">
        <f>J17+H22-I22</f>
        <v>95121.429999999746</v>
      </c>
    </row>
    <row r="23" spans="4:96" s="11" customFormat="1" ht="19.5" thickTop="1" thickBot="1" x14ac:dyDescent="0.25">
      <c r="D23" s="252" t="s">
        <v>8</v>
      </c>
      <c r="E23" s="252"/>
      <c r="F23" s="252"/>
      <c r="G23" s="252"/>
      <c r="H23" s="73">
        <f>SUM(H18:H22)</f>
        <v>0</v>
      </c>
      <c r="I23" s="73">
        <f>SUM(I18:I22)</f>
        <v>175</v>
      </c>
      <c r="J23" s="73">
        <f>+J15+H23-I23</f>
        <v>95121.429999999746</v>
      </c>
      <c r="K23" s="29">
        <f>+J23-'[1]CTA. FONDOCYT 960'!$J$69</f>
        <v>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7.25" thickTop="1" x14ac:dyDescent="0.2">
      <c r="D24" s="5"/>
      <c r="E24" s="5"/>
      <c r="F24" s="5"/>
      <c r="G24" s="5"/>
      <c r="H24" s="8"/>
      <c r="I24" s="8"/>
      <c r="J24" s="8"/>
      <c r="K24" s="11" t="s">
        <v>27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6.5" x14ac:dyDescent="0.2">
      <c r="D25" s="5"/>
      <c r="E25" s="5"/>
      <c r="F25" s="5"/>
      <c r="G25" s="5"/>
      <c r="H25" s="8"/>
      <c r="I25" s="8"/>
      <c r="J25" s="8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6.5" x14ac:dyDescent="0.2">
      <c r="D26" s="5" t="s">
        <v>58</v>
      </c>
      <c r="E26" s="81" t="s">
        <v>38</v>
      </c>
      <c r="F26" s="9"/>
      <c r="G26" s="82" t="s">
        <v>40</v>
      </c>
      <c r="H26" s="9"/>
      <c r="I26" s="81" t="s">
        <v>39</v>
      </c>
      <c r="J26" s="9"/>
      <c r="K26" s="25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6.5" x14ac:dyDescent="0.2">
      <c r="D27" s="5"/>
      <c r="E27" s="81" t="s">
        <v>31</v>
      </c>
      <c r="F27" s="9"/>
      <c r="G27" s="81" t="s">
        <v>32</v>
      </c>
      <c r="H27" s="9"/>
      <c r="I27" s="81" t="s">
        <v>36</v>
      </c>
      <c r="J27" s="9"/>
      <c r="K27" s="25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6.5" x14ac:dyDescent="0.2">
      <c r="D28" s="5"/>
      <c r="E28" s="81" t="s">
        <v>33</v>
      </c>
      <c r="F28" s="9"/>
      <c r="G28" s="81" t="s">
        <v>98</v>
      </c>
      <c r="H28" s="9"/>
      <c r="I28" s="81" t="s">
        <v>43</v>
      </c>
      <c r="J28" s="9"/>
      <c r="K28" s="25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6.5" x14ac:dyDescent="0.2">
      <c r="D29" s="5"/>
      <c r="E29" s="81" t="s">
        <v>34</v>
      </c>
      <c r="F29" s="9"/>
      <c r="G29" s="81" t="s">
        <v>35</v>
      </c>
      <c r="H29" s="9"/>
      <c r="I29" s="81" t="s">
        <v>37</v>
      </c>
      <c r="J29" s="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6.5" x14ac:dyDescent="0.2">
      <c r="D30" s="5"/>
      <c r="E30" s="9"/>
      <c r="F30" s="9"/>
      <c r="J30" s="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6.5" x14ac:dyDescent="0.2">
      <c r="D31" s="5"/>
      <c r="E31" s="9"/>
      <c r="F31" s="9"/>
      <c r="H31" s="9" t="s">
        <v>76</v>
      </c>
      <c r="I31" s="9"/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6.5" x14ac:dyDescent="0.2">
      <c r="D32" s="5"/>
      <c r="E32" s="9"/>
      <c r="F32" s="9"/>
      <c r="H32" s="9"/>
      <c r="J32" s="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6.5" x14ac:dyDescent="0.2">
      <c r="D33" s="5"/>
      <c r="E33" s="9"/>
      <c r="F33" s="9"/>
      <c r="H33" s="9"/>
      <c r="J33" s="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6.5" x14ac:dyDescent="0.2">
      <c r="D34" s="5"/>
      <c r="E34" s="9"/>
      <c r="F34" s="9"/>
      <c r="G34" s="82"/>
      <c r="H34" s="9"/>
      <c r="J34" s="9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6.5" x14ac:dyDescent="0.2">
      <c r="D35" s="5"/>
      <c r="E35" s="5"/>
      <c r="F35" s="5"/>
      <c r="G35" s="5"/>
      <c r="H35" s="8"/>
      <c r="I35" s="8"/>
      <c r="J35" s="8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8" x14ac:dyDescent="0.2">
      <c r="D36" s="22"/>
      <c r="E36" s="21"/>
      <c r="F36" s="20"/>
      <c r="G36" s="20"/>
      <c r="H36" s="23"/>
      <c r="I36" s="23"/>
      <c r="J36" s="23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6.5" x14ac:dyDescent="0.2">
      <c r="D37" s="5"/>
      <c r="E37" s="6"/>
      <c r="F37" s="3"/>
      <c r="G37" s="3"/>
      <c r="H37" s="4"/>
      <c r="I37" s="4"/>
      <c r="J37" s="4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6.5" x14ac:dyDescent="0.2">
      <c r="D38" s="253"/>
      <c r="E38" s="253"/>
      <c r="F38" s="253"/>
      <c r="G38" s="253"/>
      <c r="H38" s="253"/>
      <c r="I38" s="253"/>
      <c r="J38" s="253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16.5" x14ac:dyDescent="0.2">
      <c r="D39" s="254"/>
      <c r="E39" s="254"/>
      <c r="F39" s="254"/>
      <c r="G39" s="254"/>
      <c r="H39" s="254"/>
      <c r="I39" s="254"/>
      <c r="J39" s="254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20.25" x14ac:dyDescent="0.2">
      <c r="D40" s="237"/>
      <c r="E40" s="237"/>
      <c r="F40" s="237"/>
      <c r="G40" s="237"/>
      <c r="H40" s="237"/>
      <c r="I40" s="237"/>
      <c r="J40" s="237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ht="20.25" x14ac:dyDescent="0.2">
      <c r="D41" s="237"/>
      <c r="E41" s="237"/>
      <c r="F41" s="237"/>
      <c r="G41" s="237"/>
      <c r="H41" s="237"/>
      <c r="I41" s="237"/>
      <c r="J41" s="237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ht="20.25" x14ac:dyDescent="0.2">
      <c r="D42" s="237"/>
      <c r="E42" s="237"/>
      <c r="F42" s="237"/>
      <c r="G42" s="237"/>
      <c r="H42" s="237"/>
      <c r="I42" s="237"/>
      <c r="J42" s="237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ht="20.25" x14ac:dyDescent="0.2">
      <c r="D43" s="237"/>
      <c r="E43" s="237"/>
      <c r="F43" s="237"/>
      <c r="G43" s="237"/>
      <c r="H43" s="237"/>
      <c r="I43" s="237"/>
      <c r="J43" s="237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x14ac:dyDescent="0.2">
      <c r="D44" s="9"/>
      <c r="E44" s="9"/>
      <c r="F44" s="9"/>
      <c r="G44" s="9"/>
      <c r="H44" s="9"/>
      <c r="I44" s="9"/>
      <c r="J44" s="9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">
      <c r="D45" s="9"/>
      <c r="E45" s="9"/>
      <c r="F45" s="9"/>
      <c r="G45" s="9"/>
      <c r="H45" s="9"/>
      <c r="I45" s="9"/>
      <c r="J45" s="9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9"/>
      <c r="E46" s="9"/>
      <c r="F46" s="9"/>
      <c r="G46" s="9"/>
      <c r="H46" s="9"/>
      <c r="I46" s="9"/>
      <c r="J46" s="9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9"/>
      <c r="E47" s="9"/>
      <c r="F47" s="9"/>
      <c r="G47" s="9"/>
      <c r="H47" s="9"/>
      <c r="I47" s="9"/>
      <c r="J47" s="9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x14ac:dyDescent="0.2">
      <c r="D48" s="9"/>
      <c r="E48" s="9"/>
      <c r="F48" s="9"/>
      <c r="G48" s="9"/>
      <c r="H48" s="9"/>
      <c r="I48" s="9"/>
      <c r="J48" s="9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x14ac:dyDescent="0.2">
      <c r="D49" s="9"/>
      <c r="E49" s="9"/>
      <c r="F49" s="9"/>
      <c r="G49" s="9"/>
      <c r="H49" s="9"/>
      <c r="I49" s="9"/>
      <c r="J49" s="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x14ac:dyDescent="0.2">
      <c r="D50" s="9"/>
      <c r="E50" s="9"/>
      <c r="F50" s="9"/>
      <c r="G50" s="9"/>
      <c r="H50" s="9"/>
      <c r="I50" s="9"/>
      <c r="J50" s="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x14ac:dyDescent="0.2">
      <c r="D51" s="9"/>
      <c r="E51" s="9"/>
      <c r="F51" s="9"/>
      <c r="G51" s="9"/>
      <c r="H51" s="9"/>
      <c r="I51" s="9"/>
      <c r="J51" s="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x14ac:dyDescent="0.2">
      <c r="D52" s="9"/>
      <c r="E52" s="9"/>
      <c r="F52" s="9"/>
      <c r="G52" s="9"/>
      <c r="H52" s="9"/>
      <c r="I52" s="9"/>
      <c r="J52" s="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x14ac:dyDescent="0.2">
      <c r="D53" s="9"/>
      <c r="E53" s="9"/>
      <c r="F53" s="9"/>
      <c r="G53" s="9"/>
      <c r="H53" s="9"/>
      <c r="I53" s="9"/>
      <c r="J53" s="9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s="11" customFormat="1" x14ac:dyDescent="0.2">
      <c r="D54" s="9"/>
      <c r="E54" s="9"/>
      <c r="F54" s="9"/>
      <c r="G54" s="9"/>
      <c r="H54" s="9"/>
      <c r="I54" s="9"/>
      <c r="J54" s="9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55" spans="4:96" s="11" customFormat="1" x14ac:dyDescent="0.2">
      <c r="D55" s="9"/>
      <c r="E55" s="9"/>
      <c r="F55" s="9"/>
      <c r="G55" s="9"/>
      <c r="H55" s="9"/>
      <c r="I55" s="9"/>
      <c r="J55" s="9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74" spans="4:4" ht="13.5" thickBot="1" x14ac:dyDescent="0.25"/>
    <row r="75" spans="4:4" ht="15" x14ac:dyDescent="0.2">
      <c r="D75" s="2"/>
    </row>
  </sheetData>
  <mergeCells count="14">
    <mergeCell ref="D8:J8"/>
    <mergeCell ref="D9:J9"/>
    <mergeCell ref="D10:J10"/>
    <mergeCell ref="D11:J11"/>
    <mergeCell ref="D14:D16"/>
    <mergeCell ref="E14:J14"/>
    <mergeCell ref="E15:I15"/>
    <mergeCell ref="D43:J43"/>
    <mergeCell ref="D23:G23"/>
    <mergeCell ref="D38:J38"/>
    <mergeCell ref="D39:J39"/>
    <mergeCell ref="D40:J40"/>
    <mergeCell ref="D41:J41"/>
    <mergeCell ref="D42:J42"/>
  </mergeCells>
  <printOptions horizontalCentered="1"/>
  <pageMargins left="0" right="0" top="0.15748031496062992" bottom="0.15748031496062992" header="0" footer="0"/>
  <pageSetup scale="63" orientation="portrait" r:id="rId1"/>
  <headerFooter alignWithMargins="0"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10</vt:i4>
      </vt:variant>
    </vt:vector>
  </HeadingPairs>
  <TitlesOfParts>
    <vt:vector size="15" baseType="lpstr">
      <vt:lpstr>INGRESOS CUENTA COLECT</vt:lpstr>
      <vt:lpstr>EGRESOS CTA. AUXILIAR 33001</vt:lpstr>
      <vt:lpstr>EGRESOS CTA.  OPERT. 160</vt:lpstr>
      <vt:lpstr>EGRESOS CTA. NOMINA</vt:lpstr>
      <vt:lpstr>EGRESOS CTA. FONDOCYT</vt:lpstr>
      <vt:lpstr>'EGRESOS CTA.  OPERT. 160'!Área_de_impresión</vt:lpstr>
      <vt:lpstr>'EGRESOS CTA. AUXILIAR 33001'!Área_de_impresión</vt:lpstr>
      <vt:lpstr>'EGRESOS CTA. FONDOCYT'!Área_de_impresión</vt:lpstr>
      <vt:lpstr>'EGRESOS CTA. NOMINA'!Área_de_impresión</vt:lpstr>
      <vt:lpstr>'INGRESOS CUENTA COLECT'!Área_de_impresión</vt:lpstr>
      <vt:lpstr>'EGRESOS CTA.  OPERT. 160'!Títulos_a_imprimir</vt:lpstr>
      <vt:lpstr>'EGRESOS CTA. AUXILIAR 33001'!Títulos_a_imprimir</vt:lpstr>
      <vt:lpstr>'EGRESOS CTA. FONDOCYT'!Títulos_a_imprimir</vt:lpstr>
      <vt:lpstr>'EGRESOS CTA. NOMINA'!Títulos_a_imprimir</vt:lpstr>
      <vt:lpstr>'INGRESOS CUENTA COLECT'!Títulos_a_imprimir</vt:lpstr>
    </vt:vector>
  </TitlesOfParts>
  <Company>Comision Nacional de Etica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Villar</dc:creator>
  <cp:lastModifiedBy>Julia Villar</cp:lastModifiedBy>
  <cp:lastPrinted>2023-09-08T14:45:09Z</cp:lastPrinted>
  <dcterms:created xsi:type="dcterms:W3CDTF">2006-07-11T17:39:34Z</dcterms:created>
  <dcterms:modified xsi:type="dcterms:W3CDTF">2023-09-08T14:53:23Z</dcterms:modified>
</cp:coreProperties>
</file>