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SEPTIEMBRE\SCANER\"/>
    </mc:Choice>
  </mc:AlternateContent>
  <bookViews>
    <workbookView xWindow="0" yWindow="0" windowWidth="20490" windowHeight="8445" tabRatio="601" activeTab="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COLECT'!$B$1:$H$318</definedName>
    <definedName name="_xlnm.Print_Area" localSheetId="2">'EGRESOS CTA.  OPERT. 160'!$A$1:$I$48</definedName>
    <definedName name="_xlnm.Print_Area" localSheetId="1">'EGRESOS CTA. AUXILIAR 33001'!$B$1:$I$218</definedName>
    <definedName name="_xlnm.Print_Area" localSheetId="4">'EGRESOS CTA. FONDOCYT'!$A$1:$J$39</definedName>
    <definedName name="_xlnm.Print_Area" localSheetId="3">'EGRESOS CTA. NOMINA'!$C$1:$J$61</definedName>
    <definedName name="_xlnm.Print_Area" localSheetId="0">'INGRESOS CUENTA COLECT'!$A$1:$G$289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I12" i="4" l="1"/>
  <c r="H42" i="5"/>
  <c r="I28" i="5"/>
  <c r="I29" i="5"/>
  <c r="I30" i="5"/>
  <c r="I31" i="5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J15" i="7" l="1"/>
  <c r="J12" i="6"/>
  <c r="J14" i="6" s="1"/>
  <c r="I11" i="5"/>
  <c r="I13" i="5" s="1"/>
  <c r="I14" i="4"/>
  <c r="G13" i="1"/>
  <c r="G16" i="1" s="1"/>
  <c r="G17" i="1" s="1"/>
  <c r="I15" i="4" l="1"/>
  <c r="I211" i="4"/>
  <c r="J211" i="4" s="1"/>
  <c r="F279" i="1"/>
  <c r="I55" i="6" l="1"/>
  <c r="H55" i="6"/>
  <c r="H211" i="4"/>
  <c r="E279" i="1" l="1"/>
  <c r="H23" i="7" l="1"/>
  <c r="I23" i="7"/>
  <c r="G42" i="5" l="1"/>
  <c r="I42" i="5" l="1"/>
  <c r="J42" i="5" s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J23" i="7" l="1"/>
  <c r="K23" i="7" s="1"/>
  <c r="G211" i="4"/>
  <c r="J17" i="7" l="1"/>
  <c r="J22" i="7" s="1"/>
  <c r="E16" i="1"/>
  <c r="J55" i="6" l="1"/>
  <c r="K55" i="6" s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I16" i="4" l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G279" i="1" l="1"/>
  <c r="H279" i="1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</calcChain>
</file>

<file path=xl/sharedStrings.xml><?xml version="1.0" encoding="utf-8"?>
<sst xmlns="http://schemas.openxmlformats.org/spreadsheetml/2006/main" count="643" uniqueCount="166">
  <si>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</si>
  <si>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</si>
  <si>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</si>
  <si>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</si>
  <si>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</si>
  <si>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</si>
  <si>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</si>
  <si>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</si>
  <si>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</si>
  <si>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</si>
  <si>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</si>
  <si>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</si>
  <si>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</si>
  <si>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</si>
  <si>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</si>
  <si>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</si>
  <si>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</si>
  <si>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</si>
  <si>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</si>
  <si>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</si>
  <si>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</si>
  <si>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</si>
  <si>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</si>
  <si>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</si>
  <si>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</si>
  <si>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</si>
  <si>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</si>
  <si>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</si>
  <si>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</si>
  <si>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</si>
  <si>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</si>
  <si>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</si>
  <si>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</si>
  <si>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</si>
  <si>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</si>
  <si>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</si>
  <si>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</si>
  <si>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</si>
  <si>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</si>
  <si>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</si>
  <si>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</si>
  <si>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</si>
  <si>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</si>
  <si>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</si>
  <si>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</si>
  <si>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</si>
  <si>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</si>
  <si>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</si>
  <si>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</si>
  <si>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</si>
  <si>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</si>
  <si>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</si>
  <si>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</si>
  <si>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SEGUROS SURA, S.A.</t>
  </si>
  <si>
    <t>SUPLIDORES MEDICOS COMERCIALES, SRL (SUMEDCOR)</t>
  </si>
  <si>
    <t xml:space="preserve">    Aprobabdo Por:</t>
  </si>
  <si>
    <t xml:space="preserve">      </t>
  </si>
  <si>
    <t>DEPOSITO VIA TRANSF. ARS UNIVERSAL</t>
  </si>
  <si>
    <t>RADIONCOL SERVICIOS MEDICOS, S. R. L.</t>
  </si>
  <si>
    <t>CENTRO DE MEDICINA PALIATIVA DRA. GLORIA CASTILLO, E.I.R.L</t>
  </si>
  <si>
    <t>ALIANZA INNOVADORA DE SERVICIOS AMBIENTALES,  S. R. L.</t>
  </si>
  <si>
    <t>COMPAÑÍA DOMINICANA DE TELEFONOS</t>
  </si>
  <si>
    <t>CORPORACION DEL ACUEDUCTO Y ALCANTARILLADO DE SANTO DOMINGO, CAASD</t>
  </si>
  <si>
    <t>AMIPHARMA DOMINICANA, S. R. L.</t>
  </si>
  <si>
    <t>DEPOSITO VIA TRANSF. ARS YUNEN</t>
  </si>
  <si>
    <t>DEPOSITO VIA TRANSF. ARS UASD</t>
  </si>
  <si>
    <t xml:space="preserve">                                                                     </t>
  </si>
  <si>
    <t>DEPOSITO VIA CHEQUE ARS HUMANO SEGUROS</t>
  </si>
  <si>
    <t xml:space="preserve">DEPOSITO VIA CHEQUE ARS PRIMERA DE HUMANO </t>
  </si>
  <si>
    <t>DEPOSITO VIA TRANSF. ARS SENASA ODONTOLOGIA</t>
  </si>
  <si>
    <t>AGRO-GLOBAL EXPORT E IMPORT SRL</t>
  </si>
  <si>
    <t>INVERSIONES ND &amp; ASOCIADOS, S.R.L.</t>
  </si>
  <si>
    <t>MAIKOL JOSE DE LA ROSA RAMIREZ</t>
  </si>
  <si>
    <t>ISLA DOMINICANA DE PETROLEO CORPORATION</t>
  </si>
  <si>
    <t>PROPANO Y DERIVADOS, S.A.</t>
  </si>
  <si>
    <t>SUED &amp; FARGESA,  S. R. L.</t>
  </si>
  <si>
    <t>MILDRED VIRGINIA CASTILLO RIERA</t>
  </si>
  <si>
    <t>SERVIAMED DOMINICANA,  S.R.L.</t>
  </si>
  <si>
    <t>Lcda. Yunetvelin Hernandez</t>
  </si>
  <si>
    <t>VIN COMERCIAL, SRL</t>
  </si>
  <si>
    <t>UVRO SOLUCIONES EMPRESARIALES</t>
  </si>
  <si>
    <t>CRISTALIA DOMINICANA SRL</t>
  </si>
  <si>
    <t>Del 01 Al 30 De Septiembe 2023</t>
  </si>
  <si>
    <t>NOTA DEBITO POR COBRO TARJETA CREDITO AGOSTO 2023</t>
  </si>
  <si>
    <t xml:space="preserve">DEPOSITO VIA TRANSF. ARS SENASA </t>
  </si>
  <si>
    <t>DEPOSITO VIA CHEQUE ARS YUNEN</t>
  </si>
  <si>
    <t>Deposito Cheque  #002128 Asoc. Mujeres Solidarias (AMSI) Donacion a la Sra,Criselia Angomas de los Santos, por el monto de RD$ 1,280.00</t>
  </si>
  <si>
    <t xml:space="preserve">DEPOSITO VIA TRANSF. ARS SEMMA </t>
  </si>
  <si>
    <t>Deposito Cheque  #002108 Asoc. Mujeres Solidarias (AMSI) Donacion a la Sra. Luz Maria Ruiz Feliz, por el monto de RD$ 3,500.00</t>
  </si>
  <si>
    <t>DEPOSITO CK.684  SOLEO FOOD SERVICES SRL PAGO  RENTA CAFETERIA   2023</t>
  </si>
  <si>
    <t>depósito  via transferencia RHADYS CUEVAS PARA BIOPSIA DE TIROIDES   RD$2,000.00</t>
  </si>
  <si>
    <t>DEPOSITO VIA CHEQUE ARS GMA</t>
  </si>
  <si>
    <t>DEPOSITO VIA CHEQUE ARS MONUMENTAL</t>
  </si>
  <si>
    <t>DEPOSITO VIA CHEQUE CLINICORP IMÁGENES DOMINICANA PAGO DE FACTURA # 8870</t>
  </si>
  <si>
    <t>DEPOSITO VIA CHEQUE ASEMAP</t>
  </si>
  <si>
    <t>depósito  via transferencia a nombre de amarilIS  arias de espinal  para ingreso de cirigia RD$50,000.00</t>
  </si>
  <si>
    <t>Del 01 Al 30 De Septiembre 2023</t>
  </si>
  <si>
    <t>REFERENCIA LABORATORIO CLINICO</t>
  </si>
  <si>
    <t>NOMINA INCENTIVOS ARS COLABORADORES ACTIVOS ENERO-JUNIO 2023.-FONDO PROPIO</t>
  </si>
  <si>
    <t>NOMINA ADICIONAL  PERSONAL CARÁCTER TEMPORAL  SEPTIEMBRE 2023 FP</t>
  </si>
  <si>
    <t>NOMINA PERSONAL CARÁCTER SUPLENCIA  SEPTIEMBRE 2023 FP</t>
  </si>
  <si>
    <t>NOMINA PERSONAL CARÁCTER EVENTUAL  SEPTIEMBRE 2023 FP</t>
  </si>
  <si>
    <t>NOMINA INCENTIVOS ARS PERSONAL SNS ENERO-JUNIO 2023.-FONDO PROPIO</t>
  </si>
  <si>
    <t>NOMINA INCENTIVOS ARS COLABORADORES INACTIVOS ENERO-JUNIO 2023.-FONDO PROPIO</t>
  </si>
  <si>
    <t>AYUNTAMIENTO DISTRITO NACIONAL (ADN)</t>
  </si>
  <si>
    <t>RETENCION 0.30% POR TRASF. VIA LIBRAMIENTOS A PROVEERDORES</t>
  </si>
  <si>
    <t>RESIDUOS CLASIFICADOS DIVERSOS RESICLA, S.R.L.</t>
  </si>
  <si>
    <t>AMERICAN BUSIESS MACHINE, SRL</t>
  </si>
  <si>
    <t>DISS DOMINICANA, S.R.L.</t>
  </si>
  <si>
    <t>ELITE PEST CONTROL BLANMEN, S.R.L.</t>
  </si>
  <si>
    <t>FUNERARIA EN TIEMPO DE PAZ, S.R.L.</t>
  </si>
  <si>
    <t>RADIO &amp; TECNICA, S.R.L.</t>
  </si>
  <si>
    <t>RADIOFARMACOS DEL CARIBE A.N., S.R.L.</t>
  </si>
  <si>
    <t>VERAS AGRAMONTE INVESTMENTS, S.R.L.</t>
  </si>
  <si>
    <t xml:space="preserve">INGENIERIA DE PROTECCION, S.R.L. </t>
  </si>
  <si>
    <t>KYODOM DOCUMENT SOLUTIONS</t>
  </si>
  <si>
    <t>ULTRALAB, S. R. L.</t>
  </si>
  <si>
    <t>EPX DOMINICANA, S.R.L.</t>
  </si>
  <si>
    <t>GTG INDUSTRIAL,  S. R. L.</t>
  </si>
  <si>
    <t>HIDROMED, S.R..L</t>
  </si>
  <si>
    <t>BIO-NUCLEAR, S. A.</t>
  </si>
  <si>
    <t>FARACH, S. A.</t>
  </si>
  <si>
    <t>INGENIERIA, TECNOLOGIA Y SERVICIOS OROZCO, S.R.L.</t>
  </si>
  <si>
    <t>OSIRIS &amp; CO. S.A.</t>
  </si>
  <si>
    <t>MEDI-SAN, S.R.L.</t>
  </si>
  <si>
    <t>MAREL MEDICAL, S.R.L.</t>
  </si>
  <si>
    <t>MULTIGESTIONES YAVIC, S.R.L.</t>
  </si>
  <si>
    <t>KIKI INTERIOR DESING, S.R.L.</t>
  </si>
  <si>
    <t>ACTUALIDADES VD, S.R.L.</t>
  </si>
  <si>
    <t>FL&amp;M COMERCIAL,. S.R.L.</t>
  </si>
  <si>
    <t xml:space="preserve">LAMBDA DIAGNOSTICOS </t>
  </si>
  <si>
    <t>PROFARES, S.R.L.</t>
  </si>
  <si>
    <t>R&amp;R MANTENIMIENTO, S.R.L.</t>
  </si>
  <si>
    <t>SECURITY GUARDS JFL, S.R.L.</t>
  </si>
  <si>
    <t>BIOQUIMICA PANAMERICANA DE VP, S.R.L.</t>
  </si>
  <si>
    <t>VELEZ IMPORT, S.R.L.</t>
  </si>
  <si>
    <t>ALMACENES OCEAN MEAT, S.R.L.</t>
  </si>
  <si>
    <t>LUFISA COMERCIAL. S.R.L.</t>
  </si>
  <si>
    <t>MINERVINO, S.R.L.</t>
  </si>
  <si>
    <t>EDWIN AMAURY PERALTA</t>
  </si>
  <si>
    <t>ELECTROCONSTRUCONT, S.R.L.</t>
  </si>
  <si>
    <t>PRODUCTOS MEDICINALES SRL (PROMEDCA)</t>
  </si>
  <si>
    <t>YONA YONEL DIESEL, S.R.L.</t>
  </si>
  <si>
    <t xml:space="preserve">REINTEGRO TRANSACCION POR ANULACION DE LIBRAMIENTO ALTAGRACIA GARCIA JIMENEZ DE PEGUERO  DE LIBRAMIENTO 2207-1 DEL 14 DE MAYO S.R.L. </t>
  </si>
  <si>
    <t>Del 01 Al 30 De  Septiembre 2023</t>
  </si>
  <si>
    <t>2140</t>
  </si>
  <si>
    <t>DHL DOMINICANA,  S. A.</t>
  </si>
  <si>
    <t>2141</t>
  </si>
  <si>
    <t>XIOMARA HINOJOSA ROJAS</t>
  </si>
  <si>
    <t>0122-2023</t>
  </si>
  <si>
    <t>MP PATHOLOGY</t>
  </si>
  <si>
    <t xml:space="preserve">  COMISION POR PAGO AL INSTANTE MP PATHOLOGY</t>
  </si>
  <si>
    <t>2142</t>
  </si>
  <si>
    <t>0120-2023</t>
  </si>
  <si>
    <t>2143</t>
  </si>
  <si>
    <t>2144</t>
  </si>
  <si>
    <t>RAMONA CANDELARIA</t>
  </si>
  <si>
    <t>0119-2023</t>
  </si>
  <si>
    <t>PAGO REINTEGRO MONTO NOMINA  PERSONAL CARÁCTER TEMPORAL (CICLOTRON)   2023 FONDO GENERAL</t>
  </si>
  <si>
    <t>libramiento No.1139, del Programa Supérate por concenpto “AYUDA PARA COMPRA DE MEDICAMENTOS DE LA SRA. RIQUELMIS YISELINA MEJIA MARTINEZ, CED. 001-1239274-1.</t>
  </si>
  <si>
    <t>NOMINA COMPENSACION MIILITAR SEPTIEMBRE 2023, FONDO GENERAL</t>
  </si>
  <si>
    <t>NOMINA COMPENSACION ESPECIAL SEPTIEMBRE 2023 FONDO GENERAL</t>
  </si>
  <si>
    <t>NOMINA  PERSONAL CARÁCTER TEMPORAL (CICLOTRON)  SEPTIEMBRE 2023 FONDO GENERAL</t>
  </si>
  <si>
    <t>NOMINA  PERSONAL CARÁCTER FIJO  SEPTIEMBRE 2023 FONDO GENERAL</t>
  </si>
  <si>
    <t>NOMINA  PERSONAL CARÁCTER TEMPORAL SEPTIEMBRE 2023 FONDO GENERAL</t>
  </si>
  <si>
    <t>PROMESE 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</si>
</sst>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" fillId="0" borderId="0"/>
    <xf numFmtId="0" fontId="17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0" xfId="0" applyFont="1"/>
    <xf numFmtId="0" fontId="16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 wrapText="1"/>
    </xf>
    <xf numFmtId="43" fontId="18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vertical="center" wrapText="1"/>
    </xf>
    <xf numFmtId="43" fontId="18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8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8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19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8" fillId="6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8" fillId="0" borderId="11" xfId="4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43" fontId="19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19" fillId="0" borderId="17" xfId="1" applyFont="1" applyFill="1" applyBorder="1" applyAlignment="1">
      <alignment vertical="center"/>
    </xf>
    <xf numFmtId="43" fontId="18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8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19" fillId="0" borderId="24" xfId="1" applyFont="1" applyFill="1" applyBorder="1" applyAlignment="1">
      <alignment vertical="center"/>
    </xf>
    <xf numFmtId="0" fontId="18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8" fillId="0" borderId="28" xfId="4" applyFont="1" applyFill="1" applyBorder="1" applyAlignment="1">
      <alignment horizontal="left" vertical="center"/>
    </xf>
    <xf numFmtId="43" fontId="18" fillId="0" borderId="4" xfId="4" applyFont="1" applyFill="1" applyBorder="1" applyAlignment="1">
      <alignment horizontal="left" vertical="center"/>
    </xf>
    <xf numFmtId="43" fontId="18" fillId="0" borderId="29" xfId="4" applyFont="1" applyFill="1" applyBorder="1"/>
    <xf numFmtId="43" fontId="18" fillId="0" borderId="30" xfId="4" applyFont="1" applyFill="1" applyBorder="1" applyAlignment="1">
      <alignment horizontal="left" vertical="center"/>
    </xf>
    <xf numFmtId="43" fontId="18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19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2" fillId="0" borderId="15" xfId="0" applyNumberFormat="1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center" wrapText="1"/>
    </xf>
    <xf numFmtId="43" fontId="22" fillId="0" borderId="30" xfId="4" applyFont="1" applyFill="1" applyBorder="1" applyAlignment="1">
      <alignment vertical="center"/>
    </xf>
    <xf numFmtId="43" fontId="22" fillId="0" borderId="13" xfId="1" applyFont="1" applyFill="1" applyBorder="1" applyAlignment="1">
      <alignment vertical="center"/>
    </xf>
    <xf numFmtId="165" fontId="22" fillId="0" borderId="16" xfId="0" applyNumberFormat="1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2" fillId="0" borderId="11" xfId="0" applyNumberFormat="1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4" fillId="0" borderId="0" xfId="0" applyFont="1" applyAlignment="1">
      <alignment horizontal="center"/>
    </xf>
    <xf numFmtId="0" fontId="22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19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19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19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2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8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2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3" fillId="4" borderId="22" xfId="0" applyNumberFormat="1" applyFont="1" applyFill="1" applyBorder="1" applyAlignment="1">
      <alignment vertical="center"/>
    </xf>
    <xf numFmtId="4" fontId="23" fillId="4" borderId="35" xfId="0" applyNumberFormat="1" applyFont="1" applyFill="1" applyBorder="1" applyAlignment="1">
      <alignment vertical="center"/>
    </xf>
    <xf numFmtId="4" fontId="23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2" fillId="0" borderId="30" xfId="1" applyFont="1" applyFill="1" applyBorder="1" applyAlignment="1">
      <alignment vertical="center"/>
    </xf>
    <xf numFmtId="43" fontId="22" fillId="0" borderId="28" xfId="1" applyFont="1" applyFill="1" applyBorder="1"/>
    <xf numFmtId="43" fontId="22" fillId="0" borderId="28" xfId="1" applyFont="1" applyFill="1" applyBorder="1" applyAlignment="1">
      <alignment vertical="center"/>
    </xf>
    <xf numFmtId="43" fontId="22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2" fillId="0" borderId="28" xfId="1" applyFont="1" applyFill="1" applyBorder="1" applyAlignment="1">
      <alignment vertical="center" wrapText="1"/>
    </xf>
    <xf numFmtId="43" fontId="23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2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8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5" fillId="3" borderId="0" xfId="1" applyFont="1" applyFill="1" applyAlignment="1">
      <alignment vertical="center"/>
    </xf>
    <xf numFmtId="0" fontId="22" fillId="0" borderId="2" xfId="0" applyFont="1" applyFill="1" applyBorder="1" applyAlignment="1">
      <alignment wrapText="1"/>
    </xf>
    <xf numFmtId="0" fontId="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3" borderId="0" xfId="0" applyFont="1" applyFill="1" applyBorder="1" applyAlignment="1">
      <alignment vertical="center"/>
    </xf>
    <xf numFmtId="0" fontId="26" fillId="3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3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165" fontId="28" fillId="0" borderId="6" xfId="0" applyNumberFormat="1" applyFont="1" applyFill="1" applyBorder="1" applyAlignment="1">
      <alignment horizontal="center" vertical="center"/>
    </xf>
    <xf numFmtId="43" fontId="29" fillId="0" borderId="6" xfId="1" applyFont="1" applyFill="1" applyBorder="1" applyAlignment="1">
      <alignment vertical="center"/>
    </xf>
    <xf numFmtId="43" fontId="28" fillId="0" borderId="6" xfId="1" applyFont="1" applyFill="1" applyBorder="1" applyAlignment="1">
      <alignment horizontal="right" vertical="center"/>
    </xf>
    <xf numFmtId="0" fontId="30" fillId="3" borderId="7" xfId="0" applyFont="1" applyFill="1" applyBorder="1" applyAlignment="1">
      <alignment horizontal="center" vertical="center"/>
    </xf>
    <xf numFmtId="165" fontId="30" fillId="0" borderId="7" xfId="0" applyNumberFormat="1" applyFont="1" applyFill="1" applyBorder="1" applyAlignment="1">
      <alignment horizontal="left" vertical="center" wrapText="1"/>
    </xf>
    <xf numFmtId="0" fontId="30" fillId="0" borderId="7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vertical="center" wrapText="1"/>
    </xf>
    <xf numFmtId="43" fontId="30" fillId="0" borderId="7" xfId="1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vertical="center" wrapText="1"/>
    </xf>
    <xf numFmtId="43" fontId="1" fillId="3" borderId="0" xfId="0" applyNumberFormat="1" applyFont="1" applyFill="1" applyAlignment="1">
      <alignment horizontal="center" vertical="center"/>
    </xf>
    <xf numFmtId="0" fontId="31" fillId="0" borderId="38" xfId="0" applyFont="1" applyFill="1" applyBorder="1" applyAlignment="1">
      <alignment vertical="center" wrapText="1"/>
    </xf>
    <xf numFmtId="4" fontId="28" fillId="3" borderId="20" xfId="0" applyNumberFormat="1" applyFont="1" applyFill="1" applyBorder="1" applyAlignment="1">
      <alignment horizontal="right" vertical="center"/>
    </xf>
    <xf numFmtId="43" fontId="29" fillId="0" borderId="21" xfId="1" applyFont="1" applyFill="1" applyBorder="1" applyAlignment="1">
      <alignment vertical="center"/>
    </xf>
    <xf numFmtId="43" fontId="1" fillId="3" borderId="0" xfId="1" applyFont="1" applyFill="1" applyAlignment="1">
      <alignment vertical="center"/>
    </xf>
    <xf numFmtId="4" fontId="28" fillId="3" borderId="0" xfId="0" applyNumberFormat="1" applyFont="1" applyFill="1" applyBorder="1" applyAlignment="1">
      <alignment horizontal="center" vertical="center"/>
    </xf>
    <xf numFmtId="0" fontId="31" fillId="0" borderId="0" xfId="0" applyFont="1"/>
    <xf numFmtId="0" fontId="29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3" borderId="0" xfId="0" applyFont="1" applyFill="1" applyBorder="1" applyAlignment="1">
      <alignment horizontal="center" vertical="center"/>
    </xf>
    <xf numFmtId="4" fontId="28" fillId="3" borderId="19" xfId="0" applyNumberFormat="1" applyFont="1" applyFill="1" applyBorder="1" applyAlignment="1">
      <alignment horizontal="center" vertical="center"/>
    </xf>
    <xf numFmtId="4" fontId="28" fillId="3" borderId="20" xfId="0" applyNumberFormat="1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273</xdr:row>
      <xdr:rowOff>28575</xdr:rowOff>
    </xdr:from>
    <xdr:to>
      <xdr:col>7</xdr:col>
      <xdr:colOff>704850</xdr:colOff>
      <xdr:row>283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143435</xdr:colOff>
      <xdr:row>8</xdr:row>
      <xdr:rowOff>27214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111</xdr:row>
      <xdr:rowOff>47625</xdr:rowOff>
    </xdr:from>
    <xdr:to>
      <xdr:col>8</xdr:col>
      <xdr:colOff>699328</xdr:colOff>
      <xdr:row>121</xdr:row>
      <xdr:rowOff>118862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112</xdr:row>
      <xdr:rowOff>38100</xdr:rowOff>
    </xdr:from>
    <xdr:to>
      <xdr:col>8</xdr:col>
      <xdr:colOff>851728</xdr:colOff>
      <xdr:row>122</xdr:row>
      <xdr:rowOff>118861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113</xdr:row>
      <xdr:rowOff>38100</xdr:rowOff>
    </xdr:from>
    <xdr:to>
      <xdr:col>8</xdr:col>
      <xdr:colOff>946978</xdr:colOff>
      <xdr:row>123</xdr:row>
      <xdr:rowOff>109339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114</xdr:row>
      <xdr:rowOff>28575</xdr:rowOff>
    </xdr:from>
    <xdr:to>
      <xdr:col>8</xdr:col>
      <xdr:colOff>946978</xdr:colOff>
      <xdr:row>124</xdr:row>
      <xdr:rowOff>109339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1591874</xdr:colOff>
      <xdr:row>6</xdr:row>
      <xdr:rowOff>38821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4678">
          <cell r="G4678">
            <v>38332603.176399864</v>
          </cell>
        </row>
        <row r="4955">
          <cell r="G4955">
            <v>25985694.430399857</v>
          </cell>
        </row>
      </sheetData>
      <sheetData sheetId="1"/>
      <sheetData sheetId="2">
        <row r="3337">
          <cell r="J3337">
            <v>-28008262.847999986</v>
          </cell>
        </row>
        <row r="3533">
          <cell r="J3533">
            <v>-22490888.827999979</v>
          </cell>
        </row>
      </sheetData>
      <sheetData sheetId="3">
        <row r="743">
          <cell r="J743">
            <v>151441.53780001166</v>
          </cell>
        </row>
        <row r="764">
          <cell r="J764">
            <v>-37904.922199988352</v>
          </cell>
        </row>
      </sheetData>
      <sheetData sheetId="4"/>
      <sheetData sheetId="5">
        <row r="836">
          <cell r="G836">
            <v>356323.70399993355</v>
          </cell>
        </row>
        <row r="866">
          <cell r="G866">
            <v>12583.463999938918</v>
          </cell>
        </row>
      </sheetData>
      <sheetData sheetId="6">
        <row r="69">
          <cell r="J69">
            <v>95121.429999999746</v>
          </cell>
        </row>
        <row r="70">
          <cell r="J70">
            <v>94946.429999999746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18"/>
  <sheetViews>
    <sheetView view="pageBreakPreview" topLeftCell="B1" zoomScale="80" zoomScaleNormal="80" zoomScaleSheetLayoutView="80" workbookViewId="0">
      <selection activeCell="G17" sqref="G17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8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6"/>
    </row>
    <row r="2" spans="1:14" s="11" customFormat="1" x14ac:dyDescent="0.2">
      <c r="F2" s="176"/>
    </row>
    <row r="3" spans="1:14" s="14" customFormat="1" ht="12" customHeight="1" x14ac:dyDescent="0.2">
      <c r="F3" s="177"/>
    </row>
    <row r="4" spans="1:14" s="15" customFormat="1" ht="18" customHeight="1" x14ac:dyDescent="0.3">
      <c r="A4" s="16"/>
      <c r="B4" s="12"/>
      <c r="C4" s="16"/>
      <c r="D4" s="16"/>
      <c r="E4" s="16"/>
      <c r="F4" s="178"/>
      <c r="G4" s="16"/>
      <c r="H4" s="16"/>
      <c r="I4" s="16"/>
    </row>
    <row r="5" spans="1:14" s="13" customFormat="1" ht="18.75" x14ac:dyDescent="0.2">
      <c r="A5" s="231"/>
      <c r="B5" s="231"/>
      <c r="C5" s="231"/>
      <c r="D5" s="231"/>
      <c r="E5" s="231"/>
      <c r="F5" s="231"/>
      <c r="G5" s="231"/>
    </row>
    <row r="6" spans="1:14" s="15" customFormat="1" ht="18.75" x14ac:dyDescent="0.3">
      <c r="A6" s="231" t="s">
        <v>10</v>
      </c>
      <c r="B6" s="231"/>
      <c r="C6" s="231"/>
      <c r="D6" s="231"/>
      <c r="E6" s="231"/>
      <c r="F6" s="231"/>
      <c r="G6" s="231"/>
      <c r="H6" s="16"/>
      <c r="I6" s="16"/>
    </row>
    <row r="7" spans="1:14" s="14" customFormat="1" ht="18.75" x14ac:dyDescent="0.2">
      <c r="A7" s="231" t="s">
        <v>15</v>
      </c>
      <c r="B7" s="231"/>
      <c r="C7" s="231"/>
      <c r="D7" s="231"/>
      <c r="E7" s="231"/>
      <c r="F7" s="231"/>
      <c r="G7" s="231"/>
    </row>
    <row r="8" spans="1:14" s="17" customFormat="1" ht="21" customHeight="1" x14ac:dyDescent="0.2">
      <c r="A8" s="237" t="s">
        <v>3</v>
      </c>
      <c r="B8" s="237"/>
      <c r="C8" s="237"/>
      <c r="D8" s="237"/>
      <c r="E8" s="237"/>
      <c r="F8" s="237"/>
      <c r="G8" s="237"/>
    </row>
    <row r="9" spans="1:14" s="14" customFormat="1" ht="18.75" x14ac:dyDescent="0.2">
      <c r="A9" s="238" t="s">
        <v>82</v>
      </c>
      <c r="B9" s="238"/>
      <c r="C9" s="238"/>
      <c r="D9" s="238"/>
      <c r="E9" s="238"/>
      <c r="F9" s="238"/>
      <c r="G9" s="238"/>
    </row>
    <row r="10" spans="1:14" s="14" customFormat="1" ht="18.75" x14ac:dyDescent="0.2">
      <c r="A10" s="15"/>
      <c r="B10" s="31"/>
      <c r="C10" s="31"/>
      <c r="D10" s="31"/>
      <c r="E10" s="31"/>
      <c r="F10" s="179"/>
      <c r="G10" s="15"/>
    </row>
    <row r="11" spans="1:14" s="11" customFormat="1" ht="19.5" customHeight="1" thickBot="1" x14ac:dyDescent="0.25">
      <c r="F11" s="176"/>
      <c r="N11" s="30"/>
    </row>
    <row r="12" spans="1:14" s="3" customFormat="1" ht="27.75" customHeight="1" thickTop="1" thickBot="1" x14ac:dyDescent="0.25">
      <c r="A12" s="234"/>
      <c r="B12" s="233" t="s">
        <v>14</v>
      </c>
      <c r="C12" s="233"/>
      <c r="D12" s="233"/>
      <c r="E12" s="233"/>
      <c r="F12" s="233"/>
      <c r="G12" s="233"/>
      <c r="H12" s="7"/>
      <c r="I12" s="7"/>
      <c r="J12" s="7"/>
      <c r="K12" s="7"/>
    </row>
    <row r="13" spans="1:14" s="3" customFormat="1" ht="27.75" customHeight="1" thickTop="1" thickBot="1" x14ac:dyDescent="0.25">
      <c r="A13" s="234"/>
      <c r="B13" s="232" t="s">
        <v>15</v>
      </c>
      <c r="C13" s="232"/>
      <c r="D13" s="232"/>
      <c r="E13" s="232"/>
      <c r="F13" s="232"/>
      <c r="G13" s="71">
        <f>+'[1]CTA. RECOLECTORA (010) y 3000'!$G$4678</f>
        <v>38332603.176399864</v>
      </c>
      <c r="H13" s="7"/>
      <c r="I13" s="7"/>
      <c r="J13" s="7"/>
      <c r="K13" s="7"/>
    </row>
    <row r="14" spans="1:14" s="3" customFormat="1" ht="26.25" customHeight="1" thickTop="1" thickBot="1" x14ac:dyDescent="0.25">
      <c r="A14" s="234"/>
      <c r="B14" s="236"/>
      <c r="C14" s="236"/>
      <c r="D14" s="236"/>
      <c r="E14" s="236"/>
      <c r="F14" s="236"/>
      <c r="G14" s="71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35"/>
      <c r="B15" s="61" t="s">
        <v>4</v>
      </c>
      <c r="C15" s="61" t="s">
        <v>5</v>
      </c>
      <c r="D15" s="61" t="s">
        <v>6</v>
      </c>
      <c r="E15" s="61" t="s">
        <v>0</v>
      </c>
      <c r="F15" s="71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2"/>
      <c r="C16" s="143"/>
      <c r="D16" s="142">
        <v>45169</v>
      </c>
      <c r="E16" s="144">
        <f>'[2]CTA. RECOLECTORA (010)'!E6</f>
        <v>0</v>
      </c>
      <c r="F16" s="145">
        <v>0</v>
      </c>
      <c r="G16" s="146">
        <f>+G13</f>
        <v>38332603.176399864</v>
      </c>
      <c r="H16" s="76"/>
    </row>
    <row r="17" spans="1:7" s="10" customFormat="1" ht="27" customHeight="1" thickTop="1" thickBot="1" x14ac:dyDescent="0.25">
      <c r="A17" s="42"/>
      <c r="B17" s="109">
        <v>45170</v>
      </c>
      <c r="C17" s="110"/>
      <c r="D17" s="111" t="s">
        <v>83</v>
      </c>
      <c r="E17" s="112"/>
      <c r="F17" s="180">
        <v>1380</v>
      </c>
      <c r="G17" s="113">
        <f>G16+E17-F17</f>
        <v>38331223.176399864</v>
      </c>
    </row>
    <row r="18" spans="1:7" s="10" customFormat="1" ht="18" thickTop="1" thickBot="1" x14ac:dyDescent="0.25">
      <c r="A18" s="24"/>
      <c r="B18" s="114">
        <v>45170</v>
      </c>
      <c r="C18" s="115"/>
      <c r="D18" s="111" t="s">
        <v>40</v>
      </c>
      <c r="E18" s="112">
        <v>47520</v>
      </c>
      <c r="F18" s="181"/>
      <c r="G18" s="113">
        <f t="shared" ref="G18:G66" si="0">G17+E18-F18</f>
        <v>38378743.176399864</v>
      </c>
    </row>
    <row r="19" spans="1:7" s="7" customFormat="1" ht="18" thickTop="1" thickBot="1" x14ac:dyDescent="0.25">
      <c r="A19" s="24"/>
      <c r="B19" s="114">
        <v>45170</v>
      </c>
      <c r="C19" s="115"/>
      <c r="D19" s="111" t="s">
        <v>40</v>
      </c>
      <c r="E19" s="112">
        <v>44800</v>
      </c>
      <c r="F19" s="181"/>
      <c r="G19" s="113">
        <f t="shared" si="0"/>
        <v>38423543.176399864</v>
      </c>
    </row>
    <row r="20" spans="1:7" s="7" customFormat="1" ht="18" thickTop="1" thickBot="1" x14ac:dyDescent="0.25">
      <c r="A20" s="24"/>
      <c r="B20" s="114">
        <v>45170</v>
      </c>
      <c r="C20" s="115"/>
      <c r="D20" s="111" t="s">
        <v>40</v>
      </c>
      <c r="E20" s="112">
        <v>4452</v>
      </c>
      <c r="F20" s="181"/>
      <c r="G20" s="113">
        <f t="shared" si="0"/>
        <v>38427995.176399864</v>
      </c>
    </row>
    <row r="21" spans="1:7" s="7" customFormat="1" ht="18" thickTop="1" thickBot="1" x14ac:dyDescent="0.25">
      <c r="A21" s="24"/>
      <c r="B21" s="114">
        <v>45170</v>
      </c>
      <c r="C21" s="115"/>
      <c r="D21" s="111" t="s">
        <v>40</v>
      </c>
      <c r="E21" s="112">
        <v>11700</v>
      </c>
      <c r="F21" s="181"/>
      <c r="G21" s="113">
        <f t="shared" si="0"/>
        <v>38439695.176399864</v>
      </c>
    </row>
    <row r="22" spans="1:7" s="7" customFormat="1" ht="18" thickTop="1" thickBot="1" x14ac:dyDescent="0.25">
      <c r="A22" s="24"/>
      <c r="B22" s="114">
        <v>45170</v>
      </c>
      <c r="C22" s="115"/>
      <c r="D22" s="111" t="s">
        <v>40</v>
      </c>
      <c r="E22" s="112">
        <v>3315</v>
      </c>
      <c r="F22" s="181"/>
      <c r="G22" s="113">
        <f t="shared" si="0"/>
        <v>38443010.176399864</v>
      </c>
    </row>
    <row r="23" spans="1:7" s="7" customFormat="1" ht="18" thickTop="1" thickBot="1" x14ac:dyDescent="0.25">
      <c r="A23" s="24"/>
      <c r="B23" s="114">
        <v>45170</v>
      </c>
      <c r="C23" s="115"/>
      <c r="D23" s="111" t="s">
        <v>40</v>
      </c>
      <c r="E23" s="112">
        <v>42603</v>
      </c>
      <c r="F23" s="181"/>
      <c r="G23" s="113">
        <f t="shared" si="0"/>
        <v>38485613.176399864</v>
      </c>
    </row>
    <row r="24" spans="1:7" s="7" customFormat="1" ht="18" thickTop="1" thickBot="1" x14ac:dyDescent="0.25">
      <c r="A24" s="24"/>
      <c r="B24" s="114">
        <v>45170</v>
      </c>
      <c r="C24" s="115"/>
      <c r="D24" s="111" t="s">
        <v>28</v>
      </c>
      <c r="E24" s="112">
        <v>48238.879999999997</v>
      </c>
      <c r="F24" s="181">
        <v>1250.1199999999999</v>
      </c>
      <c r="G24" s="113">
        <f t="shared" si="0"/>
        <v>38532601.93639987</v>
      </c>
    </row>
    <row r="25" spans="1:7" s="7" customFormat="1" ht="18" customHeight="1" thickTop="1" thickBot="1" x14ac:dyDescent="0.25">
      <c r="A25" s="24"/>
      <c r="B25" s="114">
        <v>45170</v>
      </c>
      <c r="C25" s="115"/>
      <c r="D25" s="111" t="s">
        <v>84</v>
      </c>
      <c r="E25" s="112">
        <v>513244.92</v>
      </c>
      <c r="F25" s="181"/>
      <c r="G25" s="113">
        <f t="shared" si="0"/>
        <v>39045846.856399871</v>
      </c>
    </row>
    <row r="26" spans="1:7" s="7" customFormat="1" ht="18" thickTop="1" thickBot="1" x14ac:dyDescent="0.25">
      <c r="A26" s="24"/>
      <c r="B26" s="114">
        <v>45170</v>
      </c>
      <c r="C26" s="115"/>
      <c r="D26" s="111" t="s">
        <v>85</v>
      </c>
      <c r="E26" s="112">
        <v>247976.95999999999</v>
      </c>
      <c r="F26" s="181"/>
      <c r="G26" s="113">
        <f t="shared" si="0"/>
        <v>39293823.816399872</v>
      </c>
    </row>
    <row r="27" spans="1:7" s="7" customFormat="1" ht="17.25" customHeight="1" thickTop="1" thickBot="1" x14ac:dyDescent="0.25">
      <c r="A27" s="24"/>
      <c r="B27" s="114">
        <v>45170</v>
      </c>
      <c r="C27" s="115"/>
      <c r="D27" s="111" t="s">
        <v>22</v>
      </c>
      <c r="E27" s="112"/>
      <c r="F27" s="181">
        <v>2232833.9500000002</v>
      </c>
      <c r="G27" s="113">
        <f t="shared" si="0"/>
        <v>37060989.866399869</v>
      </c>
    </row>
    <row r="28" spans="1:7" s="7" customFormat="1" ht="18.75" customHeight="1" thickTop="1" thickBot="1" x14ac:dyDescent="0.25">
      <c r="A28" s="24"/>
      <c r="B28" s="114">
        <v>45171</v>
      </c>
      <c r="C28" s="115"/>
      <c r="D28" s="111" t="s">
        <v>40</v>
      </c>
      <c r="E28" s="112">
        <v>4500</v>
      </c>
      <c r="F28" s="181"/>
      <c r="G28" s="113">
        <f t="shared" si="0"/>
        <v>37065489.866399869</v>
      </c>
    </row>
    <row r="29" spans="1:7" s="7" customFormat="1" ht="18" thickTop="1" thickBot="1" x14ac:dyDescent="0.25">
      <c r="A29" s="24"/>
      <c r="B29" s="114">
        <v>45172</v>
      </c>
      <c r="C29" s="115"/>
      <c r="D29" s="111" t="s">
        <v>40</v>
      </c>
      <c r="E29" s="112">
        <v>17000</v>
      </c>
      <c r="F29" s="181"/>
      <c r="G29" s="113">
        <f t="shared" si="0"/>
        <v>37082489.866399869</v>
      </c>
    </row>
    <row r="30" spans="1:7" s="7" customFormat="1" ht="18" thickTop="1" thickBot="1" x14ac:dyDescent="0.25">
      <c r="A30" s="24"/>
      <c r="B30" s="114">
        <v>45173</v>
      </c>
      <c r="C30" s="115"/>
      <c r="D30" s="111" t="s">
        <v>40</v>
      </c>
      <c r="E30" s="112">
        <v>90100</v>
      </c>
      <c r="F30" s="181"/>
      <c r="G30" s="113">
        <f t="shared" si="0"/>
        <v>37172589.866399869</v>
      </c>
    </row>
    <row r="31" spans="1:7" s="7" customFormat="1" ht="18" thickTop="1" thickBot="1" x14ac:dyDescent="0.25">
      <c r="A31" s="24"/>
      <c r="B31" s="114">
        <v>45173</v>
      </c>
      <c r="C31" s="115"/>
      <c r="D31" s="111" t="s">
        <v>40</v>
      </c>
      <c r="E31" s="112">
        <v>23915</v>
      </c>
      <c r="F31" s="181"/>
      <c r="G31" s="113">
        <f t="shared" si="0"/>
        <v>37196504.866399869</v>
      </c>
    </row>
    <row r="32" spans="1:7" s="7" customFormat="1" ht="14.25" customHeight="1" thickTop="1" thickBot="1" x14ac:dyDescent="0.25">
      <c r="A32" s="24"/>
      <c r="B32" s="114">
        <v>45173</v>
      </c>
      <c r="C32" s="115"/>
      <c r="D32" s="111" t="s">
        <v>40</v>
      </c>
      <c r="E32" s="112">
        <v>8570</v>
      </c>
      <c r="F32" s="181"/>
      <c r="G32" s="113">
        <f t="shared" si="0"/>
        <v>37205074.866399869</v>
      </c>
    </row>
    <row r="33" spans="1:9" s="7" customFormat="1" ht="18" thickTop="1" thickBot="1" x14ac:dyDescent="0.25">
      <c r="A33" s="24"/>
      <c r="B33" s="114">
        <v>45173</v>
      </c>
      <c r="C33" s="115"/>
      <c r="D33" s="111" t="s">
        <v>40</v>
      </c>
      <c r="E33" s="112">
        <v>6351</v>
      </c>
      <c r="F33" s="181"/>
      <c r="G33" s="113">
        <f t="shared" si="0"/>
        <v>37211425.866399869</v>
      </c>
    </row>
    <row r="34" spans="1:9" s="7" customFormat="1" ht="18" thickTop="1" thickBot="1" x14ac:dyDescent="0.25">
      <c r="A34" s="24"/>
      <c r="B34" s="114">
        <v>45173</v>
      </c>
      <c r="C34" s="115"/>
      <c r="D34" s="111" t="s">
        <v>40</v>
      </c>
      <c r="E34" s="112">
        <v>3850</v>
      </c>
      <c r="F34" s="181"/>
      <c r="G34" s="113">
        <f t="shared" si="0"/>
        <v>37215275.866399869</v>
      </c>
    </row>
    <row r="35" spans="1:9" s="7" customFormat="1" ht="24" customHeight="1" thickTop="1" thickBot="1" x14ac:dyDescent="0.25">
      <c r="A35" s="24"/>
      <c r="B35" s="114">
        <v>45173</v>
      </c>
      <c r="C35" s="115"/>
      <c r="D35" s="111" t="s">
        <v>40</v>
      </c>
      <c r="E35" s="112">
        <v>81627</v>
      </c>
      <c r="F35" s="181"/>
      <c r="G35" s="113">
        <f t="shared" si="0"/>
        <v>37296902.866399869</v>
      </c>
    </row>
    <row r="36" spans="1:9" s="7" customFormat="1" ht="18" thickTop="1" thickBot="1" x14ac:dyDescent="0.25">
      <c r="A36" s="24"/>
      <c r="B36" s="114">
        <v>45173</v>
      </c>
      <c r="C36" s="115"/>
      <c r="D36" s="111" t="s">
        <v>40</v>
      </c>
      <c r="E36" s="112">
        <v>25</v>
      </c>
      <c r="F36" s="181"/>
      <c r="G36" s="113">
        <f t="shared" si="0"/>
        <v>37296927.866399869</v>
      </c>
    </row>
    <row r="37" spans="1:9" s="7" customFormat="1" ht="15" customHeight="1" thickTop="1" thickBot="1" x14ac:dyDescent="0.25">
      <c r="A37" s="24"/>
      <c r="B37" s="114">
        <v>45173</v>
      </c>
      <c r="C37" s="115"/>
      <c r="D37" s="111" t="s">
        <v>28</v>
      </c>
      <c r="E37" s="112">
        <v>83138.36</v>
      </c>
      <c r="F37" s="181">
        <v>2102.08</v>
      </c>
      <c r="G37" s="113">
        <f t="shared" si="0"/>
        <v>37377964.146399871</v>
      </c>
    </row>
    <row r="38" spans="1:9" s="7" customFormat="1" ht="18" customHeight="1" thickTop="1" thickBot="1" x14ac:dyDescent="0.25">
      <c r="A38" s="24"/>
      <c r="B38" s="114">
        <v>45173</v>
      </c>
      <c r="C38" s="115"/>
      <c r="D38" s="111" t="s">
        <v>84</v>
      </c>
      <c r="E38" s="112">
        <v>1632411.05</v>
      </c>
      <c r="F38" s="181"/>
      <c r="G38" s="113">
        <f t="shared" si="0"/>
        <v>39010375.196399868</v>
      </c>
    </row>
    <row r="39" spans="1:9" s="7" customFormat="1" ht="22.5" customHeight="1" thickTop="1" thickBot="1" x14ac:dyDescent="0.25">
      <c r="A39" s="24"/>
      <c r="B39" s="114">
        <v>45173</v>
      </c>
      <c r="C39" s="115"/>
      <c r="D39" s="111" t="s">
        <v>84</v>
      </c>
      <c r="E39" s="112">
        <v>5759199.2999999998</v>
      </c>
      <c r="F39" s="181"/>
      <c r="G39" s="113">
        <f t="shared" si="0"/>
        <v>44769574.496399865</v>
      </c>
    </row>
    <row r="40" spans="1:9" s="7" customFormat="1" ht="18" thickTop="1" thickBot="1" x14ac:dyDescent="0.25">
      <c r="A40" s="24"/>
      <c r="B40" s="114">
        <v>45173</v>
      </c>
      <c r="C40" s="115"/>
      <c r="D40" s="111" t="s">
        <v>84</v>
      </c>
      <c r="E40" s="112">
        <v>11150403.42</v>
      </c>
      <c r="F40" s="181"/>
      <c r="G40" s="113">
        <f t="shared" si="0"/>
        <v>55919977.916399866</v>
      </c>
    </row>
    <row r="41" spans="1:9" s="7" customFormat="1" ht="18" customHeight="1" thickTop="1" thickBot="1" x14ac:dyDescent="0.25">
      <c r="A41" s="24"/>
      <c r="B41" s="114">
        <v>45173</v>
      </c>
      <c r="C41" s="115"/>
      <c r="D41" s="111" t="s">
        <v>84</v>
      </c>
      <c r="E41" s="112">
        <v>2049386.19</v>
      </c>
      <c r="F41" s="182"/>
      <c r="G41" s="113">
        <f t="shared" si="0"/>
        <v>57969364.106399864</v>
      </c>
    </row>
    <row r="42" spans="1:9" s="7" customFormat="1" ht="18" thickTop="1" thickBot="1" x14ac:dyDescent="0.25">
      <c r="A42" s="24"/>
      <c r="B42" s="114">
        <v>45173</v>
      </c>
      <c r="C42" s="115"/>
      <c r="D42" s="111" t="s">
        <v>84</v>
      </c>
      <c r="E42" s="112">
        <v>949792.65</v>
      </c>
      <c r="F42" s="181"/>
      <c r="G42" s="113">
        <f t="shared" si="0"/>
        <v>58919156.756399862</v>
      </c>
    </row>
    <row r="43" spans="1:9" s="7" customFormat="1" ht="18" thickTop="1" thickBot="1" x14ac:dyDescent="0.25">
      <c r="A43" s="24"/>
      <c r="B43" s="114">
        <v>45173</v>
      </c>
      <c r="C43" s="115"/>
      <c r="D43" s="111" t="s">
        <v>84</v>
      </c>
      <c r="E43" s="112">
        <v>6450748.3600000003</v>
      </c>
      <c r="F43" s="181"/>
      <c r="G43" s="113">
        <f t="shared" si="0"/>
        <v>65369905.116399862</v>
      </c>
    </row>
    <row r="44" spans="1:9" s="7" customFormat="1" ht="19.5" customHeight="1" thickTop="1" thickBot="1" x14ac:dyDescent="0.25">
      <c r="A44" s="24"/>
      <c r="B44" s="114">
        <v>45173</v>
      </c>
      <c r="C44" s="115"/>
      <c r="D44" s="111" t="s">
        <v>84</v>
      </c>
      <c r="E44" s="112">
        <v>2399382.2999999998</v>
      </c>
      <c r="F44" s="181"/>
      <c r="G44" s="113">
        <f t="shared" si="0"/>
        <v>67769287.416399866</v>
      </c>
    </row>
    <row r="45" spans="1:9" s="7" customFormat="1" ht="18.75" customHeight="1" thickTop="1" thickBot="1" x14ac:dyDescent="0.25">
      <c r="A45" s="24"/>
      <c r="B45" s="114">
        <v>45173</v>
      </c>
      <c r="C45" s="115"/>
      <c r="D45" s="129" t="s">
        <v>84</v>
      </c>
      <c r="E45" s="112">
        <v>1587629.84</v>
      </c>
      <c r="F45" s="182"/>
      <c r="G45" s="113">
        <f t="shared" si="0"/>
        <v>69356917.25639987</v>
      </c>
      <c r="H45" s="191"/>
      <c r="I45" s="101"/>
    </row>
    <row r="46" spans="1:9" s="7" customFormat="1" ht="19.5" customHeight="1" thickTop="1" thickBot="1" x14ac:dyDescent="0.25">
      <c r="A46" s="24"/>
      <c r="B46" s="114">
        <v>45173</v>
      </c>
      <c r="C46" s="115"/>
      <c r="D46" s="111" t="s">
        <v>84</v>
      </c>
      <c r="E46" s="112">
        <v>1586655.42</v>
      </c>
      <c r="F46" s="182"/>
      <c r="G46" s="113">
        <f t="shared" si="0"/>
        <v>70943572.676399872</v>
      </c>
    </row>
    <row r="47" spans="1:9" s="7" customFormat="1" ht="18" thickTop="1" thickBot="1" x14ac:dyDescent="0.25">
      <c r="A47" s="24"/>
      <c r="B47" s="114">
        <v>45173</v>
      </c>
      <c r="C47" s="115"/>
      <c r="D47" s="111" t="s">
        <v>84</v>
      </c>
      <c r="E47" s="112">
        <v>3424689.78</v>
      </c>
      <c r="F47" s="181"/>
      <c r="G47" s="113">
        <f t="shared" si="0"/>
        <v>74368262.456399873</v>
      </c>
    </row>
    <row r="48" spans="1:9" s="7" customFormat="1" ht="18" thickTop="1" thickBot="1" x14ac:dyDescent="0.25">
      <c r="A48" s="24"/>
      <c r="B48" s="114">
        <v>45174</v>
      </c>
      <c r="C48" s="115"/>
      <c r="D48" s="111" t="s">
        <v>40</v>
      </c>
      <c r="E48" s="112">
        <v>41700</v>
      </c>
      <c r="F48" s="181"/>
      <c r="G48" s="113">
        <f t="shared" si="0"/>
        <v>74409962.456399873</v>
      </c>
    </row>
    <row r="49" spans="1:7" s="7" customFormat="1" ht="18" thickTop="1" thickBot="1" x14ac:dyDescent="0.25">
      <c r="A49" s="24"/>
      <c r="B49" s="114">
        <v>45174</v>
      </c>
      <c r="C49" s="115"/>
      <c r="D49" s="111" t="s">
        <v>40</v>
      </c>
      <c r="E49" s="112">
        <v>27350</v>
      </c>
      <c r="F49" s="181"/>
      <c r="G49" s="113">
        <f t="shared" si="0"/>
        <v>74437312.456399873</v>
      </c>
    </row>
    <row r="50" spans="1:7" s="7" customFormat="1" ht="18" thickTop="1" thickBot="1" x14ac:dyDescent="0.25">
      <c r="A50" s="24"/>
      <c r="B50" s="114">
        <v>45174</v>
      </c>
      <c r="C50" s="115"/>
      <c r="D50" s="111" t="s">
        <v>40</v>
      </c>
      <c r="E50" s="112">
        <v>16500</v>
      </c>
      <c r="F50" s="181"/>
      <c r="G50" s="113">
        <f t="shared" si="0"/>
        <v>74453812.456399873</v>
      </c>
    </row>
    <row r="51" spans="1:7" s="7" customFormat="1" ht="19.5" customHeight="1" thickTop="1" thickBot="1" x14ac:dyDescent="0.25">
      <c r="A51" s="24"/>
      <c r="B51" s="114">
        <v>45174</v>
      </c>
      <c r="C51" s="115"/>
      <c r="D51" s="111" t="s">
        <v>40</v>
      </c>
      <c r="E51" s="112">
        <v>9270</v>
      </c>
      <c r="F51" s="181"/>
      <c r="G51" s="113">
        <f t="shared" si="0"/>
        <v>74463082.456399873</v>
      </c>
    </row>
    <row r="52" spans="1:7" s="7" customFormat="1" ht="18" thickTop="1" thickBot="1" x14ac:dyDescent="0.25">
      <c r="A52" s="24"/>
      <c r="B52" s="114">
        <v>45174</v>
      </c>
      <c r="C52" s="115"/>
      <c r="D52" s="111" t="s">
        <v>40</v>
      </c>
      <c r="E52" s="112">
        <v>6770</v>
      </c>
      <c r="F52" s="181"/>
      <c r="G52" s="113">
        <f t="shared" si="0"/>
        <v>74469852.456399873</v>
      </c>
    </row>
    <row r="53" spans="1:7" s="7" customFormat="1" ht="24" customHeight="1" thickTop="1" thickBot="1" x14ac:dyDescent="0.25">
      <c r="A53" s="24"/>
      <c r="B53" s="114">
        <v>45174</v>
      </c>
      <c r="C53" s="115"/>
      <c r="D53" s="198" t="s">
        <v>40</v>
      </c>
      <c r="E53" s="112">
        <v>1010</v>
      </c>
      <c r="F53" s="183"/>
      <c r="G53" s="113">
        <f t="shared" si="0"/>
        <v>74470862.456399873</v>
      </c>
    </row>
    <row r="54" spans="1:7" s="7" customFormat="1" ht="21" customHeight="1" thickTop="1" thickBot="1" x14ac:dyDescent="0.25">
      <c r="A54" s="24"/>
      <c r="B54" s="114">
        <v>45174</v>
      </c>
      <c r="C54" s="115"/>
      <c r="D54" s="111" t="s">
        <v>40</v>
      </c>
      <c r="E54" s="112">
        <v>65150</v>
      </c>
      <c r="F54" s="181"/>
      <c r="G54" s="113">
        <f t="shared" si="0"/>
        <v>74536012.456399873</v>
      </c>
    </row>
    <row r="55" spans="1:7" s="7" customFormat="1" ht="18" thickTop="1" thickBot="1" x14ac:dyDescent="0.25">
      <c r="A55" s="24"/>
      <c r="B55" s="114">
        <v>45174</v>
      </c>
      <c r="C55" s="115"/>
      <c r="D55" s="111" t="s">
        <v>40</v>
      </c>
      <c r="E55" s="112">
        <v>100</v>
      </c>
      <c r="F55" s="181"/>
      <c r="G55" s="113">
        <f t="shared" si="0"/>
        <v>74536112.456399873</v>
      </c>
    </row>
    <row r="56" spans="1:7" s="7" customFormat="1" ht="18" thickTop="1" thickBot="1" x14ac:dyDescent="0.25">
      <c r="A56" s="24"/>
      <c r="B56" s="114">
        <v>45174</v>
      </c>
      <c r="C56" s="115"/>
      <c r="D56" s="111" t="s">
        <v>28</v>
      </c>
      <c r="E56" s="112">
        <v>165857.21</v>
      </c>
      <c r="F56" s="182">
        <v>4237.13</v>
      </c>
      <c r="G56" s="113">
        <f t="shared" si="0"/>
        <v>74697732.536399871</v>
      </c>
    </row>
    <row r="57" spans="1:7" s="7" customFormat="1" ht="18" thickTop="1" thickBot="1" x14ac:dyDescent="0.25">
      <c r="A57" s="24"/>
      <c r="B57" s="114">
        <v>45174</v>
      </c>
      <c r="C57" s="115"/>
      <c r="D57" s="111" t="s">
        <v>22</v>
      </c>
      <c r="E57" s="112"/>
      <c r="F57" s="181">
        <v>773697.24</v>
      </c>
      <c r="G57" s="113">
        <f t="shared" si="0"/>
        <v>73924035.296399876</v>
      </c>
    </row>
    <row r="58" spans="1:7" s="7" customFormat="1" ht="15" customHeight="1" thickTop="1" thickBot="1" x14ac:dyDescent="0.25">
      <c r="A58" s="24"/>
      <c r="B58" s="114">
        <v>45175</v>
      </c>
      <c r="C58" s="115"/>
      <c r="D58" s="111" t="s">
        <v>40</v>
      </c>
      <c r="E58" s="112">
        <v>78395</v>
      </c>
      <c r="F58" s="181"/>
      <c r="G58" s="113">
        <f t="shared" si="0"/>
        <v>74002430.296399876</v>
      </c>
    </row>
    <row r="59" spans="1:7" s="7" customFormat="1" ht="18" thickTop="1" thickBot="1" x14ac:dyDescent="0.25">
      <c r="A59" s="24"/>
      <c r="B59" s="114">
        <v>45175</v>
      </c>
      <c r="C59" s="115"/>
      <c r="D59" s="111" t="s">
        <v>40</v>
      </c>
      <c r="E59" s="112">
        <v>35820</v>
      </c>
      <c r="F59" s="181"/>
      <c r="G59" s="113">
        <f t="shared" si="0"/>
        <v>74038250.296399876</v>
      </c>
    </row>
    <row r="60" spans="1:7" s="7" customFormat="1" ht="24" customHeight="1" thickTop="1" thickBot="1" x14ac:dyDescent="0.25">
      <c r="A60" s="24"/>
      <c r="B60" s="114">
        <v>45175</v>
      </c>
      <c r="C60" s="115"/>
      <c r="D60" s="111" t="s">
        <v>40</v>
      </c>
      <c r="E60" s="112">
        <v>10000</v>
      </c>
      <c r="F60" s="183"/>
      <c r="G60" s="113">
        <f t="shared" si="0"/>
        <v>74048250.296399876</v>
      </c>
    </row>
    <row r="61" spans="1:7" s="7" customFormat="1" ht="18" thickTop="1" thickBot="1" x14ac:dyDescent="0.25">
      <c r="A61" s="24"/>
      <c r="B61" s="114">
        <v>45175</v>
      </c>
      <c r="C61" s="115"/>
      <c r="D61" s="111" t="s">
        <v>40</v>
      </c>
      <c r="E61" s="112">
        <v>8800</v>
      </c>
      <c r="F61" s="181"/>
      <c r="G61" s="113">
        <f t="shared" si="0"/>
        <v>74057050.296399876</v>
      </c>
    </row>
    <row r="62" spans="1:7" s="7" customFormat="1" ht="29.25" customHeight="1" thickTop="1" thickBot="1" x14ac:dyDescent="0.25">
      <c r="A62" s="24"/>
      <c r="B62" s="114">
        <v>45175</v>
      </c>
      <c r="C62" s="115"/>
      <c r="D62" s="111" t="s">
        <v>40</v>
      </c>
      <c r="E62" s="112">
        <v>4695</v>
      </c>
      <c r="F62" s="181"/>
      <c r="G62" s="113">
        <f t="shared" si="0"/>
        <v>74061745.296399876</v>
      </c>
    </row>
    <row r="63" spans="1:7" s="7" customFormat="1" ht="18" thickTop="1" thickBot="1" x14ac:dyDescent="0.25">
      <c r="A63" s="24"/>
      <c r="B63" s="114">
        <v>45175</v>
      </c>
      <c r="C63" s="115"/>
      <c r="D63" s="116" t="s">
        <v>40</v>
      </c>
      <c r="E63" s="112">
        <v>34556</v>
      </c>
      <c r="F63" s="183"/>
      <c r="G63" s="113">
        <f t="shared" si="0"/>
        <v>74096301.296399876</v>
      </c>
    </row>
    <row r="64" spans="1:7" s="7" customFormat="1" ht="18" thickTop="1" thickBot="1" x14ac:dyDescent="0.25">
      <c r="A64" s="24"/>
      <c r="B64" s="114">
        <v>45175</v>
      </c>
      <c r="C64" s="115"/>
      <c r="D64" s="111" t="s">
        <v>40</v>
      </c>
      <c r="E64" s="112">
        <v>1770</v>
      </c>
      <c r="F64" s="181"/>
      <c r="G64" s="113">
        <f t="shared" si="0"/>
        <v>74098071.296399876</v>
      </c>
    </row>
    <row r="65" spans="1:7" s="7" customFormat="1" ht="18" thickTop="1" thickBot="1" x14ac:dyDescent="0.25">
      <c r="A65" s="24"/>
      <c r="B65" s="114">
        <v>45175</v>
      </c>
      <c r="C65" s="115"/>
      <c r="D65" s="111" t="s">
        <v>28</v>
      </c>
      <c r="E65" s="112">
        <v>78863.05</v>
      </c>
      <c r="F65" s="181">
        <v>2086.5</v>
      </c>
      <c r="G65" s="113">
        <f t="shared" si="0"/>
        <v>74174847.846399873</v>
      </c>
    </row>
    <row r="66" spans="1:7" s="7" customFormat="1" ht="31.5" thickTop="1" thickBot="1" x14ac:dyDescent="0.25">
      <c r="A66" s="24"/>
      <c r="B66" s="114">
        <v>45175</v>
      </c>
      <c r="C66" s="115"/>
      <c r="D66" s="111" t="s">
        <v>49</v>
      </c>
      <c r="E66" s="112">
        <v>177.2</v>
      </c>
      <c r="F66" s="181">
        <v>30.315999999999999</v>
      </c>
      <c r="G66" s="113">
        <f t="shared" si="0"/>
        <v>74174994.730399877</v>
      </c>
    </row>
    <row r="67" spans="1:7" s="7" customFormat="1" ht="21" customHeight="1" thickTop="1" thickBot="1" x14ac:dyDescent="0.25">
      <c r="A67" s="24"/>
      <c r="B67" s="114">
        <v>45175</v>
      </c>
      <c r="C67" s="115"/>
      <c r="D67" s="111" t="s">
        <v>84</v>
      </c>
      <c r="E67" s="112">
        <v>237500</v>
      </c>
      <c r="F67" s="181"/>
      <c r="G67" s="113">
        <f>G66+E67-F67</f>
        <v>74412494.730399877</v>
      </c>
    </row>
    <row r="68" spans="1:7" s="7" customFormat="1" ht="21" customHeight="1" thickTop="1" thickBot="1" x14ac:dyDescent="0.25">
      <c r="A68" s="24"/>
      <c r="B68" s="114">
        <v>45176</v>
      </c>
      <c r="C68" s="115"/>
      <c r="D68" s="111" t="s">
        <v>40</v>
      </c>
      <c r="E68" s="112">
        <v>116916</v>
      </c>
      <c r="F68" s="181"/>
      <c r="G68" s="113">
        <f>G67+E68-F68</f>
        <v>74529410.730399877</v>
      </c>
    </row>
    <row r="69" spans="1:7" s="7" customFormat="1" ht="18" thickTop="1" thickBot="1" x14ac:dyDescent="0.25">
      <c r="A69" s="24"/>
      <c r="B69" s="114">
        <v>45176</v>
      </c>
      <c r="C69" s="115"/>
      <c r="D69" s="111" t="s">
        <v>40</v>
      </c>
      <c r="E69" s="112">
        <v>57945</v>
      </c>
      <c r="F69" s="181"/>
      <c r="G69" s="113">
        <f t="shared" ref="G69:G132" si="1">G68+E69-F69</f>
        <v>74587355.730399877</v>
      </c>
    </row>
    <row r="70" spans="1:7" s="7" customFormat="1" ht="18" thickTop="1" thickBot="1" x14ac:dyDescent="0.25">
      <c r="A70" s="24"/>
      <c r="B70" s="114">
        <v>45176</v>
      </c>
      <c r="C70" s="115"/>
      <c r="D70" s="111" t="s">
        <v>40</v>
      </c>
      <c r="E70" s="112">
        <v>11855</v>
      </c>
      <c r="F70" s="181"/>
      <c r="G70" s="113">
        <f t="shared" si="1"/>
        <v>74599210.730399877</v>
      </c>
    </row>
    <row r="71" spans="1:7" s="7" customFormat="1" ht="18" thickTop="1" thickBot="1" x14ac:dyDescent="0.25">
      <c r="A71" s="24"/>
      <c r="B71" s="114">
        <v>45176</v>
      </c>
      <c r="C71" s="115"/>
      <c r="D71" s="111" t="s">
        <v>40</v>
      </c>
      <c r="E71" s="112">
        <v>9400</v>
      </c>
      <c r="F71" s="181"/>
      <c r="G71" s="113">
        <f t="shared" si="1"/>
        <v>74608610.730399877</v>
      </c>
    </row>
    <row r="72" spans="1:7" s="7" customFormat="1" ht="18" thickTop="1" thickBot="1" x14ac:dyDescent="0.25">
      <c r="A72" s="24"/>
      <c r="B72" s="114">
        <v>45176</v>
      </c>
      <c r="C72" s="115"/>
      <c r="D72" s="111" t="s">
        <v>40</v>
      </c>
      <c r="E72" s="117">
        <v>6715</v>
      </c>
      <c r="F72" s="181"/>
      <c r="G72" s="113">
        <f t="shared" si="1"/>
        <v>74615325.730399877</v>
      </c>
    </row>
    <row r="73" spans="1:7" s="7" customFormat="1" ht="18" thickTop="1" thickBot="1" x14ac:dyDescent="0.25">
      <c r="A73" s="24"/>
      <c r="B73" s="114">
        <v>45176</v>
      </c>
      <c r="C73" s="115"/>
      <c r="D73" s="111" t="s">
        <v>40</v>
      </c>
      <c r="E73" s="117">
        <v>55660</v>
      </c>
      <c r="F73" s="181"/>
      <c r="G73" s="113">
        <f t="shared" si="1"/>
        <v>74670985.730399877</v>
      </c>
    </row>
    <row r="74" spans="1:7" s="7" customFormat="1" ht="18" thickTop="1" thickBot="1" x14ac:dyDescent="0.25">
      <c r="A74" s="24"/>
      <c r="B74" s="114">
        <v>45176</v>
      </c>
      <c r="C74" s="115"/>
      <c r="D74" s="111" t="s">
        <v>40</v>
      </c>
      <c r="E74" s="117">
        <v>1420</v>
      </c>
      <c r="F74" s="184"/>
      <c r="G74" s="113">
        <f t="shared" si="1"/>
        <v>74672405.730399877</v>
      </c>
    </row>
    <row r="75" spans="1:7" s="7" customFormat="1" ht="18" thickTop="1" thickBot="1" x14ac:dyDescent="0.25">
      <c r="A75" s="24"/>
      <c r="B75" s="114">
        <v>45176</v>
      </c>
      <c r="C75" s="115"/>
      <c r="D75" s="111" t="s">
        <v>28</v>
      </c>
      <c r="E75" s="117">
        <v>105130.52</v>
      </c>
      <c r="F75" s="184">
        <v>2700.57</v>
      </c>
      <c r="G75" s="113">
        <f t="shared" si="1"/>
        <v>74774835.68039988</v>
      </c>
    </row>
    <row r="76" spans="1:7" s="7" customFormat="1" ht="46.5" thickTop="1" thickBot="1" x14ac:dyDescent="0.25">
      <c r="A76" s="24"/>
      <c r="B76" s="114">
        <v>45176</v>
      </c>
      <c r="C76" s="115"/>
      <c r="D76" s="116" t="s">
        <v>86</v>
      </c>
      <c r="E76" s="112">
        <v>1280</v>
      </c>
      <c r="F76" s="181"/>
      <c r="G76" s="113">
        <f t="shared" si="1"/>
        <v>74776115.68039988</v>
      </c>
    </row>
    <row r="77" spans="1:7" s="7" customFormat="1" ht="18" customHeight="1" thickTop="1" thickBot="1" x14ac:dyDescent="0.25">
      <c r="A77" s="24"/>
      <c r="B77" s="114">
        <v>45176</v>
      </c>
      <c r="C77" s="115"/>
      <c r="D77" s="111" t="s">
        <v>84</v>
      </c>
      <c r="E77" s="112">
        <v>1043566.75</v>
      </c>
      <c r="F77" s="181"/>
      <c r="G77" s="113">
        <f t="shared" si="1"/>
        <v>75819682.43039988</v>
      </c>
    </row>
    <row r="78" spans="1:7" s="7" customFormat="1" ht="18" customHeight="1" thickTop="1" thickBot="1" x14ac:dyDescent="0.25">
      <c r="A78" s="24"/>
      <c r="B78" s="114">
        <v>45177</v>
      </c>
      <c r="C78" s="115"/>
      <c r="D78" s="111" t="s">
        <v>40</v>
      </c>
      <c r="E78" s="112">
        <v>80155</v>
      </c>
      <c r="F78" s="181"/>
      <c r="G78" s="113">
        <f t="shared" si="1"/>
        <v>75899837.43039988</v>
      </c>
    </row>
    <row r="79" spans="1:7" s="103" customFormat="1" ht="18" thickTop="1" thickBot="1" x14ac:dyDescent="0.25">
      <c r="A79" s="102"/>
      <c r="B79" s="114">
        <v>45177</v>
      </c>
      <c r="C79" s="115"/>
      <c r="D79" s="111" t="s">
        <v>40</v>
      </c>
      <c r="E79" s="112">
        <v>5875</v>
      </c>
      <c r="F79" s="181"/>
      <c r="G79" s="113">
        <f t="shared" si="1"/>
        <v>75905712.43039988</v>
      </c>
    </row>
    <row r="80" spans="1:7" s="7" customFormat="1" ht="18" thickTop="1" thickBot="1" x14ac:dyDescent="0.25">
      <c r="A80" s="24"/>
      <c r="B80" s="114">
        <v>45177</v>
      </c>
      <c r="C80" s="115"/>
      <c r="D80" s="111" t="s">
        <v>40</v>
      </c>
      <c r="E80" s="112">
        <v>119650</v>
      </c>
      <c r="F80" s="184"/>
      <c r="G80" s="113">
        <f t="shared" si="1"/>
        <v>76025362.43039988</v>
      </c>
    </row>
    <row r="81" spans="1:9" s="7" customFormat="1" ht="18" thickTop="1" thickBot="1" x14ac:dyDescent="0.25">
      <c r="A81" s="24"/>
      <c r="B81" s="114">
        <v>45177</v>
      </c>
      <c r="C81" s="115"/>
      <c r="D81" s="111" t="s">
        <v>40</v>
      </c>
      <c r="E81" s="112">
        <v>8767</v>
      </c>
      <c r="F81" s="181"/>
      <c r="G81" s="113">
        <f t="shared" si="1"/>
        <v>76034129.43039988</v>
      </c>
    </row>
    <row r="82" spans="1:9" s="7" customFormat="1" ht="18" thickTop="1" thickBot="1" x14ac:dyDescent="0.25">
      <c r="A82" s="24"/>
      <c r="B82" s="114">
        <v>45177</v>
      </c>
      <c r="C82" s="115"/>
      <c r="D82" s="111" t="s">
        <v>40</v>
      </c>
      <c r="E82" s="112">
        <v>9420</v>
      </c>
      <c r="F82" s="181"/>
      <c r="G82" s="113">
        <f t="shared" si="1"/>
        <v>76043549.43039988</v>
      </c>
    </row>
    <row r="83" spans="1:9" s="7" customFormat="1" ht="18.75" customHeight="1" thickTop="1" thickBot="1" x14ac:dyDescent="0.25">
      <c r="A83" s="24"/>
      <c r="B83" s="114">
        <v>45177</v>
      </c>
      <c r="C83" s="115"/>
      <c r="D83" s="111" t="s">
        <v>40</v>
      </c>
      <c r="E83" s="112">
        <v>500</v>
      </c>
      <c r="F83" s="181"/>
      <c r="G83" s="113">
        <f t="shared" si="1"/>
        <v>76044049.43039988</v>
      </c>
    </row>
    <row r="84" spans="1:9" s="7" customFormat="1" ht="18.75" customHeight="1" thickTop="1" thickBot="1" x14ac:dyDescent="0.25">
      <c r="A84" s="24"/>
      <c r="B84" s="114">
        <v>45177</v>
      </c>
      <c r="C84" s="115"/>
      <c r="D84" s="192" t="s">
        <v>40</v>
      </c>
      <c r="E84" s="112">
        <v>67585</v>
      </c>
      <c r="F84" s="181"/>
      <c r="G84" s="113">
        <f t="shared" si="1"/>
        <v>76111634.43039988</v>
      </c>
    </row>
    <row r="85" spans="1:9" s="7" customFormat="1" ht="22.5" customHeight="1" thickTop="1" thickBot="1" x14ac:dyDescent="0.25">
      <c r="A85" s="24"/>
      <c r="B85" s="114">
        <v>45177</v>
      </c>
      <c r="C85" s="115"/>
      <c r="D85" s="130" t="s">
        <v>28</v>
      </c>
      <c r="E85" s="112">
        <v>61462.35</v>
      </c>
      <c r="F85" s="181">
        <v>1563.68</v>
      </c>
      <c r="G85" s="113">
        <f t="shared" si="1"/>
        <v>76171533.100399867</v>
      </c>
    </row>
    <row r="86" spans="1:9" s="7" customFormat="1" ht="15" customHeight="1" thickTop="1" thickBot="1" x14ac:dyDescent="0.25">
      <c r="A86" s="24"/>
      <c r="B86" s="114">
        <v>45177</v>
      </c>
      <c r="C86" s="115"/>
      <c r="D86" s="111" t="s">
        <v>48</v>
      </c>
      <c r="E86" s="112">
        <v>557130</v>
      </c>
      <c r="F86" s="181"/>
      <c r="G86" s="113">
        <f t="shared" si="1"/>
        <v>76728663.100399867</v>
      </c>
    </row>
    <row r="87" spans="1:9" s="7" customFormat="1" ht="18" thickTop="1" thickBot="1" x14ac:dyDescent="0.25">
      <c r="A87" s="24"/>
      <c r="B87" s="114">
        <v>45177</v>
      </c>
      <c r="C87" s="115"/>
      <c r="D87" s="111" t="s">
        <v>22</v>
      </c>
      <c r="E87" s="112"/>
      <c r="F87" s="181">
        <v>16787880.07</v>
      </c>
      <c r="G87" s="113">
        <f t="shared" si="1"/>
        <v>59940783.030399866</v>
      </c>
      <c r="H87" s="191"/>
      <c r="I87" s="101"/>
    </row>
    <row r="88" spans="1:9" s="7" customFormat="1" ht="18" thickTop="1" thickBot="1" x14ac:dyDescent="0.25">
      <c r="A88" s="24"/>
      <c r="B88" s="114">
        <v>45178</v>
      </c>
      <c r="C88" s="115"/>
      <c r="D88" s="111" t="s">
        <v>40</v>
      </c>
      <c r="E88" s="112">
        <v>7500</v>
      </c>
      <c r="F88" s="181"/>
      <c r="G88" s="113">
        <f t="shared" si="1"/>
        <v>59948283.030399866</v>
      </c>
    </row>
    <row r="89" spans="1:9" s="7" customFormat="1" ht="18" thickTop="1" thickBot="1" x14ac:dyDescent="0.25">
      <c r="A89" s="24"/>
      <c r="B89" s="114">
        <v>45178</v>
      </c>
      <c r="C89" s="115"/>
      <c r="D89" s="111" t="s">
        <v>40</v>
      </c>
      <c r="E89" s="112">
        <v>25000</v>
      </c>
      <c r="F89" s="181"/>
      <c r="G89" s="113">
        <f t="shared" si="1"/>
        <v>59973283.030399866</v>
      </c>
    </row>
    <row r="90" spans="1:9" s="7" customFormat="1" ht="18" thickTop="1" thickBot="1" x14ac:dyDescent="0.25">
      <c r="A90" s="24"/>
      <c r="B90" s="114">
        <v>45178</v>
      </c>
      <c r="C90" s="115"/>
      <c r="D90" s="116" t="s">
        <v>28</v>
      </c>
      <c r="E90" s="112">
        <v>20000</v>
      </c>
      <c r="F90" s="181">
        <v>519.79999999999995</v>
      </c>
      <c r="G90" s="113">
        <f t="shared" si="1"/>
        <v>59992763.230399869</v>
      </c>
    </row>
    <row r="91" spans="1:9" s="7" customFormat="1" ht="18" thickTop="1" thickBot="1" x14ac:dyDescent="0.25">
      <c r="A91" s="24"/>
      <c r="B91" s="114">
        <v>45179</v>
      </c>
      <c r="C91" s="115"/>
      <c r="D91" s="111" t="s">
        <v>40</v>
      </c>
      <c r="E91" s="112">
        <v>5500</v>
      </c>
      <c r="F91" s="181"/>
      <c r="G91" s="113">
        <f t="shared" si="1"/>
        <v>59998263.230399869</v>
      </c>
    </row>
    <row r="92" spans="1:9" s="7" customFormat="1" ht="18" thickTop="1" thickBot="1" x14ac:dyDescent="0.25">
      <c r="A92" s="24"/>
      <c r="B92" s="114">
        <v>45180</v>
      </c>
      <c r="C92" s="115"/>
      <c r="D92" s="111" t="s">
        <v>40</v>
      </c>
      <c r="E92" s="112">
        <v>45745</v>
      </c>
      <c r="F92" s="181"/>
      <c r="G92" s="113">
        <f t="shared" si="1"/>
        <v>60044008.230399869</v>
      </c>
    </row>
    <row r="93" spans="1:9" s="7" customFormat="1" ht="18" thickTop="1" thickBot="1" x14ac:dyDescent="0.25">
      <c r="A93" s="24"/>
      <c r="B93" s="114">
        <v>45180</v>
      </c>
      <c r="C93" s="115"/>
      <c r="D93" s="111" t="s">
        <v>40</v>
      </c>
      <c r="E93" s="112">
        <v>48523</v>
      </c>
      <c r="F93" s="181"/>
      <c r="G93" s="113">
        <f t="shared" si="1"/>
        <v>60092531.230399869</v>
      </c>
    </row>
    <row r="94" spans="1:9" s="7" customFormat="1" ht="18" thickTop="1" thickBot="1" x14ac:dyDescent="0.25">
      <c r="A94" s="24"/>
      <c r="B94" s="114">
        <v>45180</v>
      </c>
      <c r="C94" s="115"/>
      <c r="D94" s="111" t="s">
        <v>40</v>
      </c>
      <c r="E94" s="112">
        <v>11540</v>
      </c>
      <c r="F94" s="181"/>
      <c r="G94" s="113">
        <f t="shared" si="1"/>
        <v>60104071.230399869</v>
      </c>
    </row>
    <row r="95" spans="1:9" s="7" customFormat="1" ht="18" thickTop="1" thickBot="1" x14ac:dyDescent="0.25">
      <c r="A95" s="24"/>
      <c r="B95" s="114">
        <v>45180</v>
      </c>
      <c r="C95" s="115"/>
      <c r="D95" s="111" t="s">
        <v>40</v>
      </c>
      <c r="E95" s="112">
        <v>4210</v>
      </c>
      <c r="F95" s="181"/>
      <c r="G95" s="113">
        <f t="shared" si="1"/>
        <v>60108281.230399869</v>
      </c>
      <c r="H95" s="101"/>
    </row>
    <row r="96" spans="1:9" s="7" customFormat="1" ht="18" thickTop="1" thickBot="1" x14ac:dyDescent="0.25">
      <c r="A96" s="24"/>
      <c r="B96" s="114">
        <v>45180</v>
      </c>
      <c r="C96" s="115"/>
      <c r="D96" s="111" t="s">
        <v>40</v>
      </c>
      <c r="E96" s="112">
        <v>3980</v>
      </c>
      <c r="F96" s="181"/>
      <c r="G96" s="113">
        <f t="shared" si="1"/>
        <v>60112261.230399869</v>
      </c>
    </row>
    <row r="97" spans="1:7" s="7" customFormat="1" ht="18" thickTop="1" thickBot="1" x14ac:dyDescent="0.25">
      <c r="A97" s="24"/>
      <c r="B97" s="114">
        <v>45180</v>
      </c>
      <c r="C97" s="115"/>
      <c r="D97" s="111" t="s">
        <v>40</v>
      </c>
      <c r="E97" s="112">
        <v>52179</v>
      </c>
      <c r="F97" s="181"/>
      <c r="G97" s="113">
        <f t="shared" si="1"/>
        <v>60164440.230399869</v>
      </c>
    </row>
    <row r="98" spans="1:7" s="7" customFormat="1" ht="19.5" customHeight="1" thickTop="1" thickBot="1" x14ac:dyDescent="0.25">
      <c r="A98" s="24"/>
      <c r="B98" s="114">
        <v>45180</v>
      </c>
      <c r="C98" s="115"/>
      <c r="D98" s="111" t="s">
        <v>28</v>
      </c>
      <c r="E98" s="112">
        <v>44377.52</v>
      </c>
      <c r="F98" s="181">
        <v>1137.01</v>
      </c>
      <c r="G98" s="113">
        <f t="shared" si="1"/>
        <v>60207680.740399875</v>
      </c>
    </row>
    <row r="99" spans="1:7" s="7" customFormat="1" ht="18" thickTop="1" thickBot="1" x14ac:dyDescent="0.25">
      <c r="A99" s="24"/>
      <c r="B99" s="114">
        <v>45180</v>
      </c>
      <c r="C99" s="115"/>
      <c r="D99" s="111" t="s">
        <v>87</v>
      </c>
      <c r="E99" s="112">
        <v>125635.95</v>
      </c>
      <c r="F99" s="181"/>
      <c r="G99" s="113">
        <f t="shared" si="1"/>
        <v>60333316.690399878</v>
      </c>
    </row>
    <row r="100" spans="1:7" s="7" customFormat="1" ht="18" thickTop="1" thickBot="1" x14ac:dyDescent="0.25">
      <c r="A100" s="24"/>
      <c r="B100" s="114">
        <v>45180</v>
      </c>
      <c r="C100" s="115"/>
      <c r="D100" s="111" t="s">
        <v>87</v>
      </c>
      <c r="E100" s="112">
        <v>757657.76</v>
      </c>
      <c r="F100" s="181"/>
      <c r="G100" s="113">
        <f t="shared" si="1"/>
        <v>61090974.450399876</v>
      </c>
    </row>
    <row r="101" spans="1:7" s="7" customFormat="1" ht="21" customHeight="1" thickTop="1" thickBot="1" x14ac:dyDescent="0.25">
      <c r="A101" s="24"/>
      <c r="B101" s="114">
        <v>45180</v>
      </c>
      <c r="C101" s="115"/>
      <c r="D101" s="111" t="s">
        <v>22</v>
      </c>
      <c r="E101" s="112"/>
      <c r="F101" s="181">
        <v>1363815.99</v>
      </c>
      <c r="G101" s="113">
        <f t="shared" si="1"/>
        <v>59727158.460399874</v>
      </c>
    </row>
    <row r="102" spans="1:7" s="7" customFormat="1" ht="18" thickTop="1" thickBot="1" x14ac:dyDescent="0.25">
      <c r="A102" s="24"/>
      <c r="B102" s="114">
        <v>45181</v>
      </c>
      <c r="C102" s="115"/>
      <c r="D102" s="111" t="s">
        <v>40</v>
      </c>
      <c r="E102" s="112">
        <v>86560</v>
      </c>
      <c r="F102" s="182"/>
      <c r="G102" s="113">
        <f t="shared" si="1"/>
        <v>59813718.460399874</v>
      </c>
    </row>
    <row r="103" spans="1:7" s="7" customFormat="1" ht="18" thickTop="1" thickBot="1" x14ac:dyDescent="0.25">
      <c r="A103" s="24"/>
      <c r="B103" s="114">
        <v>45181</v>
      </c>
      <c r="C103" s="115"/>
      <c r="D103" s="116" t="s">
        <v>40</v>
      </c>
      <c r="E103" s="112">
        <v>46356</v>
      </c>
      <c r="F103" s="181"/>
      <c r="G103" s="113">
        <f t="shared" si="1"/>
        <v>59860074.460399874</v>
      </c>
    </row>
    <row r="104" spans="1:7" s="7" customFormat="1" ht="18" thickTop="1" thickBot="1" x14ac:dyDescent="0.25">
      <c r="A104" s="24"/>
      <c r="B104" s="114">
        <v>45181</v>
      </c>
      <c r="C104" s="115"/>
      <c r="D104" s="111" t="s">
        <v>40</v>
      </c>
      <c r="E104" s="112">
        <v>10950</v>
      </c>
      <c r="F104" s="181"/>
      <c r="G104" s="113">
        <f t="shared" si="1"/>
        <v>59871024.460399874</v>
      </c>
    </row>
    <row r="105" spans="1:7" s="7" customFormat="1" ht="18" thickTop="1" thickBot="1" x14ac:dyDescent="0.25">
      <c r="A105" s="24"/>
      <c r="B105" s="114">
        <v>45181</v>
      </c>
      <c r="C105" s="115"/>
      <c r="D105" s="111" t="s">
        <v>40</v>
      </c>
      <c r="E105" s="112">
        <v>3850</v>
      </c>
      <c r="F105" s="181"/>
      <c r="G105" s="113">
        <f t="shared" si="1"/>
        <v>59874874.460399874</v>
      </c>
    </row>
    <row r="106" spans="1:7" s="7" customFormat="1" ht="20.25" customHeight="1" thickTop="1" thickBot="1" x14ac:dyDescent="0.25">
      <c r="A106" s="24"/>
      <c r="B106" s="114">
        <v>45181</v>
      </c>
      <c r="C106" s="115"/>
      <c r="D106" s="111" t="s">
        <v>40</v>
      </c>
      <c r="E106" s="112">
        <v>4674</v>
      </c>
      <c r="F106" s="181"/>
      <c r="G106" s="113">
        <f t="shared" si="1"/>
        <v>59879548.460399874</v>
      </c>
    </row>
    <row r="107" spans="1:7" s="7" customFormat="1" ht="18" thickTop="1" thickBot="1" x14ac:dyDescent="0.25">
      <c r="A107" s="24"/>
      <c r="B107" s="114">
        <v>45181</v>
      </c>
      <c r="C107" s="115"/>
      <c r="D107" s="111" t="s">
        <v>40</v>
      </c>
      <c r="E107" s="112">
        <v>122400</v>
      </c>
      <c r="F107" s="181"/>
      <c r="G107" s="113">
        <f t="shared" si="1"/>
        <v>60001948.460399874</v>
      </c>
    </row>
    <row r="108" spans="1:7" s="7" customFormat="1" ht="18" thickTop="1" thickBot="1" x14ac:dyDescent="0.25">
      <c r="A108" s="24"/>
      <c r="B108" s="114">
        <v>45181</v>
      </c>
      <c r="C108" s="115"/>
      <c r="D108" s="111" t="s">
        <v>40</v>
      </c>
      <c r="E108" s="112">
        <v>654</v>
      </c>
      <c r="F108" s="181"/>
      <c r="G108" s="113">
        <f t="shared" si="1"/>
        <v>60002602.460399874</v>
      </c>
    </row>
    <row r="109" spans="1:7" s="7" customFormat="1" ht="18" thickTop="1" thickBot="1" x14ac:dyDescent="0.25">
      <c r="A109" s="24"/>
      <c r="B109" s="114">
        <v>45181</v>
      </c>
      <c r="C109" s="115"/>
      <c r="D109" s="111" t="s">
        <v>28</v>
      </c>
      <c r="E109" s="112">
        <v>60838.73</v>
      </c>
      <c r="F109" s="181">
        <v>1573.9</v>
      </c>
      <c r="G109" s="113">
        <f t="shared" si="1"/>
        <v>60061867.290399872</v>
      </c>
    </row>
    <row r="110" spans="1:7" s="7" customFormat="1" ht="37.5" customHeight="1" thickTop="1" thickBot="1" x14ac:dyDescent="0.25">
      <c r="A110" s="24"/>
      <c r="B110" s="118">
        <v>45181</v>
      </c>
      <c r="C110" s="119"/>
      <c r="D110" s="111" t="s">
        <v>88</v>
      </c>
      <c r="E110" s="112">
        <v>3500</v>
      </c>
      <c r="F110" s="181"/>
      <c r="G110" s="113">
        <f t="shared" si="1"/>
        <v>60065367.290399872</v>
      </c>
    </row>
    <row r="111" spans="1:7" s="7" customFormat="1" ht="31.5" thickTop="1" thickBot="1" x14ac:dyDescent="0.25">
      <c r="A111" s="24"/>
      <c r="B111" s="114">
        <v>45181</v>
      </c>
      <c r="C111" s="115"/>
      <c r="D111" s="111" t="s">
        <v>48</v>
      </c>
      <c r="E111" s="112">
        <v>258667.5</v>
      </c>
      <c r="F111" s="181"/>
      <c r="G111" s="113">
        <f t="shared" si="1"/>
        <v>60324034.790399872</v>
      </c>
    </row>
    <row r="112" spans="1:7" s="7" customFormat="1" ht="18" thickTop="1" thickBot="1" x14ac:dyDescent="0.25">
      <c r="A112" s="24"/>
      <c r="B112" s="114">
        <v>45181</v>
      </c>
      <c r="C112" s="115"/>
      <c r="D112" s="111" t="s">
        <v>22</v>
      </c>
      <c r="E112" s="112"/>
      <c r="F112" s="181">
        <v>1274460.3600000001</v>
      </c>
      <c r="G112" s="113">
        <f t="shared" si="1"/>
        <v>59049574.430399872</v>
      </c>
    </row>
    <row r="113" spans="1:7" s="7" customFormat="1" ht="17.25" customHeight="1" thickTop="1" thickBot="1" x14ac:dyDescent="0.25">
      <c r="A113" s="24"/>
      <c r="B113" s="114">
        <v>45182</v>
      </c>
      <c r="C113" s="115"/>
      <c r="D113" s="111" t="s">
        <v>40</v>
      </c>
      <c r="E113" s="112">
        <v>5836</v>
      </c>
      <c r="F113" s="181"/>
      <c r="G113" s="113">
        <f t="shared" si="1"/>
        <v>59055410.430399872</v>
      </c>
    </row>
    <row r="114" spans="1:7" s="7" customFormat="1" ht="18" thickTop="1" thickBot="1" x14ac:dyDescent="0.25">
      <c r="A114" s="24"/>
      <c r="B114" s="114">
        <v>45182</v>
      </c>
      <c r="C114" s="115"/>
      <c r="D114" s="111" t="s">
        <v>40</v>
      </c>
      <c r="E114" s="112">
        <v>84846</v>
      </c>
      <c r="F114" s="181"/>
      <c r="G114" s="113">
        <f t="shared" si="1"/>
        <v>59140256.430399872</v>
      </c>
    </row>
    <row r="115" spans="1:7" s="7" customFormat="1" ht="21" customHeight="1" thickTop="1" thickBot="1" x14ac:dyDescent="0.25">
      <c r="A115" s="24"/>
      <c r="B115" s="114">
        <v>45182</v>
      </c>
      <c r="C115" s="115"/>
      <c r="D115" s="111" t="s">
        <v>40</v>
      </c>
      <c r="E115" s="112">
        <v>15530</v>
      </c>
      <c r="F115" s="181"/>
      <c r="G115" s="113">
        <f t="shared" si="1"/>
        <v>59155786.430399872</v>
      </c>
    </row>
    <row r="116" spans="1:7" s="7" customFormat="1" ht="15.75" customHeight="1" thickTop="1" thickBot="1" x14ac:dyDescent="0.25">
      <c r="A116" s="24"/>
      <c r="B116" s="118">
        <v>45182</v>
      </c>
      <c r="C116" s="119"/>
      <c r="D116" s="111" t="s">
        <v>40</v>
      </c>
      <c r="E116" s="112">
        <v>4195</v>
      </c>
      <c r="F116" s="181"/>
      <c r="G116" s="113">
        <f t="shared" si="1"/>
        <v>59159981.430399872</v>
      </c>
    </row>
    <row r="117" spans="1:7" s="7" customFormat="1" ht="18" thickTop="1" thickBot="1" x14ac:dyDescent="0.25">
      <c r="A117" s="24"/>
      <c r="B117" s="114">
        <v>45182</v>
      </c>
      <c r="C117" s="115"/>
      <c r="D117" s="111" t="s">
        <v>40</v>
      </c>
      <c r="E117" s="112">
        <v>95030</v>
      </c>
      <c r="F117" s="181"/>
      <c r="G117" s="113">
        <f t="shared" si="1"/>
        <v>59255011.430399872</v>
      </c>
    </row>
    <row r="118" spans="1:7" s="7" customFormat="1" ht="18" thickTop="1" thickBot="1" x14ac:dyDescent="0.25">
      <c r="A118" s="24"/>
      <c r="B118" s="114">
        <v>45182</v>
      </c>
      <c r="C118" s="115"/>
      <c r="D118" s="111" t="s">
        <v>40</v>
      </c>
      <c r="E118" s="112">
        <v>36470</v>
      </c>
      <c r="F118" s="149"/>
      <c r="G118" s="113">
        <f t="shared" si="1"/>
        <v>59291481.430399872</v>
      </c>
    </row>
    <row r="119" spans="1:7" s="7" customFormat="1" ht="18" thickTop="1" thickBot="1" x14ac:dyDescent="0.25">
      <c r="A119" s="24"/>
      <c r="B119" s="114">
        <v>45182</v>
      </c>
      <c r="C119" s="115"/>
      <c r="D119" s="111" t="s">
        <v>40</v>
      </c>
      <c r="E119" s="112">
        <v>104</v>
      </c>
      <c r="F119" s="181"/>
      <c r="G119" s="113">
        <f t="shared" si="1"/>
        <v>59291585.430399872</v>
      </c>
    </row>
    <row r="120" spans="1:7" s="7" customFormat="1" ht="18" thickTop="1" thickBot="1" x14ac:dyDescent="0.25">
      <c r="A120" s="24"/>
      <c r="B120" s="114">
        <v>45182</v>
      </c>
      <c r="C120" s="115"/>
      <c r="D120" s="111" t="s">
        <v>28</v>
      </c>
      <c r="E120" s="112">
        <v>78620.58</v>
      </c>
      <c r="F120" s="181">
        <v>2048.77</v>
      </c>
      <c r="G120" s="113">
        <f t="shared" si="1"/>
        <v>59368157.240399867</v>
      </c>
    </row>
    <row r="121" spans="1:7" s="7" customFormat="1" ht="21.75" customHeight="1" thickTop="1" thickBot="1" x14ac:dyDescent="0.25">
      <c r="A121" s="24"/>
      <c r="B121" s="114">
        <v>45183</v>
      </c>
      <c r="C121" s="115"/>
      <c r="D121" s="116" t="s">
        <v>40</v>
      </c>
      <c r="E121" s="112">
        <v>5185</v>
      </c>
      <c r="F121" s="181"/>
      <c r="G121" s="113">
        <f t="shared" si="1"/>
        <v>59373342.240399867</v>
      </c>
    </row>
    <row r="122" spans="1:7" s="7" customFormat="1" ht="18" thickTop="1" thickBot="1" x14ac:dyDescent="0.25">
      <c r="A122" s="24"/>
      <c r="B122" s="114">
        <v>45183</v>
      </c>
      <c r="C122" s="115"/>
      <c r="D122" s="111" t="s">
        <v>40</v>
      </c>
      <c r="E122" s="112">
        <v>123160</v>
      </c>
      <c r="F122" s="181"/>
      <c r="G122" s="113">
        <f t="shared" si="1"/>
        <v>59496502.240399867</v>
      </c>
    </row>
    <row r="123" spans="1:7" s="7" customFormat="1" ht="18" thickTop="1" thickBot="1" x14ac:dyDescent="0.25">
      <c r="A123" s="24"/>
      <c r="B123" s="114">
        <v>45183</v>
      </c>
      <c r="C123" s="115"/>
      <c r="D123" s="111" t="s">
        <v>40</v>
      </c>
      <c r="E123" s="112">
        <v>1040</v>
      </c>
      <c r="F123" s="181"/>
      <c r="G123" s="113">
        <f t="shared" si="1"/>
        <v>59497542.240399867</v>
      </c>
    </row>
    <row r="124" spans="1:7" s="7" customFormat="1" ht="18" thickTop="1" thickBot="1" x14ac:dyDescent="0.25">
      <c r="A124" s="24"/>
      <c r="B124" s="114">
        <v>45183</v>
      </c>
      <c r="C124" s="115"/>
      <c r="D124" s="111" t="s">
        <v>40</v>
      </c>
      <c r="E124" s="112">
        <v>3335</v>
      </c>
      <c r="F124" s="181"/>
      <c r="G124" s="113">
        <f t="shared" si="1"/>
        <v>59500877.240399867</v>
      </c>
    </row>
    <row r="125" spans="1:7" s="7" customFormat="1" ht="18" thickTop="1" thickBot="1" x14ac:dyDescent="0.25">
      <c r="A125" s="24"/>
      <c r="B125" s="114">
        <v>45183</v>
      </c>
      <c r="C125" s="115"/>
      <c r="D125" s="111" t="s">
        <v>40</v>
      </c>
      <c r="E125" s="112">
        <v>63360</v>
      </c>
      <c r="F125" s="181"/>
      <c r="G125" s="113">
        <f t="shared" si="1"/>
        <v>59564237.240399867</v>
      </c>
    </row>
    <row r="126" spans="1:7" s="7" customFormat="1" ht="18" thickTop="1" thickBot="1" x14ac:dyDescent="0.25">
      <c r="A126" s="24"/>
      <c r="B126" s="114">
        <v>45183</v>
      </c>
      <c r="C126" s="115"/>
      <c r="D126" s="111" t="s">
        <v>40</v>
      </c>
      <c r="E126" s="112">
        <v>24795</v>
      </c>
      <c r="F126" s="181"/>
      <c r="G126" s="113">
        <f t="shared" si="1"/>
        <v>59589032.240399867</v>
      </c>
    </row>
    <row r="127" spans="1:7" s="7" customFormat="1" ht="24.75" customHeight="1" thickTop="1" thickBot="1" x14ac:dyDescent="0.25">
      <c r="A127" s="24"/>
      <c r="B127" s="114">
        <v>45183</v>
      </c>
      <c r="C127" s="115"/>
      <c r="D127" s="111" t="s">
        <v>28</v>
      </c>
      <c r="E127" s="112">
        <v>64751.41</v>
      </c>
      <c r="F127" s="182">
        <v>1725.57</v>
      </c>
      <c r="G127" s="113">
        <f t="shared" si="1"/>
        <v>59652058.080399863</v>
      </c>
    </row>
    <row r="128" spans="1:7" s="7" customFormat="1" ht="18" thickTop="1" thickBot="1" x14ac:dyDescent="0.25">
      <c r="A128" s="24"/>
      <c r="B128" s="114">
        <v>45184</v>
      </c>
      <c r="C128" s="115"/>
      <c r="D128" s="111" t="s">
        <v>40</v>
      </c>
      <c r="E128" s="112">
        <v>52630</v>
      </c>
      <c r="F128" s="181"/>
      <c r="G128" s="113">
        <f t="shared" si="1"/>
        <v>59704688.080399863</v>
      </c>
    </row>
    <row r="129" spans="1:9" s="7" customFormat="1" ht="21.75" customHeight="1" thickTop="1" thickBot="1" x14ac:dyDescent="0.25">
      <c r="A129" s="24"/>
      <c r="B129" s="114">
        <v>45184</v>
      </c>
      <c r="C129" s="115"/>
      <c r="D129" s="111" t="s">
        <v>40</v>
      </c>
      <c r="E129" s="112">
        <v>25675</v>
      </c>
      <c r="F129" s="181"/>
      <c r="G129" s="113">
        <f t="shared" si="1"/>
        <v>59730363.080399863</v>
      </c>
      <c r="H129" s="191"/>
      <c r="I129" s="101"/>
    </row>
    <row r="130" spans="1:9" s="7" customFormat="1" ht="18" thickTop="1" thickBot="1" x14ac:dyDescent="0.25">
      <c r="A130" s="74"/>
      <c r="B130" s="114">
        <v>45184</v>
      </c>
      <c r="C130" s="115"/>
      <c r="D130" s="116" t="s">
        <v>40</v>
      </c>
      <c r="E130" s="112">
        <v>13300</v>
      </c>
      <c r="F130" s="183"/>
      <c r="G130" s="113">
        <f t="shared" si="1"/>
        <v>59743663.080399863</v>
      </c>
    </row>
    <row r="131" spans="1:9" s="7" customFormat="1" ht="18" thickTop="1" thickBot="1" x14ac:dyDescent="0.25">
      <c r="A131" s="74"/>
      <c r="B131" s="114">
        <v>45184</v>
      </c>
      <c r="C131" s="115"/>
      <c r="D131" s="116" t="s">
        <v>40</v>
      </c>
      <c r="E131" s="112">
        <v>6610</v>
      </c>
      <c r="F131" s="185"/>
      <c r="G131" s="113">
        <f t="shared" si="1"/>
        <v>59750273.080399863</v>
      </c>
    </row>
    <row r="132" spans="1:9" s="7" customFormat="1" ht="18" thickTop="1" thickBot="1" x14ac:dyDescent="0.25">
      <c r="A132" s="74"/>
      <c r="B132" s="114">
        <v>45184</v>
      </c>
      <c r="C132" s="115"/>
      <c r="D132" s="111" t="s">
        <v>40</v>
      </c>
      <c r="E132" s="112">
        <v>3015</v>
      </c>
      <c r="F132" s="181"/>
      <c r="G132" s="113">
        <f t="shared" si="1"/>
        <v>59753288.080399863</v>
      </c>
    </row>
    <row r="133" spans="1:9" s="7" customFormat="1" ht="18" thickTop="1" thickBot="1" x14ac:dyDescent="0.25">
      <c r="A133" s="74"/>
      <c r="B133" s="114">
        <v>45184</v>
      </c>
      <c r="C133" s="115"/>
      <c r="D133" s="111" t="s">
        <v>40</v>
      </c>
      <c r="E133" s="112">
        <v>23330</v>
      </c>
      <c r="F133" s="181"/>
      <c r="G133" s="113">
        <f t="shared" ref="G133:G196" si="2">G132+E133-F133</f>
        <v>59776618.080399863</v>
      </c>
    </row>
    <row r="134" spans="1:9" s="7" customFormat="1" ht="18" thickTop="1" thickBot="1" x14ac:dyDescent="0.25">
      <c r="A134" s="74"/>
      <c r="B134" s="114">
        <v>45184</v>
      </c>
      <c r="C134" s="115"/>
      <c r="D134" s="111" t="s">
        <v>40</v>
      </c>
      <c r="E134" s="112">
        <v>500</v>
      </c>
      <c r="F134" s="181"/>
      <c r="G134" s="113">
        <f t="shared" si="2"/>
        <v>59777118.080399863</v>
      </c>
    </row>
    <row r="135" spans="1:9" s="7" customFormat="1" ht="20.25" customHeight="1" thickTop="1" thickBot="1" x14ac:dyDescent="0.25">
      <c r="A135" s="74"/>
      <c r="B135" s="114">
        <v>45184</v>
      </c>
      <c r="C135" s="115"/>
      <c r="D135" s="111" t="s">
        <v>28</v>
      </c>
      <c r="E135" s="112">
        <v>41623.49</v>
      </c>
      <c r="F135" s="181">
        <v>1067.8800000000001</v>
      </c>
      <c r="G135" s="113">
        <f t="shared" si="2"/>
        <v>59817673.690399863</v>
      </c>
    </row>
    <row r="136" spans="1:9" s="7" customFormat="1" ht="31.5" thickTop="1" thickBot="1" x14ac:dyDescent="0.25">
      <c r="A136" s="74"/>
      <c r="B136" s="114">
        <v>45184</v>
      </c>
      <c r="C136" s="115"/>
      <c r="D136" s="111" t="s">
        <v>89</v>
      </c>
      <c r="E136" s="112">
        <v>70000</v>
      </c>
      <c r="F136" s="181"/>
      <c r="G136" s="113">
        <f t="shared" si="2"/>
        <v>59887673.690399863</v>
      </c>
    </row>
    <row r="137" spans="1:9" s="7" customFormat="1" ht="18" thickTop="1" thickBot="1" x14ac:dyDescent="0.25">
      <c r="A137" s="74"/>
      <c r="B137" s="114">
        <v>45184</v>
      </c>
      <c r="C137" s="115"/>
      <c r="D137" s="111" t="s">
        <v>67</v>
      </c>
      <c r="E137" s="112">
        <v>852916.25</v>
      </c>
      <c r="F137" s="185"/>
      <c r="G137" s="113">
        <f t="shared" si="2"/>
        <v>60740589.940399863</v>
      </c>
    </row>
    <row r="138" spans="1:9" s="7" customFormat="1" ht="18" thickTop="1" thickBot="1" x14ac:dyDescent="0.25">
      <c r="A138" s="74"/>
      <c r="B138" s="114">
        <v>45184</v>
      </c>
      <c r="C138" s="115"/>
      <c r="D138" s="111" t="s">
        <v>68</v>
      </c>
      <c r="E138" s="112">
        <v>4327917.5199999996</v>
      </c>
      <c r="F138" s="181"/>
      <c r="G138" s="113">
        <f t="shared" si="2"/>
        <v>65068507.460399866</v>
      </c>
    </row>
    <row r="139" spans="1:9" s="7" customFormat="1" ht="18" thickTop="1" thickBot="1" x14ac:dyDescent="0.25">
      <c r="A139" s="74"/>
      <c r="B139" s="114">
        <v>45184</v>
      </c>
      <c r="C139" s="115"/>
      <c r="D139" s="111" t="s">
        <v>68</v>
      </c>
      <c r="E139" s="112">
        <v>500</v>
      </c>
      <c r="F139" s="181"/>
      <c r="G139" s="113">
        <f t="shared" si="2"/>
        <v>65069007.460399866</v>
      </c>
    </row>
    <row r="140" spans="1:9" s="7" customFormat="1" ht="18" thickTop="1" thickBot="1" x14ac:dyDescent="0.25">
      <c r="A140" s="74"/>
      <c r="B140" s="114">
        <v>45184</v>
      </c>
      <c r="C140" s="115"/>
      <c r="D140" s="111" t="s">
        <v>84</v>
      </c>
      <c r="E140" s="112">
        <v>2903353.21</v>
      </c>
      <c r="F140" s="181"/>
      <c r="G140" s="113">
        <f t="shared" si="2"/>
        <v>67972360.67039986</v>
      </c>
    </row>
    <row r="141" spans="1:9" s="7" customFormat="1" ht="31.5" thickTop="1" thickBot="1" x14ac:dyDescent="0.25">
      <c r="A141" s="74"/>
      <c r="B141" s="114">
        <v>45184</v>
      </c>
      <c r="C141" s="115"/>
      <c r="D141" s="111" t="s">
        <v>90</v>
      </c>
      <c r="E141" s="112">
        <v>2000</v>
      </c>
      <c r="F141" s="181"/>
      <c r="G141" s="113">
        <f t="shared" si="2"/>
        <v>67974360.67039986</v>
      </c>
    </row>
    <row r="142" spans="1:9" s="7" customFormat="1" ht="18" thickTop="1" thickBot="1" x14ac:dyDescent="0.25">
      <c r="A142" s="74"/>
      <c r="B142" s="114">
        <v>45184</v>
      </c>
      <c r="C142" s="115"/>
      <c r="D142" s="111" t="s">
        <v>22</v>
      </c>
      <c r="E142" s="112"/>
      <c r="F142" s="181">
        <v>633660</v>
      </c>
      <c r="G142" s="113">
        <f t="shared" si="2"/>
        <v>67340700.67039986</v>
      </c>
    </row>
    <row r="143" spans="1:9" s="7" customFormat="1" ht="18" thickTop="1" thickBot="1" x14ac:dyDescent="0.25">
      <c r="A143" s="74"/>
      <c r="B143" s="114">
        <v>45185</v>
      </c>
      <c r="C143" s="115"/>
      <c r="D143" s="111" t="s">
        <v>40</v>
      </c>
      <c r="E143" s="117">
        <v>3500</v>
      </c>
      <c r="F143" s="184"/>
      <c r="G143" s="113">
        <f t="shared" si="2"/>
        <v>67344200.67039986</v>
      </c>
    </row>
    <row r="144" spans="1:9" s="7" customFormat="1" ht="18" thickTop="1" thickBot="1" x14ac:dyDescent="0.25">
      <c r="A144" s="74"/>
      <c r="B144" s="114">
        <v>45185</v>
      </c>
      <c r="C144" s="115"/>
      <c r="D144" s="111" t="s">
        <v>28</v>
      </c>
      <c r="E144" s="117">
        <v>12450</v>
      </c>
      <c r="F144" s="184">
        <v>313.33999999999997</v>
      </c>
      <c r="G144" s="113">
        <f t="shared" si="2"/>
        <v>67356337.330399856</v>
      </c>
    </row>
    <row r="145" spans="1:7" s="7" customFormat="1" ht="17.25" customHeight="1" thickTop="1" thickBot="1" x14ac:dyDescent="0.25">
      <c r="A145" s="74"/>
      <c r="B145" s="114">
        <v>45186</v>
      </c>
      <c r="C145" s="115"/>
      <c r="D145" s="111" t="s">
        <v>40</v>
      </c>
      <c r="E145" s="117">
        <v>26000</v>
      </c>
      <c r="F145" s="181"/>
      <c r="G145" s="113">
        <f t="shared" si="2"/>
        <v>67382337.330399856</v>
      </c>
    </row>
    <row r="146" spans="1:7" s="7" customFormat="1" ht="18" thickTop="1" thickBot="1" x14ac:dyDescent="0.25">
      <c r="A146" s="74"/>
      <c r="B146" s="114">
        <v>45186</v>
      </c>
      <c r="C146" s="115"/>
      <c r="D146" s="111" t="s">
        <v>28</v>
      </c>
      <c r="E146" s="117">
        <v>13000</v>
      </c>
      <c r="F146" s="181">
        <v>353.6</v>
      </c>
      <c r="G146" s="113">
        <f t="shared" si="2"/>
        <v>67394983.730399862</v>
      </c>
    </row>
    <row r="147" spans="1:7" s="7" customFormat="1" ht="18" thickTop="1" thickBot="1" x14ac:dyDescent="0.25">
      <c r="A147" s="74"/>
      <c r="B147" s="114">
        <v>45187</v>
      </c>
      <c r="C147" s="115"/>
      <c r="D147" s="111" t="s">
        <v>40</v>
      </c>
      <c r="E147" s="112">
        <v>45470</v>
      </c>
      <c r="F147" s="181"/>
      <c r="G147" s="113">
        <f t="shared" si="2"/>
        <v>67440453.730399862</v>
      </c>
    </row>
    <row r="148" spans="1:7" s="7" customFormat="1" ht="18" thickTop="1" thickBot="1" x14ac:dyDescent="0.25">
      <c r="A148" s="74"/>
      <c r="B148" s="114">
        <v>45187</v>
      </c>
      <c r="C148" s="115"/>
      <c r="D148" s="111" t="s">
        <v>40</v>
      </c>
      <c r="E148" s="112">
        <v>22190</v>
      </c>
      <c r="F148" s="181"/>
      <c r="G148" s="113">
        <f t="shared" si="2"/>
        <v>67462643.730399862</v>
      </c>
    </row>
    <row r="149" spans="1:7" s="7" customFormat="1" ht="18" customHeight="1" thickTop="1" thickBot="1" x14ac:dyDescent="0.25">
      <c r="A149" s="74"/>
      <c r="B149" s="114">
        <v>45187</v>
      </c>
      <c r="C149" s="115"/>
      <c r="D149" s="111" t="s">
        <v>40</v>
      </c>
      <c r="E149" s="112">
        <v>26992</v>
      </c>
      <c r="F149" s="181"/>
      <c r="G149" s="113">
        <f t="shared" si="2"/>
        <v>67489635.730399862</v>
      </c>
    </row>
    <row r="150" spans="1:7" s="7" customFormat="1" ht="18" thickTop="1" thickBot="1" x14ac:dyDescent="0.25">
      <c r="A150" s="74"/>
      <c r="B150" s="114">
        <v>45187</v>
      </c>
      <c r="C150" s="115"/>
      <c r="D150" s="111" t="s">
        <v>40</v>
      </c>
      <c r="E150" s="112">
        <v>9902</v>
      </c>
      <c r="F150" s="181"/>
      <c r="G150" s="113">
        <f t="shared" si="2"/>
        <v>67499537.730399862</v>
      </c>
    </row>
    <row r="151" spans="1:7" s="7" customFormat="1" ht="18" thickTop="1" thickBot="1" x14ac:dyDescent="0.25">
      <c r="A151" s="74"/>
      <c r="B151" s="114">
        <v>45187</v>
      </c>
      <c r="C151" s="115"/>
      <c r="D151" s="111" t="s">
        <v>40</v>
      </c>
      <c r="E151" s="112">
        <v>5165</v>
      </c>
      <c r="F151" s="181"/>
      <c r="G151" s="113">
        <f t="shared" si="2"/>
        <v>67504702.730399862</v>
      </c>
    </row>
    <row r="152" spans="1:7" s="7" customFormat="1" ht="18" thickTop="1" thickBot="1" x14ac:dyDescent="0.25">
      <c r="A152" s="74"/>
      <c r="B152" s="114">
        <v>45187</v>
      </c>
      <c r="C152" s="115"/>
      <c r="D152" s="111" t="s">
        <v>40</v>
      </c>
      <c r="E152" s="112">
        <v>58440</v>
      </c>
      <c r="F152" s="181"/>
      <c r="G152" s="113">
        <f t="shared" si="2"/>
        <v>67563142.730399862</v>
      </c>
    </row>
    <row r="153" spans="1:7" s="7" customFormat="1" ht="18" thickTop="1" thickBot="1" x14ac:dyDescent="0.25">
      <c r="A153" s="74"/>
      <c r="B153" s="114">
        <v>45187</v>
      </c>
      <c r="C153" s="115"/>
      <c r="D153" s="111" t="s">
        <v>40</v>
      </c>
      <c r="E153" s="112">
        <v>220</v>
      </c>
      <c r="F153" s="181"/>
      <c r="G153" s="113">
        <f t="shared" si="2"/>
        <v>67563362.730399862</v>
      </c>
    </row>
    <row r="154" spans="1:7" s="7" customFormat="1" ht="18" thickTop="1" thickBot="1" x14ac:dyDescent="0.25">
      <c r="A154" s="74"/>
      <c r="B154" s="114">
        <v>45187</v>
      </c>
      <c r="C154" s="115"/>
      <c r="D154" s="111" t="s">
        <v>40</v>
      </c>
      <c r="E154" s="112">
        <v>18245</v>
      </c>
      <c r="F154" s="181"/>
      <c r="G154" s="113">
        <f t="shared" si="2"/>
        <v>67581607.730399862</v>
      </c>
    </row>
    <row r="155" spans="1:7" s="7" customFormat="1" ht="18" thickTop="1" thickBot="1" x14ac:dyDescent="0.25">
      <c r="A155" s="74"/>
      <c r="B155" s="114">
        <v>45187</v>
      </c>
      <c r="C155" s="115"/>
      <c r="D155" s="111" t="s">
        <v>28</v>
      </c>
      <c r="E155" s="112">
        <v>109072.94</v>
      </c>
      <c r="F155" s="181">
        <v>2889.5</v>
      </c>
      <c r="G155" s="113">
        <f t="shared" si="2"/>
        <v>67687791.17039986</v>
      </c>
    </row>
    <row r="156" spans="1:7" s="7" customFormat="1" ht="18" thickTop="1" thickBot="1" x14ac:dyDescent="0.25">
      <c r="A156" s="74"/>
      <c r="B156" s="114">
        <v>45187</v>
      </c>
      <c r="C156" s="115"/>
      <c r="D156" s="111" t="s">
        <v>91</v>
      </c>
      <c r="E156" s="112">
        <v>51027.360000000001</v>
      </c>
      <c r="F156" s="181"/>
      <c r="G156" s="113">
        <f t="shared" si="2"/>
        <v>67738818.530399859</v>
      </c>
    </row>
    <row r="157" spans="1:7" s="7" customFormat="1" ht="18.75" customHeight="1" thickTop="1" thickBot="1" x14ac:dyDescent="0.25">
      <c r="A157" s="74"/>
      <c r="B157" s="114">
        <v>45187</v>
      </c>
      <c r="C157" s="115"/>
      <c r="D157" s="111" t="s">
        <v>92</v>
      </c>
      <c r="E157" s="112">
        <v>135166.95000000001</v>
      </c>
      <c r="F157" s="181"/>
      <c r="G157" s="113">
        <f t="shared" si="2"/>
        <v>67873985.480399862</v>
      </c>
    </row>
    <row r="158" spans="1:7" s="7" customFormat="1" ht="23.25" customHeight="1" thickTop="1" thickBot="1" x14ac:dyDescent="0.25">
      <c r="A158" s="74"/>
      <c r="B158" s="114">
        <v>45187</v>
      </c>
      <c r="C158" s="115"/>
      <c r="D158" s="111" t="s">
        <v>84</v>
      </c>
      <c r="E158" s="112">
        <v>3071360.94</v>
      </c>
      <c r="F158" s="181"/>
      <c r="G158" s="113">
        <f t="shared" si="2"/>
        <v>70945346.42039986</v>
      </c>
    </row>
    <row r="159" spans="1:7" s="7" customFormat="1" ht="19.5" customHeight="1" thickTop="1" thickBot="1" x14ac:dyDescent="0.25">
      <c r="A159" s="74"/>
      <c r="B159" s="114">
        <v>45187</v>
      </c>
      <c r="C159" s="115"/>
      <c r="D159" s="111" t="s">
        <v>22</v>
      </c>
      <c r="E159" s="112"/>
      <c r="F159" s="181">
        <v>19457573.390000001</v>
      </c>
      <c r="G159" s="113">
        <f t="shared" si="2"/>
        <v>51487773.030399859</v>
      </c>
    </row>
    <row r="160" spans="1:7" s="7" customFormat="1" ht="21.75" customHeight="1" thickTop="1" thickBot="1" x14ac:dyDescent="0.25">
      <c r="A160" s="74"/>
      <c r="B160" s="130">
        <v>45188</v>
      </c>
      <c r="C160" s="130"/>
      <c r="D160" s="130" t="s">
        <v>40</v>
      </c>
      <c r="E160" s="152">
        <v>48570</v>
      </c>
      <c r="F160" s="152"/>
      <c r="G160" s="113">
        <f t="shared" si="2"/>
        <v>51536343.030399859</v>
      </c>
    </row>
    <row r="161" spans="1:7" s="7" customFormat="1" ht="18" thickTop="1" thickBot="1" x14ac:dyDescent="0.25">
      <c r="A161" s="74"/>
      <c r="B161" s="130">
        <v>45188</v>
      </c>
      <c r="C161" s="130"/>
      <c r="D161" s="130" t="s">
        <v>40</v>
      </c>
      <c r="E161" s="152">
        <v>7105</v>
      </c>
      <c r="F161" s="152"/>
      <c r="G161" s="113">
        <f t="shared" si="2"/>
        <v>51543448.030399859</v>
      </c>
    </row>
    <row r="162" spans="1:7" s="7" customFormat="1" ht="18" thickTop="1" thickBot="1" x14ac:dyDescent="0.25">
      <c r="A162" s="74"/>
      <c r="B162" s="130">
        <v>45188</v>
      </c>
      <c r="C162" s="130"/>
      <c r="D162" s="130" t="s">
        <v>40</v>
      </c>
      <c r="E162" s="152">
        <v>7760</v>
      </c>
      <c r="F162" s="152"/>
      <c r="G162" s="113">
        <f t="shared" si="2"/>
        <v>51551208.030399859</v>
      </c>
    </row>
    <row r="163" spans="1:7" s="7" customFormat="1" ht="18" thickTop="1" thickBot="1" x14ac:dyDescent="0.25">
      <c r="A163" s="74"/>
      <c r="B163" s="130">
        <v>45188</v>
      </c>
      <c r="C163" s="130"/>
      <c r="D163" s="130" t="s">
        <v>40</v>
      </c>
      <c r="E163" s="152">
        <v>14550</v>
      </c>
      <c r="F163" s="152"/>
      <c r="G163" s="113">
        <f t="shared" si="2"/>
        <v>51565758.030399859</v>
      </c>
    </row>
    <row r="164" spans="1:7" s="7" customFormat="1" ht="18" thickTop="1" thickBot="1" x14ac:dyDescent="0.25">
      <c r="A164" s="74"/>
      <c r="B164" s="130">
        <v>45188</v>
      </c>
      <c r="C164" s="130"/>
      <c r="D164" s="130" t="s">
        <v>40</v>
      </c>
      <c r="E164" s="152">
        <v>53560</v>
      </c>
      <c r="F164" s="152"/>
      <c r="G164" s="113">
        <f t="shared" si="2"/>
        <v>51619318.030399859</v>
      </c>
    </row>
    <row r="165" spans="1:7" s="7" customFormat="1" ht="18" thickTop="1" thickBot="1" x14ac:dyDescent="0.25">
      <c r="A165" s="74"/>
      <c r="B165" s="130">
        <v>45188</v>
      </c>
      <c r="C165" s="130"/>
      <c r="D165" s="130" t="s">
        <v>40</v>
      </c>
      <c r="E165" s="152">
        <v>1775</v>
      </c>
      <c r="F165" s="152"/>
      <c r="G165" s="113">
        <f t="shared" si="2"/>
        <v>51621093.030399859</v>
      </c>
    </row>
    <row r="166" spans="1:7" s="7" customFormat="1" ht="18" thickTop="1" thickBot="1" x14ac:dyDescent="0.25">
      <c r="A166" s="74"/>
      <c r="B166" s="130">
        <v>45188</v>
      </c>
      <c r="C166" s="130"/>
      <c r="D166" s="130" t="s">
        <v>40</v>
      </c>
      <c r="E166" s="152">
        <v>68175</v>
      </c>
      <c r="F166" s="152"/>
      <c r="G166" s="113">
        <f t="shared" si="2"/>
        <v>51689268.030399859</v>
      </c>
    </row>
    <row r="167" spans="1:7" s="7" customFormat="1" ht="18" thickTop="1" thickBot="1" x14ac:dyDescent="0.25">
      <c r="A167" s="74"/>
      <c r="B167" s="130">
        <v>45188</v>
      </c>
      <c r="C167" s="130"/>
      <c r="D167" s="130" t="s">
        <v>28</v>
      </c>
      <c r="E167" s="152">
        <v>25108.27</v>
      </c>
      <c r="F167" s="152">
        <v>656.89</v>
      </c>
      <c r="G167" s="113">
        <f t="shared" si="2"/>
        <v>51713719.410399862</v>
      </c>
    </row>
    <row r="168" spans="1:7" s="7" customFormat="1" ht="30" thickTop="1" thickBot="1" x14ac:dyDescent="0.25">
      <c r="A168" s="74"/>
      <c r="B168" s="130">
        <v>45188</v>
      </c>
      <c r="C168" s="130"/>
      <c r="D168" s="130" t="s">
        <v>48</v>
      </c>
      <c r="E168" s="152">
        <v>22740</v>
      </c>
      <c r="F168" s="152"/>
      <c r="G168" s="113">
        <f t="shared" si="2"/>
        <v>51736459.410399862</v>
      </c>
    </row>
    <row r="169" spans="1:7" s="7" customFormat="1" ht="18" thickTop="1" thickBot="1" x14ac:dyDescent="0.25">
      <c r="A169" s="74"/>
      <c r="B169" s="157">
        <v>45188</v>
      </c>
      <c r="C169" s="158"/>
      <c r="D169" s="154" t="s">
        <v>43</v>
      </c>
      <c r="E169" s="156">
        <v>117474.19</v>
      </c>
      <c r="F169" s="156"/>
      <c r="G169" s="113">
        <f t="shared" si="2"/>
        <v>51853933.600399859</v>
      </c>
    </row>
    <row r="170" spans="1:7" s="7" customFormat="1" ht="18" thickTop="1" thickBot="1" x14ac:dyDescent="0.25">
      <c r="A170" s="74"/>
      <c r="B170" s="130">
        <v>45188</v>
      </c>
      <c r="C170" s="130"/>
      <c r="D170" s="193" t="s">
        <v>84</v>
      </c>
      <c r="E170" s="152">
        <v>2372322.73</v>
      </c>
      <c r="F170" s="152"/>
      <c r="G170" s="113">
        <f t="shared" si="2"/>
        <v>54226256.330399856</v>
      </c>
    </row>
    <row r="171" spans="1:7" s="7" customFormat="1" ht="18" thickTop="1" thickBot="1" x14ac:dyDescent="0.25">
      <c r="A171" s="74"/>
      <c r="B171" s="151">
        <v>45188</v>
      </c>
      <c r="C171" s="130"/>
      <c r="D171" s="150" t="s">
        <v>84</v>
      </c>
      <c r="E171" s="152">
        <v>763510.58</v>
      </c>
      <c r="F171" s="152"/>
      <c r="G171" s="113">
        <f t="shared" si="2"/>
        <v>54989766.910399854</v>
      </c>
    </row>
    <row r="172" spans="1:7" s="7" customFormat="1" ht="18" thickTop="1" thickBot="1" x14ac:dyDescent="0.25">
      <c r="A172" s="74"/>
      <c r="B172" s="151">
        <v>45188</v>
      </c>
      <c r="C172" s="130"/>
      <c r="D172" s="150" t="s">
        <v>84</v>
      </c>
      <c r="E172" s="152">
        <v>673492.7</v>
      </c>
      <c r="F172" s="152"/>
      <c r="G172" s="113">
        <f t="shared" si="2"/>
        <v>55663259.610399857</v>
      </c>
    </row>
    <row r="173" spans="1:7" s="7" customFormat="1" ht="18" thickTop="1" thickBot="1" x14ac:dyDescent="0.25">
      <c r="A173" s="74"/>
      <c r="B173" s="151">
        <v>45188</v>
      </c>
      <c r="C173" s="130"/>
      <c r="D173" s="150" t="s">
        <v>84</v>
      </c>
      <c r="E173" s="152">
        <v>10702</v>
      </c>
      <c r="F173" s="152"/>
      <c r="G173" s="113">
        <f t="shared" si="2"/>
        <v>55673961.610399857</v>
      </c>
    </row>
    <row r="174" spans="1:7" s="7" customFormat="1" ht="18" thickTop="1" thickBot="1" x14ac:dyDescent="0.25">
      <c r="A174" s="74"/>
      <c r="B174" s="153">
        <v>45188</v>
      </c>
      <c r="C174" s="149"/>
      <c r="D174" s="154" t="s">
        <v>84</v>
      </c>
      <c r="E174" s="149">
        <v>1539275.32</v>
      </c>
      <c r="F174" s="149"/>
      <c r="G174" s="113">
        <f t="shared" si="2"/>
        <v>57213236.930399857</v>
      </c>
    </row>
    <row r="175" spans="1:7" s="7" customFormat="1" ht="17.25" customHeight="1" thickTop="1" thickBot="1" x14ac:dyDescent="0.25">
      <c r="A175" s="74"/>
      <c r="B175" s="114">
        <v>45188</v>
      </c>
      <c r="C175" s="115"/>
      <c r="D175" s="111" t="s">
        <v>84</v>
      </c>
      <c r="E175" s="112">
        <v>311462.84999999998</v>
      </c>
      <c r="F175" s="159"/>
      <c r="G175" s="113">
        <f t="shared" si="2"/>
        <v>57524699.780399859</v>
      </c>
    </row>
    <row r="176" spans="1:7" s="7" customFormat="1" ht="18" thickTop="1" thickBot="1" x14ac:dyDescent="0.25">
      <c r="A176" s="74"/>
      <c r="B176" s="120">
        <v>45188</v>
      </c>
      <c r="C176" s="121"/>
      <c r="D176" s="111" t="s">
        <v>84</v>
      </c>
      <c r="E176" s="112">
        <v>4628648.47</v>
      </c>
      <c r="F176" s="159"/>
      <c r="G176" s="113">
        <f t="shared" si="2"/>
        <v>62153348.250399858</v>
      </c>
    </row>
    <row r="177" spans="1:9" s="7" customFormat="1" ht="18" thickTop="1" thickBot="1" x14ac:dyDescent="0.25">
      <c r="A177" s="74"/>
      <c r="B177" s="120">
        <v>45188</v>
      </c>
      <c r="C177" s="121"/>
      <c r="D177" s="111" t="s">
        <v>84</v>
      </c>
      <c r="E177" s="112">
        <v>91336.2</v>
      </c>
      <c r="F177" s="159"/>
      <c r="G177" s="113">
        <f t="shared" si="2"/>
        <v>62244684.450399861</v>
      </c>
    </row>
    <row r="178" spans="1:9" s="7" customFormat="1" ht="18" thickTop="1" thickBot="1" x14ac:dyDescent="0.25">
      <c r="A178" s="74"/>
      <c r="B178" s="120">
        <v>45188</v>
      </c>
      <c r="C178" s="121"/>
      <c r="D178" s="111" t="s">
        <v>84</v>
      </c>
      <c r="E178" s="112">
        <v>61179.4</v>
      </c>
      <c r="F178" s="159"/>
      <c r="G178" s="113">
        <f t="shared" si="2"/>
        <v>62305863.850399859</v>
      </c>
    </row>
    <row r="179" spans="1:9" s="7" customFormat="1" ht="18" thickTop="1" thickBot="1" x14ac:dyDescent="0.25">
      <c r="A179" s="74"/>
      <c r="B179" s="120">
        <v>45188</v>
      </c>
      <c r="C179" s="121"/>
      <c r="D179" s="111" t="s">
        <v>22</v>
      </c>
      <c r="E179" s="112"/>
      <c r="F179" s="159">
        <v>4657181.8099999996</v>
      </c>
      <c r="G179" s="113">
        <f t="shared" si="2"/>
        <v>57648682.040399857</v>
      </c>
    </row>
    <row r="180" spans="1:9" s="7" customFormat="1" ht="18" thickTop="1" thickBot="1" x14ac:dyDescent="0.25">
      <c r="A180" s="74"/>
      <c r="B180" s="120">
        <v>45189</v>
      </c>
      <c r="C180" s="121"/>
      <c r="D180" s="111" t="s">
        <v>40</v>
      </c>
      <c r="E180" s="112">
        <v>67550</v>
      </c>
      <c r="F180" s="159"/>
      <c r="G180" s="113">
        <f t="shared" si="2"/>
        <v>57716232.040399857</v>
      </c>
    </row>
    <row r="181" spans="1:9" s="7" customFormat="1" ht="18" thickTop="1" thickBot="1" x14ac:dyDescent="0.25">
      <c r="A181" s="74"/>
      <c r="B181" s="120">
        <v>45189</v>
      </c>
      <c r="C181" s="121"/>
      <c r="D181" s="111" t="s">
        <v>40</v>
      </c>
      <c r="E181" s="112">
        <v>61335</v>
      </c>
      <c r="F181" s="159"/>
      <c r="G181" s="113">
        <f t="shared" si="2"/>
        <v>57777567.040399857</v>
      </c>
    </row>
    <row r="182" spans="1:9" s="7" customFormat="1" ht="18" thickTop="1" thickBot="1" x14ac:dyDescent="0.25">
      <c r="A182" s="74"/>
      <c r="B182" s="120">
        <v>45189</v>
      </c>
      <c r="C182" s="121"/>
      <c r="D182" s="111" t="s">
        <v>40</v>
      </c>
      <c r="E182" s="112">
        <v>7440</v>
      </c>
      <c r="F182" s="159"/>
      <c r="G182" s="113">
        <f t="shared" si="2"/>
        <v>57785007.040399857</v>
      </c>
    </row>
    <row r="183" spans="1:9" s="7" customFormat="1" ht="24.75" customHeight="1" thickTop="1" thickBot="1" x14ac:dyDescent="0.25">
      <c r="A183" s="74"/>
      <c r="B183" s="120">
        <v>45189</v>
      </c>
      <c r="C183" s="121"/>
      <c r="D183" s="111" t="s">
        <v>40</v>
      </c>
      <c r="E183" s="112">
        <v>13825</v>
      </c>
      <c r="F183" s="159"/>
      <c r="G183" s="113">
        <f t="shared" si="2"/>
        <v>57798832.040399857</v>
      </c>
    </row>
    <row r="184" spans="1:9" s="7" customFormat="1" ht="18" thickTop="1" thickBot="1" x14ac:dyDescent="0.25">
      <c r="A184" s="74"/>
      <c r="B184" s="120">
        <v>45189</v>
      </c>
      <c r="C184" s="121"/>
      <c r="D184" s="111" t="s">
        <v>40</v>
      </c>
      <c r="E184" s="112">
        <v>5225</v>
      </c>
      <c r="F184" s="159"/>
      <c r="G184" s="113">
        <f t="shared" si="2"/>
        <v>57804057.040399857</v>
      </c>
    </row>
    <row r="185" spans="1:9" s="7" customFormat="1" ht="18" thickTop="1" thickBot="1" x14ac:dyDescent="0.25">
      <c r="A185" s="74"/>
      <c r="B185" s="120">
        <v>45189</v>
      </c>
      <c r="C185" s="121"/>
      <c r="D185" s="111" t="s">
        <v>40</v>
      </c>
      <c r="E185" s="112">
        <v>75400</v>
      </c>
      <c r="F185" s="159"/>
      <c r="G185" s="113">
        <f t="shared" si="2"/>
        <v>57879457.040399857</v>
      </c>
    </row>
    <row r="186" spans="1:9" s="7" customFormat="1" ht="18" thickTop="1" thickBot="1" x14ac:dyDescent="0.25">
      <c r="A186" s="74"/>
      <c r="B186" s="120">
        <v>45189</v>
      </c>
      <c r="C186" s="121"/>
      <c r="D186" s="111" t="s">
        <v>40</v>
      </c>
      <c r="E186" s="112">
        <v>1000</v>
      </c>
      <c r="F186" s="159"/>
      <c r="G186" s="113">
        <f t="shared" si="2"/>
        <v>57880457.040399857</v>
      </c>
    </row>
    <row r="187" spans="1:9" s="7" customFormat="1" ht="18" thickTop="1" thickBot="1" x14ac:dyDescent="0.25">
      <c r="A187" s="74"/>
      <c r="B187" s="120">
        <v>45189</v>
      </c>
      <c r="C187" s="121"/>
      <c r="D187" s="111" t="s">
        <v>28</v>
      </c>
      <c r="E187" s="112">
        <v>146831.44</v>
      </c>
      <c r="F187" s="159">
        <v>3859.41</v>
      </c>
      <c r="G187" s="113">
        <f t="shared" si="2"/>
        <v>58023429.070399858</v>
      </c>
    </row>
    <row r="188" spans="1:9" s="7" customFormat="1" ht="18" thickTop="1" thickBot="1" x14ac:dyDescent="0.25">
      <c r="A188" s="74"/>
      <c r="B188" s="120">
        <v>45189</v>
      </c>
      <c r="C188" s="121"/>
      <c r="D188" s="111" t="s">
        <v>41</v>
      </c>
      <c r="E188" s="112">
        <v>42815.11</v>
      </c>
      <c r="F188" s="159"/>
      <c r="G188" s="113">
        <f t="shared" si="2"/>
        <v>58066244.180399857</v>
      </c>
    </row>
    <row r="189" spans="1:9" s="7" customFormat="1" ht="18" thickTop="1" thickBot="1" x14ac:dyDescent="0.25">
      <c r="A189" s="74"/>
      <c r="B189" s="120">
        <v>45189</v>
      </c>
      <c r="C189" s="121"/>
      <c r="D189" s="111" t="s">
        <v>41</v>
      </c>
      <c r="E189" s="112">
        <v>68313.8</v>
      </c>
      <c r="F189" s="159"/>
      <c r="G189" s="113">
        <f t="shared" si="2"/>
        <v>58134557.980399854</v>
      </c>
      <c r="H189" s="191"/>
      <c r="I189" s="101"/>
    </row>
    <row r="190" spans="1:9" s="7" customFormat="1" ht="18" thickTop="1" thickBot="1" x14ac:dyDescent="0.25">
      <c r="A190" s="74"/>
      <c r="B190" s="120">
        <v>45189</v>
      </c>
      <c r="C190" s="121"/>
      <c r="D190" s="111" t="s">
        <v>41</v>
      </c>
      <c r="E190" s="112">
        <v>17208.64</v>
      </c>
      <c r="F190" s="159"/>
      <c r="G190" s="113">
        <f t="shared" si="2"/>
        <v>58151766.620399855</v>
      </c>
    </row>
    <row r="191" spans="1:9" s="7" customFormat="1" ht="18" thickTop="1" thickBot="1" x14ac:dyDescent="0.25">
      <c r="A191" s="74"/>
      <c r="B191" s="120">
        <v>45189</v>
      </c>
      <c r="C191" s="121"/>
      <c r="D191" s="111" t="s">
        <v>41</v>
      </c>
      <c r="E191" s="112">
        <v>1837323</v>
      </c>
      <c r="F191" s="159"/>
      <c r="G191" s="113">
        <f t="shared" si="2"/>
        <v>59989089.620399855</v>
      </c>
    </row>
    <row r="192" spans="1:9" s="7" customFormat="1" ht="18" thickTop="1" thickBot="1" x14ac:dyDescent="0.25">
      <c r="A192" s="74"/>
      <c r="B192" s="120">
        <v>45189</v>
      </c>
      <c r="C192" s="121"/>
      <c r="D192" s="111" t="s">
        <v>41</v>
      </c>
      <c r="E192" s="112">
        <v>744426.67</v>
      </c>
      <c r="F192" s="159"/>
      <c r="G192" s="113">
        <f t="shared" si="2"/>
        <v>60733516.290399857</v>
      </c>
    </row>
    <row r="193" spans="1:7" s="7" customFormat="1" ht="18" thickTop="1" thickBot="1" x14ac:dyDescent="0.25">
      <c r="A193" s="74"/>
      <c r="B193" s="120">
        <v>45189</v>
      </c>
      <c r="C193" s="121"/>
      <c r="D193" s="111" t="s">
        <v>41</v>
      </c>
      <c r="E193" s="112">
        <v>660432.1</v>
      </c>
      <c r="F193" s="159"/>
      <c r="G193" s="113">
        <f t="shared" si="2"/>
        <v>61393948.390399858</v>
      </c>
    </row>
    <row r="194" spans="1:7" s="7" customFormat="1" ht="18" thickTop="1" thickBot="1" x14ac:dyDescent="0.25">
      <c r="A194" s="74"/>
      <c r="B194" s="120">
        <v>45189</v>
      </c>
      <c r="C194" s="121"/>
      <c r="D194" s="111" t="s">
        <v>41</v>
      </c>
      <c r="E194" s="112">
        <v>10944</v>
      </c>
      <c r="F194" s="159"/>
      <c r="G194" s="113">
        <f t="shared" si="2"/>
        <v>61404892.390399858</v>
      </c>
    </row>
    <row r="195" spans="1:7" s="7" customFormat="1" ht="18" thickTop="1" thickBot="1" x14ac:dyDescent="0.25">
      <c r="A195" s="74"/>
      <c r="B195" s="120">
        <v>45189</v>
      </c>
      <c r="C195" s="121"/>
      <c r="D195" s="111" t="s">
        <v>87</v>
      </c>
      <c r="E195" s="112">
        <v>1007088.15</v>
      </c>
      <c r="F195" s="159"/>
      <c r="G195" s="113">
        <f t="shared" si="2"/>
        <v>62411980.540399857</v>
      </c>
    </row>
    <row r="196" spans="1:7" s="7" customFormat="1" ht="18" thickTop="1" thickBot="1" x14ac:dyDescent="0.25">
      <c r="A196" s="74"/>
      <c r="B196" s="120">
        <v>45189</v>
      </c>
      <c r="C196" s="121"/>
      <c r="D196" s="111" t="s">
        <v>57</v>
      </c>
      <c r="E196" s="112">
        <v>1283250.2</v>
      </c>
      <c r="F196" s="159"/>
      <c r="G196" s="113">
        <f t="shared" si="2"/>
        <v>63695230.74039986</v>
      </c>
    </row>
    <row r="197" spans="1:7" s="7" customFormat="1" ht="31.5" thickTop="1" thickBot="1" x14ac:dyDescent="0.25">
      <c r="A197" s="74"/>
      <c r="B197" s="120">
        <v>45189</v>
      </c>
      <c r="C197" s="121"/>
      <c r="D197" s="111" t="s">
        <v>48</v>
      </c>
      <c r="E197" s="112">
        <v>622507.5</v>
      </c>
      <c r="F197" s="159"/>
      <c r="G197" s="113">
        <f t="shared" ref="G197:G260" si="3">G196+E197-F197</f>
        <v>64317738.24039986</v>
      </c>
    </row>
    <row r="198" spans="1:7" s="7" customFormat="1" ht="18" thickTop="1" thickBot="1" x14ac:dyDescent="0.25">
      <c r="A198" s="74"/>
      <c r="B198" s="120">
        <v>45189</v>
      </c>
      <c r="C198" s="121"/>
      <c r="D198" s="111" t="s">
        <v>84</v>
      </c>
      <c r="E198" s="112">
        <v>7510</v>
      </c>
      <c r="F198" s="159"/>
      <c r="G198" s="113">
        <f t="shared" si="3"/>
        <v>64325248.24039986</v>
      </c>
    </row>
    <row r="199" spans="1:7" s="7" customFormat="1" ht="18" thickTop="1" thickBot="1" x14ac:dyDescent="0.25">
      <c r="A199" s="74"/>
      <c r="B199" s="120">
        <v>45189</v>
      </c>
      <c r="C199" s="121"/>
      <c r="D199" s="111" t="s">
        <v>22</v>
      </c>
      <c r="E199" s="112"/>
      <c r="F199" s="159">
        <v>37680962.5</v>
      </c>
      <c r="G199" s="113">
        <f t="shared" si="3"/>
        <v>26644285.74039986</v>
      </c>
    </row>
    <row r="200" spans="1:7" s="7" customFormat="1" ht="18" thickTop="1" thickBot="1" x14ac:dyDescent="0.25">
      <c r="A200" s="74"/>
      <c r="B200" s="120">
        <v>45190</v>
      </c>
      <c r="C200" s="121"/>
      <c r="D200" s="111" t="s">
        <v>40</v>
      </c>
      <c r="E200" s="112">
        <v>86220</v>
      </c>
      <c r="F200" s="159"/>
      <c r="G200" s="113">
        <f t="shared" si="3"/>
        <v>26730505.74039986</v>
      </c>
    </row>
    <row r="201" spans="1:7" s="7" customFormat="1" ht="18" thickTop="1" thickBot="1" x14ac:dyDescent="0.25">
      <c r="A201" s="74"/>
      <c r="B201" s="120">
        <v>45190</v>
      </c>
      <c r="C201" s="121"/>
      <c r="D201" s="111" t="s">
        <v>40</v>
      </c>
      <c r="E201" s="112">
        <v>81780</v>
      </c>
      <c r="F201" s="159"/>
      <c r="G201" s="113">
        <f t="shared" si="3"/>
        <v>26812285.74039986</v>
      </c>
    </row>
    <row r="202" spans="1:7" s="7" customFormat="1" ht="18" thickTop="1" thickBot="1" x14ac:dyDescent="0.25">
      <c r="A202" s="74"/>
      <c r="B202" s="120">
        <v>45190</v>
      </c>
      <c r="C202" s="121"/>
      <c r="D202" s="111" t="s">
        <v>40</v>
      </c>
      <c r="E202" s="112">
        <v>6485</v>
      </c>
      <c r="F202" s="159"/>
      <c r="G202" s="113">
        <f t="shared" si="3"/>
        <v>26818770.74039986</v>
      </c>
    </row>
    <row r="203" spans="1:7" s="7" customFormat="1" ht="21.75" customHeight="1" thickTop="1" thickBot="1" x14ac:dyDescent="0.25">
      <c r="A203" s="74"/>
      <c r="B203" s="120">
        <v>45190</v>
      </c>
      <c r="C203" s="121"/>
      <c r="D203" s="111" t="s">
        <v>40</v>
      </c>
      <c r="E203" s="112">
        <v>9150</v>
      </c>
      <c r="F203" s="159"/>
      <c r="G203" s="113">
        <f t="shared" si="3"/>
        <v>26827920.74039986</v>
      </c>
    </row>
    <row r="204" spans="1:7" s="7" customFormat="1" ht="18" thickTop="1" thickBot="1" x14ac:dyDescent="0.25">
      <c r="A204" s="74"/>
      <c r="B204" s="120">
        <v>45190</v>
      </c>
      <c r="C204" s="121"/>
      <c r="D204" s="111" t="s">
        <v>40</v>
      </c>
      <c r="E204" s="112">
        <v>2700</v>
      </c>
      <c r="F204" s="159"/>
      <c r="G204" s="113">
        <f t="shared" si="3"/>
        <v>26830620.74039986</v>
      </c>
    </row>
    <row r="205" spans="1:7" s="7" customFormat="1" ht="18" thickTop="1" thickBot="1" x14ac:dyDescent="0.25">
      <c r="A205" s="74"/>
      <c r="B205" s="120">
        <v>45190</v>
      </c>
      <c r="C205" s="121"/>
      <c r="D205" s="111" t="s">
        <v>40</v>
      </c>
      <c r="E205" s="112">
        <v>32896</v>
      </c>
      <c r="F205" s="159"/>
      <c r="G205" s="113">
        <f t="shared" si="3"/>
        <v>26863516.74039986</v>
      </c>
    </row>
    <row r="206" spans="1:7" s="7" customFormat="1" ht="18" thickTop="1" thickBot="1" x14ac:dyDescent="0.25">
      <c r="A206" s="74"/>
      <c r="B206" s="120">
        <v>45190</v>
      </c>
      <c r="C206" s="121"/>
      <c r="D206" s="111" t="s">
        <v>28</v>
      </c>
      <c r="E206" s="112">
        <v>114975.63</v>
      </c>
      <c r="F206" s="159">
        <v>3013.83</v>
      </c>
      <c r="G206" s="113">
        <f t="shared" si="3"/>
        <v>26975478.540399861</v>
      </c>
    </row>
    <row r="207" spans="1:7" s="7" customFormat="1" ht="31.5" thickTop="1" thickBot="1" x14ac:dyDescent="0.25">
      <c r="A207" s="74"/>
      <c r="B207" s="120">
        <v>45190</v>
      </c>
      <c r="C207" s="121"/>
      <c r="D207" s="111" t="s">
        <v>93</v>
      </c>
      <c r="E207" s="112">
        <v>170820</v>
      </c>
      <c r="F207" s="159"/>
      <c r="G207" s="113">
        <f t="shared" si="3"/>
        <v>27146298.540399861</v>
      </c>
    </row>
    <row r="208" spans="1:7" s="7" customFormat="1" ht="18" thickTop="1" thickBot="1" x14ac:dyDescent="0.25">
      <c r="A208" s="74"/>
      <c r="B208" s="120">
        <v>45190</v>
      </c>
      <c r="C208" s="121"/>
      <c r="D208" s="111" t="s">
        <v>22</v>
      </c>
      <c r="E208" s="112"/>
      <c r="F208" s="159">
        <v>49805</v>
      </c>
      <c r="G208" s="113">
        <f t="shared" si="3"/>
        <v>27096493.540399861</v>
      </c>
    </row>
    <row r="209" spans="1:7" s="7" customFormat="1" ht="18" thickTop="1" thickBot="1" x14ac:dyDescent="0.25">
      <c r="A209" s="74"/>
      <c r="B209" s="120">
        <v>45191</v>
      </c>
      <c r="C209" s="121"/>
      <c r="D209" s="111" t="s">
        <v>40</v>
      </c>
      <c r="E209" s="112">
        <v>38160</v>
      </c>
      <c r="F209" s="159"/>
      <c r="G209" s="113">
        <f t="shared" si="3"/>
        <v>27134653.540399861</v>
      </c>
    </row>
    <row r="210" spans="1:7" s="7" customFormat="1" ht="18" thickTop="1" thickBot="1" x14ac:dyDescent="0.25">
      <c r="A210" s="74"/>
      <c r="B210" s="120">
        <v>45191</v>
      </c>
      <c r="C210" s="121"/>
      <c r="D210" s="111" t="s">
        <v>40</v>
      </c>
      <c r="E210" s="112">
        <v>21500</v>
      </c>
      <c r="F210" s="159"/>
      <c r="G210" s="113">
        <f t="shared" si="3"/>
        <v>27156153.540399861</v>
      </c>
    </row>
    <row r="211" spans="1:7" s="7" customFormat="1" ht="18" thickTop="1" thickBot="1" x14ac:dyDescent="0.25">
      <c r="A211" s="74"/>
      <c r="B211" s="120">
        <v>45191</v>
      </c>
      <c r="C211" s="121"/>
      <c r="D211" s="111" t="s">
        <v>40</v>
      </c>
      <c r="E211" s="112">
        <v>4380</v>
      </c>
      <c r="F211" s="159"/>
      <c r="G211" s="113">
        <f t="shared" si="3"/>
        <v>27160533.540399861</v>
      </c>
    </row>
    <row r="212" spans="1:7" s="7" customFormat="1" ht="18" thickTop="1" thickBot="1" x14ac:dyDescent="0.25">
      <c r="A212" s="74"/>
      <c r="B212" s="120">
        <v>45191</v>
      </c>
      <c r="C212" s="121"/>
      <c r="D212" s="111" t="s">
        <v>40</v>
      </c>
      <c r="E212" s="112">
        <v>7950</v>
      </c>
      <c r="F212" s="159"/>
      <c r="G212" s="113">
        <f t="shared" si="3"/>
        <v>27168483.540399861</v>
      </c>
    </row>
    <row r="213" spans="1:7" s="7" customFormat="1" ht="18" thickTop="1" thickBot="1" x14ac:dyDescent="0.25">
      <c r="A213" s="74"/>
      <c r="B213" s="120">
        <v>45191</v>
      </c>
      <c r="C213" s="121"/>
      <c r="D213" s="111" t="s">
        <v>40</v>
      </c>
      <c r="E213" s="112">
        <v>25715</v>
      </c>
      <c r="F213" s="159"/>
      <c r="G213" s="113">
        <f t="shared" si="3"/>
        <v>27194198.540399861</v>
      </c>
    </row>
    <row r="214" spans="1:7" s="7" customFormat="1" ht="18" thickTop="1" thickBot="1" x14ac:dyDescent="0.25">
      <c r="A214" s="74"/>
      <c r="B214" s="120">
        <v>45191</v>
      </c>
      <c r="C214" s="121"/>
      <c r="D214" s="111" t="s">
        <v>40</v>
      </c>
      <c r="E214" s="112">
        <v>43440</v>
      </c>
      <c r="F214" s="159"/>
      <c r="G214" s="113">
        <f t="shared" si="3"/>
        <v>27237638.540399861</v>
      </c>
    </row>
    <row r="215" spans="1:7" s="7" customFormat="1" ht="18" thickTop="1" thickBot="1" x14ac:dyDescent="0.25">
      <c r="A215" s="74"/>
      <c r="B215" s="120">
        <v>45191</v>
      </c>
      <c r="C215" s="121"/>
      <c r="D215" s="111" t="s">
        <v>28</v>
      </c>
      <c r="E215" s="112">
        <v>91584.77</v>
      </c>
      <c r="F215" s="159">
        <v>2365.64</v>
      </c>
      <c r="G215" s="113">
        <f t="shared" si="3"/>
        <v>27326857.67039986</v>
      </c>
    </row>
    <row r="216" spans="1:7" s="7" customFormat="1" ht="18" thickTop="1" thickBot="1" x14ac:dyDescent="0.25">
      <c r="A216" s="74"/>
      <c r="B216" s="120">
        <v>45191</v>
      </c>
      <c r="C216" s="121"/>
      <c r="D216" s="111" t="s">
        <v>22</v>
      </c>
      <c r="E216" s="112"/>
      <c r="F216" s="159">
        <v>5163364.76</v>
      </c>
      <c r="G216" s="113">
        <f t="shared" si="3"/>
        <v>22163492.910399862</v>
      </c>
    </row>
    <row r="217" spans="1:7" s="7" customFormat="1" ht="18" thickTop="1" thickBot="1" x14ac:dyDescent="0.25">
      <c r="A217" s="74"/>
      <c r="B217" s="120">
        <v>45192</v>
      </c>
      <c r="C217" s="121"/>
      <c r="D217" s="111" t="s">
        <v>40</v>
      </c>
      <c r="E217" s="112">
        <v>30500</v>
      </c>
      <c r="F217" s="159"/>
      <c r="G217" s="113">
        <f t="shared" si="3"/>
        <v>22193992.910399862</v>
      </c>
    </row>
    <row r="218" spans="1:7" s="7" customFormat="1" ht="18" thickTop="1" thickBot="1" x14ac:dyDescent="0.25">
      <c r="A218" s="74"/>
      <c r="B218" s="120">
        <v>45191</v>
      </c>
      <c r="C218" s="121"/>
      <c r="D218" s="111" t="s">
        <v>28</v>
      </c>
      <c r="E218" s="112">
        <v>9250</v>
      </c>
      <c r="F218" s="159">
        <v>233.34</v>
      </c>
      <c r="G218" s="113">
        <f t="shared" si="3"/>
        <v>22203009.570399862</v>
      </c>
    </row>
    <row r="219" spans="1:7" s="7" customFormat="1" ht="18" thickTop="1" thickBot="1" x14ac:dyDescent="0.25">
      <c r="A219" s="74"/>
      <c r="B219" s="120">
        <v>45193</v>
      </c>
      <c r="C219" s="121"/>
      <c r="D219" s="111" t="s">
        <v>40</v>
      </c>
      <c r="E219" s="112">
        <v>5075</v>
      </c>
      <c r="F219" s="159"/>
      <c r="G219" s="113">
        <f t="shared" si="3"/>
        <v>22208084.570399862</v>
      </c>
    </row>
    <row r="220" spans="1:7" s="7" customFormat="1" ht="18" thickTop="1" thickBot="1" x14ac:dyDescent="0.25">
      <c r="A220" s="74"/>
      <c r="B220" s="120">
        <v>45194</v>
      </c>
      <c r="C220" s="121"/>
      <c r="D220" s="111" t="s">
        <v>40</v>
      </c>
      <c r="E220" s="112">
        <v>64265</v>
      </c>
      <c r="F220" s="159"/>
      <c r="G220" s="113">
        <f t="shared" si="3"/>
        <v>22272349.570399862</v>
      </c>
    </row>
    <row r="221" spans="1:7" s="7" customFormat="1" ht="18" thickTop="1" thickBot="1" x14ac:dyDescent="0.25">
      <c r="A221" s="74"/>
      <c r="B221" s="120">
        <v>45194</v>
      </c>
      <c r="C221" s="121"/>
      <c r="D221" s="111" t="s">
        <v>40</v>
      </c>
      <c r="E221" s="112">
        <v>33260</v>
      </c>
      <c r="F221" s="159"/>
      <c r="G221" s="113">
        <f t="shared" si="3"/>
        <v>22305609.570399862</v>
      </c>
    </row>
    <row r="222" spans="1:7" s="7" customFormat="1" ht="18" thickTop="1" thickBot="1" x14ac:dyDescent="0.25">
      <c r="A222" s="74"/>
      <c r="B222" s="120">
        <v>45194</v>
      </c>
      <c r="C222" s="121"/>
      <c r="D222" s="111" t="s">
        <v>40</v>
      </c>
      <c r="E222" s="112">
        <v>19401</v>
      </c>
      <c r="F222" s="159"/>
      <c r="G222" s="113">
        <f t="shared" si="3"/>
        <v>22325010.570399862</v>
      </c>
    </row>
    <row r="223" spans="1:7" s="7" customFormat="1" ht="18" thickTop="1" thickBot="1" x14ac:dyDescent="0.25">
      <c r="A223" s="74"/>
      <c r="B223" s="120">
        <v>45194</v>
      </c>
      <c r="C223" s="121"/>
      <c r="D223" s="111" t="s">
        <v>40</v>
      </c>
      <c r="E223" s="112">
        <v>4250</v>
      </c>
      <c r="F223" s="159"/>
      <c r="G223" s="113">
        <f t="shared" si="3"/>
        <v>22329260.570399862</v>
      </c>
    </row>
    <row r="224" spans="1:7" s="7" customFormat="1" ht="18" thickTop="1" thickBot="1" x14ac:dyDescent="0.25">
      <c r="A224" s="74"/>
      <c r="B224" s="120">
        <v>45194</v>
      </c>
      <c r="C224" s="121"/>
      <c r="D224" s="111" t="s">
        <v>40</v>
      </c>
      <c r="E224" s="112">
        <v>4741</v>
      </c>
      <c r="F224" s="159"/>
      <c r="G224" s="113">
        <f t="shared" si="3"/>
        <v>22334001.570399862</v>
      </c>
    </row>
    <row r="225" spans="1:7" s="7" customFormat="1" ht="18" thickTop="1" thickBot="1" x14ac:dyDescent="0.25">
      <c r="A225" s="74"/>
      <c r="B225" s="120">
        <v>45194</v>
      </c>
      <c r="C225" s="121"/>
      <c r="D225" s="111" t="s">
        <v>40</v>
      </c>
      <c r="E225" s="112">
        <v>47733</v>
      </c>
      <c r="F225" s="159"/>
      <c r="G225" s="113">
        <f t="shared" si="3"/>
        <v>22381734.570399862</v>
      </c>
    </row>
    <row r="226" spans="1:7" s="7" customFormat="1" ht="18" thickTop="1" thickBot="1" x14ac:dyDescent="0.25">
      <c r="A226" s="74"/>
      <c r="B226" s="120">
        <v>45194</v>
      </c>
      <c r="C226" s="121"/>
      <c r="D226" s="111" t="s">
        <v>40</v>
      </c>
      <c r="E226" s="112">
        <v>39</v>
      </c>
      <c r="F226" s="159"/>
      <c r="G226" s="113">
        <f t="shared" si="3"/>
        <v>22381773.570399862</v>
      </c>
    </row>
    <row r="227" spans="1:7" s="7" customFormat="1" ht="18" thickTop="1" thickBot="1" x14ac:dyDescent="0.25">
      <c r="A227" s="74"/>
      <c r="B227" s="120">
        <v>45194</v>
      </c>
      <c r="C227" s="121"/>
      <c r="D227" s="111" t="s">
        <v>40</v>
      </c>
      <c r="E227" s="112">
        <v>16</v>
      </c>
      <c r="F227" s="159"/>
      <c r="G227" s="113">
        <f t="shared" si="3"/>
        <v>22381789.570399862</v>
      </c>
    </row>
    <row r="228" spans="1:7" s="7" customFormat="1" ht="18" thickTop="1" thickBot="1" x14ac:dyDescent="0.25">
      <c r="A228" s="74"/>
      <c r="B228" s="120">
        <v>45191</v>
      </c>
      <c r="C228" s="121"/>
      <c r="D228" s="111" t="s">
        <v>28</v>
      </c>
      <c r="E228" s="112">
        <v>61891.360000000001</v>
      </c>
      <c r="F228" s="159">
        <v>1588.32</v>
      </c>
      <c r="G228" s="113">
        <f t="shared" si="3"/>
        <v>22442092.610399861</v>
      </c>
    </row>
    <row r="229" spans="1:7" s="7" customFormat="1" ht="18" thickTop="1" thickBot="1" x14ac:dyDescent="0.25">
      <c r="A229" s="74"/>
      <c r="B229" s="120">
        <v>45195</v>
      </c>
      <c r="C229" s="121"/>
      <c r="D229" s="111" t="s">
        <v>40</v>
      </c>
      <c r="E229" s="112">
        <v>198285</v>
      </c>
      <c r="F229" s="159"/>
      <c r="G229" s="113">
        <f t="shared" si="3"/>
        <v>22640377.610399861</v>
      </c>
    </row>
    <row r="230" spans="1:7" s="7" customFormat="1" ht="18" thickTop="1" thickBot="1" x14ac:dyDescent="0.25">
      <c r="A230" s="74"/>
      <c r="B230" s="120">
        <v>45195</v>
      </c>
      <c r="C230" s="121"/>
      <c r="D230" s="111" t="s">
        <v>40</v>
      </c>
      <c r="E230" s="112">
        <v>54281</v>
      </c>
      <c r="F230" s="159"/>
      <c r="G230" s="113">
        <f t="shared" si="3"/>
        <v>22694658.610399861</v>
      </c>
    </row>
    <row r="231" spans="1:7" s="7" customFormat="1" ht="18" thickTop="1" thickBot="1" x14ac:dyDescent="0.25">
      <c r="A231" s="74"/>
      <c r="B231" s="120">
        <v>45195</v>
      </c>
      <c r="C231" s="121"/>
      <c r="D231" s="111" t="s">
        <v>40</v>
      </c>
      <c r="E231" s="112">
        <v>14910</v>
      </c>
      <c r="F231" s="159"/>
      <c r="G231" s="113">
        <f t="shared" si="3"/>
        <v>22709568.610399861</v>
      </c>
    </row>
    <row r="232" spans="1:7" s="7" customFormat="1" ht="18" thickTop="1" thickBot="1" x14ac:dyDescent="0.25">
      <c r="A232" s="74"/>
      <c r="B232" s="120">
        <v>45195</v>
      </c>
      <c r="C232" s="121"/>
      <c r="D232" s="111" t="s">
        <v>40</v>
      </c>
      <c r="E232" s="112">
        <v>5350</v>
      </c>
      <c r="F232" s="159"/>
      <c r="G232" s="113">
        <f t="shared" si="3"/>
        <v>22714918.610399861</v>
      </c>
    </row>
    <row r="233" spans="1:7" s="7" customFormat="1" ht="18" thickTop="1" thickBot="1" x14ac:dyDescent="0.25">
      <c r="A233" s="74"/>
      <c r="B233" s="120">
        <v>45195</v>
      </c>
      <c r="C233" s="121"/>
      <c r="D233" s="111" t="s">
        <v>40</v>
      </c>
      <c r="E233" s="112">
        <v>2610</v>
      </c>
      <c r="F233" s="159"/>
      <c r="G233" s="113">
        <f t="shared" si="3"/>
        <v>22717528.610399861</v>
      </c>
    </row>
    <row r="234" spans="1:7" s="7" customFormat="1" ht="18" thickTop="1" thickBot="1" x14ac:dyDescent="0.25">
      <c r="A234" s="74"/>
      <c r="B234" s="120">
        <v>45195</v>
      </c>
      <c r="C234" s="121"/>
      <c r="D234" s="111" t="s">
        <v>40</v>
      </c>
      <c r="E234" s="112">
        <v>41403</v>
      </c>
      <c r="F234" s="159"/>
      <c r="G234" s="113">
        <f t="shared" si="3"/>
        <v>22758931.610399861</v>
      </c>
    </row>
    <row r="235" spans="1:7" s="7" customFormat="1" ht="18" thickTop="1" thickBot="1" x14ac:dyDescent="0.25">
      <c r="A235" s="74"/>
      <c r="B235" s="120">
        <v>45195</v>
      </c>
      <c r="C235" s="121"/>
      <c r="D235" s="111" t="s">
        <v>28</v>
      </c>
      <c r="E235" s="112">
        <v>117852.39</v>
      </c>
      <c r="F235" s="159">
        <v>3047.74</v>
      </c>
      <c r="G235" s="113">
        <f t="shared" si="3"/>
        <v>22873736.260399863</v>
      </c>
    </row>
    <row r="236" spans="1:7" s="7" customFormat="1" ht="18" thickTop="1" thickBot="1" x14ac:dyDescent="0.25">
      <c r="A236" s="74"/>
      <c r="B236" s="120">
        <v>45196</v>
      </c>
      <c r="C236" s="121"/>
      <c r="D236" s="111" t="s">
        <v>40</v>
      </c>
      <c r="E236" s="112">
        <v>77286</v>
      </c>
      <c r="F236" s="159"/>
      <c r="G236" s="113">
        <f t="shared" si="3"/>
        <v>22951022.260399863</v>
      </c>
    </row>
    <row r="237" spans="1:7" s="7" customFormat="1" ht="18" thickTop="1" thickBot="1" x14ac:dyDescent="0.25">
      <c r="A237" s="74"/>
      <c r="B237" s="120">
        <v>45196</v>
      </c>
      <c r="C237" s="121"/>
      <c r="D237" s="111" t="s">
        <v>40</v>
      </c>
      <c r="E237" s="112">
        <v>10710</v>
      </c>
      <c r="F237" s="159"/>
      <c r="G237" s="113">
        <f t="shared" si="3"/>
        <v>22961732.260399863</v>
      </c>
    </row>
    <row r="238" spans="1:7" s="7" customFormat="1" ht="18" thickTop="1" thickBot="1" x14ac:dyDescent="0.25">
      <c r="A238" s="74"/>
      <c r="B238" s="120">
        <v>45196</v>
      </c>
      <c r="C238" s="121"/>
      <c r="D238" s="111" t="s">
        <v>40</v>
      </c>
      <c r="E238" s="112">
        <v>6510</v>
      </c>
      <c r="F238" s="159"/>
      <c r="G238" s="113">
        <f t="shared" si="3"/>
        <v>22968242.260399863</v>
      </c>
    </row>
    <row r="239" spans="1:7" s="7" customFormat="1" ht="18" thickTop="1" thickBot="1" x14ac:dyDescent="0.25">
      <c r="A239" s="74"/>
      <c r="B239" s="120">
        <v>45196</v>
      </c>
      <c r="C239" s="121"/>
      <c r="D239" s="111" t="s">
        <v>40</v>
      </c>
      <c r="E239" s="112">
        <v>8113</v>
      </c>
      <c r="F239" s="159"/>
      <c r="G239" s="113">
        <f t="shared" si="3"/>
        <v>22976355.260399863</v>
      </c>
    </row>
    <row r="240" spans="1:7" s="7" customFormat="1" ht="23.25" customHeight="1" thickTop="1" thickBot="1" x14ac:dyDescent="0.25">
      <c r="A240" s="74"/>
      <c r="B240" s="120">
        <v>45196</v>
      </c>
      <c r="C240" s="121"/>
      <c r="D240" s="111" t="s">
        <v>40</v>
      </c>
      <c r="E240" s="112">
        <v>55706</v>
      </c>
      <c r="F240" s="159"/>
      <c r="G240" s="113">
        <f t="shared" si="3"/>
        <v>23032061.260399863</v>
      </c>
    </row>
    <row r="241" spans="1:7" s="7" customFormat="1" ht="18" thickTop="1" thickBot="1" x14ac:dyDescent="0.25">
      <c r="A241" s="74"/>
      <c r="B241" s="120">
        <v>45196</v>
      </c>
      <c r="C241" s="121"/>
      <c r="D241" s="111" t="s">
        <v>40</v>
      </c>
      <c r="E241" s="112">
        <v>17080</v>
      </c>
      <c r="F241" s="159"/>
      <c r="G241" s="113">
        <f t="shared" si="3"/>
        <v>23049141.260399863</v>
      </c>
    </row>
    <row r="242" spans="1:7" s="7" customFormat="1" ht="18" thickTop="1" thickBot="1" x14ac:dyDescent="0.25">
      <c r="A242" s="74"/>
      <c r="B242" s="120">
        <v>45196</v>
      </c>
      <c r="C242" s="121"/>
      <c r="D242" s="111" t="s">
        <v>28</v>
      </c>
      <c r="E242" s="112">
        <v>55166.36</v>
      </c>
      <c r="F242" s="159">
        <v>1454.78</v>
      </c>
      <c r="G242" s="113">
        <f t="shared" si="3"/>
        <v>23102852.840399861</v>
      </c>
    </row>
    <row r="243" spans="1:7" s="7" customFormat="1" ht="18" thickTop="1" thickBot="1" x14ac:dyDescent="0.25">
      <c r="A243" s="74"/>
      <c r="B243" s="120">
        <v>45196</v>
      </c>
      <c r="C243" s="121"/>
      <c r="D243" s="111" t="s">
        <v>87</v>
      </c>
      <c r="E243" s="112">
        <v>176709.7</v>
      </c>
      <c r="F243" s="159"/>
      <c r="G243" s="113">
        <f t="shared" si="3"/>
        <v>23279562.540399861</v>
      </c>
    </row>
    <row r="244" spans="1:7" s="7" customFormat="1" ht="18" thickTop="1" thickBot="1" x14ac:dyDescent="0.25">
      <c r="A244" s="74"/>
      <c r="B244" s="120">
        <v>45196</v>
      </c>
      <c r="C244" s="121"/>
      <c r="D244" s="111" t="s">
        <v>87</v>
      </c>
      <c r="E244" s="112">
        <v>848885.17</v>
      </c>
      <c r="F244" s="159"/>
      <c r="G244" s="113">
        <f t="shared" si="3"/>
        <v>24128447.710399862</v>
      </c>
    </row>
    <row r="245" spans="1:7" s="7" customFormat="1" ht="18" thickTop="1" thickBot="1" x14ac:dyDescent="0.25">
      <c r="A245" s="74"/>
      <c r="B245" s="120">
        <v>45197</v>
      </c>
      <c r="C245" s="121"/>
      <c r="D245" s="111" t="s">
        <v>40</v>
      </c>
      <c r="E245" s="112">
        <v>42753</v>
      </c>
      <c r="F245" s="159"/>
      <c r="G245" s="113">
        <f t="shared" si="3"/>
        <v>24171200.710399862</v>
      </c>
    </row>
    <row r="246" spans="1:7" s="7" customFormat="1" ht="18" thickTop="1" thickBot="1" x14ac:dyDescent="0.25">
      <c r="A246" s="74"/>
      <c r="B246" s="120">
        <v>45197</v>
      </c>
      <c r="C246" s="121"/>
      <c r="D246" s="111" t="s">
        <v>40</v>
      </c>
      <c r="E246" s="112">
        <v>8843</v>
      </c>
      <c r="F246" s="159"/>
      <c r="G246" s="113">
        <f t="shared" si="3"/>
        <v>24180043.710399862</v>
      </c>
    </row>
    <row r="247" spans="1:7" s="7" customFormat="1" ht="18" thickTop="1" thickBot="1" x14ac:dyDescent="0.25">
      <c r="A247" s="74"/>
      <c r="B247" s="120">
        <v>45197</v>
      </c>
      <c r="C247" s="121"/>
      <c r="D247" s="111" t="s">
        <v>40</v>
      </c>
      <c r="E247" s="112">
        <v>7350</v>
      </c>
      <c r="F247" s="159"/>
      <c r="G247" s="113">
        <f t="shared" si="3"/>
        <v>24187393.710399862</v>
      </c>
    </row>
    <row r="248" spans="1:7" s="7" customFormat="1" ht="18" thickTop="1" thickBot="1" x14ac:dyDescent="0.25">
      <c r="A248" s="74"/>
      <c r="B248" s="120">
        <v>45197</v>
      </c>
      <c r="C248" s="121"/>
      <c r="D248" s="111" t="s">
        <v>40</v>
      </c>
      <c r="E248" s="112">
        <v>1340</v>
      </c>
      <c r="F248" s="159"/>
      <c r="G248" s="113">
        <f t="shared" si="3"/>
        <v>24188733.710399862</v>
      </c>
    </row>
    <row r="249" spans="1:7" s="7" customFormat="1" ht="18" thickTop="1" thickBot="1" x14ac:dyDescent="0.25">
      <c r="A249" s="74"/>
      <c r="B249" s="120">
        <v>45197</v>
      </c>
      <c r="C249" s="121"/>
      <c r="D249" s="111" t="s">
        <v>40</v>
      </c>
      <c r="E249" s="112">
        <v>147125</v>
      </c>
      <c r="F249" s="159"/>
      <c r="G249" s="113">
        <f t="shared" si="3"/>
        <v>24335858.710399862</v>
      </c>
    </row>
    <row r="250" spans="1:7" s="7" customFormat="1" ht="18" thickTop="1" thickBot="1" x14ac:dyDescent="0.25">
      <c r="A250" s="74"/>
      <c r="B250" s="120">
        <v>45197</v>
      </c>
      <c r="C250" s="121"/>
      <c r="D250" s="111" t="s">
        <v>40</v>
      </c>
      <c r="E250" s="112">
        <v>28490</v>
      </c>
      <c r="F250" s="159"/>
      <c r="G250" s="113">
        <f t="shared" si="3"/>
        <v>24364348.710399862</v>
      </c>
    </row>
    <row r="251" spans="1:7" s="7" customFormat="1" ht="18" thickTop="1" thickBot="1" x14ac:dyDescent="0.25">
      <c r="A251" s="74"/>
      <c r="B251" s="120">
        <v>45197</v>
      </c>
      <c r="C251" s="121"/>
      <c r="D251" s="111" t="s">
        <v>40</v>
      </c>
      <c r="E251" s="112">
        <v>40</v>
      </c>
      <c r="F251" s="159"/>
      <c r="G251" s="113">
        <f t="shared" si="3"/>
        <v>24364388.710399862</v>
      </c>
    </row>
    <row r="252" spans="1:7" s="7" customFormat="1" ht="18" thickTop="1" thickBot="1" x14ac:dyDescent="0.25">
      <c r="A252" s="74"/>
      <c r="B252" s="120">
        <v>45197</v>
      </c>
      <c r="C252" s="121"/>
      <c r="D252" s="111" t="s">
        <v>28</v>
      </c>
      <c r="E252" s="112">
        <v>72603.199999999997</v>
      </c>
      <c r="F252" s="159">
        <v>1865.28</v>
      </c>
      <c r="G252" s="113">
        <f t="shared" si="3"/>
        <v>24435126.63039986</v>
      </c>
    </row>
    <row r="253" spans="1:7" s="7" customFormat="1" ht="31.5" thickTop="1" thickBot="1" x14ac:dyDescent="0.25">
      <c r="A253" s="74"/>
      <c r="B253" s="120">
        <v>45197</v>
      </c>
      <c r="C253" s="121"/>
      <c r="D253" s="111" t="s">
        <v>48</v>
      </c>
      <c r="E253" s="112">
        <v>477540</v>
      </c>
      <c r="F253" s="159"/>
      <c r="G253" s="113">
        <f t="shared" si="3"/>
        <v>24912666.63039986</v>
      </c>
    </row>
    <row r="254" spans="1:7" s="7" customFormat="1" ht="18" thickTop="1" thickBot="1" x14ac:dyDescent="0.25">
      <c r="A254" s="74"/>
      <c r="B254" s="120">
        <v>45197</v>
      </c>
      <c r="C254" s="121"/>
      <c r="D254" s="111" t="s">
        <v>69</v>
      </c>
      <c r="E254" s="112">
        <v>50000</v>
      </c>
      <c r="F254" s="159"/>
      <c r="G254" s="113">
        <f t="shared" si="3"/>
        <v>24962666.63039986</v>
      </c>
    </row>
    <row r="255" spans="1:7" s="7" customFormat="1" ht="18" thickTop="1" thickBot="1" x14ac:dyDescent="0.25">
      <c r="A255" s="74"/>
      <c r="B255" s="120">
        <v>45197</v>
      </c>
      <c r="C255" s="121"/>
      <c r="D255" s="111" t="s">
        <v>94</v>
      </c>
      <c r="E255" s="112">
        <v>56554.81</v>
      </c>
      <c r="F255" s="159"/>
      <c r="G255" s="113">
        <f t="shared" si="3"/>
        <v>25019221.440399859</v>
      </c>
    </row>
    <row r="256" spans="1:7" s="7" customFormat="1" ht="31.5" thickTop="1" thickBot="1" x14ac:dyDescent="0.25">
      <c r="A256" s="74"/>
      <c r="B256" s="120">
        <v>45197</v>
      </c>
      <c r="C256" s="121"/>
      <c r="D256" s="111" t="s">
        <v>95</v>
      </c>
      <c r="E256" s="112">
        <v>50000</v>
      </c>
      <c r="F256" s="159"/>
      <c r="G256" s="113">
        <f t="shared" si="3"/>
        <v>25069221.440399859</v>
      </c>
    </row>
    <row r="257" spans="1:7" s="7" customFormat="1" ht="18" thickTop="1" thickBot="1" x14ac:dyDescent="0.25">
      <c r="A257" s="74"/>
      <c r="B257" s="120">
        <v>45198</v>
      </c>
      <c r="C257" s="121"/>
      <c r="D257" s="111" t="s">
        <v>40</v>
      </c>
      <c r="E257" s="112">
        <v>76100</v>
      </c>
      <c r="F257" s="159"/>
      <c r="G257" s="113">
        <f t="shared" si="3"/>
        <v>25145321.440399859</v>
      </c>
    </row>
    <row r="258" spans="1:7" s="7" customFormat="1" ht="18" thickTop="1" thickBot="1" x14ac:dyDescent="0.25">
      <c r="A258" s="74"/>
      <c r="B258" s="120">
        <v>45198</v>
      </c>
      <c r="C258" s="121"/>
      <c r="D258" s="111" t="s">
        <v>40</v>
      </c>
      <c r="E258" s="112">
        <v>34075</v>
      </c>
      <c r="F258" s="159"/>
      <c r="G258" s="113">
        <f t="shared" si="3"/>
        <v>25179396.440399859</v>
      </c>
    </row>
    <row r="259" spans="1:7" s="7" customFormat="1" ht="18" thickTop="1" thickBot="1" x14ac:dyDescent="0.25">
      <c r="A259" s="74"/>
      <c r="B259" s="120">
        <v>45198</v>
      </c>
      <c r="C259" s="121"/>
      <c r="D259" s="111" t="s">
        <v>40</v>
      </c>
      <c r="E259" s="112">
        <v>15780</v>
      </c>
      <c r="F259" s="159"/>
      <c r="G259" s="113">
        <f t="shared" si="3"/>
        <v>25195176.440399859</v>
      </c>
    </row>
    <row r="260" spans="1:7" s="7" customFormat="1" ht="18" thickTop="1" thickBot="1" x14ac:dyDescent="0.25">
      <c r="A260" s="74"/>
      <c r="B260" s="120">
        <v>45198</v>
      </c>
      <c r="C260" s="121"/>
      <c r="D260" s="111" t="s">
        <v>40</v>
      </c>
      <c r="E260" s="112">
        <v>9045</v>
      </c>
      <c r="F260" s="159"/>
      <c r="G260" s="113">
        <f t="shared" si="3"/>
        <v>25204221.440399859</v>
      </c>
    </row>
    <row r="261" spans="1:7" s="7" customFormat="1" ht="18" thickTop="1" thickBot="1" x14ac:dyDescent="0.25">
      <c r="A261" s="74"/>
      <c r="B261" s="120">
        <v>45198</v>
      </c>
      <c r="C261" s="121"/>
      <c r="D261" s="111" t="s">
        <v>40</v>
      </c>
      <c r="E261" s="112">
        <v>2110</v>
      </c>
      <c r="F261" s="159"/>
      <c r="G261" s="113">
        <f t="shared" ref="G261:G278" si="4">G260+E261-F261</f>
        <v>25206331.440399859</v>
      </c>
    </row>
    <row r="262" spans="1:7" s="7" customFormat="1" ht="30.75" customHeight="1" thickTop="1" thickBot="1" x14ac:dyDescent="0.25">
      <c r="A262" s="74"/>
      <c r="B262" s="120">
        <v>45198</v>
      </c>
      <c r="C262" s="121"/>
      <c r="D262" s="111" t="s">
        <v>40</v>
      </c>
      <c r="E262" s="112">
        <v>53820</v>
      </c>
      <c r="F262" s="159"/>
      <c r="G262" s="113">
        <f t="shared" si="4"/>
        <v>25260151.440399859</v>
      </c>
    </row>
    <row r="263" spans="1:7" s="7" customFormat="1" ht="18" thickTop="1" thickBot="1" x14ac:dyDescent="0.25">
      <c r="A263" s="74"/>
      <c r="B263" s="120">
        <v>45198</v>
      </c>
      <c r="C263" s="121"/>
      <c r="D263" s="111" t="s">
        <v>28</v>
      </c>
      <c r="E263" s="112">
        <v>41211.550000000003</v>
      </c>
      <c r="F263" s="159"/>
      <c r="G263" s="113">
        <f t="shared" si="4"/>
        <v>25301362.99039986</v>
      </c>
    </row>
    <row r="264" spans="1:7" s="7" customFormat="1" ht="18" thickTop="1" thickBot="1" x14ac:dyDescent="0.25">
      <c r="A264" s="74"/>
      <c r="B264" s="120">
        <v>45198</v>
      </c>
      <c r="C264" s="121"/>
      <c r="D264" s="111" t="s">
        <v>64</v>
      </c>
      <c r="E264" s="112">
        <v>105203.61</v>
      </c>
      <c r="F264" s="159"/>
      <c r="G264" s="113">
        <f t="shared" si="4"/>
        <v>25406566.600399859</v>
      </c>
    </row>
    <row r="265" spans="1:7" s="7" customFormat="1" ht="18" thickTop="1" thickBot="1" x14ac:dyDescent="0.25">
      <c r="A265" s="74"/>
      <c r="B265" s="120">
        <v>45198</v>
      </c>
      <c r="C265" s="121"/>
      <c r="D265" s="111" t="s">
        <v>64</v>
      </c>
      <c r="E265" s="112">
        <v>542730.32999999996</v>
      </c>
      <c r="F265" s="159"/>
      <c r="G265" s="113">
        <f t="shared" si="4"/>
        <v>25949296.930399857</v>
      </c>
    </row>
    <row r="266" spans="1:7" s="7" customFormat="1" ht="18" thickTop="1" thickBot="1" x14ac:dyDescent="0.25">
      <c r="A266" s="74"/>
      <c r="B266" s="120">
        <v>45198</v>
      </c>
      <c r="C266" s="121"/>
      <c r="D266" s="111" t="s">
        <v>65</v>
      </c>
      <c r="E266" s="112">
        <v>7897.5</v>
      </c>
      <c r="F266" s="159"/>
      <c r="G266" s="113">
        <f t="shared" si="4"/>
        <v>25957194.430399857</v>
      </c>
    </row>
    <row r="267" spans="1:7" s="7" customFormat="1" ht="18" thickTop="1" thickBot="1" x14ac:dyDescent="0.25">
      <c r="A267" s="74"/>
      <c r="B267" s="120">
        <v>45199</v>
      </c>
      <c r="C267" s="121"/>
      <c r="D267" s="111" t="s">
        <v>40</v>
      </c>
      <c r="E267" s="112">
        <v>28500</v>
      </c>
      <c r="F267" s="159"/>
      <c r="G267" s="113">
        <f t="shared" si="4"/>
        <v>25985694.430399857</v>
      </c>
    </row>
    <row r="268" spans="1:7" s="7" customFormat="1" ht="18" hidden="1" thickTop="1" thickBot="1" x14ac:dyDescent="0.25">
      <c r="A268" s="74"/>
      <c r="B268" s="120"/>
      <c r="C268" s="121"/>
      <c r="D268" s="111"/>
      <c r="E268" s="112"/>
      <c r="F268" s="159"/>
      <c r="G268" s="113">
        <f t="shared" si="4"/>
        <v>25985694.430399857</v>
      </c>
    </row>
    <row r="269" spans="1:7" s="7" customFormat="1" ht="18" hidden="1" thickTop="1" thickBot="1" x14ac:dyDescent="0.25">
      <c r="A269" s="74"/>
      <c r="B269" s="120"/>
      <c r="C269" s="121"/>
      <c r="D269" s="111"/>
      <c r="E269" s="112"/>
      <c r="F269" s="159"/>
      <c r="G269" s="113">
        <f t="shared" si="4"/>
        <v>25985694.430399857</v>
      </c>
    </row>
    <row r="270" spans="1:7" s="7" customFormat="1" ht="18" hidden="1" thickTop="1" thickBot="1" x14ac:dyDescent="0.25">
      <c r="A270" s="74"/>
      <c r="B270" s="120"/>
      <c r="C270" s="121"/>
      <c r="D270" s="111"/>
      <c r="E270" s="112"/>
      <c r="F270" s="159"/>
      <c r="G270" s="113">
        <f t="shared" si="4"/>
        <v>25985694.430399857</v>
      </c>
    </row>
    <row r="271" spans="1:7" s="7" customFormat="1" ht="18" hidden="1" thickTop="1" thickBot="1" x14ac:dyDescent="0.25">
      <c r="A271" s="74"/>
      <c r="B271" s="120"/>
      <c r="C271" s="121"/>
      <c r="D271" s="111"/>
      <c r="E271" s="112"/>
      <c r="F271" s="159"/>
      <c r="G271" s="113">
        <f t="shared" si="4"/>
        <v>25985694.430399857</v>
      </c>
    </row>
    <row r="272" spans="1:7" s="7" customFormat="1" ht="18" hidden="1" thickTop="1" thickBot="1" x14ac:dyDescent="0.25">
      <c r="A272" s="74"/>
      <c r="B272" s="120"/>
      <c r="C272" s="121"/>
      <c r="D272" s="111"/>
      <c r="E272" s="112"/>
      <c r="F272" s="159"/>
      <c r="G272" s="113">
        <f t="shared" si="4"/>
        <v>25985694.430399857</v>
      </c>
    </row>
    <row r="273" spans="1:8" s="7" customFormat="1" ht="18" hidden="1" thickTop="1" thickBot="1" x14ac:dyDescent="0.25">
      <c r="A273" s="74"/>
      <c r="B273" s="120"/>
      <c r="C273" s="121"/>
      <c r="D273" s="111"/>
      <c r="E273" s="112"/>
      <c r="F273" s="159"/>
      <c r="G273" s="113">
        <f t="shared" si="4"/>
        <v>25985694.430399857</v>
      </c>
    </row>
    <row r="274" spans="1:8" s="7" customFormat="1" ht="18" hidden="1" thickTop="1" thickBot="1" x14ac:dyDescent="0.25">
      <c r="A274" s="74"/>
      <c r="B274" s="120"/>
      <c r="C274" s="121"/>
      <c r="D274" s="111"/>
      <c r="E274" s="112"/>
      <c r="F274" s="159"/>
      <c r="G274" s="113">
        <f t="shared" si="4"/>
        <v>25985694.430399857</v>
      </c>
    </row>
    <row r="275" spans="1:8" s="7" customFormat="1" ht="18" hidden="1" thickTop="1" thickBot="1" x14ac:dyDescent="0.25">
      <c r="A275" s="74"/>
      <c r="B275" s="120"/>
      <c r="C275" s="121"/>
      <c r="D275" s="111"/>
      <c r="E275" s="112"/>
      <c r="F275" s="159"/>
      <c r="G275" s="113">
        <f t="shared" si="4"/>
        <v>25985694.430399857</v>
      </c>
    </row>
    <row r="276" spans="1:8" s="7" customFormat="1" ht="18" hidden="1" thickTop="1" thickBot="1" x14ac:dyDescent="0.25">
      <c r="A276" s="74"/>
      <c r="B276" s="120"/>
      <c r="C276" s="121"/>
      <c r="D276" s="111"/>
      <c r="E276" s="112"/>
      <c r="F276" s="159"/>
      <c r="G276" s="113">
        <f t="shared" si="4"/>
        <v>25985694.430399857</v>
      </c>
    </row>
    <row r="277" spans="1:8" s="7" customFormat="1" ht="18" hidden="1" thickTop="1" thickBot="1" x14ac:dyDescent="0.25">
      <c r="A277" s="74"/>
      <c r="B277" s="120"/>
      <c r="C277" s="121"/>
      <c r="D277" s="111"/>
      <c r="E277" s="112"/>
      <c r="F277" s="159"/>
      <c r="G277" s="113">
        <f t="shared" si="4"/>
        <v>25985694.430399857</v>
      </c>
    </row>
    <row r="278" spans="1:8" s="7" customFormat="1" ht="18" hidden="1" thickTop="1" thickBot="1" x14ac:dyDescent="0.25">
      <c r="A278" s="74"/>
      <c r="B278" s="120"/>
      <c r="C278" s="121"/>
      <c r="D278" s="111"/>
      <c r="E278" s="112"/>
      <c r="F278" s="159"/>
      <c r="G278" s="113">
        <f t="shared" si="4"/>
        <v>25985694.430399857</v>
      </c>
    </row>
    <row r="279" spans="1:8" ht="18" thickTop="1" thickBot="1" x14ac:dyDescent="0.25">
      <c r="A279" s="26"/>
      <c r="B279" s="174"/>
      <c r="C279" s="175"/>
      <c r="D279" s="175" t="s">
        <v>8</v>
      </c>
      <c r="E279" s="173">
        <f>SUM(E17:E278)</f>
        <v>77773391.319999993</v>
      </c>
      <c r="F279" s="173">
        <f>SUM(F17:F278)</f>
        <v>90120300.066</v>
      </c>
      <c r="G279" s="113">
        <f>G16+E279-F279</f>
        <v>25985694.43039985</v>
      </c>
      <c r="H279" s="28">
        <f>+G279-'[1]CTA. RECOLECTORA (010) y 3000'!$G$4955</f>
        <v>0</v>
      </c>
    </row>
    <row r="280" spans="1:8" ht="16.5" x14ac:dyDescent="0.2">
      <c r="A280" s="5"/>
      <c r="B280" s="122"/>
      <c r="C280" s="122"/>
      <c r="D280" s="122"/>
      <c r="E280" s="123"/>
      <c r="F280" s="186"/>
      <c r="G280" s="123"/>
    </row>
    <row r="281" spans="1:8" ht="16.5" x14ac:dyDescent="0.2">
      <c r="A281" s="5"/>
      <c r="B281" s="122"/>
      <c r="C281" s="124" t="s">
        <v>30</v>
      </c>
      <c r="D281" s="125"/>
      <c r="E281" s="196"/>
      <c r="F281" s="196"/>
      <c r="G281" s="123"/>
    </row>
    <row r="282" spans="1:8" ht="16.5" x14ac:dyDescent="0.2">
      <c r="A282" s="5"/>
      <c r="B282" s="122"/>
      <c r="C282" s="124" t="s">
        <v>32</v>
      </c>
      <c r="D282" s="125"/>
      <c r="E282" s="126"/>
      <c r="F282" s="187"/>
      <c r="G282" s="123"/>
    </row>
    <row r="283" spans="1:8" ht="16.5" x14ac:dyDescent="0.2">
      <c r="A283" s="5"/>
      <c r="B283" s="122"/>
      <c r="C283" s="124" t="s">
        <v>33</v>
      </c>
      <c r="D283" s="124" t="s">
        <v>37</v>
      </c>
      <c r="E283" s="124" t="s">
        <v>38</v>
      </c>
      <c r="G283" s="165" t="s">
        <v>46</v>
      </c>
    </row>
    <row r="284" spans="1:8" ht="16.5" x14ac:dyDescent="0.2">
      <c r="A284" s="5"/>
      <c r="B284" s="122"/>
      <c r="C284" s="125"/>
      <c r="D284" s="124" t="s">
        <v>30</v>
      </c>
      <c r="E284" s="78" t="s">
        <v>31</v>
      </c>
      <c r="G284" s="124" t="s">
        <v>55</v>
      </c>
    </row>
    <row r="285" spans="1:8" ht="16.5" x14ac:dyDescent="0.2">
      <c r="A285" s="5"/>
      <c r="B285" s="122"/>
      <c r="C285" s="125"/>
      <c r="D285" s="124" t="s">
        <v>32</v>
      </c>
      <c r="E285" s="78" t="s">
        <v>78</v>
      </c>
      <c r="G285" s="124" t="s">
        <v>42</v>
      </c>
    </row>
    <row r="286" spans="1:8" ht="16.5" x14ac:dyDescent="0.2">
      <c r="A286" s="5"/>
      <c r="B286" s="122"/>
      <c r="C286" s="125"/>
      <c r="D286" s="124" t="s">
        <v>33</v>
      </c>
      <c r="E286" s="78" t="s">
        <v>34</v>
      </c>
      <c r="G286" s="124" t="s">
        <v>36</v>
      </c>
    </row>
    <row r="287" spans="1:8" ht="16.5" x14ac:dyDescent="0.2">
      <c r="A287" s="5"/>
      <c r="B287" s="122"/>
      <c r="C287" s="125"/>
      <c r="D287" s="126"/>
      <c r="F287" s="186"/>
      <c r="H287" s="25"/>
    </row>
    <row r="288" spans="1:8" ht="16.5" x14ac:dyDescent="0.2">
      <c r="A288" s="5"/>
      <c r="B288" s="122"/>
      <c r="C288" s="125"/>
      <c r="D288" s="126"/>
      <c r="F288" s="186"/>
      <c r="G288" s="123"/>
    </row>
    <row r="289" spans="1:7" ht="16.5" x14ac:dyDescent="0.2">
      <c r="A289" s="5"/>
      <c r="B289" s="122"/>
      <c r="C289" s="125"/>
      <c r="D289" s="126"/>
      <c r="F289" s="186"/>
      <c r="G289" s="123"/>
    </row>
    <row r="290" spans="1:7" ht="16.5" x14ac:dyDescent="0.2">
      <c r="A290" s="5"/>
      <c r="B290" s="122"/>
      <c r="C290" s="125"/>
      <c r="D290" s="126"/>
      <c r="F290" s="186"/>
      <c r="G290" s="123"/>
    </row>
    <row r="291" spans="1:7" ht="16.5" x14ac:dyDescent="0.2">
      <c r="A291" s="5"/>
      <c r="B291" s="122"/>
      <c r="C291" s="122"/>
      <c r="F291" s="186"/>
      <c r="G291" s="123"/>
    </row>
    <row r="292" spans="1:7" ht="16.5" x14ac:dyDescent="0.2">
      <c r="A292" s="5"/>
      <c r="B292" s="122"/>
      <c r="C292" s="122"/>
      <c r="E292" s="126"/>
      <c r="F292" s="186"/>
      <c r="G292" s="123"/>
    </row>
    <row r="293" spans="1:7" ht="16.5" x14ac:dyDescent="0.2">
      <c r="A293" s="5"/>
      <c r="B293" s="5"/>
      <c r="C293" s="5"/>
      <c r="F293" s="189"/>
      <c r="G293" s="8"/>
    </row>
    <row r="294" spans="1:7" ht="16.5" x14ac:dyDescent="0.2">
      <c r="A294" s="5"/>
      <c r="B294" s="5"/>
      <c r="C294" s="5"/>
      <c r="F294" s="189"/>
      <c r="G294" s="8"/>
    </row>
    <row r="295" spans="1:7" ht="16.5" x14ac:dyDescent="0.2">
      <c r="A295" s="5"/>
      <c r="B295" s="5"/>
      <c r="C295" s="5"/>
      <c r="E295" s="8"/>
      <c r="F295" s="189"/>
      <c r="G295" s="8"/>
    </row>
    <row r="296" spans="1:7" x14ac:dyDescent="0.2">
      <c r="A296" s="9"/>
      <c r="B296" s="9"/>
      <c r="C296" s="9"/>
      <c r="D296" s="9"/>
      <c r="E296" s="9"/>
      <c r="F296" s="190"/>
      <c r="G296" s="9"/>
    </row>
    <row r="297" spans="1:7" x14ac:dyDescent="0.2">
      <c r="A297" s="9"/>
      <c r="B297" s="9"/>
      <c r="C297" s="9"/>
      <c r="D297" s="9"/>
      <c r="E297" s="9"/>
      <c r="F297" s="190"/>
      <c r="G297" s="9"/>
    </row>
    <row r="298" spans="1:7" x14ac:dyDescent="0.2">
      <c r="A298" s="9"/>
      <c r="B298" s="9"/>
      <c r="C298" s="9"/>
      <c r="D298" s="9"/>
      <c r="E298" s="9"/>
      <c r="F298" s="190"/>
      <c r="G298" s="9"/>
    </row>
    <row r="317" spans="1:1" ht="13.5" thickBot="1" x14ac:dyDescent="0.25"/>
    <row r="318" spans="1:1" ht="15" x14ac:dyDescent="0.2">
      <c r="A318" s="2"/>
    </row>
  </sheetData>
  <autoFilter ref="B1:H318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4" max="6" man="1"/>
    <brk id="120" max="6" man="1"/>
    <brk id="178" max="6" man="1"/>
    <brk id="23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59"/>
  <sheetViews>
    <sheetView tabSelected="1" view="pageBreakPreview" topLeftCell="B1" zoomScale="60" zoomScaleNormal="80" workbookViewId="0">
      <selection activeCell="I13" sqref="I13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2" customWidth="1"/>
    <col min="6" max="6" width="46.7109375" style="1" customWidth="1"/>
    <col min="7" max="7" width="22.85546875" style="1" customWidth="1"/>
    <col min="8" max="8" width="23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7"/>
    </row>
    <row r="2" spans="1:13" s="11" customFormat="1" x14ac:dyDescent="0.2">
      <c r="E2" s="167"/>
    </row>
    <row r="3" spans="1:13" s="14" customFormat="1" ht="12" customHeight="1" x14ac:dyDescent="0.2">
      <c r="E3" s="168"/>
    </row>
    <row r="4" spans="1:13" s="15" customFormat="1" ht="18" customHeight="1" x14ac:dyDescent="0.3">
      <c r="B4" s="16"/>
      <c r="C4" s="16"/>
      <c r="D4" s="12"/>
      <c r="E4" s="169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31" t="s">
        <v>10</v>
      </c>
      <c r="D6" s="231"/>
      <c r="E6" s="231"/>
      <c r="F6" s="231"/>
      <c r="G6" s="231"/>
      <c r="H6" s="231"/>
      <c r="I6" s="231"/>
      <c r="J6" s="16"/>
      <c r="K6" s="16"/>
    </row>
    <row r="7" spans="1:13" s="14" customFormat="1" ht="18.75" x14ac:dyDescent="0.2">
      <c r="B7" s="18"/>
      <c r="C7" s="237" t="s">
        <v>19</v>
      </c>
      <c r="D7" s="237"/>
      <c r="E7" s="237"/>
      <c r="F7" s="237"/>
      <c r="G7" s="237"/>
      <c r="H7" s="237"/>
      <c r="I7" s="237"/>
    </row>
    <row r="8" spans="1:13" s="17" customFormat="1" ht="21" customHeight="1" x14ac:dyDescent="0.2">
      <c r="B8" s="18"/>
      <c r="C8" s="237" t="s">
        <v>3</v>
      </c>
      <c r="D8" s="237"/>
      <c r="E8" s="237"/>
      <c r="F8" s="237"/>
      <c r="G8" s="237"/>
      <c r="H8" s="237"/>
      <c r="I8" s="237"/>
    </row>
    <row r="9" spans="1:13" s="14" customFormat="1" ht="18.75" x14ac:dyDescent="0.2">
      <c r="C9" s="238" t="s">
        <v>96</v>
      </c>
      <c r="D9" s="238"/>
      <c r="E9" s="238"/>
      <c r="F9" s="238"/>
      <c r="G9" s="238"/>
      <c r="H9" s="238"/>
      <c r="I9" s="238"/>
    </row>
    <row r="10" spans="1:13" s="11" customFormat="1" ht="19.5" customHeight="1" thickBot="1" x14ac:dyDescent="0.25">
      <c r="E10" s="167"/>
    </row>
    <row r="11" spans="1:13" s="3" customFormat="1" ht="28.5" customHeight="1" thickTop="1" thickBot="1" x14ac:dyDescent="0.25">
      <c r="A11" s="7"/>
      <c r="B11" s="7"/>
      <c r="C11" s="236"/>
      <c r="D11" s="233" t="s">
        <v>17</v>
      </c>
      <c r="E11" s="233"/>
      <c r="F11" s="233"/>
      <c r="G11" s="233"/>
      <c r="H11" s="233"/>
      <c r="I11" s="233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36"/>
      <c r="D12" s="232" t="s">
        <v>7</v>
      </c>
      <c r="E12" s="232"/>
      <c r="F12" s="232"/>
      <c r="G12" s="232"/>
      <c r="H12" s="232"/>
      <c r="I12" s="50">
        <f>+'[1]CTA. RECOLECTORA AUXILIAR 3001'!$J$3337</f>
        <v>-28008262.847999986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36"/>
      <c r="D13" s="61" t="s">
        <v>4</v>
      </c>
      <c r="E13" s="166" t="s">
        <v>5</v>
      </c>
      <c r="F13" s="61" t="s">
        <v>6</v>
      </c>
      <c r="G13" s="61" t="s">
        <v>0</v>
      </c>
      <c r="H13" s="61" t="s">
        <v>1</v>
      </c>
      <c r="I13" s="61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38"/>
      <c r="D14" s="139"/>
      <c r="E14" s="170"/>
      <c r="F14" s="135">
        <v>45169</v>
      </c>
      <c r="G14" s="140"/>
      <c r="H14" s="141">
        <v>0</v>
      </c>
      <c r="I14" s="60">
        <f>+I12</f>
        <v>-28008262.847999986</v>
      </c>
    </row>
    <row r="15" spans="1:13" s="27" customFormat="1" ht="31.5" customHeight="1" thickTop="1" thickBot="1" x14ac:dyDescent="0.25">
      <c r="C15" s="62"/>
      <c r="D15" s="64">
        <v>45170</v>
      </c>
      <c r="E15" s="65"/>
      <c r="F15" s="92" t="s">
        <v>22</v>
      </c>
      <c r="G15" s="96">
        <v>2232833.9500000002</v>
      </c>
      <c r="H15" s="96"/>
      <c r="I15" s="113">
        <f>I14+G15-H15</f>
        <v>-25775428.897999987</v>
      </c>
    </row>
    <row r="16" spans="1:13" s="27" customFormat="1" ht="31.5" customHeight="1" thickTop="1" thickBot="1" x14ac:dyDescent="0.25">
      <c r="C16" s="131"/>
      <c r="D16" s="64">
        <v>45174</v>
      </c>
      <c r="E16" s="68"/>
      <c r="F16" s="92" t="s">
        <v>22</v>
      </c>
      <c r="G16" s="97">
        <v>773697.24</v>
      </c>
      <c r="H16" s="97"/>
      <c r="I16" s="44">
        <f t="shared" ref="I16:I123" si="0">I15+G16-H16</f>
        <v>-25001731.657999989</v>
      </c>
    </row>
    <row r="17" spans="3:9" s="27" customFormat="1" ht="24.75" customHeight="1" thickTop="1" thickBot="1" x14ac:dyDescent="0.25">
      <c r="C17" s="63"/>
      <c r="D17" s="64">
        <v>45177</v>
      </c>
      <c r="E17" s="65"/>
      <c r="F17" s="92" t="s">
        <v>22</v>
      </c>
      <c r="G17" s="97">
        <v>16787880.07</v>
      </c>
      <c r="H17" s="94"/>
      <c r="I17" s="44">
        <f t="shared" si="0"/>
        <v>-8213851.5879999883</v>
      </c>
    </row>
    <row r="18" spans="3:9" s="27" customFormat="1" ht="18" thickTop="1" thickBot="1" x14ac:dyDescent="0.25">
      <c r="C18" s="63"/>
      <c r="D18" s="64"/>
      <c r="E18" s="68"/>
      <c r="F18" s="92"/>
      <c r="G18" s="97"/>
      <c r="H18" s="94">
        <v>23321.98999998346</v>
      </c>
      <c r="I18" s="44">
        <f t="shared" si="0"/>
        <v>-8237173.5779999718</v>
      </c>
    </row>
    <row r="19" spans="3:9" s="27" customFormat="1" ht="30" thickTop="1" thickBot="1" x14ac:dyDescent="0.25">
      <c r="C19" s="63"/>
      <c r="D19" s="64">
        <v>45177</v>
      </c>
      <c r="E19" s="65">
        <v>8834</v>
      </c>
      <c r="F19" s="92" t="s">
        <v>16</v>
      </c>
      <c r="G19" s="97"/>
      <c r="H19" s="94">
        <v>4230.25</v>
      </c>
      <c r="I19" s="44">
        <f t="shared" si="0"/>
        <v>-8241403.8279999718</v>
      </c>
    </row>
    <row r="20" spans="3:9" s="27" customFormat="1" ht="18" thickTop="1" thickBot="1" x14ac:dyDescent="0.25">
      <c r="C20" s="63"/>
      <c r="D20" s="64">
        <v>45177</v>
      </c>
      <c r="E20" s="68">
        <v>8834</v>
      </c>
      <c r="F20" s="92" t="s">
        <v>97</v>
      </c>
      <c r="G20" s="97"/>
      <c r="H20" s="94">
        <v>80374.75</v>
      </c>
      <c r="I20" s="44">
        <f t="shared" si="0"/>
        <v>-8321778.5779999718</v>
      </c>
    </row>
    <row r="21" spans="3:9" s="27" customFormat="1" ht="30" thickTop="1" thickBot="1" x14ac:dyDescent="0.25">
      <c r="C21" s="63"/>
      <c r="D21" s="64">
        <v>45180</v>
      </c>
      <c r="E21" s="65"/>
      <c r="F21" s="92" t="s">
        <v>22</v>
      </c>
      <c r="G21" s="97">
        <v>1363815.99</v>
      </c>
      <c r="H21" s="94"/>
      <c r="I21" s="44">
        <f t="shared" si="0"/>
        <v>-6957962.5879999716</v>
      </c>
    </row>
    <row r="22" spans="3:9" s="27" customFormat="1" ht="30" thickTop="1" thickBot="1" x14ac:dyDescent="0.25">
      <c r="C22" s="63"/>
      <c r="D22" s="64">
        <v>45180</v>
      </c>
      <c r="E22" s="65">
        <v>8835</v>
      </c>
      <c r="F22" s="92" t="s">
        <v>16</v>
      </c>
      <c r="G22" s="97"/>
      <c r="H22" s="94">
        <v>1651.65</v>
      </c>
      <c r="I22" s="44">
        <f t="shared" si="0"/>
        <v>-6959614.237999972</v>
      </c>
    </row>
    <row r="23" spans="3:9" s="27" customFormat="1" ht="18" thickTop="1" thickBot="1" x14ac:dyDescent="0.25">
      <c r="C23" s="63"/>
      <c r="D23" s="64">
        <v>45180</v>
      </c>
      <c r="E23" s="65">
        <v>8835</v>
      </c>
      <c r="F23" s="92" t="s">
        <v>51</v>
      </c>
      <c r="G23" s="97"/>
      <c r="H23" s="94">
        <v>31381.35</v>
      </c>
      <c r="I23" s="44">
        <f t="shared" si="0"/>
        <v>-6990995.5879999716</v>
      </c>
    </row>
    <row r="24" spans="3:9" s="27" customFormat="1" ht="18" thickTop="1" thickBot="1" x14ac:dyDescent="0.25">
      <c r="C24" s="63"/>
      <c r="D24" s="64">
        <v>45180</v>
      </c>
      <c r="E24" s="65">
        <v>8836</v>
      </c>
      <c r="F24" s="92" t="s">
        <v>52</v>
      </c>
      <c r="G24" s="97"/>
      <c r="H24" s="94">
        <v>198640.97999999998</v>
      </c>
      <c r="I24" s="44">
        <f t="shared" si="0"/>
        <v>-7189636.567999972</v>
      </c>
    </row>
    <row r="25" spans="3:9" s="27" customFormat="1" ht="30" thickTop="1" thickBot="1" x14ac:dyDescent="0.25">
      <c r="C25" s="63"/>
      <c r="D25" s="64">
        <v>45180</v>
      </c>
      <c r="E25" s="65">
        <v>8837</v>
      </c>
      <c r="F25" s="92" t="s">
        <v>16</v>
      </c>
      <c r="G25" s="97"/>
      <c r="H25" s="94">
        <v>5595.6455000000005</v>
      </c>
      <c r="I25" s="44">
        <f t="shared" si="0"/>
        <v>-7195232.2134999717</v>
      </c>
    </row>
    <row r="26" spans="3:9" s="27" customFormat="1" ht="18" thickTop="1" thickBot="1" x14ac:dyDescent="0.25">
      <c r="C26" s="63"/>
      <c r="D26" s="64">
        <v>45180</v>
      </c>
      <c r="E26" s="65">
        <v>8837</v>
      </c>
      <c r="F26" s="92" t="s">
        <v>53</v>
      </c>
      <c r="G26" s="97"/>
      <c r="H26" s="94">
        <v>124223.3345</v>
      </c>
      <c r="I26" s="44">
        <f t="shared" si="0"/>
        <v>-7319455.5479999715</v>
      </c>
    </row>
    <row r="27" spans="3:9" s="27" customFormat="1" ht="30" thickTop="1" thickBot="1" x14ac:dyDescent="0.25">
      <c r="C27" s="63"/>
      <c r="D27" s="64">
        <v>45180</v>
      </c>
      <c r="E27" s="65">
        <v>8838</v>
      </c>
      <c r="F27" s="92" t="s">
        <v>16</v>
      </c>
      <c r="G27" s="97"/>
      <c r="H27" s="94">
        <v>11970.85</v>
      </c>
      <c r="I27" s="44">
        <f t="shared" si="0"/>
        <v>-7331426.3979999712</v>
      </c>
    </row>
    <row r="28" spans="3:9" s="27" customFormat="1" ht="18" thickTop="1" thickBot="1" x14ac:dyDescent="0.25">
      <c r="C28" s="63"/>
      <c r="D28" s="64">
        <v>45180</v>
      </c>
      <c r="E28" s="65">
        <v>8838</v>
      </c>
      <c r="F28" s="92" t="s">
        <v>50</v>
      </c>
      <c r="G28" s="97"/>
      <c r="H28" s="94">
        <v>227446.15</v>
      </c>
      <c r="I28" s="44">
        <f t="shared" si="0"/>
        <v>-7558872.5479999715</v>
      </c>
    </row>
    <row r="29" spans="3:9" s="27" customFormat="1" ht="30" thickTop="1" thickBot="1" x14ac:dyDescent="0.25">
      <c r="C29" s="63"/>
      <c r="D29" s="64">
        <v>45181</v>
      </c>
      <c r="E29" s="65"/>
      <c r="F29" s="92" t="s">
        <v>22</v>
      </c>
      <c r="G29" s="97">
        <v>1274460.3600000001</v>
      </c>
      <c r="H29" s="94"/>
      <c r="I29" s="44">
        <f t="shared" si="0"/>
        <v>-6284412.1879999712</v>
      </c>
    </row>
    <row r="30" spans="3:9" s="27" customFormat="1" ht="30" thickTop="1" thickBot="1" x14ac:dyDescent="0.25">
      <c r="C30" s="63"/>
      <c r="D30" s="64">
        <v>45181</v>
      </c>
      <c r="E30" s="65">
        <v>8839</v>
      </c>
      <c r="F30" s="92" t="s">
        <v>16</v>
      </c>
      <c r="G30" s="97"/>
      <c r="H30" s="94">
        <v>4357.5</v>
      </c>
      <c r="I30" s="44">
        <f t="shared" si="0"/>
        <v>-6288769.6879999712</v>
      </c>
    </row>
    <row r="31" spans="3:9" s="27" customFormat="1" ht="18" thickTop="1" thickBot="1" x14ac:dyDescent="0.25">
      <c r="C31" s="63"/>
      <c r="D31" s="64">
        <v>45181</v>
      </c>
      <c r="E31" s="65">
        <v>8839</v>
      </c>
      <c r="F31" s="92" t="s">
        <v>50</v>
      </c>
      <c r="G31" s="97"/>
      <c r="H31" s="94">
        <v>82792.5</v>
      </c>
      <c r="I31" s="44">
        <f t="shared" si="0"/>
        <v>-6371562.1879999712</v>
      </c>
    </row>
    <row r="32" spans="3:9" s="27" customFormat="1" ht="30" thickTop="1" thickBot="1" x14ac:dyDescent="0.25">
      <c r="C32" s="63"/>
      <c r="D32" s="64">
        <v>45184</v>
      </c>
      <c r="E32" s="65"/>
      <c r="F32" s="92" t="s">
        <v>22</v>
      </c>
      <c r="G32" s="97">
        <v>633660</v>
      </c>
      <c r="H32" s="94"/>
      <c r="I32" s="44">
        <f t="shared" si="0"/>
        <v>-5737902.1879999712</v>
      </c>
    </row>
    <row r="33" spans="3:9" s="27" customFormat="1" ht="30" thickTop="1" thickBot="1" x14ac:dyDescent="0.25">
      <c r="C33" s="63"/>
      <c r="D33" s="64">
        <v>45187</v>
      </c>
      <c r="E33" s="65"/>
      <c r="F33" s="92" t="s">
        <v>22</v>
      </c>
      <c r="G33" s="97">
        <v>19457573.390000001</v>
      </c>
      <c r="H33" s="94"/>
      <c r="I33" s="44">
        <f t="shared" si="0"/>
        <v>13719671.202000029</v>
      </c>
    </row>
    <row r="34" spans="3:9" s="27" customFormat="1" ht="30" thickTop="1" thickBot="1" x14ac:dyDescent="0.25">
      <c r="C34" s="63"/>
      <c r="D34" s="64">
        <v>45188</v>
      </c>
      <c r="E34" s="65"/>
      <c r="F34" s="92" t="s">
        <v>22</v>
      </c>
      <c r="G34" s="97">
        <v>4657181.8099999996</v>
      </c>
      <c r="H34" s="94"/>
      <c r="I34" s="44">
        <f t="shared" si="0"/>
        <v>18376853.012000028</v>
      </c>
    </row>
    <row r="35" spans="3:9" s="27" customFormat="1" ht="30" thickTop="1" thickBot="1" x14ac:dyDescent="0.25">
      <c r="C35" s="63"/>
      <c r="D35" s="64">
        <v>45189</v>
      </c>
      <c r="E35" s="65"/>
      <c r="F35" s="92" t="s">
        <v>22</v>
      </c>
      <c r="G35" s="97">
        <v>37680962.5</v>
      </c>
      <c r="H35" s="94"/>
      <c r="I35" s="44">
        <f t="shared" si="0"/>
        <v>56057815.512000024</v>
      </c>
    </row>
    <row r="36" spans="3:9" s="27" customFormat="1" ht="44.25" thickTop="1" thickBot="1" x14ac:dyDescent="0.25">
      <c r="C36" s="63"/>
      <c r="D36" s="64">
        <v>45189</v>
      </c>
      <c r="E36" s="65">
        <v>8840</v>
      </c>
      <c r="F36" s="92" t="s">
        <v>98</v>
      </c>
      <c r="G36" s="97"/>
      <c r="H36" s="94">
        <v>34949352.109999999</v>
      </c>
      <c r="I36" s="44">
        <f t="shared" si="0"/>
        <v>21108463.402000025</v>
      </c>
    </row>
    <row r="37" spans="3:9" s="27" customFormat="1" ht="30" thickTop="1" thickBot="1" x14ac:dyDescent="0.25">
      <c r="C37" s="63"/>
      <c r="D37" s="64">
        <v>45189</v>
      </c>
      <c r="E37" s="65">
        <v>8841</v>
      </c>
      <c r="F37" s="92" t="s">
        <v>44</v>
      </c>
      <c r="G37" s="97"/>
      <c r="H37" s="94">
        <v>506913.23</v>
      </c>
      <c r="I37" s="44">
        <f t="shared" si="0"/>
        <v>20601550.172000024</v>
      </c>
    </row>
    <row r="38" spans="3:9" s="27" customFormat="1" ht="44.25" thickTop="1" thickBot="1" x14ac:dyDescent="0.25">
      <c r="C38" s="63"/>
      <c r="D38" s="64">
        <v>45189</v>
      </c>
      <c r="E38" s="65">
        <v>8841</v>
      </c>
      <c r="F38" s="92" t="s">
        <v>99</v>
      </c>
      <c r="G38" s="97"/>
      <c r="H38" s="94">
        <v>18824300.16</v>
      </c>
      <c r="I38" s="44">
        <f t="shared" si="0"/>
        <v>1777250.0120000243</v>
      </c>
    </row>
    <row r="39" spans="3:9" s="27" customFormat="1" ht="30" thickTop="1" thickBot="1" x14ac:dyDescent="0.25">
      <c r="C39" s="63"/>
      <c r="D39" s="64">
        <v>45189</v>
      </c>
      <c r="E39" s="65">
        <v>8842</v>
      </c>
      <c r="F39" s="92" t="s">
        <v>44</v>
      </c>
      <c r="G39" s="97"/>
      <c r="H39" s="94">
        <v>94309.51</v>
      </c>
      <c r="I39" s="44">
        <f t="shared" si="0"/>
        <v>1682940.5020000243</v>
      </c>
    </row>
    <row r="40" spans="3:9" s="27" customFormat="1" ht="30" thickTop="1" thickBot="1" x14ac:dyDescent="0.25">
      <c r="C40" s="63"/>
      <c r="D40" s="64">
        <v>45189</v>
      </c>
      <c r="E40" s="65">
        <v>8842</v>
      </c>
      <c r="F40" s="92" t="s">
        <v>100</v>
      </c>
      <c r="G40" s="97"/>
      <c r="H40" s="94">
        <v>848785.7</v>
      </c>
      <c r="I40" s="44">
        <f t="shared" si="0"/>
        <v>834154.80200002436</v>
      </c>
    </row>
    <row r="41" spans="3:9" s="27" customFormat="1" ht="30" thickTop="1" thickBot="1" x14ac:dyDescent="0.25">
      <c r="C41" s="63"/>
      <c r="D41" s="64">
        <v>45189</v>
      </c>
      <c r="E41" s="65">
        <v>8843</v>
      </c>
      <c r="F41" s="92" t="s">
        <v>44</v>
      </c>
      <c r="G41" s="97"/>
      <c r="H41" s="94">
        <v>371408.63</v>
      </c>
      <c r="I41" s="44">
        <f t="shared" si="0"/>
        <v>462746.17200002435</v>
      </c>
    </row>
    <row r="42" spans="3:9" s="27" customFormat="1" ht="30" thickTop="1" thickBot="1" x14ac:dyDescent="0.25">
      <c r="C42" s="63"/>
      <c r="D42" s="64">
        <v>45189</v>
      </c>
      <c r="E42" s="65">
        <v>8843</v>
      </c>
      <c r="F42" s="92" t="s">
        <v>101</v>
      </c>
      <c r="G42" s="97"/>
      <c r="H42" s="94">
        <v>3342677.97</v>
      </c>
      <c r="I42" s="44">
        <f t="shared" si="0"/>
        <v>-2879931.7979999757</v>
      </c>
    </row>
    <row r="43" spans="3:9" s="27" customFormat="1" ht="44.25" thickTop="1" thickBot="1" x14ac:dyDescent="0.25">
      <c r="C43" s="63"/>
      <c r="D43" s="64">
        <v>45189</v>
      </c>
      <c r="E43" s="65">
        <v>8844</v>
      </c>
      <c r="F43" s="92" t="s">
        <v>102</v>
      </c>
      <c r="G43" s="97"/>
      <c r="H43" s="94">
        <v>2052659.04</v>
      </c>
      <c r="I43" s="44">
        <f t="shared" si="0"/>
        <v>-4932590.8379999753</v>
      </c>
    </row>
    <row r="44" spans="3:9" s="27" customFormat="1" ht="30" thickTop="1" thickBot="1" x14ac:dyDescent="0.25">
      <c r="C44" s="63"/>
      <c r="D44" s="64">
        <v>45190</v>
      </c>
      <c r="E44" s="65">
        <v>8850</v>
      </c>
      <c r="F44" s="92" t="s">
        <v>44</v>
      </c>
      <c r="G44" s="97"/>
      <c r="H44" s="94">
        <v>5925.53</v>
      </c>
      <c r="I44" s="44">
        <f t="shared" si="0"/>
        <v>-4938516.3679999756</v>
      </c>
    </row>
    <row r="45" spans="3:9" s="27" customFormat="1" ht="44.25" thickTop="1" thickBot="1" x14ac:dyDescent="0.25">
      <c r="C45" s="63"/>
      <c r="D45" s="64">
        <v>45190</v>
      </c>
      <c r="E45" s="65">
        <v>8850</v>
      </c>
      <c r="F45" s="92" t="s">
        <v>103</v>
      </c>
      <c r="G45" s="97"/>
      <c r="H45" s="94">
        <v>673025.82</v>
      </c>
      <c r="I45" s="44">
        <f t="shared" si="0"/>
        <v>-5611542.1879999759</v>
      </c>
    </row>
    <row r="46" spans="3:9" s="27" customFormat="1" ht="30" thickTop="1" thickBot="1" x14ac:dyDescent="0.25">
      <c r="C46" s="63"/>
      <c r="D46" s="64">
        <v>45190</v>
      </c>
      <c r="E46" s="65"/>
      <c r="F46" s="92" t="s">
        <v>22</v>
      </c>
      <c r="G46" s="97">
        <v>49805</v>
      </c>
      <c r="H46" s="94"/>
      <c r="I46" s="44">
        <f t="shared" si="0"/>
        <v>-5561737.1879999759</v>
      </c>
    </row>
    <row r="47" spans="3:9" s="27" customFormat="1" ht="30" thickTop="1" thickBot="1" x14ac:dyDescent="0.25">
      <c r="C47" s="63"/>
      <c r="D47" s="64">
        <v>45191</v>
      </c>
      <c r="E47" s="65"/>
      <c r="F47" s="92" t="s">
        <v>22</v>
      </c>
      <c r="G47" s="97">
        <v>5163364.76</v>
      </c>
      <c r="H47" s="94"/>
      <c r="I47" s="44">
        <f t="shared" si="0"/>
        <v>-398372.42799997609</v>
      </c>
    </row>
    <row r="48" spans="3:9" s="27" customFormat="1" ht="30" thickTop="1" thickBot="1" x14ac:dyDescent="0.25">
      <c r="C48" s="63"/>
      <c r="D48" s="64">
        <v>45193</v>
      </c>
      <c r="E48" s="65">
        <v>8852</v>
      </c>
      <c r="F48" s="92" t="s">
        <v>16</v>
      </c>
      <c r="G48" s="97"/>
      <c r="H48" s="94">
        <v>6500</v>
      </c>
      <c r="I48" s="44">
        <f t="shared" si="0"/>
        <v>-404872.42799997609</v>
      </c>
    </row>
    <row r="49" spans="3:9" s="27" customFormat="1" ht="30" thickTop="1" thickBot="1" x14ac:dyDescent="0.25">
      <c r="C49" s="63"/>
      <c r="D49" s="64">
        <v>45193</v>
      </c>
      <c r="E49" s="65">
        <v>8852</v>
      </c>
      <c r="F49" s="92" t="s">
        <v>60</v>
      </c>
      <c r="G49" s="97"/>
      <c r="H49" s="94">
        <v>123500</v>
      </c>
      <c r="I49" s="44">
        <f t="shared" si="0"/>
        <v>-528372.42799997609</v>
      </c>
    </row>
    <row r="50" spans="3:9" s="27" customFormat="1" ht="30" thickTop="1" thickBot="1" x14ac:dyDescent="0.25">
      <c r="C50" s="63"/>
      <c r="D50" s="64">
        <v>45193</v>
      </c>
      <c r="E50" s="65">
        <v>8853</v>
      </c>
      <c r="F50" s="92" t="s">
        <v>16</v>
      </c>
      <c r="G50" s="97"/>
      <c r="H50" s="94">
        <v>741.31400000000008</v>
      </c>
      <c r="I50" s="44">
        <f t="shared" si="0"/>
        <v>-529113.7419999761</v>
      </c>
    </row>
    <row r="51" spans="3:9" s="27" customFormat="1" ht="18" thickTop="1" thickBot="1" x14ac:dyDescent="0.25">
      <c r="C51" s="63"/>
      <c r="D51" s="64">
        <v>45193</v>
      </c>
      <c r="E51" s="65">
        <v>8853</v>
      </c>
      <c r="F51" s="92" t="s">
        <v>47</v>
      </c>
      <c r="G51" s="97"/>
      <c r="H51" s="94">
        <v>18313.096000000001</v>
      </c>
      <c r="I51" s="44">
        <f t="shared" si="0"/>
        <v>-547426.83799997612</v>
      </c>
    </row>
    <row r="52" spans="3:9" s="27" customFormat="1" ht="30" thickTop="1" thickBot="1" x14ac:dyDescent="0.25">
      <c r="C52" s="63"/>
      <c r="D52" s="64">
        <v>45193</v>
      </c>
      <c r="E52" s="65">
        <v>8854</v>
      </c>
      <c r="F52" s="92" t="s">
        <v>104</v>
      </c>
      <c r="G52" s="97"/>
      <c r="H52" s="94">
        <v>16620</v>
      </c>
      <c r="I52" s="44">
        <f t="shared" si="0"/>
        <v>-564046.83799997612</v>
      </c>
    </row>
    <row r="53" spans="3:9" s="27" customFormat="1" ht="18" thickTop="1" thickBot="1" x14ac:dyDescent="0.25">
      <c r="C53" s="63"/>
      <c r="D53" s="64">
        <v>45193</v>
      </c>
      <c r="E53" s="65">
        <v>8855</v>
      </c>
      <c r="F53" s="92" t="s">
        <v>61</v>
      </c>
      <c r="G53" s="97"/>
      <c r="H53" s="94">
        <v>199740.7</v>
      </c>
      <c r="I53" s="44">
        <f t="shared" si="0"/>
        <v>-763787.53799997619</v>
      </c>
    </row>
    <row r="54" spans="3:9" s="27" customFormat="1" ht="44.25" thickTop="1" thickBot="1" x14ac:dyDescent="0.25">
      <c r="C54" s="63"/>
      <c r="D54" s="64">
        <v>45193</v>
      </c>
      <c r="E54" s="65">
        <v>8856</v>
      </c>
      <c r="F54" s="92" t="s">
        <v>62</v>
      </c>
      <c r="G54" s="97"/>
      <c r="H54" s="94">
        <v>126360</v>
      </c>
      <c r="I54" s="44">
        <f t="shared" si="0"/>
        <v>-890147.53799997619</v>
      </c>
    </row>
    <row r="55" spans="3:9" s="27" customFormat="1" ht="30" thickTop="1" thickBot="1" x14ac:dyDescent="0.25">
      <c r="C55" s="63"/>
      <c r="D55" s="64">
        <v>45193</v>
      </c>
      <c r="E55" s="65">
        <v>8857</v>
      </c>
      <c r="F55" s="92" t="s">
        <v>16</v>
      </c>
      <c r="G55" s="97"/>
      <c r="H55" s="94">
        <v>2060</v>
      </c>
      <c r="I55" s="44">
        <f t="shared" si="0"/>
        <v>-892207.53799997619</v>
      </c>
    </row>
    <row r="56" spans="3:9" s="27" customFormat="1" ht="30" thickTop="1" thickBot="1" x14ac:dyDescent="0.25">
      <c r="C56" s="63"/>
      <c r="D56" s="64">
        <v>45193</v>
      </c>
      <c r="E56" s="65">
        <v>8857</v>
      </c>
      <c r="F56" s="92" t="s">
        <v>105</v>
      </c>
      <c r="G56" s="97"/>
      <c r="H56" s="94">
        <v>2224.7999999999997</v>
      </c>
      <c r="I56" s="44">
        <f t="shared" si="0"/>
        <v>-894432.33799997624</v>
      </c>
    </row>
    <row r="57" spans="3:9" s="27" customFormat="1" ht="30" thickTop="1" thickBot="1" x14ac:dyDescent="0.25">
      <c r="C57" s="63"/>
      <c r="D57" s="64">
        <v>45193</v>
      </c>
      <c r="E57" s="65">
        <v>8857</v>
      </c>
      <c r="F57" s="92" t="s">
        <v>106</v>
      </c>
      <c r="G57" s="97"/>
      <c r="H57" s="94">
        <v>44331.199999999997</v>
      </c>
      <c r="I57" s="44">
        <f t="shared" si="0"/>
        <v>-938763.53799997619</v>
      </c>
    </row>
    <row r="58" spans="3:9" s="27" customFormat="1" ht="30" thickTop="1" thickBot="1" x14ac:dyDescent="0.25">
      <c r="C58" s="63"/>
      <c r="D58" s="64">
        <v>45193</v>
      </c>
      <c r="E58" s="65">
        <v>8858</v>
      </c>
      <c r="F58" s="92" t="s">
        <v>16</v>
      </c>
      <c r="G58" s="97"/>
      <c r="H58" s="94">
        <v>5672.3110000000006</v>
      </c>
      <c r="I58" s="44">
        <f t="shared" si="0"/>
        <v>-944435.84899997618</v>
      </c>
    </row>
    <row r="59" spans="3:9" s="27" customFormat="1" ht="30" thickTop="1" thickBot="1" x14ac:dyDescent="0.25">
      <c r="C59" s="63"/>
      <c r="D59" s="64">
        <v>45193</v>
      </c>
      <c r="E59" s="65">
        <v>8858</v>
      </c>
      <c r="F59" s="92" t="s">
        <v>105</v>
      </c>
      <c r="G59" s="97"/>
      <c r="H59" s="94">
        <v>6126.0959999999995</v>
      </c>
      <c r="I59" s="44">
        <f t="shared" si="0"/>
        <v>-950561.9449999762</v>
      </c>
    </row>
    <row r="60" spans="3:9" s="27" customFormat="1" ht="18" thickTop="1" thickBot="1" x14ac:dyDescent="0.25">
      <c r="C60" s="63"/>
      <c r="D60" s="64">
        <v>45193</v>
      </c>
      <c r="E60" s="65">
        <v>8858</v>
      </c>
      <c r="F60" s="92" t="s">
        <v>107</v>
      </c>
      <c r="G60" s="97"/>
      <c r="H60" s="94">
        <v>122068.133</v>
      </c>
      <c r="I60" s="44">
        <f t="shared" si="0"/>
        <v>-1072630.0779999762</v>
      </c>
    </row>
    <row r="61" spans="3:9" s="27" customFormat="1" ht="30" thickTop="1" thickBot="1" x14ac:dyDescent="0.25">
      <c r="C61" s="63"/>
      <c r="D61" s="64">
        <v>45193</v>
      </c>
      <c r="E61" s="65">
        <v>8859</v>
      </c>
      <c r="F61" s="92" t="s">
        <v>16</v>
      </c>
      <c r="G61" s="97"/>
      <c r="H61" s="94">
        <v>7000</v>
      </c>
      <c r="I61" s="44">
        <f t="shared" si="0"/>
        <v>-1079630.0779999762</v>
      </c>
    </row>
    <row r="62" spans="3:9" s="27" customFormat="1" ht="30" thickTop="1" thickBot="1" x14ac:dyDescent="0.25">
      <c r="C62" s="63"/>
      <c r="D62" s="64">
        <v>45193</v>
      </c>
      <c r="E62" s="65">
        <v>8859</v>
      </c>
      <c r="F62" s="92" t="s">
        <v>59</v>
      </c>
      <c r="G62" s="97"/>
      <c r="H62" s="94">
        <v>133000</v>
      </c>
      <c r="I62" s="44">
        <f t="shared" si="0"/>
        <v>-1212630.0779999762</v>
      </c>
    </row>
    <row r="63" spans="3:9" s="27" customFormat="1" ht="30" thickTop="1" thickBot="1" x14ac:dyDescent="0.25">
      <c r="C63" s="63"/>
      <c r="D63" s="64">
        <v>45193</v>
      </c>
      <c r="E63" s="65">
        <v>8860</v>
      </c>
      <c r="F63" s="92" t="s">
        <v>16</v>
      </c>
      <c r="G63" s="97"/>
      <c r="H63" s="94">
        <v>47437.5</v>
      </c>
      <c r="I63" s="44">
        <f t="shared" si="0"/>
        <v>-1260067.5779999762</v>
      </c>
    </row>
    <row r="64" spans="3:9" s="27" customFormat="1" ht="30" thickTop="1" thickBot="1" x14ac:dyDescent="0.25">
      <c r="C64" s="63"/>
      <c r="D64" s="64">
        <v>45193</v>
      </c>
      <c r="E64" s="65">
        <v>8860</v>
      </c>
      <c r="F64" s="92" t="s">
        <v>16</v>
      </c>
      <c r="G64" s="97"/>
      <c r="H64" s="94">
        <v>51232.5</v>
      </c>
      <c r="I64" s="44">
        <f t="shared" si="0"/>
        <v>-1311300.0779999762</v>
      </c>
    </row>
    <row r="65" spans="3:9" s="27" customFormat="1" ht="18" thickTop="1" thickBot="1" x14ac:dyDescent="0.25">
      <c r="C65" s="63"/>
      <c r="D65" s="64">
        <v>45193</v>
      </c>
      <c r="E65" s="65">
        <v>8860</v>
      </c>
      <c r="F65" s="92" t="s">
        <v>108</v>
      </c>
      <c r="G65" s="97"/>
      <c r="H65" s="94">
        <v>1020855</v>
      </c>
      <c r="I65" s="44">
        <f t="shared" si="0"/>
        <v>-2332155.0779999765</v>
      </c>
    </row>
    <row r="66" spans="3:9" s="27" customFormat="1" ht="30" thickTop="1" thickBot="1" x14ac:dyDescent="0.25">
      <c r="C66" s="63"/>
      <c r="D66" s="64">
        <v>45193</v>
      </c>
      <c r="E66" s="68">
        <v>8861</v>
      </c>
      <c r="F66" s="92" t="s">
        <v>16</v>
      </c>
      <c r="G66" s="97"/>
      <c r="H66" s="94">
        <v>14300</v>
      </c>
      <c r="I66" s="44">
        <f t="shared" si="0"/>
        <v>-2346455.0779999765</v>
      </c>
    </row>
    <row r="67" spans="3:9" s="27" customFormat="1" ht="30" thickTop="1" thickBot="1" x14ac:dyDescent="0.25">
      <c r="C67" s="63"/>
      <c r="D67" s="64">
        <v>45193</v>
      </c>
      <c r="E67" s="65">
        <v>8861</v>
      </c>
      <c r="F67" s="92" t="s">
        <v>58</v>
      </c>
      <c r="G67" s="97"/>
      <c r="H67" s="94">
        <v>271700</v>
      </c>
      <c r="I67" s="44">
        <f t="shared" si="0"/>
        <v>-2618155.0779999765</v>
      </c>
    </row>
    <row r="68" spans="3:9" s="27" customFormat="1" ht="30" thickTop="1" thickBot="1" x14ac:dyDescent="0.25">
      <c r="C68" s="63"/>
      <c r="D68" s="64">
        <v>45193</v>
      </c>
      <c r="E68" s="68">
        <v>8862</v>
      </c>
      <c r="F68" s="92" t="s">
        <v>16</v>
      </c>
      <c r="G68" s="97"/>
      <c r="H68" s="93">
        <v>59322.034</v>
      </c>
      <c r="I68" s="44">
        <f t="shared" si="0"/>
        <v>-2677477.1119999764</v>
      </c>
    </row>
    <row r="69" spans="3:9" s="27" customFormat="1" ht="30" thickTop="1" thickBot="1" x14ac:dyDescent="0.25">
      <c r="C69" s="63"/>
      <c r="D69" s="64">
        <v>45193</v>
      </c>
      <c r="E69" s="68">
        <v>8862</v>
      </c>
      <c r="F69" s="92" t="s">
        <v>16</v>
      </c>
      <c r="G69" s="97"/>
      <c r="H69" s="93">
        <v>64067.796000000002</v>
      </c>
      <c r="I69" s="44">
        <f t="shared" si="0"/>
        <v>-2741544.9079999765</v>
      </c>
    </row>
    <row r="70" spans="3:9" s="27" customFormat="1" ht="18" thickTop="1" thickBot="1" x14ac:dyDescent="0.25">
      <c r="C70" s="63"/>
      <c r="D70" s="64">
        <v>45193</v>
      </c>
      <c r="E70" s="65">
        <v>8862</v>
      </c>
      <c r="F70" s="92" t="s">
        <v>109</v>
      </c>
      <c r="G70" s="97"/>
      <c r="H70" s="94">
        <v>1276610.17</v>
      </c>
      <c r="I70" s="44">
        <f t="shared" si="0"/>
        <v>-4018155.0779999765</v>
      </c>
    </row>
    <row r="71" spans="3:9" s="27" customFormat="1" ht="30" thickTop="1" thickBot="1" x14ac:dyDescent="0.25">
      <c r="C71" s="63"/>
      <c r="D71" s="64">
        <v>45193</v>
      </c>
      <c r="E71" s="65">
        <v>8863</v>
      </c>
      <c r="F71" s="92" t="s">
        <v>16</v>
      </c>
      <c r="G71" s="97"/>
      <c r="H71" s="94">
        <v>1125</v>
      </c>
      <c r="I71" s="44">
        <f t="shared" si="0"/>
        <v>-4019280.0779999765</v>
      </c>
    </row>
    <row r="72" spans="3:9" s="27" customFormat="1" ht="18" thickTop="1" thickBot="1" x14ac:dyDescent="0.25">
      <c r="C72" s="63"/>
      <c r="D72" s="64">
        <v>45193</v>
      </c>
      <c r="E72" s="68">
        <v>8863</v>
      </c>
      <c r="F72" s="92" t="s">
        <v>110</v>
      </c>
      <c r="G72" s="97"/>
      <c r="H72" s="94">
        <v>21375</v>
      </c>
      <c r="I72" s="44">
        <f t="shared" si="0"/>
        <v>-4040655.0779999765</v>
      </c>
    </row>
    <row r="73" spans="3:9" s="27" customFormat="1" ht="30" thickTop="1" thickBot="1" x14ac:dyDescent="0.25">
      <c r="C73" s="63"/>
      <c r="D73" s="64">
        <v>45195</v>
      </c>
      <c r="E73" s="68">
        <v>8864</v>
      </c>
      <c r="F73" s="92" t="s">
        <v>16</v>
      </c>
      <c r="G73" s="97"/>
      <c r="H73" s="94">
        <v>22570</v>
      </c>
      <c r="I73" s="44">
        <f t="shared" si="0"/>
        <v>-4063225.0779999765</v>
      </c>
    </row>
    <row r="74" spans="3:9" s="27" customFormat="1" ht="18" thickTop="1" thickBot="1" x14ac:dyDescent="0.25">
      <c r="C74" s="63"/>
      <c r="D74" s="64">
        <v>45195</v>
      </c>
      <c r="E74" s="65">
        <v>8864</v>
      </c>
      <c r="F74" s="92" t="s">
        <v>111</v>
      </c>
      <c r="G74" s="98"/>
      <c r="H74" s="94">
        <v>510082</v>
      </c>
      <c r="I74" s="44">
        <f t="shared" si="0"/>
        <v>-4573307.0779999765</v>
      </c>
    </row>
    <row r="75" spans="3:9" s="27" customFormat="1" ht="30" thickTop="1" thickBot="1" x14ac:dyDescent="0.25">
      <c r="C75" s="63"/>
      <c r="D75" s="64">
        <v>45195</v>
      </c>
      <c r="E75" s="68">
        <v>8865</v>
      </c>
      <c r="F75" s="66" t="s">
        <v>16</v>
      </c>
      <c r="G75" s="95"/>
      <c r="H75" s="77">
        <v>15000</v>
      </c>
      <c r="I75" s="44">
        <f t="shared" si="0"/>
        <v>-4588307.0779999765</v>
      </c>
    </row>
    <row r="76" spans="3:9" s="27" customFormat="1" ht="30" thickTop="1" thickBot="1" x14ac:dyDescent="0.25">
      <c r="C76" s="63"/>
      <c r="D76" s="64">
        <v>45195</v>
      </c>
      <c r="E76" s="65">
        <v>8865</v>
      </c>
      <c r="F76" s="66" t="s">
        <v>112</v>
      </c>
      <c r="G76" s="77"/>
      <c r="H76" s="77">
        <v>339000</v>
      </c>
      <c r="I76" s="44">
        <f t="shared" si="0"/>
        <v>-4927307.0779999765</v>
      </c>
    </row>
    <row r="77" spans="3:9" s="27" customFormat="1" ht="30" thickTop="1" thickBot="1" x14ac:dyDescent="0.25">
      <c r="C77" s="63"/>
      <c r="D77" s="64">
        <v>45195</v>
      </c>
      <c r="E77" s="68">
        <v>8866</v>
      </c>
      <c r="F77" s="66" t="s">
        <v>16</v>
      </c>
      <c r="G77" s="77"/>
      <c r="H77" s="77">
        <v>10282.815000000001</v>
      </c>
      <c r="I77" s="44">
        <f t="shared" si="0"/>
        <v>-4937589.8929999769</v>
      </c>
    </row>
    <row r="78" spans="3:9" s="27" customFormat="1" ht="30" thickTop="1" thickBot="1" x14ac:dyDescent="0.25">
      <c r="C78" s="63"/>
      <c r="D78" s="64">
        <v>45195</v>
      </c>
      <c r="E78" s="65">
        <v>8866</v>
      </c>
      <c r="F78" s="66" t="s">
        <v>113</v>
      </c>
      <c r="G78" s="77"/>
      <c r="H78" s="77">
        <v>232391.625</v>
      </c>
      <c r="I78" s="44">
        <f t="shared" si="0"/>
        <v>-5169981.5179999769</v>
      </c>
    </row>
    <row r="79" spans="3:9" s="27" customFormat="1" ht="30" thickTop="1" thickBot="1" x14ac:dyDescent="0.25">
      <c r="C79" s="63"/>
      <c r="D79" s="64">
        <v>45195</v>
      </c>
      <c r="E79" s="68">
        <v>8867</v>
      </c>
      <c r="F79" s="66" t="s">
        <v>16</v>
      </c>
      <c r="G79" s="77"/>
      <c r="H79" s="77">
        <v>2600</v>
      </c>
      <c r="I79" s="44">
        <f t="shared" si="0"/>
        <v>-5172581.5179999769</v>
      </c>
    </row>
    <row r="80" spans="3:9" s="27" customFormat="1" ht="30" thickTop="1" thickBot="1" x14ac:dyDescent="0.25">
      <c r="C80" s="63"/>
      <c r="D80" s="64">
        <v>45195</v>
      </c>
      <c r="E80" s="65">
        <v>8867</v>
      </c>
      <c r="F80" s="66" t="s">
        <v>16</v>
      </c>
      <c r="G80" s="77"/>
      <c r="H80" s="77">
        <v>2808</v>
      </c>
      <c r="I80" s="44">
        <f t="shared" si="0"/>
        <v>-5175389.5179999769</v>
      </c>
    </row>
    <row r="81" spans="3:9" s="27" customFormat="1" ht="18" thickTop="1" thickBot="1" x14ac:dyDescent="0.25">
      <c r="C81" s="63"/>
      <c r="D81" s="64">
        <v>45195</v>
      </c>
      <c r="E81" s="68">
        <v>8867</v>
      </c>
      <c r="F81" s="66" t="s">
        <v>114</v>
      </c>
      <c r="G81" s="77"/>
      <c r="H81" s="67">
        <v>55952</v>
      </c>
      <c r="I81" s="44">
        <f t="shared" si="0"/>
        <v>-5231341.5179999769</v>
      </c>
    </row>
    <row r="82" spans="3:9" s="27" customFormat="1" ht="30" thickTop="1" thickBot="1" x14ac:dyDescent="0.25">
      <c r="C82" s="63"/>
      <c r="D82" s="64">
        <v>45195</v>
      </c>
      <c r="E82" s="65">
        <v>8868</v>
      </c>
      <c r="F82" s="66" t="s">
        <v>16</v>
      </c>
      <c r="G82" s="77"/>
      <c r="H82" s="67">
        <v>1687.45</v>
      </c>
      <c r="I82" s="44">
        <f t="shared" si="0"/>
        <v>-5233028.9679999771</v>
      </c>
    </row>
    <row r="83" spans="3:9" s="27" customFormat="1" ht="30" thickTop="1" thickBot="1" x14ac:dyDescent="0.25">
      <c r="C83" s="63"/>
      <c r="D83" s="64">
        <v>45195</v>
      </c>
      <c r="E83" s="68">
        <v>8868</v>
      </c>
      <c r="F83" s="66" t="s">
        <v>16</v>
      </c>
      <c r="G83" s="77"/>
      <c r="H83" s="67">
        <v>1822.4459999999999</v>
      </c>
      <c r="I83" s="44">
        <f t="shared" si="0"/>
        <v>-5234851.4139999775</v>
      </c>
    </row>
    <row r="84" spans="3:9" s="27" customFormat="1" ht="18" thickTop="1" thickBot="1" x14ac:dyDescent="0.25">
      <c r="C84" s="63"/>
      <c r="D84" s="64">
        <v>45195</v>
      </c>
      <c r="E84" s="65">
        <v>8868</v>
      </c>
      <c r="F84" s="66" t="s">
        <v>114</v>
      </c>
      <c r="G84" s="77"/>
      <c r="H84" s="67">
        <v>36313.923999999999</v>
      </c>
      <c r="I84" s="44">
        <f t="shared" si="0"/>
        <v>-5271165.3379999772</v>
      </c>
    </row>
    <row r="85" spans="3:9" s="27" customFormat="1" ht="30" thickTop="1" thickBot="1" x14ac:dyDescent="0.25">
      <c r="C85" s="63"/>
      <c r="D85" s="64">
        <v>45195</v>
      </c>
      <c r="E85" s="68">
        <v>8869</v>
      </c>
      <c r="F85" s="66" t="s">
        <v>16</v>
      </c>
      <c r="G85" s="77"/>
      <c r="H85" s="67">
        <v>11990.109</v>
      </c>
      <c r="I85" s="44">
        <f t="shared" si="0"/>
        <v>-5283155.4469999773</v>
      </c>
    </row>
    <row r="86" spans="3:9" s="27" customFormat="1" ht="30" thickTop="1" thickBot="1" x14ac:dyDescent="0.25">
      <c r="C86" s="63"/>
      <c r="D86" s="64">
        <v>45195</v>
      </c>
      <c r="E86" s="68">
        <v>8869</v>
      </c>
      <c r="F86" s="66" t="s">
        <v>16</v>
      </c>
      <c r="G86" s="77"/>
      <c r="H86" s="67">
        <v>12949.316999999999</v>
      </c>
      <c r="I86" s="44">
        <f t="shared" si="0"/>
        <v>-5296104.7639999771</v>
      </c>
    </row>
    <row r="87" spans="3:9" s="27" customFormat="1" ht="35.25" customHeight="1" thickTop="1" thickBot="1" x14ac:dyDescent="0.25">
      <c r="C87" s="63"/>
      <c r="D87" s="64">
        <v>45195</v>
      </c>
      <c r="E87" s="68">
        <v>8869</v>
      </c>
      <c r="F87" s="66" t="s">
        <v>115</v>
      </c>
      <c r="G87" s="77"/>
      <c r="H87" s="67">
        <v>258027.14400000003</v>
      </c>
      <c r="I87" s="44">
        <f t="shared" si="0"/>
        <v>-5554131.9079999775</v>
      </c>
    </row>
    <row r="88" spans="3:9" s="27" customFormat="1" ht="30" thickTop="1" thickBot="1" x14ac:dyDescent="0.25">
      <c r="C88" s="63"/>
      <c r="D88" s="64">
        <v>45196</v>
      </c>
      <c r="E88" s="68">
        <v>8870</v>
      </c>
      <c r="F88" s="66" t="s">
        <v>16</v>
      </c>
      <c r="G88" s="77"/>
      <c r="H88" s="67">
        <v>16019.695</v>
      </c>
      <c r="I88" s="44">
        <f t="shared" si="0"/>
        <v>-5570151.6029999778</v>
      </c>
    </row>
    <row r="89" spans="3:9" s="27" customFormat="1" ht="18" thickTop="1" thickBot="1" x14ac:dyDescent="0.25">
      <c r="C89" s="63"/>
      <c r="D89" s="64">
        <v>45196</v>
      </c>
      <c r="E89" s="68">
        <v>8870</v>
      </c>
      <c r="F89" s="66" t="s">
        <v>116</v>
      </c>
      <c r="G89" s="77"/>
      <c r="H89" s="67">
        <v>308712.92499999999</v>
      </c>
      <c r="I89" s="44">
        <f t="shared" si="0"/>
        <v>-5878864.5279999776</v>
      </c>
    </row>
    <row r="90" spans="3:9" s="27" customFormat="1" ht="30" thickTop="1" thickBot="1" x14ac:dyDescent="0.25">
      <c r="C90" s="63"/>
      <c r="D90" s="64">
        <v>45196</v>
      </c>
      <c r="E90" s="68">
        <v>8871</v>
      </c>
      <c r="F90" s="66" t="s">
        <v>16</v>
      </c>
      <c r="G90" s="77"/>
      <c r="H90" s="67">
        <v>3750</v>
      </c>
      <c r="I90" s="44">
        <f t="shared" si="0"/>
        <v>-5882614.5279999776</v>
      </c>
    </row>
    <row r="91" spans="3:9" s="27" customFormat="1" ht="18" thickTop="1" thickBot="1" x14ac:dyDescent="0.25">
      <c r="C91" s="63"/>
      <c r="D91" s="64">
        <v>45196</v>
      </c>
      <c r="E91" s="68">
        <v>8871</v>
      </c>
      <c r="F91" s="66" t="s">
        <v>117</v>
      </c>
      <c r="G91" s="77"/>
      <c r="H91" s="67">
        <v>71250</v>
      </c>
      <c r="I91" s="44">
        <f t="shared" si="0"/>
        <v>-5953864.5279999776</v>
      </c>
    </row>
    <row r="92" spans="3:9" s="27" customFormat="1" ht="30" thickTop="1" thickBot="1" x14ac:dyDescent="0.25">
      <c r="C92" s="63"/>
      <c r="D92" s="64">
        <v>45196</v>
      </c>
      <c r="E92" s="68">
        <v>8872</v>
      </c>
      <c r="F92" s="66" t="s">
        <v>16</v>
      </c>
      <c r="G92" s="77"/>
      <c r="H92" s="67">
        <v>3714.5</v>
      </c>
      <c r="I92" s="44">
        <f t="shared" si="0"/>
        <v>-5957579.0279999776</v>
      </c>
    </row>
    <row r="93" spans="3:9" s="27" customFormat="1" ht="18" thickTop="1" thickBot="1" x14ac:dyDescent="0.25">
      <c r="C93" s="63"/>
      <c r="D93" s="64">
        <v>45196</v>
      </c>
      <c r="E93" s="68">
        <v>8872</v>
      </c>
      <c r="F93" s="66" t="s">
        <v>117</v>
      </c>
      <c r="G93" s="77"/>
      <c r="H93" s="67">
        <v>83947.7</v>
      </c>
      <c r="I93" s="44">
        <f t="shared" si="0"/>
        <v>-6041526.7279999778</v>
      </c>
    </row>
    <row r="94" spans="3:9" s="27" customFormat="1" ht="30" thickTop="1" thickBot="1" x14ac:dyDescent="0.25">
      <c r="C94" s="63"/>
      <c r="D94" s="64">
        <v>45196</v>
      </c>
      <c r="E94" s="68">
        <v>8873</v>
      </c>
      <c r="F94" s="66" t="s">
        <v>16</v>
      </c>
      <c r="G94" s="77"/>
      <c r="H94" s="67">
        <v>7522.5</v>
      </c>
      <c r="I94" s="44">
        <f t="shared" si="0"/>
        <v>-6049049.2279999778</v>
      </c>
    </row>
    <row r="95" spans="3:9" s="27" customFormat="1" ht="18" thickTop="1" thickBot="1" x14ac:dyDescent="0.25">
      <c r="C95" s="63"/>
      <c r="D95" s="64">
        <v>45196</v>
      </c>
      <c r="E95" s="68">
        <v>8873</v>
      </c>
      <c r="F95" s="66" t="s">
        <v>118</v>
      </c>
      <c r="G95" s="77"/>
      <c r="H95" s="67">
        <v>170008.5</v>
      </c>
      <c r="I95" s="44">
        <f t="shared" si="0"/>
        <v>-6219057.7279999778</v>
      </c>
    </row>
    <row r="96" spans="3:9" s="27" customFormat="1" ht="30" thickTop="1" thickBot="1" x14ac:dyDescent="0.25">
      <c r="C96" s="63"/>
      <c r="D96" s="64">
        <v>45196</v>
      </c>
      <c r="E96" s="68">
        <v>8874</v>
      </c>
      <c r="F96" s="66" t="s">
        <v>16</v>
      </c>
      <c r="G96" s="77"/>
      <c r="H96" s="67">
        <v>10010.5</v>
      </c>
      <c r="I96" s="44">
        <f t="shared" si="0"/>
        <v>-6229068.2279999778</v>
      </c>
    </row>
    <row r="97" spans="3:9" s="27" customFormat="1" ht="18" thickTop="1" thickBot="1" x14ac:dyDescent="0.25">
      <c r="C97" s="63"/>
      <c r="D97" s="64">
        <v>45196</v>
      </c>
      <c r="E97" s="68">
        <v>8874</v>
      </c>
      <c r="F97" s="66" t="s">
        <v>118</v>
      </c>
      <c r="G97" s="77"/>
      <c r="H97" s="67">
        <v>226237.3</v>
      </c>
      <c r="I97" s="44">
        <f t="shared" si="0"/>
        <v>-6455305.5279999776</v>
      </c>
    </row>
    <row r="98" spans="3:9" s="27" customFormat="1" ht="30" thickTop="1" thickBot="1" x14ac:dyDescent="0.25">
      <c r="C98" s="63"/>
      <c r="D98" s="64">
        <v>45196</v>
      </c>
      <c r="E98" s="68">
        <v>8875</v>
      </c>
      <c r="F98" s="66" t="s">
        <v>16</v>
      </c>
      <c r="G98" s="77"/>
      <c r="H98" s="67">
        <v>3973.11</v>
      </c>
      <c r="I98" s="44">
        <f t="shared" si="0"/>
        <v>-6459278.6379999779</v>
      </c>
    </row>
    <row r="99" spans="3:9" s="27" customFormat="1" ht="18" thickTop="1" thickBot="1" x14ac:dyDescent="0.25">
      <c r="C99" s="63"/>
      <c r="D99" s="64">
        <v>45196</v>
      </c>
      <c r="E99" s="68">
        <v>8875</v>
      </c>
      <c r="F99" s="66" t="s">
        <v>119</v>
      </c>
      <c r="G99" s="77"/>
      <c r="H99" s="67">
        <v>75489.09</v>
      </c>
      <c r="I99" s="44">
        <f t="shared" si="0"/>
        <v>-6534767.7279999778</v>
      </c>
    </row>
    <row r="100" spans="3:9" s="27" customFormat="1" ht="30" thickTop="1" thickBot="1" x14ac:dyDescent="0.25">
      <c r="C100" s="63"/>
      <c r="D100" s="64">
        <v>45196</v>
      </c>
      <c r="E100" s="68">
        <v>8876</v>
      </c>
      <c r="F100" s="66" t="s">
        <v>16</v>
      </c>
      <c r="G100" s="77"/>
      <c r="H100" s="67">
        <v>1289.9400000000003</v>
      </c>
      <c r="I100" s="44">
        <f t="shared" si="0"/>
        <v>-6536057.6679999782</v>
      </c>
    </row>
    <row r="101" spans="3:9" s="27" customFormat="1" ht="18" thickTop="1" thickBot="1" x14ac:dyDescent="0.25">
      <c r="C101" s="63"/>
      <c r="D101" s="64">
        <v>45196</v>
      </c>
      <c r="E101" s="68">
        <v>8876</v>
      </c>
      <c r="F101" s="66" t="s">
        <v>119</v>
      </c>
      <c r="G101" s="77"/>
      <c r="H101" s="67">
        <v>29152.640000000003</v>
      </c>
      <c r="I101" s="44">
        <f t="shared" si="0"/>
        <v>-6565210.3079999778</v>
      </c>
    </row>
    <row r="102" spans="3:9" s="27" customFormat="1" ht="30" thickTop="1" thickBot="1" x14ac:dyDescent="0.25">
      <c r="C102" s="63"/>
      <c r="D102" s="64">
        <v>45196</v>
      </c>
      <c r="E102" s="68">
        <v>8877</v>
      </c>
      <c r="F102" s="66" t="s">
        <v>16</v>
      </c>
      <c r="G102" s="77"/>
      <c r="H102" s="67">
        <v>12410.130000000001</v>
      </c>
      <c r="I102" s="44">
        <f t="shared" si="0"/>
        <v>-6577620.4379999777</v>
      </c>
    </row>
    <row r="103" spans="3:9" s="27" customFormat="1" ht="18" thickTop="1" thickBot="1" x14ac:dyDescent="0.25">
      <c r="C103" s="63"/>
      <c r="D103" s="64">
        <v>45196</v>
      </c>
      <c r="E103" s="68">
        <v>8877</v>
      </c>
      <c r="F103" s="66" t="s">
        <v>119</v>
      </c>
      <c r="G103" s="77"/>
      <c r="H103" s="67">
        <v>280468.94</v>
      </c>
      <c r="I103" s="44">
        <f t="shared" si="0"/>
        <v>-6858089.3779999781</v>
      </c>
    </row>
    <row r="104" spans="3:9" s="27" customFormat="1" ht="30" thickTop="1" thickBot="1" x14ac:dyDescent="0.25">
      <c r="C104" s="63"/>
      <c r="D104" s="64">
        <v>45196</v>
      </c>
      <c r="E104" s="68">
        <v>8878</v>
      </c>
      <c r="F104" s="66" t="s">
        <v>16</v>
      </c>
      <c r="G104" s="77"/>
      <c r="H104" s="67">
        <v>2927.5</v>
      </c>
      <c r="I104" s="44">
        <f t="shared" si="0"/>
        <v>-6861016.8779999781</v>
      </c>
    </row>
    <row r="105" spans="3:9" s="27" customFormat="1" ht="18" thickTop="1" thickBot="1" x14ac:dyDescent="0.25">
      <c r="C105" s="63"/>
      <c r="D105" s="64">
        <v>45196</v>
      </c>
      <c r="E105" s="68">
        <v>8878</v>
      </c>
      <c r="F105" s="66" t="s">
        <v>79</v>
      </c>
      <c r="G105" s="77"/>
      <c r="H105" s="67">
        <v>66161.5</v>
      </c>
      <c r="I105" s="44">
        <f t="shared" si="0"/>
        <v>-6927178.3779999781</v>
      </c>
    </row>
    <row r="106" spans="3:9" s="27" customFormat="1" ht="30" thickTop="1" thickBot="1" x14ac:dyDescent="0.25">
      <c r="C106" s="63"/>
      <c r="D106" s="64">
        <v>45197</v>
      </c>
      <c r="E106" s="68">
        <v>8878</v>
      </c>
      <c r="F106" s="66" t="s">
        <v>16</v>
      </c>
      <c r="G106" s="77"/>
      <c r="H106" s="67">
        <v>491.3</v>
      </c>
      <c r="I106" s="44">
        <f t="shared" si="0"/>
        <v>-6927669.677999978</v>
      </c>
    </row>
    <row r="107" spans="3:9" s="27" customFormat="1" ht="18" thickTop="1" thickBot="1" x14ac:dyDescent="0.25">
      <c r="C107" s="63"/>
      <c r="D107" s="64">
        <v>45197</v>
      </c>
      <c r="E107" s="68">
        <v>8878</v>
      </c>
      <c r="F107" s="66" t="s">
        <v>120</v>
      </c>
      <c r="G107" s="77"/>
      <c r="H107" s="67">
        <v>11103.380000000001</v>
      </c>
      <c r="I107" s="44">
        <f t="shared" si="0"/>
        <v>-6938773.0579999778</v>
      </c>
    </row>
    <row r="108" spans="3:9" s="27" customFormat="1" ht="30" thickTop="1" thickBot="1" x14ac:dyDescent="0.25">
      <c r="C108" s="63"/>
      <c r="D108" s="64">
        <v>45197</v>
      </c>
      <c r="E108" s="68">
        <v>8879</v>
      </c>
      <c r="F108" s="66" t="s">
        <v>16</v>
      </c>
      <c r="G108" s="77"/>
      <c r="H108" s="67">
        <v>2145.4500000000003</v>
      </c>
      <c r="I108" s="44">
        <f t="shared" si="0"/>
        <v>-6940918.507999978</v>
      </c>
    </row>
    <row r="109" spans="3:9" s="27" customFormat="1" ht="18" thickTop="1" thickBot="1" x14ac:dyDescent="0.25">
      <c r="C109" s="63"/>
      <c r="D109" s="64">
        <v>45197</v>
      </c>
      <c r="E109" s="68">
        <v>8879</v>
      </c>
      <c r="F109" s="66" t="s">
        <v>120</v>
      </c>
      <c r="G109" s="77"/>
      <c r="H109" s="67">
        <v>40763.550000000003</v>
      </c>
      <c r="I109" s="44">
        <f t="shared" si="0"/>
        <v>-6981682.0579999778</v>
      </c>
    </row>
    <row r="110" spans="3:9" s="27" customFormat="1" ht="30" thickTop="1" thickBot="1" x14ac:dyDescent="0.25">
      <c r="C110" s="63"/>
      <c r="D110" s="64">
        <v>45197</v>
      </c>
      <c r="E110" s="68">
        <v>8880</v>
      </c>
      <c r="F110" s="66" t="s">
        <v>16</v>
      </c>
      <c r="G110" s="77"/>
      <c r="H110" s="67">
        <v>3448.8</v>
      </c>
      <c r="I110" s="44">
        <f t="shared" si="0"/>
        <v>-6985130.8579999777</v>
      </c>
    </row>
    <row r="111" spans="3:9" s="27" customFormat="1" ht="18" thickTop="1" thickBot="1" x14ac:dyDescent="0.25">
      <c r="C111" s="63"/>
      <c r="D111" s="64">
        <v>45197</v>
      </c>
      <c r="E111" s="68">
        <v>8880</v>
      </c>
      <c r="F111" s="66" t="s">
        <v>120</v>
      </c>
      <c r="G111" s="77"/>
      <c r="H111" s="67">
        <v>77942.87999999999</v>
      </c>
      <c r="I111" s="44">
        <f t="shared" si="0"/>
        <v>-7063073.7379999775</v>
      </c>
    </row>
    <row r="112" spans="3:9" s="27" customFormat="1" ht="30" thickTop="1" thickBot="1" x14ac:dyDescent="0.25">
      <c r="C112" s="63"/>
      <c r="D112" s="64">
        <v>45197</v>
      </c>
      <c r="E112" s="68">
        <v>8881</v>
      </c>
      <c r="F112" s="66" t="s">
        <v>16</v>
      </c>
      <c r="G112" s="77"/>
      <c r="H112" s="67">
        <v>209361.85</v>
      </c>
      <c r="I112" s="44">
        <f t="shared" si="0"/>
        <v>-7272435.5879999772</v>
      </c>
    </row>
    <row r="113" spans="3:9" s="27" customFormat="1" ht="18" thickTop="1" thickBot="1" x14ac:dyDescent="0.25">
      <c r="C113" s="63"/>
      <c r="D113" s="64">
        <v>45197</v>
      </c>
      <c r="E113" s="68">
        <v>8881</v>
      </c>
      <c r="F113" s="66" t="s">
        <v>120</v>
      </c>
      <c r="G113" s="77"/>
      <c r="H113" s="67">
        <v>3977875.05</v>
      </c>
      <c r="I113" s="44">
        <f t="shared" si="0"/>
        <v>-11250310.637999978</v>
      </c>
    </row>
    <row r="114" spans="3:9" s="27" customFormat="1" ht="30" thickTop="1" thickBot="1" x14ac:dyDescent="0.25">
      <c r="C114" s="63"/>
      <c r="D114" s="64">
        <v>45197</v>
      </c>
      <c r="E114" s="68">
        <v>8882</v>
      </c>
      <c r="F114" s="66" t="s">
        <v>16</v>
      </c>
      <c r="G114" s="77"/>
      <c r="H114" s="67">
        <v>18751.560000000001</v>
      </c>
      <c r="I114" s="44">
        <f t="shared" si="0"/>
        <v>-11269062.197999978</v>
      </c>
    </row>
    <row r="115" spans="3:9" s="27" customFormat="1" ht="18" thickTop="1" thickBot="1" x14ac:dyDescent="0.25">
      <c r="C115" s="63"/>
      <c r="D115" s="64">
        <v>45197</v>
      </c>
      <c r="E115" s="68">
        <v>8882</v>
      </c>
      <c r="F115" s="66" t="s">
        <v>120</v>
      </c>
      <c r="G115" s="77"/>
      <c r="H115" s="67">
        <v>374559.85000000003</v>
      </c>
      <c r="I115" s="44">
        <f t="shared" si="0"/>
        <v>-11643622.047999978</v>
      </c>
    </row>
    <row r="116" spans="3:9" s="27" customFormat="1" ht="30" thickTop="1" thickBot="1" x14ac:dyDescent="0.25">
      <c r="C116" s="63"/>
      <c r="D116" s="64">
        <v>45197</v>
      </c>
      <c r="E116" s="68">
        <v>8883</v>
      </c>
      <c r="F116" s="66" t="s">
        <v>16</v>
      </c>
      <c r="G116" s="77"/>
      <c r="H116" s="67">
        <v>12314.61</v>
      </c>
      <c r="I116" s="44">
        <f t="shared" si="0"/>
        <v>-11655936.657999977</v>
      </c>
    </row>
    <row r="117" spans="3:9" s="27" customFormat="1" ht="18" thickTop="1" thickBot="1" x14ac:dyDescent="0.25">
      <c r="C117" s="63"/>
      <c r="D117" s="64">
        <v>45197</v>
      </c>
      <c r="E117" s="68">
        <v>8883</v>
      </c>
      <c r="F117" s="66" t="s">
        <v>120</v>
      </c>
      <c r="G117" s="77"/>
      <c r="H117" s="67">
        <v>233977.59000000003</v>
      </c>
      <c r="I117" s="44">
        <f t="shared" si="0"/>
        <v>-11889914.247999977</v>
      </c>
    </row>
    <row r="118" spans="3:9" s="27" customFormat="1" ht="30" thickTop="1" thickBot="1" x14ac:dyDescent="0.25">
      <c r="C118" s="63"/>
      <c r="D118" s="64">
        <v>45197</v>
      </c>
      <c r="E118" s="68">
        <v>8884</v>
      </c>
      <c r="F118" s="66" t="s">
        <v>16</v>
      </c>
      <c r="G118" s="77"/>
      <c r="H118" s="67">
        <v>8767.5</v>
      </c>
      <c r="I118" s="44">
        <f t="shared" si="0"/>
        <v>-11898681.747999977</v>
      </c>
    </row>
    <row r="119" spans="3:9" s="27" customFormat="1" ht="18" thickTop="1" thickBot="1" x14ac:dyDescent="0.25">
      <c r="C119" s="63"/>
      <c r="D119" s="64">
        <v>45197</v>
      </c>
      <c r="E119" s="68">
        <v>8884</v>
      </c>
      <c r="F119" s="66" t="s">
        <v>121</v>
      </c>
      <c r="G119" s="77"/>
      <c r="H119" s="67">
        <v>166582.5</v>
      </c>
      <c r="I119" s="44">
        <f t="shared" si="0"/>
        <v>-12065264.247999977</v>
      </c>
    </row>
    <row r="120" spans="3:9" s="27" customFormat="1" ht="30" thickTop="1" thickBot="1" x14ac:dyDescent="0.25">
      <c r="C120" s="63"/>
      <c r="D120" s="64">
        <v>45197</v>
      </c>
      <c r="E120" s="68">
        <v>8885</v>
      </c>
      <c r="F120" s="66" t="s">
        <v>16</v>
      </c>
      <c r="G120" s="77"/>
      <c r="H120" s="67">
        <v>28832.300000000003</v>
      </c>
      <c r="I120" s="44">
        <f t="shared" si="0"/>
        <v>-12094096.547999978</v>
      </c>
    </row>
    <row r="121" spans="3:9" s="27" customFormat="1" ht="30" thickTop="1" thickBot="1" x14ac:dyDescent="0.25">
      <c r="C121" s="63"/>
      <c r="D121" s="64">
        <v>45197</v>
      </c>
      <c r="E121" s="68">
        <v>8885</v>
      </c>
      <c r="F121" s="66" t="s">
        <v>122</v>
      </c>
      <c r="G121" s="77"/>
      <c r="H121" s="67">
        <v>651609.98</v>
      </c>
      <c r="I121" s="44">
        <f t="shared" si="0"/>
        <v>-12745706.527999979</v>
      </c>
    </row>
    <row r="122" spans="3:9" s="27" customFormat="1" ht="30" thickTop="1" thickBot="1" x14ac:dyDescent="0.25">
      <c r="C122" s="63"/>
      <c r="D122" s="64">
        <v>45197</v>
      </c>
      <c r="E122" s="68">
        <v>8886</v>
      </c>
      <c r="F122" s="66" t="s">
        <v>16</v>
      </c>
      <c r="G122" s="77"/>
      <c r="H122" s="67">
        <v>3000</v>
      </c>
      <c r="I122" s="44">
        <f t="shared" si="0"/>
        <v>-12748706.527999979</v>
      </c>
    </row>
    <row r="123" spans="3:9" s="27" customFormat="1" ht="18" thickTop="1" thickBot="1" x14ac:dyDescent="0.25">
      <c r="C123" s="63"/>
      <c r="D123" s="64">
        <v>45197</v>
      </c>
      <c r="E123" s="68">
        <v>8886</v>
      </c>
      <c r="F123" s="66" t="s">
        <v>123</v>
      </c>
      <c r="G123" s="77"/>
      <c r="H123" s="67">
        <v>67800</v>
      </c>
      <c r="I123" s="44">
        <f t="shared" si="0"/>
        <v>-12816506.527999979</v>
      </c>
    </row>
    <row r="124" spans="3:9" s="27" customFormat="1" ht="30" thickTop="1" thickBot="1" x14ac:dyDescent="0.25">
      <c r="C124" s="63"/>
      <c r="D124" s="64">
        <v>45197</v>
      </c>
      <c r="E124" s="68">
        <v>8887</v>
      </c>
      <c r="F124" s="66" t="s">
        <v>16</v>
      </c>
      <c r="G124" s="77"/>
      <c r="H124" s="67">
        <v>7770</v>
      </c>
      <c r="I124" s="44">
        <f t="shared" ref="I124:I187" si="1">I123+G124-H124</f>
        <v>-12824276.527999979</v>
      </c>
    </row>
    <row r="125" spans="3:9" s="27" customFormat="1" ht="18" thickTop="1" thickBot="1" x14ac:dyDescent="0.25">
      <c r="C125" s="63"/>
      <c r="D125" s="64">
        <v>45197</v>
      </c>
      <c r="E125" s="68">
        <v>8887</v>
      </c>
      <c r="F125" s="66" t="s">
        <v>124</v>
      </c>
      <c r="G125" s="77"/>
      <c r="H125" s="67">
        <v>175602</v>
      </c>
      <c r="I125" s="44">
        <f t="shared" si="1"/>
        <v>-12999878.527999979</v>
      </c>
    </row>
    <row r="126" spans="3:9" s="27" customFormat="1" ht="30" thickTop="1" thickBot="1" x14ac:dyDescent="0.25">
      <c r="C126" s="63"/>
      <c r="D126" s="64">
        <v>45197</v>
      </c>
      <c r="E126" s="68">
        <v>8888</v>
      </c>
      <c r="F126" s="66" t="s">
        <v>16</v>
      </c>
      <c r="G126" s="77"/>
      <c r="H126" s="67">
        <v>10800</v>
      </c>
      <c r="I126" s="44">
        <f t="shared" si="1"/>
        <v>-13010678.527999979</v>
      </c>
    </row>
    <row r="127" spans="3:9" s="27" customFormat="1" ht="18" thickTop="1" thickBot="1" x14ac:dyDescent="0.25">
      <c r="C127" s="100"/>
      <c r="D127" s="64">
        <v>45197</v>
      </c>
      <c r="E127" s="68">
        <v>8888</v>
      </c>
      <c r="F127" s="66" t="s">
        <v>125</v>
      </c>
      <c r="G127" s="77"/>
      <c r="H127" s="67">
        <v>244080</v>
      </c>
      <c r="I127" s="44">
        <f t="shared" si="1"/>
        <v>-13254758.527999979</v>
      </c>
    </row>
    <row r="128" spans="3:9" s="27" customFormat="1" ht="30" thickTop="1" thickBot="1" x14ac:dyDescent="0.25">
      <c r="C128" s="100"/>
      <c r="D128" s="64">
        <v>45197</v>
      </c>
      <c r="E128" s="68">
        <v>8889</v>
      </c>
      <c r="F128" s="66" t="s">
        <v>16</v>
      </c>
      <c r="G128" s="77"/>
      <c r="H128" s="67">
        <v>9555</v>
      </c>
      <c r="I128" s="44">
        <f t="shared" si="1"/>
        <v>-13264313.527999979</v>
      </c>
    </row>
    <row r="129" spans="3:9" s="27" customFormat="1" ht="18" thickTop="1" thickBot="1" x14ac:dyDescent="0.25">
      <c r="C129" s="100"/>
      <c r="D129" s="64">
        <v>45197</v>
      </c>
      <c r="E129" s="68">
        <v>8889</v>
      </c>
      <c r="F129" s="66" t="s">
        <v>126</v>
      </c>
      <c r="G129" s="77"/>
      <c r="H129" s="67">
        <v>215943</v>
      </c>
      <c r="I129" s="44">
        <f t="shared" si="1"/>
        <v>-13480256.527999979</v>
      </c>
    </row>
    <row r="130" spans="3:9" s="27" customFormat="1" ht="30" thickTop="1" thickBot="1" x14ac:dyDescent="0.25">
      <c r="C130" s="100"/>
      <c r="D130" s="64">
        <v>45197</v>
      </c>
      <c r="E130" s="68">
        <v>8890</v>
      </c>
      <c r="F130" s="66" t="s">
        <v>16</v>
      </c>
      <c r="G130" s="77"/>
      <c r="H130" s="67">
        <v>42213.33</v>
      </c>
      <c r="I130" s="44">
        <f t="shared" si="1"/>
        <v>-13522469.857999979</v>
      </c>
    </row>
    <row r="131" spans="3:9" s="27" customFormat="1" ht="18" thickTop="1" thickBot="1" x14ac:dyDescent="0.25">
      <c r="C131" s="104"/>
      <c r="D131" s="64">
        <v>45197</v>
      </c>
      <c r="E131" s="68">
        <v>8890</v>
      </c>
      <c r="F131" s="66" t="s">
        <v>118</v>
      </c>
      <c r="G131" s="77"/>
      <c r="H131" s="67">
        <v>954021.14</v>
      </c>
      <c r="I131" s="44">
        <f t="shared" si="1"/>
        <v>-14476490.997999979</v>
      </c>
    </row>
    <row r="132" spans="3:9" s="27" customFormat="1" ht="30" thickTop="1" thickBot="1" x14ac:dyDescent="0.25">
      <c r="C132" s="104"/>
      <c r="D132" s="64">
        <v>45197</v>
      </c>
      <c r="E132" s="68">
        <v>8891</v>
      </c>
      <c r="F132" s="66" t="s">
        <v>16</v>
      </c>
      <c r="G132" s="77"/>
      <c r="H132" s="67">
        <v>12696</v>
      </c>
      <c r="I132" s="44">
        <f t="shared" si="1"/>
        <v>-14489186.997999979</v>
      </c>
    </row>
    <row r="133" spans="3:9" s="27" customFormat="1" ht="18" thickTop="1" thickBot="1" x14ac:dyDescent="0.25">
      <c r="C133" s="104"/>
      <c r="D133" s="64">
        <v>45197</v>
      </c>
      <c r="E133" s="68">
        <v>8891</v>
      </c>
      <c r="F133" s="66" t="s">
        <v>127</v>
      </c>
      <c r="G133" s="77"/>
      <c r="H133" s="67">
        <v>286929.59999999998</v>
      </c>
      <c r="I133" s="44">
        <f t="shared" si="1"/>
        <v>-14776116.597999979</v>
      </c>
    </row>
    <row r="134" spans="3:9" s="27" customFormat="1" ht="30" thickTop="1" thickBot="1" x14ac:dyDescent="0.25">
      <c r="C134" s="104"/>
      <c r="D134" s="64">
        <v>45197</v>
      </c>
      <c r="E134" s="68">
        <v>8892</v>
      </c>
      <c r="F134" s="66" t="s">
        <v>16</v>
      </c>
      <c r="G134" s="77"/>
      <c r="H134" s="67">
        <v>3473.1730000000007</v>
      </c>
      <c r="I134" s="44">
        <f t="shared" si="1"/>
        <v>-14779589.770999979</v>
      </c>
    </row>
    <row r="135" spans="3:9" s="27" customFormat="1" ht="18" thickTop="1" thickBot="1" x14ac:dyDescent="0.25">
      <c r="C135" s="104"/>
      <c r="D135" s="64">
        <v>45197</v>
      </c>
      <c r="E135" s="68">
        <v>8892</v>
      </c>
      <c r="F135" s="66" t="s">
        <v>128</v>
      </c>
      <c r="G135" s="77"/>
      <c r="H135" s="67">
        <v>78493.707000000009</v>
      </c>
      <c r="I135" s="44">
        <f t="shared" si="1"/>
        <v>-14858083.47799998</v>
      </c>
    </row>
    <row r="136" spans="3:9" s="27" customFormat="1" ht="30" thickTop="1" thickBot="1" x14ac:dyDescent="0.25">
      <c r="C136" s="104"/>
      <c r="D136" s="64">
        <v>45197</v>
      </c>
      <c r="E136" s="68">
        <v>8893</v>
      </c>
      <c r="F136" s="66" t="s">
        <v>16</v>
      </c>
      <c r="G136" s="77"/>
      <c r="H136" s="67">
        <v>3900</v>
      </c>
      <c r="I136" s="44">
        <f t="shared" si="1"/>
        <v>-14861983.47799998</v>
      </c>
    </row>
    <row r="137" spans="3:9" s="27" customFormat="1" ht="18" thickTop="1" thickBot="1" x14ac:dyDescent="0.25">
      <c r="C137" s="104"/>
      <c r="D137" s="64">
        <v>45197</v>
      </c>
      <c r="E137" s="68">
        <v>8893</v>
      </c>
      <c r="F137" s="66" t="s">
        <v>129</v>
      </c>
      <c r="G137" s="77"/>
      <c r="H137" s="67">
        <v>88140</v>
      </c>
      <c r="I137" s="44">
        <f t="shared" si="1"/>
        <v>-14950123.47799998</v>
      </c>
    </row>
    <row r="138" spans="3:9" s="27" customFormat="1" ht="30" thickTop="1" thickBot="1" x14ac:dyDescent="0.25">
      <c r="C138" s="104"/>
      <c r="D138" s="64">
        <v>45197</v>
      </c>
      <c r="E138" s="68">
        <v>8894</v>
      </c>
      <c r="F138" s="66" t="s">
        <v>16</v>
      </c>
      <c r="G138" s="77"/>
      <c r="H138" s="67">
        <v>1327.5</v>
      </c>
      <c r="I138" s="44">
        <f t="shared" si="1"/>
        <v>-14951450.97799998</v>
      </c>
    </row>
    <row r="139" spans="3:9" s="27" customFormat="1" ht="18" thickTop="1" thickBot="1" x14ac:dyDescent="0.25">
      <c r="C139" s="104"/>
      <c r="D139" s="64">
        <v>45197</v>
      </c>
      <c r="E139" s="68">
        <v>8894</v>
      </c>
      <c r="F139" s="66" t="s">
        <v>130</v>
      </c>
      <c r="G139" s="77"/>
      <c r="H139" s="67">
        <v>25222.5</v>
      </c>
      <c r="I139" s="44">
        <f t="shared" si="1"/>
        <v>-14976673.47799998</v>
      </c>
    </row>
    <row r="140" spans="3:9" s="27" customFormat="1" ht="30" thickTop="1" thickBot="1" x14ac:dyDescent="0.25">
      <c r="C140" s="104"/>
      <c r="D140" s="64">
        <v>45197</v>
      </c>
      <c r="E140" s="68">
        <v>8895</v>
      </c>
      <c r="F140" s="66" t="s">
        <v>16</v>
      </c>
      <c r="G140" s="77"/>
      <c r="H140" s="67">
        <v>6845.5440000000008</v>
      </c>
      <c r="I140" s="44">
        <f t="shared" si="1"/>
        <v>-14983519.021999979</v>
      </c>
    </row>
    <row r="141" spans="3:9" s="27" customFormat="1" ht="18" thickTop="1" thickBot="1" x14ac:dyDescent="0.25">
      <c r="C141" s="104"/>
      <c r="D141" s="64">
        <v>45197</v>
      </c>
      <c r="E141" s="68">
        <v>8895</v>
      </c>
      <c r="F141" s="66" t="s">
        <v>130</v>
      </c>
      <c r="G141" s="77"/>
      <c r="H141" s="67">
        <v>130065.33600000001</v>
      </c>
      <c r="I141" s="44">
        <f t="shared" si="1"/>
        <v>-15113584.357999979</v>
      </c>
    </row>
    <row r="142" spans="3:9" s="27" customFormat="1" ht="30" thickTop="1" thickBot="1" x14ac:dyDescent="0.25">
      <c r="C142" s="104"/>
      <c r="D142" s="64">
        <v>45197</v>
      </c>
      <c r="E142" s="68">
        <v>8896</v>
      </c>
      <c r="F142" s="66" t="s">
        <v>16</v>
      </c>
      <c r="G142" s="77"/>
      <c r="H142" s="67">
        <v>40235.25</v>
      </c>
      <c r="I142" s="44">
        <f t="shared" si="1"/>
        <v>-15153819.607999979</v>
      </c>
    </row>
    <row r="143" spans="3:9" s="27" customFormat="1" ht="18" thickTop="1" thickBot="1" x14ac:dyDescent="0.25">
      <c r="C143" s="104"/>
      <c r="D143" s="64">
        <v>45197</v>
      </c>
      <c r="E143" s="68">
        <v>8896</v>
      </c>
      <c r="F143" s="66" t="s">
        <v>108</v>
      </c>
      <c r="G143" s="77"/>
      <c r="H143" s="67">
        <v>909316.65</v>
      </c>
      <c r="I143" s="44">
        <f t="shared" si="1"/>
        <v>-16063136.257999979</v>
      </c>
    </row>
    <row r="144" spans="3:9" s="27" customFormat="1" ht="30" thickTop="1" thickBot="1" x14ac:dyDescent="0.25">
      <c r="C144" s="104"/>
      <c r="D144" s="64">
        <v>45197</v>
      </c>
      <c r="E144" s="68">
        <v>8897</v>
      </c>
      <c r="F144" s="66" t="s">
        <v>16</v>
      </c>
      <c r="G144" s="77"/>
      <c r="H144" s="67">
        <v>5155.9380000000001</v>
      </c>
      <c r="I144" s="44">
        <f t="shared" si="1"/>
        <v>-16068292.195999978</v>
      </c>
    </row>
    <row r="145" spans="3:9" s="27" customFormat="1" ht="18" thickTop="1" thickBot="1" x14ac:dyDescent="0.25">
      <c r="C145" s="104"/>
      <c r="D145" s="64">
        <v>45197</v>
      </c>
      <c r="E145" s="68">
        <v>8897</v>
      </c>
      <c r="F145" s="66" t="s">
        <v>75</v>
      </c>
      <c r="G145" s="77"/>
      <c r="H145" s="67">
        <v>116524.202</v>
      </c>
      <c r="I145" s="44">
        <f t="shared" si="1"/>
        <v>-16184816.397999978</v>
      </c>
    </row>
    <row r="146" spans="3:9" s="27" customFormat="1" ht="30" thickTop="1" thickBot="1" x14ac:dyDescent="0.25">
      <c r="C146" s="104"/>
      <c r="D146" s="64">
        <v>45197</v>
      </c>
      <c r="E146" s="68">
        <v>8898</v>
      </c>
      <c r="F146" s="66" t="s">
        <v>16</v>
      </c>
      <c r="G146" s="77"/>
      <c r="H146" s="67">
        <v>12749.39</v>
      </c>
      <c r="I146" s="44">
        <f t="shared" si="1"/>
        <v>-16197565.787999978</v>
      </c>
    </row>
    <row r="147" spans="3:9" s="27" customFormat="1" ht="18" thickTop="1" thickBot="1" x14ac:dyDescent="0.25">
      <c r="C147" s="104"/>
      <c r="D147" s="64">
        <v>45197</v>
      </c>
      <c r="E147" s="68">
        <v>8898</v>
      </c>
      <c r="F147" s="66" t="s">
        <v>75</v>
      </c>
      <c r="G147" s="77"/>
      <c r="H147" s="67">
        <v>242238.40999999997</v>
      </c>
      <c r="I147" s="44">
        <f t="shared" si="1"/>
        <v>-16439804.197999978</v>
      </c>
    </row>
    <row r="148" spans="3:9" s="27" customFormat="1" ht="30" thickTop="1" thickBot="1" x14ac:dyDescent="0.25">
      <c r="C148" s="104"/>
      <c r="D148" s="64">
        <v>45197</v>
      </c>
      <c r="E148" s="68">
        <v>8900</v>
      </c>
      <c r="F148" s="66" t="s">
        <v>16</v>
      </c>
      <c r="G148" s="77"/>
      <c r="H148" s="67">
        <v>4125</v>
      </c>
      <c r="I148" s="44">
        <f t="shared" si="1"/>
        <v>-16443929.197999978</v>
      </c>
    </row>
    <row r="149" spans="3:9" s="27" customFormat="1" ht="18" thickTop="1" thickBot="1" x14ac:dyDescent="0.25">
      <c r="C149" s="104"/>
      <c r="D149" s="64">
        <v>45197</v>
      </c>
      <c r="E149" s="68">
        <v>8900</v>
      </c>
      <c r="F149" s="66" t="s">
        <v>75</v>
      </c>
      <c r="G149" s="77"/>
      <c r="H149" s="67">
        <v>93225</v>
      </c>
      <c r="I149" s="44">
        <f t="shared" si="1"/>
        <v>-16537154.197999978</v>
      </c>
    </row>
    <row r="150" spans="3:9" s="27" customFormat="1" ht="30" thickTop="1" thickBot="1" x14ac:dyDescent="0.25">
      <c r="C150" s="104"/>
      <c r="D150" s="64">
        <v>45198</v>
      </c>
      <c r="E150" s="68">
        <v>8901</v>
      </c>
      <c r="F150" s="66" t="s">
        <v>16</v>
      </c>
      <c r="G150" s="77"/>
      <c r="H150" s="67">
        <v>1950</v>
      </c>
      <c r="I150" s="44">
        <f t="shared" si="1"/>
        <v>-16539104.197999978</v>
      </c>
    </row>
    <row r="151" spans="3:9" s="27" customFormat="1" ht="18" thickTop="1" thickBot="1" x14ac:dyDescent="0.25">
      <c r="C151" s="104"/>
      <c r="D151" s="64">
        <v>45198</v>
      </c>
      <c r="E151" s="68">
        <v>8901</v>
      </c>
      <c r="F151" s="66" t="s">
        <v>128</v>
      </c>
      <c r="G151" s="77"/>
      <c r="H151" s="67">
        <v>44070</v>
      </c>
      <c r="I151" s="44">
        <f t="shared" si="1"/>
        <v>-16583174.197999978</v>
      </c>
    </row>
    <row r="152" spans="3:9" s="27" customFormat="1" ht="30" thickTop="1" thickBot="1" x14ac:dyDescent="0.25">
      <c r="C152" s="104"/>
      <c r="D152" s="64">
        <v>45198</v>
      </c>
      <c r="E152" s="68">
        <v>8902</v>
      </c>
      <c r="F152" s="66" t="s">
        <v>16</v>
      </c>
      <c r="G152" s="77"/>
      <c r="H152" s="67">
        <v>55678.7</v>
      </c>
      <c r="I152" s="44">
        <f t="shared" si="1"/>
        <v>-16638852.897999978</v>
      </c>
    </row>
    <row r="153" spans="3:9" s="27" customFormat="1" ht="18" thickTop="1" thickBot="1" x14ac:dyDescent="0.25">
      <c r="C153" s="104"/>
      <c r="D153" s="64">
        <v>45198</v>
      </c>
      <c r="E153" s="68">
        <v>8902</v>
      </c>
      <c r="F153" s="66" t="s">
        <v>131</v>
      </c>
      <c r="G153" s="77"/>
      <c r="H153" s="67">
        <v>1057895.3</v>
      </c>
      <c r="I153" s="44">
        <f t="shared" si="1"/>
        <v>-17696748.197999977</v>
      </c>
    </row>
    <row r="154" spans="3:9" s="27" customFormat="1" ht="30" thickTop="1" thickBot="1" x14ac:dyDescent="0.25">
      <c r="C154" s="104"/>
      <c r="D154" s="64">
        <v>45198</v>
      </c>
      <c r="E154" s="68">
        <v>8903</v>
      </c>
      <c r="F154" s="66" t="s">
        <v>16</v>
      </c>
      <c r="G154" s="77"/>
      <c r="H154" s="67">
        <v>9000</v>
      </c>
      <c r="I154" s="44">
        <f t="shared" si="1"/>
        <v>-17705748.197999977</v>
      </c>
    </row>
    <row r="155" spans="3:9" s="27" customFormat="1" ht="18" thickTop="1" thickBot="1" x14ac:dyDescent="0.25">
      <c r="C155" s="104"/>
      <c r="D155" s="64">
        <v>45198</v>
      </c>
      <c r="E155" s="68">
        <v>8903</v>
      </c>
      <c r="F155" s="66" t="s">
        <v>81</v>
      </c>
      <c r="G155" s="77"/>
      <c r="H155" s="67">
        <v>171000</v>
      </c>
      <c r="I155" s="44">
        <f t="shared" si="1"/>
        <v>-17876748.197999977</v>
      </c>
    </row>
    <row r="156" spans="3:9" s="27" customFormat="1" ht="30" thickTop="1" thickBot="1" x14ac:dyDescent="0.25">
      <c r="C156" s="104"/>
      <c r="D156" s="64">
        <v>45198</v>
      </c>
      <c r="E156" s="68">
        <v>8904</v>
      </c>
      <c r="F156" s="66" t="s">
        <v>16</v>
      </c>
      <c r="G156" s="77"/>
      <c r="H156" s="67">
        <v>3785.1000000000004</v>
      </c>
      <c r="I156" s="44">
        <f t="shared" si="1"/>
        <v>-17880533.297999978</v>
      </c>
    </row>
    <row r="157" spans="3:9" s="27" customFormat="1" ht="18" thickTop="1" thickBot="1" x14ac:dyDescent="0.25">
      <c r="C157" s="104"/>
      <c r="D157" s="64">
        <v>45198</v>
      </c>
      <c r="E157" s="68">
        <v>8904</v>
      </c>
      <c r="F157" s="66" t="s">
        <v>132</v>
      </c>
      <c r="G157" s="77"/>
      <c r="H157" s="67">
        <v>85543.26</v>
      </c>
      <c r="I157" s="44">
        <f t="shared" si="1"/>
        <v>-17966076.55799998</v>
      </c>
    </row>
    <row r="158" spans="3:9" s="27" customFormat="1" ht="30" thickTop="1" thickBot="1" x14ac:dyDescent="0.25">
      <c r="C158" s="104"/>
      <c r="D158" s="64">
        <v>45198</v>
      </c>
      <c r="E158" s="68">
        <v>8905</v>
      </c>
      <c r="F158" s="66" t="s">
        <v>16</v>
      </c>
      <c r="G158" s="77"/>
      <c r="H158" s="67">
        <v>4500</v>
      </c>
      <c r="I158" s="44">
        <f t="shared" si="1"/>
        <v>-17970576.55799998</v>
      </c>
    </row>
    <row r="159" spans="3:9" s="27" customFormat="1" ht="18" thickTop="1" thickBot="1" x14ac:dyDescent="0.25">
      <c r="C159" s="104"/>
      <c r="D159" s="64">
        <v>45198</v>
      </c>
      <c r="E159" s="68">
        <v>8905</v>
      </c>
      <c r="F159" s="66" t="s">
        <v>77</v>
      </c>
      <c r="G159" s="77"/>
      <c r="H159" s="67">
        <v>101700</v>
      </c>
      <c r="I159" s="44">
        <f t="shared" si="1"/>
        <v>-18072276.55799998</v>
      </c>
    </row>
    <row r="160" spans="3:9" s="27" customFormat="1" ht="30" thickTop="1" thickBot="1" x14ac:dyDescent="0.25">
      <c r="C160" s="104"/>
      <c r="D160" s="64">
        <v>45198</v>
      </c>
      <c r="E160" s="68">
        <v>8906</v>
      </c>
      <c r="F160" s="66" t="s">
        <v>16</v>
      </c>
      <c r="G160" s="77"/>
      <c r="H160" s="67">
        <v>1380</v>
      </c>
      <c r="I160" s="44">
        <f t="shared" si="1"/>
        <v>-18073656.55799998</v>
      </c>
    </row>
    <row r="161" spans="3:9" s="27" customFormat="1" ht="30" thickTop="1" thickBot="1" x14ac:dyDescent="0.25">
      <c r="C161" s="104"/>
      <c r="D161" s="64">
        <v>45198</v>
      </c>
      <c r="E161" s="68">
        <v>8906</v>
      </c>
      <c r="F161" s="66" t="s">
        <v>54</v>
      </c>
      <c r="G161" s="77"/>
      <c r="H161" s="67">
        <v>31188</v>
      </c>
      <c r="I161" s="44">
        <f t="shared" si="1"/>
        <v>-18104844.55799998</v>
      </c>
    </row>
    <row r="162" spans="3:9" s="27" customFormat="1" ht="30" thickTop="1" thickBot="1" x14ac:dyDescent="0.25">
      <c r="C162" s="104"/>
      <c r="D162" s="64">
        <v>45198</v>
      </c>
      <c r="E162" s="68">
        <v>8907</v>
      </c>
      <c r="F162" s="66" t="s">
        <v>16</v>
      </c>
      <c r="G162" s="77"/>
      <c r="H162" s="67">
        <v>983.12249999999995</v>
      </c>
      <c r="I162" s="44">
        <f t="shared" si="1"/>
        <v>-18105827.680499978</v>
      </c>
    </row>
    <row r="163" spans="3:9" s="27" customFormat="1" ht="18" thickTop="1" thickBot="1" x14ac:dyDescent="0.25">
      <c r="C163" s="104"/>
      <c r="D163" s="64">
        <v>45198</v>
      </c>
      <c r="E163" s="68">
        <v>8907</v>
      </c>
      <c r="F163" s="66" t="s">
        <v>133</v>
      </c>
      <c r="G163" s="77"/>
      <c r="H163" s="67">
        <v>22218.567499999997</v>
      </c>
      <c r="I163" s="44">
        <f t="shared" si="1"/>
        <v>-18128046.247999977</v>
      </c>
    </row>
    <row r="164" spans="3:9" s="27" customFormat="1" ht="30" thickTop="1" thickBot="1" x14ac:dyDescent="0.25">
      <c r="C164" s="104"/>
      <c r="D164" s="64">
        <v>45198</v>
      </c>
      <c r="E164" s="68">
        <v>8908</v>
      </c>
      <c r="F164" s="66" t="s">
        <v>16</v>
      </c>
      <c r="G164" s="77"/>
      <c r="H164" s="67">
        <v>9750</v>
      </c>
      <c r="I164" s="44">
        <f t="shared" si="1"/>
        <v>-18137796.247999977</v>
      </c>
    </row>
    <row r="165" spans="3:9" s="27" customFormat="1" ht="30" thickTop="1" thickBot="1" x14ac:dyDescent="0.25">
      <c r="C165" s="104"/>
      <c r="D165" s="64">
        <v>45198</v>
      </c>
      <c r="E165" s="68">
        <v>8908</v>
      </c>
      <c r="F165" s="66" t="s">
        <v>134</v>
      </c>
      <c r="G165" s="77"/>
      <c r="H165" s="67">
        <v>220350</v>
      </c>
      <c r="I165" s="44">
        <f t="shared" si="1"/>
        <v>-18358146.247999977</v>
      </c>
    </row>
    <row r="166" spans="3:9" s="27" customFormat="1" ht="30" thickTop="1" thickBot="1" x14ac:dyDescent="0.25">
      <c r="C166" s="104"/>
      <c r="D166" s="64">
        <v>45198</v>
      </c>
      <c r="E166" s="65">
        <v>8909</v>
      </c>
      <c r="F166" s="195" t="s">
        <v>16</v>
      </c>
      <c r="G166" s="77"/>
      <c r="H166" s="67">
        <v>13439.800000000001</v>
      </c>
      <c r="I166" s="44">
        <f t="shared" si="1"/>
        <v>-18371586.047999978</v>
      </c>
    </row>
    <row r="167" spans="3:9" s="27" customFormat="1" ht="18" thickTop="1" thickBot="1" x14ac:dyDescent="0.25">
      <c r="C167" s="104"/>
      <c r="D167" s="64">
        <v>45198</v>
      </c>
      <c r="E167" s="68">
        <v>8909</v>
      </c>
      <c r="F167" s="66" t="s">
        <v>135</v>
      </c>
      <c r="G167" s="77"/>
      <c r="H167" s="67">
        <v>294354.28000000003</v>
      </c>
      <c r="I167" s="44">
        <f t="shared" si="1"/>
        <v>-18665940.327999979</v>
      </c>
    </row>
    <row r="168" spans="3:9" s="27" customFormat="1" ht="30" thickTop="1" thickBot="1" x14ac:dyDescent="0.25">
      <c r="C168" s="104"/>
      <c r="D168" s="64">
        <v>45198</v>
      </c>
      <c r="E168" s="68">
        <v>8910</v>
      </c>
      <c r="F168" s="66" t="s">
        <v>16</v>
      </c>
      <c r="G168" s="77"/>
      <c r="H168" s="67">
        <v>69290</v>
      </c>
      <c r="I168" s="44">
        <f t="shared" si="1"/>
        <v>-18735230.327999979</v>
      </c>
    </row>
    <row r="169" spans="3:9" s="27" customFormat="1" ht="18" thickTop="1" thickBot="1" x14ac:dyDescent="0.25">
      <c r="C169" s="104"/>
      <c r="D169" s="64">
        <v>45198</v>
      </c>
      <c r="E169" s="68">
        <v>8910</v>
      </c>
      <c r="F169" s="66" t="s">
        <v>63</v>
      </c>
      <c r="G169" s="77"/>
      <c r="H169" s="67">
        <v>1316510</v>
      </c>
      <c r="I169" s="44">
        <f t="shared" si="1"/>
        <v>-20051740.327999979</v>
      </c>
    </row>
    <row r="170" spans="3:9" s="27" customFormat="1" ht="30" thickTop="1" thickBot="1" x14ac:dyDescent="0.25">
      <c r="C170" s="104"/>
      <c r="D170" s="64">
        <v>45198</v>
      </c>
      <c r="E170" s="68">
        <v>8911</v>
      </c>
      <c r="F170" s="66" t="s">
        <v>16</v>
      </c>
      <c r="G170" s="77"/>
      <c r="H170" s="67">
        <v>165</v>
      </c>
      <c r="I170" s="44">
        <f t="shared" si="1"/>
        <v>-20051905.327999979</v>
      </c>
    </row>
    <row r="171" spans="3:9" s="27" customFormat="1" ht="18" thickTop="1" thickBot="1" x14ac:dyDescent="0.25">
      <c r="C171" s="104"/>
      <c r="D171" s="64">
        <v>45198</v>
      </c>
      <c r="E171" s="68">
        <v>8911</v>
      </c>
      <c r="F171" s="66" t="s">
        <v>70</v>
      </c>
      <c r="G171" s="77"/>
      <c r="H171" s="67">
        <v>3135</v>
      </c>
      <c r="I171" s="44">
        <f t="shared" si="1"/>
        <v>-20055040.327999979</v>
      </c>
    </row>
    <row r="172" spans="3:9" s="27" customFormat="1" ht="30" thickTop="1" thickBot="1" x14ac:dyDescent="0.25">
      <c r="C172" s="104"/>
      <c r="D172" s="64">
        <v>45198</v>
      </c>
      <c r="E172" s="68">
        <v>8912</v>
      </c>
      <c r="F172" s="66" t="s">
        <v>16</v>
      </c>
      <c r="G172" s="77"/>
      <c r="H172" s="67">
        <v>3390</v>
      </c>
      <c r="I172" s="44">
        <f t="shared" si="1"/>
        <v>-20058430.327999979</v>
      </c>
    </row>
    <row r="173" spans="3:9" s="27" customFormat="1" ht="18" thickTop="1" thickBot="1" x14ac:dyDescent="0.25">
      <c r="C173" s="104"/>
      <c r="D173" s="64">
        <v>45198</v>
      </c>
      <c r="E173" s="68">
        <v>8912</v>
      </c>
      <c r="F173" s="66" t="s">
        <v>70</v>
      </c>
      <c r="G173" s="77"/>
      <c r="H173" s="67">
        <v>70298</v>
      </c>
      <c r="I173" s="44">
        <f t="shared" si="1"/>
        <v>-20128728.327999979</v>
      </c>
    </row>
    <row r="174" spans="3:9" s="27" customFormat="1" ht="30" thickTop="1" thickBot="1" x14ac:dyDescent="0.25">
      <c r="C174" s="104"/>
      <c r="D174" s="64">
        <v>45198</v>
      </c>
      <c r="E174" s="68">
        <v>8913</v>
      </c>
      <c r="F174" s="66" t="s">
        <v>16</v>
      </c>
      <c r="G174" s="77"/>
      <c r="H174" s="67">
        <v>3169</v>
      </c>
      <c r="I174" s="44">
        <f t="shared" si="1"/>
        <v>-20131897.327999979</v>
      </c>
    </row>
    <row r="175" spans="3:9" s="27" customFormat="1" ht="18" thickTop="1" thickBot="1" x14ac:dyDescent="0.25">
      <c r="C175" s="104"/>
      <c r="D175" s="64">
        <v>45198</v>
      </c>
      <c r="E175" s="68">
        <v>8913</v>
      </c>
      <c r="F175" s="66" t="s">
        <v>70</v>
      </c>
      <c r="G175" s="77"/>
      <c r="H175" s="67">
        <v>62632</v>
      </c>
      <c r="I175" s="44">
        <f t="shared" si="1"/>
        <v>-20194529.327999979</v>
      </c>
    </row>
    <row r="176" spans="3:9" s="27" customFormat="1" ht="30" thickTop="1" thickBot="1" x14ac:dyDescent="0.25">
      <c r="C176" s="104"/>
      <c r="D176" s="64">
        <v>45198</v>
      </c>
      <c r="E176" s="68">
        <v>8914</v>
      </c>
      <c r="F176" s="66" t="s">
        <v>16</v>
      </c>
      <c r="G176" s="77"/>
      <c r="H176" s="67">
        <v>900</v>
      </c>
      <c r="I176" s="44">
        <f t="shared" si="1"/>
        <v>-20195429.327999979</v>
      </c>
    </row>
    <row r="177" spans="3:9" s="27" customFormat="1" ht="18" thickTop="1" thickBot="1" x14ac:dyDescent="0.25">
      <c r="C177" s="104"/>
      <c r="D177" s="64">
        <v>45198</v>
      </c>
      <c r="E177" s="68">
        <v>8914</v>
      </c>
      <c r="F177" s="66" t="s">
        <v>136</v>
      </c>
      <c r="G177" s="77"/>
      <c r="H177" s="67">
        <v>17100</v>
      </c>
      <c r="I177" s="44">
        <f t="shared" si="1"/>
        <v>-20212529.327999979</v>
      </c>
    </row>
    <row r="178" spans="3:9" s="27" customFormat="1" ht="30" thickTop="1" thickBot="1" x14ac:dyDescent="0.25">
      <c r="C178" s="104"/>
      <c r="D178" s="64">
        <v>45198</v>
      </c>
      <c r="E178" s="68">
        <v>8915</v>
      </c>
      <c r="F178" s="66" t="s">
        <v>16</v>
      </c>
      <c r="G178" s="77"/>
      <c r="H178" s="67">
        <v>10925</v>
      </c>
      <c r="I178" s="44">
        <f t="shared" si="1"/>
        <v>-20223454.327999979</v>
      </c>
    </row>
    <row r="179" spans="3:9" s="27" customFormat="1" ht="18" thickTop="1" thickBot="1" x14ac:dyDescent="0.25">
      <c r="C179" s="104"/>
      <c r="D179" s="64">
        <v>45198</v>
      </c>
      <c r="E179" s="68">
        <v>8915</v>
      </c>
      <c r="F179" s="66" t="s">
        <v>71</v>
      </c>
      <c r="G179" s="77"/>
      <c r="H179" s="67">
        <v>222429.80000000002</v>
      </c>
      <c r="I179" s="44">
        <f t="shared" si="1"/>
        <v>-20445884.12799998</v>
      </c>
    </row>
    <row r="180" spans="3:9" s="27" customFormat="1" ht="30" thickTop="1" thickBot="1" x14ac:dyDescent="0.25">
      <c r="C180" s="104"/>
      <c r="D180" s="64">
        <v>45198</v>
      </c>
      <c r="E180" s="68">
        <v>8916</v>
      </c>
      <c r="F180" s="66" t="s">
        <v>16</v>
      </c>
      <c r="G180" s="77"/>
      <c r="H180" s="67">
        <v>2482.5</v>
      </c>
      <c r="I180" s="44">
        <f t="shared" si="1"/>
        <v>-20448366.62799998</v>
      </c>
    </row>
    <row r="181" spans="3:9" s="27" customFormat="1" ht="18" thickTop="1" thickBot="1" x14ac:dyDescent="0.25">
      <c r="C181" s="104"/>
      <c r="D181" s="64">
        <v>45198</v>
      </c>
      <c r="E181" s="68">
        <v>8916</v>
      </c>
      <c r="F181" s="66" t="s">
        <v>71</v>
      </c>
      <c r="G181" s="77"/>
      <c r="H181" s="67">
        <v>47167.5</v>
      </c>
      <c r="I181" s="44">
        <f t="shared" si="1"/>
        <v>-20495534.12799998</v>
      </c>
    </row>
    <row r="182" spans="3:9" s="27" customFormat="1" ht="30" thickTop="1" thickBot="1" x14ac:dyDescent="0.25">
      <c r="C182" s="104"/>
      <c r="D182" s="64">
        <v>45198</v>
      </c>
      <c r="E182" s="68">
        <v>8917</v>
      </c>
      <c r="F182" s="66" t="s">
        <v>16</v>
      </c>
      <c r="G182" s="77"/>
      <c r="H182" s="67">
        <v>3917.5</v>
      </c>
      <c r="I182" s="44">
        <f t="shared" si="1"/>
        <v>-20499451.62799998</v>
      </c>
    </row>
    <row r="183" spans="3:9" s="27" customFormat="1" ht="18" thickTop="1" thickBot="1" x14ac:dyDescent="0.25">
      <c r="C183" s="104"/>
      <c r="D183" s="64">
        <v>45198</v>
      </c>
      <c r="E183" s="68">
        <v>8917</v>
      </c>
      <c r="F183" s="66" t="s">
        <v>71</v>
      </c>
      <c r="G183" s="77"/>
      <c r="H183" s="67">
        <v>74432.5</v>
      </c>
      <c r="I183" s="44">
        <f t="shared" si="1"/>
        <v>-20573884.12799998</v>
      </c>
    </row>
    <row r="184" spans="3:9" s="27" customFormat="1" ht="30" thickTop="1" thickBot="1" x14ac:dyDescent="0.25">
      <c r="C184" s="104"/>
      <c r="D184" s="64">
        <v>45198</v>
      </c>
      <c r="E184" s="68">
        <v>8918</v>
      </c>
      <c r="F184" s="66" t="s">
        <v>16</v>
      </c>
      <c r="G184" s="77"/>
      <c r="H184" s="67">
        <v>7427.75</v>
      </c>
      <c r="I184" s="44">
        <f t="shared" si="1"/>
        <v>-20581311.87799998</v>
      </c>
    </row>
    <row r="185" spans="3:9" s="27" customFormat="1" ht="18" thickTop="1" thickBot="1" x14ac:dyDescent="0.25">
      <c r="C185" s="104"/>
      <c r="D185" s="64">
        <v>45198</v>
      </c>
      <c r="E185" s="68">
        <v>8918</v>
      </c>
      <c r="F185" s="66" t="s">
        <v>71</v>
      </c>
      <c r="G185" s="77"/>
      <c r="H185" s="67">
        <v>141127.25</v>
      </c>
      <c r="I185" s="44">
        <f t="shared" si="1"/>
        <v>-20722439.12799998</v>
      </c>
    </row>
    <row r="186" spans="3:9" s="27" customFormat="1" ht="30" thickTop="1" thickBot="1" x14ac:dyDescent="0.25">
      <c r="C186" s="104"/>
      <c r="D186" s="64">
        <v>45198</v>
      </c>
      <c r="E186" s="68">
        <v>8919</v>
      </c>
      <c r="F186" s="66" t="s">
        <v>16</v>
      </c>
      <c r="G186" s="77"/>
      <c r="H186" s="67">
        <v>5075.5</v>
      </c>
      <c r="I186" s="44">
        <f t="shared" si="1"/>
        <v>-20727514.62799998</v>
      </c>
    </row>
    <row r="187" spans="3:9" s="27" customFormat="1" ht="18" thickTop="1" thickBot="1" x14ac:dyDescent="0.25">
      <c r="C187" s="104"/>
      <c r="D187" s="64">
        <v>45198</v>
      </c>
      <c r="E187" s="68">
        <v>8919</v>
      </c>
      <c r="F187" s="66" t="s">
        <v>71</v>
      </c>
      <c r="G187" s="77"/>
      <c r="H187" s="67">
        <v>110933.5</v>
      </c>
      <c r="I187" s="44">
        <f t="shared" si="1"/>
        <v>-20838448.12799998</v>
      </c>
    </row>
    <row r="188" spans="3:9" s="27" customFormat="1" ht="30" thickTop="1" thickBot="1" x14ac:dyDescent="0.25">
      <c r="C188" s="104"/>
      <c r="D188" s="64">
        <v>45198</v>
      </c>
      <c r="E188" s="68">
        <v>8920</v>
      </c>
      <c r="F188" s="66" t="s">
        <v>16</v>
      </c>
      <c r="G188" s="77"/>
      <c r="H188" s="67">
        <v>840</v>
      </c>
      <c r="I188" s="44">
        <f t="shared" ref="I188:I209" si="2">I187+G188-H188</f>
        <v>-20839288.12799998</v>
      </c>
    </row>
    <row r="189" spans="3:9" s="27" customFormat="1" ht="18" thickTop="1" thickBot="1" x14ac:dyDescent="0.25">
      <c r="C189" s="104"/>
      <c r="D189" s="64">
        <v>45198</v>
      </c>
      <c r="E189" s="68">
        <v>8920</v>
      </c>
      <c r="F189" s="66" t="s">
        <v>137</v>
      </c>
      <c r="G189" s="77"/>
      <c r="H189" s="67">
        <v>15960</v>
      </c>
      <c r="I189" s="44">
        <f t="shared" si="2"/>
        <v>-20855248.12799998</v>
      </c>
    </row>
    <row r="190" spans="3:9" s="27" customFormat="1" ht="30" thickTop="1" thickBot="1" x14ac:dyDescent="0.25">
      <c r="C190" s="104"/>
      <c r="D190" s="64">
        <v>45198</v>
      </c>
      <c r="E190" s="68">
        <v>8921</v>
      </c>
      <c r="F190" s="66" t="s">
        <v>16</v>
      </c>
      <c r="G190" s="77"/>
      <c r="H190" s="67">
        <v>2594</v>
      </c>
      <c r="I190" s="44">
        <f t="shared" si="2"/>
        <v>-20857842.12799998</v>
      </c>
    </row>
    <row r="191" spans="3:9" s="27" customFormat="1" ht="18" thickTop="1" thickBot="1" x14ac:dyDescent="0.25">
      <c r="C191" s="104"/>
      <c r="D191" s="64">
        <v>45198</v>
      </c>
      <c r="E191" s="68">
        <v>8921</v>
      </c>
      <c r="F191" s="66" t="s">
        <v>72</v>
      </c>
      <c r="G191" s="77"/>
      <c r="H191" s="67">
        <v>49286</v>
      </c>
      <c r="I191" s="44">
        <f t="shared" si="2"/>
        <v>-20907128.12799998</v>
      </c>
    </row>
    <row r="192" spans="3:9" s="27" customFormat="1" ht="30" thickTop="1" thickBot="1" x14ac:dyDescent="0.25">
      <c r="C192" s="104"/>
      <c r="D192" s="64">
        <v>45198</v>
      </c>
      <c r="E192" s="68">
        <v>8922</v>
      </c>
      <c r="F192" s="66" t="s">
        <v>16</v>
      </c>
      <c r="G192" s="77"/>
      <c r="H192" s="67">
        <v>1290</v>
      </c>
      <c r="I192" s="44">
        <f t="shared" si="2"/>
        <v>-20908418.12799998</v>
      </c>
    </row>
    <row r="193" spans="3:9" s="27" customFormat="1" ht="18" thickTop="1" thickBot="1" x14ac:dyDescent="0.25">
      <c r="C193" s="104"/>
      <c r="D193" s="64">
        <v>45198</v>
      </c>
      <c r="E193" s="68">
        <v>8922</v>
      </c>
      <c r="F193" s="66" t="s">
        <v>72</v>
      </c>
      <c r="G193" s="77"/>
      <c r="H193" s="67">
        <v>24510</v>
      </c>
      <c r="I193" s="44">
        <f t="shared" si="2"/>
        <v>-20932928.12799998</v>
      </c>
    </row>
    <row r="194" spans="3:9" s="27" customFormat="1" ht="30" thickTop="1" thickBot="1" x14ac:dyDescent="0.25">
      <c r="C194" s="104"/>
      <c r="D194" s="64">
        <v>45198</v>
      </c>
      <c r="E194" s="68">
        <v>8923</v>
      </c>
      <c r="F194" s="66" t="s">
        <v>16</v>
      </c>
      <c r="G194" s="77"/>
      <c r="H194" s="67">
        <v>5528.25</v>
      </c>
      <c r="I194" s="44">
        <f t="shared" si="2"/>
        <v>-20938456.37799998</v>
      </c>
    </row>
    <row r="195" spans="3:9" s="27" customFormat="1" ht="18" thickTop="1" thickBot="1" x14ac:dyDescent="0.25">
      <c r="C195" s="104"/>
      <c r="D195" s="64">
        <v>45198</v>
      </c>
      <c r="E195" s="68">
        <v>8923</v>
      </c>
      <c r="F195" s="66" t="s">
        <v>138</v>
      </c>
      <c r="G195" s="77"/>
      <c r="H195" s="67">
        <v>124938.45</v>
      </c>
      <c r="I195" s="44">
        <f t="shared" si="2"/>
        <v>-21063394.827999979</v>
      </c>
    </row>
    <row r="196" spans="3:9" s="27" customFormat="1" ht="30" thickTop="1" thickBot="1" x14ac:dyDescent="0.25">
      <c r="C196" s="104"/>
      <c r="D196" s="64">
        <v>45198</v>
      </c>
      <c r="E196" s="68">
        <v>8924</v>
      </c>
      <c r="F196" s="66" t="s">
        <v>16</v>
      </c>
      <c r="G196" s="77"/>
      <c r="H196" s="67">
        <v>2498</v>
      </c>
      <c r="I196" s="44">
        <f t="shared" si="2"/>
        <v>-21065892.827999979</v>
      </c>
    </row>
    <row r="197" spans="3:9" s="27" customFormat="1" ht="18" thickTop="1" thickBot="1" x14ac:dyDescent="0.25">
      <c r="C197" s="104"/>
      <c r="D197" s="64">
        <v>45198</v>
      </c>
      <c r="E197" s="68">
        <v>8924</v>
      </c>
      <c r="F197" s="66" t="s">
        <v>80</v>
      </c>
      <c r="G197" s="77"/>
      <c r="H197" s="67">
        <v>51798</v>
      </c>
      <c r="I197" s="44">
        <f t="shared" si="2"/>
        <v>-21117690.827999979</v>
      </c>
    </row>
    <row r="198" spans="3:9" s="27" customFormat="1" ht="30" thickTop="1" thickBot="1" x14ac:dyDescent="0.25">
      <c r="C198" s="104"/>
      <c r="D198" s="64">
        <v>45198</v>
      </c>
      <c r="E198" s="68">
        <v>8925</v>
      </c>
      <c r="F198" s="66" t="s">
        <v>16</v>
      </c>
      <c r="G198" s="77"/>
      <c r="H198" s="67">
        <v>650.00100000000009</v>
      </c>
      <c r="I198" s="44">
        <f t="shared" si="2"/>
        <v>-21118340.828999978</v>
      </c>
    </row>
    <row r="199" spans="3:9" s="27" customFormat="1" ht="18" thickTop="1" thickBot="1" x14ac:dyDescent="0.25">
      <c r="C199" s="104"/>
      <c r="D199" s="64">
        <v>45198</v>
      </c>
      <c r="E199" s="68">
        <v>8925</v>
      </c>
      <c r="F199" s="66" t="s">
        <v>139</v>
      </c>
      <c r="G199" s="77"/>
      <c r="H199" s="67">
        <v>14690.019</v>
      </c>
      <c r="I199" s="44">
        <f t="shared" si="2"/>
        <v>-21133030.847999979</v>
      </c>
    </row>
    <row r="200" spans="3:9" s="27" customFormat="1" ht="30" thickTop="1" thickBot="1" x14ac:dyDescent="0.25">
      <c r="C200" s="104"/>
      <c r="D200" s="64">
        <v>45199</v>
      </c>
      <c r="E200" s="68">
        <v>8926</v>
      </c>
      <c r="F200" s="66" t="s">
        <v>16</v>
      </c>
      <c r="G200" s="77"/>
      <c r="H200" s="67">
        <v>2533.6000000000004</v>
      </c>
      <c r="I200" s="44">
        <f t="shared" si="2"/>
        <v>-21135564.44799998</v>
      </c>
    </row>
    <row r="201" spans="3:9" s="27" customFormat="1" ht="18" thickTop="1" thickBot="1" x14ac:dyDescent="0.25">
      <c r="C201" s="104"/>
      <c r="D201" s="64">
        <v>45199</v>
      </c>
      <c r="E201" s="68">
        <v>8926</v>
      </c>
      <c r="F201" s="66" t="s">
        <v>140</v>
      </c>
      <c r="G201" s="77"/>
      <c r="H201" s="67">
        <v>57259.360000000001</v>
      </c>
      <c r="I201" s="44">
        <f t="shared" si="2"/>
        <v>-21192823.80799998</v>
      </c>
    </row>
    <row r="202" spans="3:9" s="27" customFormat="1" ht="30" thickTop="1" thickBot="1" x14ac:dyDescent="0.25">
      <c r="C202" s="104"/>
      <c r="D202" s="64">
        <v>45199</v>
      </c>
      <c r="E202" s="68">
        <v>8927</v>
      </c>
      <c r="F202" s="66" t="s">
        <v>16</v>
      </c>
      <c r="G202" s="77"/>
      <c r="H202" s="67">
        <v>585.6</v>
      </c>
      <c r="I202" s="44">
        <f t="shared" si="2"/>
        <v>-21193409.407999981</v>
      </c>
    </row>
    <row r="203" spans="3:9" s="27" customFormat="1" ht="30" thickTop="1" thickBot="1" x14ac:dyDescent="0.25">
      <c r="C203" s="104"/>
      <c r="D203" s="64">
        <v>45199</v>
      </c>
      <c r="E203" s="68">
        <v>8927</v>
      </c>
      <c r="F203" s="66" t="s">
        <v>141</v>
      </c>
      <c r="G203" s="77"/>
      <c r="H203" s="67">
        <v>13234.56</v>
      </c>
      <c r="I203" s="44">
        <f t="shared" si="2"/>
        <v>-21206643.96799998</v>
      </c>
    </row>
    <row r="204" spans="3:9" s="27" customFormat="1" ht="30" thickTop="1" thickBot="1" x14ac:dyDescent="0.25">
      <c r="C204" s="104"/>
      <c r="D204" s="64">
        <v>45199</v>
      </c>
      <c r="E204" s="68">
        <v>8928</v>
      </c>
      <c r="F204" s="66" t="s">
        <v>16</v>
      </c>
      <c r="G204" s="77"/>
      <c r="H204" s="67">
        <v>1275.2614250000001</v>
      </c>
      <c r="I204" s="44">
        <f t="shared" si="2"/>
        <v>-21207919.22942498</v>
      </c>
    </row>
    <row r="205" spans="3:9" s="27" customFormat="1" ht="30" thickTop="1" thickBot="1" x14ac:dyDescent="0.25">
      <c r="C205" s="104"/>
      <c r="D205" s="64">
        <v>45199</v>
      </c>
      <c r="E205" s="68">
        <v>8928</v>
      </c>
      <c r="F205" s="66" t="s">
        <v>73</v>
      </c>
      <c r="G205" s="77"/>
      <c r="H205" s="67">
        <v>308924.73857500002</v>
      </c>
      <c r="I205" s="44">
        <f t="shared" si="2"/>
        <v>-21516843.96799998</v>
      </c>
    </row>
    <row r="206" spans="3:9" s="27" customFormat="1" ht="30" thickTop="1" thickBot="1" x14ac:dyDescent="0.25">
      <c r="C206" s="104"/>
      <c r="D206" s="64">
        <v>45199</v>
      </c>
      <c r="E206" s="68">
        <v>8929</v>
      </c>
      <c r="F206" s="66" t="s">
        <v>16</v>
      </c>
      <c r="G206" s="77"/>
      <c r="H206" s="67">
        <v>2512.9253450439151</v>
      </c>
      <c r="I206" s="44">
        <f t="shared" si="2"/>
        <v>-21519356.893345024</v>
      </c>
    </row>
    <row r="207" spans="3:9" s="27" customFormat="1" ht="18" thickTop="1" thickBot="1" x14ac:dyDescent="0.25">
      <c r="C207" s="104"/>
      <c r="D207" s="64">
        <v>45199</v>
      </c>
      <c r="E207" s="68">
        <v>8929</v>
      </c>
      <c r="F207" s="66" t="s">
        <v>142</v>
      </c>
      <c r="G207" s="77"/>
      <c r="H207" s="67">
        <v>612787.07465495612</v>
      </c>
      <c r="I207" s="44">
        <f t="shared" si="2"/>
        <v>-22132143.96799998</v>
      </c>
    </row>
    <row r="208" spans="3:9" s="27" customFormat="1" ht="30" thickTop="1" thickBot="1" x14ac:dyDescent="0.25">
      <c r="C208" s="104"/>
      <c r="D208" s="64">
        <v>45199</v>
      </c>
      <c r="E208" s="68">
        <v>8930</v>
      </c>
      <c r="F208" s="66" t="s">
        <v>16</v>
      </c>
      <c r="G208" s="77"/>
      <c r="H208" s="67">
        <v>2211.1099999999997</v>
      </c>
      <c r="I208" s="44">
        <f t="shared" si="2"/>
        <v>-22134355.077999979</v>
      </c>
    </row>
    <row r="209" spans="3:95" s="27" customFormat="1" ht="18" thickTop="1" thickBot="1" x14ac:dyDescent="0.25">
      <c r="C209" s="104"/>
      <c r="D209" s="64">
        <v>45199</v>
      </c>
      <c r="E209" s="68">
        <v>8930</v>
      </c>
      <c r="F209" s="66" t="s">
        <v>74</v>
      </c>
      <c r="G209" s="77"/>
      <c r="H209" s="67">
        <v>391333.75</v>
      </c>
      <c r="I209" s="44">
        <f t="shared" si="2"/>
        <v>-22525688.827999979</v>
      </c>
    </row>
    <row r="210" spans="3:95" s="27" customFormat="1" ht="72.75" thickTop="1" thickBot="1" x14ac:dyDescent="0.25">
      <c r="C210" s="104"/>
      <c r="D210" s="64">
        <v>45199</v>
      </c>
      <c r="E210" s="68">
        <v>8462</v>
      </c>
      <c r="F210" s="66" t="s">
        <v>143</v>
      </c>
      <c r="G210" s="77">
        <v>34800</v>
      </c>
      <c r="H210" s="67"/>
      <c r="I210" s="44">
        <f>I209+G210-H210</f>
        <v>-22490888.827999979</v>
      </c>
    </row>
    <row r="211" spans="3:95" s="11" customFormat="1" ht="18" thickTop="1" thickBot="1" x14ac:dyDescent="0.25">
      <c r="C211" s="240" t="s">
        <v>8</v>
      </c>
      <c r="D211" s="241"/>
      <c r="E211" s="241"/>
      <c r="F211" s="241"/>
      <c r="G211" s="83">
        <f>SUM(G15:G210)</f>
        <v>90110035.070000008</v>
      </c>
      <c r="H211" s="83">
        <f>SUM(H15:H210)</f>
        <v>84592661.049999893</v>
      </c>
      <c r="I211" s="84">
        <f>+I14+G211-H211</f>
        <v>-22490888.827999875</v>
      </c>
      <c r="J211" s="28">
        <f>+I211-'[1]CTA. RECOLECTORA AUXILIAR 3001'!$J$3533</f>
        <v>1.0430812835693359E-7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3:95" s="11" customFormat="1" ht="17.25" thickTop="1" x14ac:dyDescent="0.2">
      <c r="C212" s="127"/>
      <c r="D212" s="127"/>
      <c r="E212" s="127"/>
      <c r="F212" s="127"/>
      <c r="G212" s="128"/>
      <c r="H212" s="128"/>
      <c r="I212" s="82"/>
      <c r="J212" s="197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3:95" s="11" customFormat="1" ht="16.5" x14ac:dyDescent="0.2">
      <c r="C213" s="5"/>
      <c r="D213" s="5"/>
      <c r="E213" s="78"/>
      <c r="F213" s="79"/>
      <c r="G213" s="8"/>
      <c r="H213" s="78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3:95" s="11" customFormat="1" ht="16.5" x14ac:dyDescent="0.2">
      <c r="C214" s="5"/>
      <c r="D214" s="78" t="s">
        <v>37</v>
      </c>
      <c r="E214" s="9"/>
      <c r="F214" s="79" t="s">
        <v>39</v>
      </c>
      <c r="G214" s="9"/>
      <c r="H214" s="78" t="s">
        <v>38</v>
      </c>
      <c r="I214" s="9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3:95" s="11" customFormat="1" ht="16.5" x14ac:dyDescent="0.2">
      <c r="C215" s="5"/>
      <c r="D215" s="78" t="s">
        <v>30</v>
      </c>
      <c r="E215" s="9"/>
      <c r="F215" s="78" t="s">
        <v>31</v>
      </c>
      <c r="G215" s="9"/>
      <c r="H215" s="78" t="s">
        <v>35</v>
      </c>
      <c r="I215" s="9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  <row r="216" spans="3:95" s="11" customFormat="1" ht="16.5" x14ac:dyDescent="0.2">
      <c r="C216" s="5"/>
      <c r="D216" s="78" t="s">
        <v>32</v>
      </c>
      <c r="E216" s="9"/>
      <c r="F216" s="78" t="s">
        <v>78</v>
      </c>
      <c r="G216" s="9"/>
      <c r="H216" s="78" t="s">
        <v>42</v>
      </c>
      <c r="I216" s="9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</row>
    <row r="217" spans="3:95" s="11" customFormat="1" ht="16.5" x14ac:dyDescent="0.2">
      <c r="C217" s="5"/>
      <c r="D217" s="78" t="s">
        <v>33</v>
      </c>
      <c r="E217" s="9"/>
      <c r="F217" s="78" t="s">
        <v>34</v>
      </c>
      <c r="G217" s="9"/>
      <c r="H217" s="78" t="s">
        <v>36</v>
      </c>
      <c r="I217" s="9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</row>
    <row r="218" spans="3:95" s="11" customFormat="1" ht="16.5" x14ac:dyDescent="0.2">
      <c r="C218" s="5"/>
      <c r="D218" s="9"/>
      <c r="E218" s="1"/>
      <c r="F218" s="78"/>
      <c r="G218" s="9"/>
      <c r="H218" s="78"/>
      <c r="I218" s="9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</row>
    <row r="219" spans="3:95" s="11" customFormat="1" ht="16.5" x14ac:dyDescent="0.2">
      <c r="C219" s="5"/>
      <c r="D219" s="5"/>
      <c r="E219" s="80"/>
      <c r="F219" s="78"/>
      <c r="G219" s="79"/>
      <c r="H219" s="8"/>
      <c r="I219" s="8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</row>
    <row r="220" spans="3:95" s="11" customFormat="1" ht="18" x14ac:dyDescent="0.25">
      <c r="C220" s="21"/>
      <c r="D220" s="5"/>
      <c r="E220" s="80"/>
      <c r="F220" s="78"/>
      <c r="G220" s="79"/>
      <c r="H220" s="8"/>
      <c r="I220" s="19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</row>
    <row r="221" spans="3:95" s="11" customFormat="1" ht="18" x14ac:dyDescent="0.2">
      <c r="C221" s="22"/>
      <c r="D221" s="5"/>
      <c r="E221" s="80"/>
      <c r="F221" s="78"/>
      <c r="G221" s="79"/>
      <c r="H221" s="8"/>
      <c r="I221" s="23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</row>
    <row r="222" spans="3:95" s="11" customFormat="1" ht="18" x14ac:dyDescent="0.2">
      <c r="C222" s="22"/>
      <c r="D222" s="5"/>
      <c r="E222" s="80"/>
      <c r="G222" s="79"/>
      <c r="H222" s="8"/>
      <c r="I222" s="23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</row>
    <row r="223" spans="3:95" s="11" customFormat="1" ht="16.5" x14ac:dyDescent="0.2">
      <c r="C223" s="5"/>
      <c r="D223" s="5"/>
      <c r="E223" s="80"/>
      <c r="F223" s="79"/>
      <c r="G223" s="79"/>
      <c r="H223" s="8"/>
      <c r="I223" s="4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</row>
    <row r="224" spans="3:95" s="11" customFormat="1" ht="20.25" x14ac:dyDescent="0.2">
      <c r="C224" s="239"/>
      <c r="D224" s="239"/>
      <c r="E224" s="239"/>
      <c r="F224" s="239"/>
      <c r="G224" s="239"/>
      <c r="H224" s="239"/>
      <c r="I224" s="239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</row>
    <row r="225" spans="3:95" s="11" customFormat="1" ht="20.25" x14ac:dyDescent="0.2">
      <c r="C225" s="239"/>
      <c r="D225" s="239"/>
      <c r="E225" s="239"/>
      <c r="F225" s="239"/>
      <c r="G225" s="239"/>
      <c r="H225" s="239"/>
      <c r="I225" s="239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</row>
    <row r="226" spans="3:95" s="11" customFormat="1" ht="20.25" x14ac:dyDescent="0.2">
      <c r="C226" s="239"/>
      <c r="D226" s="239"/>
      <c r="E226" s="239"/>
      <c r="F226" s="239"/>
      <c r="G226" s="239"/>
      <c r="H226" s="239"/>
      <c r="I226" s="239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27" spans="3:95" s="11" customFormat="1" ht="20.25" x14ac:dyDescent="0.2">
      <c r="C227" s="239"/>
      <c r="D227" s="239"/>
      <c r="E227" s="239"/>
      <c r="F227" s="239"/>
      <c r="G227" s="239"/>
      <c r="H227" s="239"/>
      <c r="I227" s="239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28" spans="3:95" s="11" customFormat="1" x14ac:dyDescent="0.2">
      <c r="C228" s="9"/>
      <c r="D228" s="9"/>
      <c r="E228" s="171"/>
      <c r="F228" s="9"/>
      <c r="G228" s="9"/>
      <c r="H228" s="9"/>
      <c r="I228" s="9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</row>
    <row r="229" spans="3:95" s="11" customFormat="1" x14ac:dyDescent="0.2">
      <c r="C229" s="9"/>
      <c r="D229" s="9"/>
      <c r="E229" s="171"/>
      <c r="F229" s="9"/>
      <c r="G229" s="9"/>
      <c r="H229" s="9"/>
      <c r="I229" s="9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</row>
    <row r="230" spans="3:95" s="11" customFormat="1" x14ac:dyDescent="0.2">
      <c r="C230" s="9"/>
      <c r="D230" s="9"/>
      <c r="E230" s="171"/>
      <c r="F230" s="9"/>
      <c r="G230" s="9"/>
      <c r="H230" s="9"/>
      <c r="I230" s="9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</row>
    <row r="231" spans="3:95" s="11" customFormat="1" x14ac:dyDescent="0.2">
      <c r="C231" s="9"/>
      <c r="D231" s="9"/>
      <c r="E231" s="171"/>
      <c r="F231" s="9"/>
      <c r="G231" s="9"/>
      <c r="H231" s="9"/>
      <c r="I231" s="9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</row>
    <row r="232" spans="3:95" s="11" customFormat="1" x14ac:dyDescent="0.2">
      <c r="C232" s="9"/>
      <c r="D232" s="9"/>
      <c r="E232" s="171"/>
      <c r="F232" s="9"/>
      <c r="G232" s="9"/>
      <c r="H232" s="9"/>
      <c r="I232" s="9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</row>
    <row r="233" spans="3:95" s="11" customFormat="1" x14ac:dyDescent="0.2">
      <c r="C233" s="9"/>
      <c r="D233" s="9"/>
      <c r="E233" s="171"/>
      <c r="F233" s="9"/>
      <c r="G233" s="9"/>
      <c r="H233" s="9"/>
      <c r="I233" s="9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</row>
    <row r="234" spans="3:95" s="11" customFormat="1" x14ac:dyDescent="0.2">
      <c r="C234" s="9"/>
      <c r="D234" s="9"/>
      <c r="E234" s="171"/>
      <c r="F234" s="9"/>
      <c r="G234" s="9"/>
      <c r="H234" s="9"/>
      <c r="I234" s="9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</row>
    <row r="235" spans="3:95" s="11" customFormat="1" x14ac:dyDescent="0.2">
      <c r="C235" s="9"/>
      <c r="D235" s="9"/>
      <c r="E235" s="171"/>
      <c r="F235" s="9"/>
      <c r="G235" s="9"/>
      <c r="H235" s="9"/>
      <c r="I235" s="9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</row>
    <row r="236" spans="3:95" s="11" customFormat="1" ht="3" customHeight="1" x14ac:dyDescent="0.2">
      <c r="C236" s="9"/>
      <c r="D236" s="9"/>
      <c r="E236" s="171"/>
      <c r="F236" s="9"/>
      <c r="G236" s="9"/>
      <c r="H236" s="9"/>
      <c r="I236" s="9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</row>
    <row r="237" spans="3:95" s="11" customFormat="1" x14ac:dyDescent="0.2">
      <c r="C237" s="9"/>
      <c r="D237" s="9"/>
      <c r="E237" s="171"/>
      <c r="F237" s="9"/>
      <c r="G237" s="9"/>
      <c r="H237" s="9"/>
      <c r="I237" s="9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</row>
    <row r="238" spans="3:95" s="11" customFormat="1" x14ac:dyDescent="0.2">
      <c r="C238" s="9"/>
      <c r="D238" s="9"/>
      <c r="E238" s="171"/>
      <c r="F238" s="9"/>
      <c r="G238" s="9"/>
      <c r="H238" s="9"/>
      <c r="I238" s="9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</row>
    <row r="239" spans="3:95" s="11" customFormat="1" x14ac:dyDescent="0.2">
      <c r="C239" s="9"/>
      <c r="D239" s="9"/>
      <c r="E239" s="171"/>
      <c r="F239" s="9"/>
      <c r="G239" s="9"/>
      <c r="H239" s="9"/>
      <c r="I239" s="9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</row>
    <row r="258" spans="3:3" ht="13.5" thickBot="1" x14ac:dyDescent="0.25"/>
    <row r="259" spans="3:3" ht="15" x14ac:dyDescent="0.2">
      <c r="C259" s="2"/>
    </row>
  </sheetData>
  <mergeCells count="12">
    <mergeCell ref="C6:I6"/>
    <mergeCell ref="C7:I7"/>
    <mergeCell ref="C224:I224"/>
    <mergeCell ref="C8:I8"/>
    <mergeCell ref="C9:I9"/>
    <mergeCell ref="C225:I225"/>
    <mergeCell ref="C226:I226"/>
    <mergeCell ref="C227:I227"/>
    <mergeCell ref="D11:I11"/>
    <mergeCell ref="C11:C13"/>
    <mergeCell ref="D12:H12"/>
    <mergeCell ref="C211:F211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7" manualBreakCount="7">
    <brk id="42" min="1" max="8" man="1"/>
    <brk id="70" min="1" max="8" man="1"/>
    <brk id="102" min="1" max="8" man="1"/>
    <brk id="136" min="1" max="8" man="1"/>
    <brk id="168" min="1" max="8" man="1"/>
    <brk id="202" min="1" max="8" man="1"/>
    <brk id="223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70"/>
  <sheetViews>
    <sheetView topLeftCell="B5" zoomScale="80" zoomScaleNormal="80" zoomScaleSheetLayoutView="55" workbookViewId="0">
      <selection activeCell="H43" sqref="H4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31" t="s">
        <v>10</v>
      </c>
      <c r="D6" s="231"/>
      <c r="E6" s="231"/>
      <c r="F6" s="231"/>
      <c r="G6" s="231"/>
      <c r="H6" s="231"/>
      <c r="I6" s="231"/>
      <c r="J6" s="38"/>
    </row>
    <row r="7" spans="1:12" s="14" customFormat="1" ht="18" customHeight="1" x14ac:dyDescent="0.2">
      <c r="B7" s="18"/>
      <c r="C7" s="237" t="s">
        <v>11</v>
      </c>
      <c r="D7" s="237"/>
      <c r="E7" s="237"/>
      <c r="F7" s="237"/>
      <c r="G7" s="237"/>
      <c r="H7" s="237"/>
      <c r="I7" s="237"/>
      <c r="J7" s="39"/>
    </row>
    <row r="8" spans="1:12" s="17" customFormat="1" ht="15.75" customHeight="1" x14ac:dyDescent="0.2">
      <c r="B8" s="18"/>
      <c r="C8" s="237" t="s">
        <v>21</v>
      </c>
      <c r="D8" s="237"/>
      <c r="E8" s="237"/>
      <c r="F8" s="237"/>
      <c r="G8" s="237"/>
      <c r="H8" s="237"/>
      <c r="I8" s="237"/>
      <c r="J8" s="40"/>
    </row>
    <row r="9" spans="1:12" s="14" customFormat="1" ht="19.5" thickBot="1" x14ac:dyDescent="0.25">
      <c r="B9" s="15"/>
      <c r="C9" s="238" t="s">
        <v>144</v>
      </c>
      <c r="D9" s="238"/>
      <c r="E9" s="238"/>
      <c r="F9" s="238"/>
      <c r="G9" s="238"/>
      <c r="H9" s="238"/>
      <c r="I9" s="238"/>
      <c r="J9" s="39"/>
    </row>
    <row r="10" spans="1:12" s="3" customFormat="1" ht="28.5" customHeight="1" thickTop="1" thickBot="1" x14ac:dyDescent="0.25">
      <c r="A10" s="7"/>
      <c r="B10" s="7"/>
      <c r="C10" s="244"/>
      <c r="D10" s="233" t="s">
        <v>13</v>
      </c>
      <c r="E10" s="233"/>
      <c r="F10" s="233"/>
      <c r="G10" s="233"/>
      <c r="H10" s="233"/>
      <c r="I10" s="233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45"/>
      <c r="D11" s="232" t="s">
        <v>7</v>
      </c>
      <c r="E11" s="232"/>
      <c r="F11" s="232"/>
      <c r="G11" s="232"/>
      <c r="H11" s="232"/>
      <c r="I11" s="50">
        <f>+'[1]CTA. OPERATIVA.(160)'!$J$743</f>
        <v>151441.53780001166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45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2"/>
      <c r="D13" s="133"/>
      <c r="E13" s="134"/>
      <c r="F13" s="135">
        <v>45169</v>
      </c>
      <c r="G13" s="136"/>
      <c r="H13" s="137">
        <v>0</v>
      </c>
      <c r="I13" s="60">
        <f>+I11</f>
        <v>151441.53780001166</v>
      </c>
    </row>
    <row r="14" spans="1:12" s="10" customFormat="1" ht="17.25" thickTop="1" x14ac:dyDescent="0.2">
      <c r="C14" s="51"/>
      <c r="D14" s="52">
        <v>45170</v>
      </c>
      <c r="E14" s="72"/>
      <c r="F14" s="43" t="s">
        <v>12</v>
      </c>
      <c r="G14" s="53"/>
      <c r="H14" s="53">
        <v>10.5</v>
      </c>
      <c r="I14" s="45">
        <f>I13+G14-H14</f>
        <v>151431.03780001166</v>
      </c>
    </row>
    <row r="15" spans="1:12" s="10" customFormat="1" ht="16.5" x14ac:dyDescent="0.2">
      <c r="C15" s="54"/>
      <c r="D15" s="55">
        <v>45173</v>
      </c>
      <c r="E15" s="73" t="s">
        <v>145</v>
      </c>
      <c r="F15" s="46" t="s">
        <v>146</v>
      </c>
      <c r="G15" s="56"/>
      <c r="H15" s="47">
        <v>34296.899999999994</v>
      </c>
      <c r="I15" s="48">
        <f t="shared" ref="I15:I41" si="0">I14+G15-H15</f>
        <v>117134.13780001167</v>
      </c>
    </row>
    <row r="16" spans="1:12" s="7" customFormat="1" ht="16.5" x14ac:dyDescent="0.2">
      <c r="C16" s="54"/>
      <c r="D16" s="55">
        <v>45173</v>
      </c>
      <c r="E16" s="147" t="s">
        <v>147</v>
      </c>
      <c r="F16" s="46" t="s">
        <v>148</v>
      </c>
      <c r="G16" s="56"/>
      <c r="H16" s="47">
        <v>36600</v>
      </c>
      <c r="I16" s="48">
        <f t="shared" si="0"/>
        <v>80534.137800011667</v>
      </c>
    </row>
    <row r="17" spans="3:9" s="7" customFormat="1" ht="16.5" x14ac:dyDescent="0.2">
      <c r="C17" s="54"/>
      <c r="D17" s="55">
        <v>45175</v>
      </c>
      <c r="E17" s="73"/>
      <c r="F17" s="46" t="s">
        <v>12</v>
      </c>
      <c r="G17" s="56"/>
      <c r="H17" s="47">
        <v>21.79</v>
      </c>
      <c r="I17" s="48">
        <f t="shared" si="0"/>
        <v>80512.347800011674</v>
      </c>
    </row>
    <row r="18" spans="3:9" s="7" customFormat="1" ht="16.5" x14ac:dyDescent="0.2">
      <c r="C18" s="54"/>
      <c r="D18" s="55">
        <v>45176</v>
      </c>
      <c r="E18" s="73"/>
      <c r="F18" s="46" t="s">
        <v>12</v>
      </c>
      <c r="G18" s="56"/>
      <c r="H18" s="47">
        <v>3.09</v>
      </c>
      <c r="I18" s="48">
        <f t="shared" si="0"/>
        <v>80509.257800011677</v>
      </c>
    </row>
    <row r="19" spans="3:9" s="7" customFormat="1" ht="16.5" x14ac:dyDescent="0.2">
      <c r="C19" s="54"/>
      <c r="D19" s="55">
        <v>45176</v>
      </c>
      <c r="E19" s="73" t="s">
        <v>149</v>
      </c>
      <c r="F19" s="46" t="s">
        <v>150</v>
      </c>
      <c r="G19" s="56"/>
      <c r="H19" s="47">
        <v>14852.77</v>
      </c>
      <c r="I19" s="48">
        <f t="shared" si="0"/>
        <v>65656.487800011673</v>
      </c>
    </row>
    <row r="20" spans="3:9" s="7" customFormat="1" ht="28.5" x14ac:dyDescent="0.2">
      <c r="C20" s="54"/>
      <c r="D20" s="55">
        <v>45176</v>
      </c>
      <c r="E20" s="73" t="s">
        <v>149</v>
      </c>
      <c r="F20" s="46" t="s">
        <v>151</v>
      </c>
      <c r="G20" s="56"/>
      <c r="H20" s="47">
        <v>1732.5</v>
      </c>
      <c r="I20" s="48">
        <f t="shared" si="0"/>
        <v>63923.987800011673</v>
      </c>
    </row>
    <row r="21" spans="3:9" s="7" customFormat="1" ht="16.5" x14ac:dyDescent="0.2">
      <c r="C21" s="54"/>
      <c r="D21" s="55">
        <v>45177</v>
      </c>
      <c r="E21" s="73"/>
      <c r="F21" s="46" t="s">
        <v>12</v>
      </c>
      <c r="G21" s="56"/>
      <c r="H21" s="47">
        <v>920.06</v>
      </c>
      <c r="I21" s="48">
        <f t="shared" si="0"/>
        <v>63003.927800011676</v>
      </c>
    </row>
    <row r="22" spans="3:9" s="7" customFormat="1" ht="16.5" x14ac:dyDescent="0.2">
      <c r="C22" s="54"/>
      <c r="D22" s="57">
        <v>45180</v>
      </c>
      <c r="E22" s="58"/>
      <c r="F22" s="46" t="s">
        <v>12</v>
      </c>
      <c r="G22" s="56"/>
      <c r="H22" s="59">
        <v>56.69</v>
      </c>
      <c r="I22" s="48">
        <f t="shared" si="0"/>
        <v>62947.237800011673</v>
      </c>
    </row>
    <row r="23" spans="3:9" s="7" customFormat="1" ht="16.5" x14ac:dyDescent="0.2">
      <c r="C23" s="54"/>
      <c r="D23" s="57">
        <v>45184</v>
      </c>
      <c r="E23" s="73" t="s">
        <v>152</v>
      </c>
      <c r="F23" s="46" t="s">
        <v>76</v>
      </c>
      <c r="G23" s="56"/>
      <c r="H23" s="47">
        <v>41507.760000000002</v>
      </c>
      <c r="I23" s="48">
        <f t="shared" si="0"/>
        <v>21439.477800011671</v>
      </c>
    </row>
    <row r="24" spans="3:9" s="7" customFormat="1" ht="16.5" x14ac:dyDescent="0.2">
      <c r="C24" s="54"/>
      <c r="D24" s="55">
        <v>45184</v>
      </c>
      <c r="E24" s="73" t="s">
        <v>153</v>
      </c>
      <c r="F24" s="46" t="s">
        <v>150</v>
      </c>
      <c r="G24" s="56"/>
      <c r="H24" s="47">
        <v>16965.2</v>
      </c>
      <c r="I24" s="48">
        <f t="shared" si="0"/>
        <v>4474.2778000116705</v>
      </c>
    </row>
    <row r="25" spans="3:9" s="7" customFormat="1" ht="28.5" x14ac:dyDescent="0.2">
      <c r="C25" s="54"/>
      <c r="D25" s="55">
        <v>45184</v>
      </c>
      <c r="E25" s="73" t="s">
        <v>153</v>
      </c>
      <c r="F25" s="46" t="s">
        <v>151</v>
      </c>
      <c r="G25" s="56"/>
      <c r="H25" s="47">
        <v>1732.5</v>
      </c>
      <c r="I25" s="48">
        <f t="shared" si="0"/>
        <v>2741.7778000116705</v>
      </c>
    </row>
    <row r="26" spans="3:9" s="7" customFormat="1" ht="16.5" x14ac:dyDescent="0.2">
      <c r="C26" s="54"/>
      <c r="D26" s="55">
        <v>45187</v>
      </c>
      <c r="E26" s="147"/>
      <c r="F26" s="46" t="s">
        <v>12</v>
      </c>
      <c r="G26" s="56"/>
      <c r="H26" s="47">
        <v>1049.72</v>
      </c>
      <c r="I26" s="48">
        <f t="shared" si="0"/>
        <v>1692.0578000116705</v>
      </c>
    </row>
    <row r="27" spans="3:9" s="7" customFormat="1" ht="16.5" x14ac:dyDescent="0.2">
      <c r="C27" s="54"/>
      <c r="D27" s="55">
        <v>45190</v>
      </c>
      <c r="E27" s="73"/>
      <c r="F27" s="46" t="s">
        <v>12</v>
      </c>
      <c r="G27" s="56"/>
      <c r="H27" s="47">
        <v>113.71000000000001</v>
      </c>
      <c r="I27" s="48">
        <f t="shared" si="0"/>
        <v>1578.3478000116704</v>
      </c>
    </row>
    <row r="28" spans="3:9" s="7" customFormat="1" ht="16.5" x14ac:dyDescent="0.2">
      <c r="C28" s="88"/>
      <c r="D28" s="86">
        <v>45195</v>
      </c>
      <c r="E28" s="99" t="s">
        <v>154</v>
      </c>
      <c r="F28" s="89" t="s">
        <v>45</v>
      </c>
      <c r="G28" s="87"/>
      <c r="H28" s="85"/>
      <c r="I28" s="48">
        <f t="shared" si="0"/>
        <v>1578.3478000116704</v>
      </c>
    </row>
    <row r="29" spans="3:9" s="7" customFormat="1" ht="16.5" x14ac:dyDescent="0.2">
      <c r="C29" s="88"/>
      <c r="D29" s="86">
        <v>45195</v>
      </c>
      <c r="E29" s="99" t="s">
        <v>155</v>
      </c>
      <c r="F29" s="89" t="s">
        <v>156</v>
      </c>
      <c r="G29" s="87"/>
      <c r="H29" s="85">
        <v>21622.799999999999</v>
      </c>
      <c r="I29" s="48">
        <f t="shared" si="0"/>
        <v>-20044.452199988329</v>
      </c>
    </row>
    <row r="30" spans="3:9" s="7" customFormat="1" ht="16.5" x14ac:dyDescent="0.2">
      <c r="C30" s="88"/>
      <c r="D30" s="155">
        <v>45196</v>
      </c>
      <c r="E30" s="99" t="s">
        <v>157</v>
      </c>
      <c r="F30" s="89" t="s">
        <v>150</v>
      </c>
      <c r="G30" s="87"/>
      <c r="H30" s="85">
        <v>15023.400000000023</v>
      </c>
      <c r="I30" s="48">
        <f t="shared" si="0"/>
        <v>-35067.852199988352</v>
      </c>
    </row>
    <row r="31" spans="3:9" s="7" customFormat="1" ht="28.5" x14ac:dyDescent="0.2">
      <c r="C31" s="88"/>
      <c r="D31" s="86">
        <v>45196</v>
      </c>
      <c r="E31" s="99" t="s">
        <v>157</v>
      </c>
      <c r="F31" s="89" t="s">
        <v>151</v>
      </c>
      <c r="G31" s="87"/>
      <c r="H31" s="85">
        <v>1732.5</v>
      </c>
      <c r="I31" s="48">
        <f t="shared" si="0"/>
        <v>-36800.352199988352</v>
      </c>
    </row>
    <row r="32" spans="3:9" s="7" customFormat="1" ht="16.5" x14ac:dyDescent="0.2">
      <c r="C32" s="88"/>
      <c r="D32" s="86">
        <v>45197</v>
      </c>
      <c r="E32" s="99"/>
      <c r="F32" s="89" t="s">
        <v>12</v>
      </c>
      <c r="G32" s="87"/>
      <c r="H32" s="85">
        <v>929.57</v>
      </c>
      <c r="I32" s="48">
        <f t="shared" si="0"/>
        <v>-37729.922199988352</v>
      </c>
    </row>
    <row r="33" spans="3:94" s="7" customFormat="1" ht="29.25" thickBot="1" x14ac:dyDescent="0.25">
      <c r="C33" s="88"/>
      <c r="D33" s="86">
        <v>45199</v>
      </c>
      <c r="E33" s="99"/>
      <c r="F33" s="89" t="s">
        <v>29</v>
      </c>
      <c r="G33" s="87"/>
      <c r="H33" s="85">
        <v>175</v>
      </c>
      <c r="I33" s="48">
        <f t="shared" si="0"/>
        <v>-37904.922199988352</v>
      </c>
    </row>
    <row r="34" spans="3:94" s="7" customFormat="1" ht="16.5" hidden="1" x14ac:dyDescent="0.2">
      <c r="C34" s="88"/>
      <c r="D34" s="86"/>
      <c r="E34" s="99"/>
      <c r="F34" s="89"/>
      <c r="G34" s="87"/>
      <c r="H34" s="85"/>
      <c r="I34" s="48">
        <f t="shared" si="0"/>
        <v>-37904.922199988352</v>
      </c>
    </row>
    <row r="35" spans="3:94" s="7" customFormat="1" ht="16.5" hidden="1" x14ac:dyDescent="0.2">
      <c r="C35" s="88"/>
      <c r="D35" s="86"/>
      <c r="E35" s="99"/>
      <c r="F35" s="89"/>
      <c r="G35" s="87"/>
      <c r="H35" s="85"/>
      <c r="I35" s="48">
        <f t="shared" si="0"/>
        <v>-37904.922199988352</v>
      </c>
    </row>
    <row r="36" spans="3:94" s="7" customFormat="1" ht="16.5" hidden="1" x14ac:dyDescent="0.2">
      <c r="C36" s="88"/>
      <c r="D36" s="86"/>
      <c r="E36" s="99"/>
      <c r="F36" s="89"/>
      <c r="G36" s="87"/>
      <c r="H36" s="85"/>
      <c r="I36" s="48">
        <f t="shared" si="0"/>
        <v>-37904.922199988352</v>
      </c>
    </row>
    <row r="37" spans="3:94" s="7" customFormat="1" ht="16.5" hidden="1" x14ac:dyDescent="0.2">
      <c r="C37" s="88"/>
      <c r="D37" s="86"/>
      <c r="E37" s="99"/>
      <c r="F37" s="89"/>
      <c r="G37" s="87"/>
      <c r="H37" s="85"/>
      <c r="I37" s="48">
        <f t="shared" si="0"/>
        <v>-37904.922199988352</v>
      </c>
    </row>
    <row r="38" spans="3:94" s="7" customFormat="1" ht="16.5" hidden="1" x14ac:dyDescent="0.2">
      <c r="C38" s="88"/>
      <c r="D38" s="86"/>
      <c r="E38" s="99"/>
      <c r="F38" s="89"/>
      <c r="G38" s="87"/>
      <c r="H38" s="85"/>
      <c r="I38" s="48">
        <f t="shared" si="0"/>
        <v>-37904.922199988352</v>
      </c>
    </row>
    <row r="39" spans="3:94" s="7" customFormat="1" ht="16.5" hidden="1" x14ac:dyDescent="0.2">
      <c r="C39" s="88"/>
      <c r="D39" s="86"/>
      <c r="E39" s="99"/>
      <c r="F39" s="89"/>
      <c r="G39" s="87"/>
      <c r="H39" s="85"/>
      <c r="I39" s="48">
        <f t="shared" si="0"/>
        <v>-37904.922199988352</v>
      </c>
    </row>
    <row r="40" spans="3:94" s="7" customFormat="1" ht="16.5" hidden="1" x14ac:dyDescent="0.2">
      <c r="C40" s="88"/>
      <c r="D40" s="86"/>
      <c r="E40" s="99"/>
      <c r="F40" s="89"/>
      <c r="G40" s="87"/>
      <c r="H40" s="85"/>
      <c r="I40" s="48">
        <f t="shared" si="0"/>
        <v>-37904.922199988352</v>
      </c>
    </row>
    <row r="41" spans="3:94" s="7" customFormat="1" ht="15.75" hidden="1" customHeight="1" thickBot="1" x14ac:dyDescent="0.25">
      <c r="C41" s="88"/>
      <c r="D41" s="86"/>
      <c r="E41" s="99"/>
      <c r="F41" s="148"/>
      <c r="G41" s="87"/>
      <c r="H41" s="85"/>
      <c r="I41" s="48">
        <f t="shared" si="0"/>
        <v>-37904.922199988352</v>
      </c>
    </row>
    <row r="42" spans="3:94" s="11" customFormat="1" ht="17.25" thickBot="1" x14ac:dyDescent="0.25">
      <c r="C42" s="242" t="s">
        <v>8</v>
      </c>
      <c r="D42" s="243"/>
      <c r="E42" s="243"/>
      <c r="F42" s="243"/>
      <c r="G42" s="90">
        <f>SUM(G14:G41)</f>
        <v>0</v>
      </c>
      <c r="H42" s="90">
        <f>SUM(H14:H41)</f>
        <v>189346.46000000002</v>
      </c>
      <c r="I42" s="91">
        <f>+I13+G42-H42</f>
        <v>-37904.922199988359</v>
      </c>
      <c r="J42" s="25">
        <f>+I42-'[1]CTA. OPERATIVA.(160)'!$J$764</f>
        <v>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3:94" s="11" customFormat="1" ht="16.5" x14ac:dyDescent="0.2">
      <c r="C43" s="5"/>
      <c r="D43" s="5"/>
      <c r="E43" s="5"/>
      <c r="F43" s="36"/>
      <c r="G43" s="9"/>
      <c r="H43" s="79"/>
      <c r="I43" s="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</row>
    <row r="44" spans="3:94" s="11" customFormat="1" ht="16.5" x14ac:dyDescent="0.2">
      <c r="C44" s="5"/>
      <c r="D44" s="78" t="s">
        <v>37</v>
      </c>
      <c r="E44" s="9"/>
      <c r="F44" s="79" t="s">
        <v>39</v>
      </c>
      <c r="G44" s="9"/>
      <c r="H44" s="78" t="s">
        <v>38</v>
      </c>
      <c r="I44" s="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</row>
    <row r="45" spans="3:94" s="11" customFormat="1" ht="16.5" x14ac:dyDescent="0.2">
      <c r="C45" s="5"/>
      <c r="D45" s="78" t="s">
        <v>30</v>
      </c>
      <c r="E45" s="9"/>
      <c r="F45" s="78" t="s">
        <v>31</v>
      </c>
      <c r="G45" s="9"/>
      <c r="H45" s="78" t="s">
        <v>35</v>
      </c>
      <c r="I45" s="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</row>
    <row r="46" spans="3:94" s="11" customFormat="1" ht="16.5" x14ac:dyDescent="0.2">
      <c r="C46" s="5"/>
      <c r="D46" s="78" t="s">
        <v>32</v>
      </c>
      <c r="E46" s="9"/>
      <c r="F46" s="78" t="s">
        <v>78</v>
      </c>
      <c r="G46" s="9"/>
      <c r="H46" s="78" t="s">
        <v>42</v>
      </c>
      <c r="I46" s="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</row>
    <row r="47" spans="3:94" s="11" customFormat="1" ht="16.5" x14ac:dyDescent="0.2">
      <c r="C47" s="5"/>
      <c r="D47" s="78" t="s">
        <v>33</v>
      </c>
      <c r="E47" s="9"/>
      <c r="F47" s="78" t="s">
        <v>34</v>
      </c>
      <c r="G47" s="9"/>
      <c r="H47" s="78" t="s">
        <v>36</v>
      </c>
      <c r="I47" s="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</row>
    <row r="48" spans="3:94" s="11" customFormat="1" ht="16.5" x14ac:dyDescent="0.2">
      <c r="C48" s="5"/>
      <c r="D48" s="9"/>
      <c r="E48" s="1"/>
      <c r="F48" s="78"/>
      <c r="G48" s="9"/>
      <c r="H48" s="78"/>
      <c r="I48" s="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</row>
    <row r="49" spans="3:94" s="11" customFormat="1" ht="16.5" x14ac:dyDescent="0.2">
      <c r="C49" s="5"/>
      <c r="D49" s="9"/>
      <c r="E49" s="9"/>
      <c r="G49" s="9"/>
      <c r="H49" s="1"/>
      <c r="I49" s="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</row>
    <row r="50" spans="3:94" s="11" customFormat="1" ht="18" x14ac:dyDescent="0.2">
      <c r="C50" s="22"/>
      <c r="D50" s="9"/>
      <c r="E50" s="9"/>
      <c r="G50" s="9"/>
      <c r="H50" s="9"/>
      <c r="I50" s="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</row>
    <row r="51" spans="3:94" s="11" customFormat="1" ht="18" x14ac:dyDescent="0.2">
      <c r="C51" s="22"/>
      <c r="D51" s="9"/>
      <c r="E51" s="9"/>
      <c r="F51" s="79"/>
      <c r="G51" s="9"/>
      <c r="H51" s="9"/>
      <c r="I51" s="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3:94" x14ac:dyDescent="0.2">
      <c r="E52" s="9"/>
    </row>
    <row r="70" spans="3:3" ht="15" x14ac:dyDescent="0.2">
      <c r="C70" s="81"/>
    </row>
  </sheetData>
  <mergeCells count="8">
    <mergeCell ref="C42:F42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1" manualBreakCount="1">
    <brk id="48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5"/>
  <sheetViews>
    <sheetView view="pageBreakPreview" topLeftCell="C38" zoomScale="70" zoomScaleNormal="85" zoomScaleSheetLayoutView="70" workbookViewId="0">
      <selection activeCell="G82" sqref="G82"/>
    </sheetView>
  </sheetViews>
  <sheetFormatPr baseColWidth="10" defaultColWidth="9.140625" defaultRowHeight="12.75" x14ac:dyDescent="0.2"/>
  <cols>
    <col min="1" max="1" width="0" style="199" hidden="1" customWidth="1"/>
    <col min="2" max="2" width="4.42578125" style="199" hidden="1" customWidth="1"/>
    <col min="3" max="3" width="4.7109375" style="199" customWidth="1"/>
    <col min="4" max="4" width="5.85546875" style="207" customWidth="1"/>
    <col min="5" max="5" width="15.85546875" style="207" customWidth="1"/>
    <col min="6" max="6" width="13.7109375" style="207" customWidth="1"/>
    <col min="7" max="7" width="52.140625" style="207" customWidth="1"/>
    <col min="8" max="8" width="23.85546875" style="207" customWidth="1"/>
    <col min="9" max="9" width="21.140625" style="207" customWidth="1"/>
    <col min="10" max="10" width="25.7109375" style="207" customWidth="1"/>
    <col min="11" max="11" width="24.5703125" style="199" customWidth="1"/>
    <col min="12" max="14" width="9.140625" style="199"/>
    <col min="15" max="16384" width="9.140625" style="207"/>
  </cols>
  <sheetData>
    <row r="1" spans="1:12" s="199" customFormat="1" x14ac:dyDescent="0.2"/>
    <row r="2" spans="1:12" s="200" customFormat="1" ht="12" customHeight="1" x14ac:dyDescent="0.2"/>
    <row r="3" spans="1:12" s="200" customFormat="1" ht="12" customHeight="1" x14ac:dyDescent="0.2"/>
    <row r="4" spans="1:12" s="200" customFormat="1" ht="12" customHeight="1" x14ac:dyDescent="0.2"/>
    <row r="5" spans="1:12" s="201" customFormat="1" ht="18" customHeight="1" x14ac:dyDescent="0.2">
      <c r="C5" s="202"/>
      <c r="D5" s="202"/>
      <c r="E5" s="203"/>
      <c r="F5" s="202"/>
      <c r="G5" s="202"/>
      <c r="H5" s="202"/>
      <c r="I5" s="202"/>
      <c r="J5" s="202"/>
      <c r="K5" s="202"/>
      <c r="L5" s="202"/>
    </row>
    <row r="6" spans="1:12" s="204" customFormat="1" ht="19.5" customHeight="1" x14ac:dyDescent="0.2">
      <c r="A6" s="204" t="s">
        <v>9</v>
      </c>
    </row>
    <row r="7" spans="1:12" s="201" customFormat="1" ht="19.5" customHeight="1" x14ac:dyDescent="0.2">
      <c r="C7" s="204"/>
      <c r="D7" s="246" t="s">
        <v>10</v>
      </c>
      <c r="E7" s="246"/>
      <c r="F7" s="246"/>
      <c r="G7" s="246"/>
      <c r="H7" s="246"/>
      <c r="I7" s="246"/>
      <c r="J7" s="246"/>
      <c r="K7" s="202"/>
      <c r="L7" s="202"/>
    </row>
    <row r="8" spans="1:12" s="200" customFormat="1" x14ac:dyDescent="0.2">
      <c r="C8" s="205"/>
      <c r="D8" s="247" t="s">
        <v>18</v>
      </c>
      <c r="E8" s="247"/>
      <c r="F8" s="247"/>
      <c r="G8" s="247"/>
      <c r="H8" s="247"/>
      <c r="I8" s="247"/>
      <c r="J8" s="247"/>
    </row>
    <row r="9" spans="1:12" s="206" customFormat="1" ht="18" customHeight="1" x14ac:dyDescent="0.2">
      <c r="B9" s="205"/>
      <c r="C9" s="205"/>
      <c r="D9" s="247" t="s">
        <v>20</v>
      </c>
      <c r="E9" s="247"/>
      <c r="F9" s="247"/>
      <c r="G9" s="247"/>
      <c r="H9" s="247"/>
      <c r="I9" s="247"/>
      <c r="J9" s="247"/>
    </row>
    <row r="10" spans="1:12" s="200" customFormat="1" ht="18.75" customHeight="1" thickBot="1" x14ac:dyDescent="0.25">
      <c r="D10" s="250" t="s">
        <v>96</v>
      </c>
      <c r="E10" s="250"/>
      <c r="F10" s="250"/>
      <c r="G10" s="250"/>
      <c r="H10" s="250"/>
      <c r="I10" s="250"/>
      <c r="J10" s="250"/>
    </row>
    <row r="11" spans="1:12" ht="18.75" customHeight="1" thickTop="1" thickBot="1" x14ac:dyDescent="0.25">
      <c r="D11" s="251"/>
      <c r="E11" s="252" t="s">
        <v>18</v>
      </c>
      <c r="F11" s="252"/>
      <c r="G11" s="252"/>
      <c r="H11" s="252"/>
      <c r="I11" s="252"/>
      <c r="J11" s="252"/>
    </row>
    <row r="12" spans="1:12" ht="18" customHeight="1" thickTop="1" thickBot="1" x14ac:dyDescent="0.25">
      <c r="D12" s="251"/>
      <c r="E12" s="253" t="s">
        <v>7</v>
      </c>
      <c r="F12" s="253"/>
      <c r="G12" s="253"/>
      <c r="H12" s="253"/>
      <c r="I12" s="253"/>
      <c r="J12" s="208">
        <f>+'[1]CTA. NOMINA 2000'!$G$836</f>
        <v>356323.70399993355</v>
      </c>
    </row>
    <row r="13" spans="1:12" ht="36" customHeight="1" thickTop="1" thickBot="1" x14ac:dyDescent="0.25">
      <c r="D13" s="251"/>
      <c r="E13" s="209" t="s">
        <v>4</v>
      </c>
      <c r="F13" s="209" t="s">
        <v>5</v>
      </c>
      <c r="G13" s="209" t="s">
        <v>6</v>
      </c>
      <c r="H13" s="209" t="s">
        <v>0</v>
      </c>
      <c r="I13" s="209" t="s">
        <v>1</v>
      </c>
      <c r="J13" s="210" t="s">
        <v>2</v>
      </c>
    </row>
    <row r="14" spans="1:12" s="211" customFormat="1" ht="21.75" customHeight="1" thickTop="1" x14ac:dyDescent="0.2">
      <c r="D14" s="212"/>
      <c r="E14" s="213"/>
      <c r="F14" s="212"/>
      <c r="G14" s="213">
        <v>45169</v>
      </c>
      <c r="H14" s="214"/>
      <c r="I14" s="215">
        <v>0</v>
      </c>
      <c r="J14" s="214">
        <f>+J12</f>
        <v>356323.70399993355</v>
      </c>
    </row>
    <row r="15" spans="1:12" s="211" customFormat="1" ht="25.5" x14ac:dyDescent="0.2">
      <c r="D15" s="216"/>
      <c r="E15" s="217">
        <v>45175</v>
      </c>
      <c r="F15" s="218"/>
      <c r="G15" s="219" t="s">
        <v>23</v>
      </c>
      <c r="H15" s="220">
        <v>292550.63</v>
      </c>
      <c r="I15" s="220"/>
      <c r="J15" s="220">
        <f>J14+H15-I15</f>
        <v>648874.33399993356</v>
      </c>
    </row>
    <row r="16" spans="1:12" s="211" customFormat="1" ht="24" customHeight="1" x14ac:dyDescent="0.2">
      <c r="D16" s="216"/>
      <c r="E16" s="217">
        <v>45175</v>
      </c>
      <c r="F16" s="218"/>
      <c r="G16" s="221" t="s">
        <v>23</v>
      </c>
      <c r="H16" s="220"/>
      <c r="I16" s="220">
        <v>292550.63</v>
      </c>
      <c r="J16" s="220">
        <f>J15+H16-I16</f>
        <v>356323.70399993355</v>
      </c>
    </row>
    <row r="17" spans="4:11" s="211" customFormat="1" ht="38.25" x14ac:dyDescent="0.2">
      <c r="D17" s="216"/>
      <c r="E17" s="217">
        <v>45175</v>
      </c>
      <c r="F17" s="218"/>
      <c r="G17" s="221" t="s">
        <v>158</v>
      </c>
      <c r="H17" s="220"/>
      <c r="I17" s="220">
        <v>149180.63</v>
      </c>
      <c r="J17" s="220">
        <f>J16+H17-I17</f>
        <v>207143.07399993355</v>
      </c>
    </row>
    <row r="18" spans="4:11" s="211" customFormat="1" ht="25.5" x14ac:dyDescent="0.2">
      <c r="D18" s="216"/>
      <c r="E18" s="217">
        <v>45177</v>
      </c>
      <c r="F18" s="218"/>
      <c r="G18" s="221" t="s">
        <v>23</v>
      </c>
      <c r="H18" s="220">
        <v>628206.82999999996</v>
      </c>
      <c r="I18" s="220"/>
      <c r="J18" s="220">
        <f>J17+H18-I18</f>
        <v>835349.90399993351</v>
      </c>
    </row>
    <row r="19" spans="4:11" s="211" customFormat="1" ht="25.5" x14ac:dyDescent="0.2">
      <c r="D19" s="216"/>
      <c r="E19" s="217">
        <v>45177</v>
      </c>
      <c r="F19" s="218"/>
      <c r="G19" s="221" t="s">
        <v>23</v>
      </c>
      <c r="H19" s="220"/>
      <c r="I19" s="220">
        <v>628206.82999999996</v>
      </c>
      <c r="J19" s="220">
        <f>J18+H19-I19</f>
        <v>207143.07399993355</v>
      </c>
    </row>
    <row r="20" spans="4:11" s="211" customFormat="1" ht="59.25" customHeight="1" x14ac:dyDescent="0.2">
      <c r="D20" s="216"/>
      <c r="E20" s="217">
        <v>45181</v>
      </c>
      <c r="F20" s="218"/>
      <c r="G20" s="221" t="s">
        <v>159</v>
      </c>
      <c r="H20" s="220">
        <v>36600</v>
      </c>
      <c r="I20" s="220"/>
      <c r="J20" s="220">
        <f t="shared" ref="J20:J54" si="0">J19+H20-I20</f>
        <v>243743.07399993355</v>
      </c>
    </row>
    <row r="21" spans="4:11" s="211" customFormat="1" ht="25.5" x14ac:dyDescent="0.2">
      <c r="D21" s="216"/>
      <c r="E21" s="217">
        <v>45184</v>
      </c>
      <c r="F21" s="218"/>
      <c r="G21" s="221" t="s">
        <v>23</v>
      </c>
      <c r="H21" s="220">
        <v>243743.07</v>
      </c>
      <c r="I21" s="220"/>
      <c r="J21" s="220">
        <f t="shared" si="0"/>
        <v>487486.14399993356</v>
      </c>
    </row>
    <row r="22" spans="4:11" s="211" customFormat="1" ht="25.5" x14ac:dyDescent="0.2">
      <c r="D22" s="216"/>
      <c r="E22" s="217">
        <v>45184</v>
      </c>
      <c r="F22" s="218"/>
      <c r="G22" s="221" t="s">
        <v>23</v>
      </c>
      <c r="H22" s="220"/>
      <c r="I22" s="220">
        <v>243743.07</v>
      </c>
      <c r="J22" s="220">
        <f t="shared" si="0"/>
        <v>243743.07399993355</v>
      </c>
    </row>
    <row r="23" spans="4:11" s="211" customFormat="1" ht="25.5" x14ac:dyDescent="0.2">
      <c r="D23" s="216"/>
      <c r="E23" s="217">
        <v>45184</v>
      </c>
      <c r="F23" s="218"/>
      <c r="G23" s="221" t="s">
        <v>27</v>
      </c>
      <c r="H23" s="220">
        <v>1010358.75</v>
      </c>
      <c r="I23" s="220"/>
      <c r="J23" s="220">
        <f t="shared" si="0"/>
        <v>1254101.8239999334</v>
      </c>
    </row>
    <row r="24" spans="4:11" s="211" customFormat="1" ht="25.5" x14ac:dyDescent="0.2">
      <c r="D24" s="216"/>
      <c r="E24" s="217">
        <v>45187</v>
      </c>
      <c r="F24" s="218"/>
      <c r="G24" s="221" t="s">
        <v>23</v>
      </c>
      <c r="H24" s="220">
        <v>1010358.75</v>
      </c>
      <c r="I24" s="220"/>
      <c r="J24" s="220">
        <f t="shared" si="0"/>
        <v>2264460.5739999334</v>
      </c>
      <c r="K24" s="222"/>
    </row>
    <row r="25" spans="4:11" s="211" customFormat="1" ht="25.5" x14ac:dyDescent="0.2">
      <c r="D25" s="216"/>
      <c r="E25" s="217">
        <v>45187</v>
      </c>
      <c r="F25" s="218"/>
      <c r="G25" s="221" t="s">
        <v>23</v>
      </c>
      <c r="H25" s="220"/>
      <c r="I25" s="220">
        <v>1010358.75</v>
      </c>
      <c r="J25" s="220">
        <f t="shared" si="0"/>
        <v>1254101.8239999334</v>
      </c>
    </row>
    <row r="26" spans="4:11" s="211" customFormat="1" ht="24.75" customHeight="1" x14ac:dyDescent="0.2">
      <c r="D26" s="216"/>
      <c r="E26" s="217">
        <v>45189</v>
      </c>
      <c r="F26" s="218"/>
      <c r="G26" s="221" t="s">
        <v>27</v>
      </c>
      <c r="H26" s="220">
        <v>26842626.670000002</v>
      </c>
      <c r="I26" s="220"/>
      <c r="J26" s="220">
        <f t="shared" si="0"/>
        <v>28096728.493999936</v>
      </c>
    </row>
    <row r="27" spans="4:11" s="211" customFormat="1" ht="25.5" x14ac:dyDescent="0.2">
      <c r="D27" s="216"/>
      <c r="E27" s="217">
        <v>45189</v>
      </c>
      <c r="F27" s="218"/>
      <c r="G27" s="221" t="s">
        <v>23</v>
      </c>
      <c r="H27" s="220">
        <v>24667321.16</v>
      </c>
      <c r="I27" s="220"/>
      <c r="J27" s="220">
        <f t="shared" si="0"/>
        <v>52764049.65399994</v>
      </c>
    </row>
    <row r="28" spans="4:11" s="211" customFormat="1" ht="25.5" x14ac:dyDescent="0.2">
      <c r="D28" s="216"/>
      <c r="E28" s="217">
        <v>45189</v>
      </c>
      <c r="F28" s="218"/>
      <c r="G28" s="221" t="s">
        <v>23</v>
      </c>
      <c r="H28" s="220"/>
      <c r="I28" s="220">
        <v>24667321.16</v>
      </c>
      <c r="J28" s="220">
        <f t="shared" si="0"/>
        <v>28096728.493999939</v>
      </c>
    </row>
    <row r="29" spans="4:11" s="211" customFormat="1" ht="25.5" x14ac:dyDescent="0.2">
      <c r="D29" s="216"/>
      <c r="E29" s="217">
        <v>45189</v>
      </c>
      <c r="F29" s="218">
        <v>8845</v>
      </c>
      <c r="G29" s="221" t="s">
        <v>160</v>
      </c>
      <c r="H29" s="220"/>
      <c r="I29" s="220">
        <v>100000</v>
      </c>
      <c r="J29" s="220">
        <f t="shared" si="0"/>
        <v>27996728.493999939</v>
      </c>
    </row>
    <row r="30" spans="4:11" s="211" customFormat="1" ht="25.5" x14ac:dyDescent="0.2">
      <c r="D30" s="216"/>
      <c r="E30" s="217">
        <v>45189</v>
      </c>
      <c r="F30" s="218">
        <v>8846</v>
      </c>
      <c r="G30" s="221" t="s">
        <v>44</v>
      </c>
      <c r="H30" s="220"/>
      <c r="I30" s="220">
        <v>11646.4</v>
      </c>
      <c r="J30" s="220">
        <f t="shared" si="0"/>
        <v>27985082.093999941</v>
      </c>
    </row>
    <row r="31" spans="4:11" s="211" customFormat="1" ht="25.5" x14ac:dyDescent="0.2">
      <c r="D31" s="216"/>
      <c r="E31" s="217">
        <v>45189</v>
      </c>
      <c r="F31" s="218">
        <v>8846</v>
      </c>
      <c r="G31" s="219" t="s">
        <v>161</v>
      </c>
      <c r="H31" s="220"/>
      <c r="I31" s="220">
        <v>104817.57</v>
      </c>
      <c r="J31" s="220">
        <f t="shared" si="0"/>
        <v>27880264.523999941</v>
      </c>
    </row>
    <row r="32" spans="4:11" s="211" customFormat="1" ht="25.5" x14ac:dyDescent="0.2">
      <c r="D32" s="216"/>
      <c r="E32" s="217">
        <v>45189</v>
      </c>
      <c r="F32" s="218">
        <v>8847</v>
      </c>
      <c r="G32" s="219" t="s">
        <v>44</v>
      </c>
      <c r="H32" s="220"/>
      <c r="I32" s="220">
        <v>50742.98</v>
      </c>
      <c r="J32" s="220">
        <f t="shared" si="0"/>
        <v>27829521.54399994</v>
      </c>
      <c r="K32" s="222"/>
    </row>
    <row r="33" spans="4:11" s="211" customFormat="1" ht="25.5" x14ac:dyDescent="0.2">
      <c r="D33" s="216"/>
      <c r="E33" s="217">
        <v>45189</v>
      </c>
      <c r="F33" s="218">
        <v>8847</v>
      </c>
      <c r="G33" s="223" t="s">
        <v>162</v>
      </c>
      <c r="H33" s="220"/>
      <c r="I33" s="220">
        <v>497082.29</v>
      </c>
      <c r="J33" s="220">
        <f t="shared" si="0"/>
        <v>27332439.253999941</v>
      </c>
      <c r="K33" s="222"/>
    </row>
    <row r="34" spans="4:11" s="211" customFormat="1" ht="25.5" x14ac:dyDescent="0.2">
      <c r="D34" s="216"/>
      <c r="E34" s="217">
        <v>45189</v>
      </c>
      <c r="F34" s="218">
        <v>8848</v>
      </c>
      <c r="G34" s="223" t="s">
        <v>44</v>
      </c>
      <c r="H34" s="220"/>
      <c r="I34" s="220">
        <v>266445.46000000002</v>
      </c>
      <c r="J34" s="220">
        <f t="shared" si="0"/>
        <v>27065993.79399994</v>
      </c>
      <c r="K34" s="222"/>
    </row>
    <row r="35" spans="4:11" s="211" customFormat="1" ht="25.5" x14ac:dyDescent="0.2">
      <c r="D35" s="216"/>
      <c r="E35" s="217">
        <v>45189</v>
      </c>
      <c r="F35" s="218">
        <v>8848</v>
      </c>
      <c r="G35" s="223" t="s">
        <v>163</v>
      </c>
      <c r="H35" s="220"/>
      <c r="I35" s="220">
        <v>8810346.5199999996</v>
      </c>
      <c r="J35" s="220">
        <f t="shared" si="0"/>
        <v>18255647.273999941</v>
      </c>
      <c r="K35" s="222"/>
    </row>
    <row r="36" spans="4:11" s="211" customFormat="1" ht="25.5" x14ac:dyDescent="0.2">
      <c r="D36" s="216"/>
      <c r="E36" s="217">
        <v>45190</v>
      </c>
      <c r="F36" s="218"/>
      <c r="G36" s="223" t="s">
        <v>23</v>
      </c>
      <c r="H36" s="220">
        <v>143370</v>
      </c>
      <c r="I36" s="220"/>
      <c r="J36" s="220">
        <f t="shared" si="0"/>
        <v>18399017.273999941</v>
      </c>
      <c r="K36" s="222"/>
    </row>
    <row r="37" spans="4:11" s="211" customFormat="1" ht="25.5" x14ac:dyDescent="0.2">
      <c r="D37" s="216"/>
      <c r="E37" s="217">
        <v>45190</v>
      </c>
      <c r="F37" s="218"/>
      <c r="G37" s="223" t="s">
        <v>23</v>
      </c>
      <c r="H37" s="220"/>
      <c r="I37" s="220">
        <v>143370</v>
      </c>
      <c r="J37" s="220">
        <f t="shared" si="0"/>
        <v>18255647.273999941</v>
      </c>
      <c r="K37" s="222"/>
    </row>
    <row r="38" spans="4:11" s="211" customFormat="1" ht="25.5" x14ac:dyDescent="0.2">
      <c r="D38" s="216"/>
      <c r="E38" s="217">
        <v>45190</v>
      </c>
      <c r="F38" s="218">
        <v>8849</v>
      </c>
      <c r="G38" s="223" t="s">
        <v>44</v>
      </c>
      <c r="H38" s="220"/>
      <c r="I38" s="220">
        <v>1018616.69</v>
      </c>
      <c r="J38" s="220">
        <f t="shared" si="0"/>
        <v>17237030.583999939</v>
      </c>
      <c r="K38" s="222"/>
    </row>
    <row r="39" spans="4:11" s="211" customFormat="1" ht="25.5" x14ac:dyDescent="0.2">
      <c r="D39" s="216"/>
      <c r="E39" s="217">
        <v>45190</v>
      </c>
      <c r="F39" s="218">
        <v>8849</v>
      </c>
      <c r="G39" s="223" t="s">
        <v>164</v>
      </c>
      <c r="H39" s="220"/>
      <c r="I39" s="220">
        <v>15833301.9</v>
      </c>
      <c r="J39" s="220">
        <f t="shared" si="0"/>
        <v>1403728.6839999389</v>
      </c>
      <c r="K39" s="222"/>
    </row>
    <row r="40" spans="4:11" s="211" customFormat="1" ht="25.5" x14ac:dyDescent="0.2">
      <c r="D40" s="216"/>
      <c r="E40" s="217">
        <v>45190</v>
      </c>
      <c r="F40" s="218"/>
      <c r="G40" s="223" t="s">
        <v>23</v>
      </c>
      <c r="H40" s="220">
        <v>628206.82999999996</v>
      </c>
      <c r="I40" s="220"/>
      <c r="J40" s="220">
        <f t="shared" si="0"/>
        <v>2031935.513999939</v>
      </c>
      <c r="K40" s="222"/>
    </row>
    <row r="41" spans="4:11" s="211" customFormat="1" ht="24" customHeight="1" x14ac:dyDescent="0.2">
      <c r="D41" s="216"/>
      <c r="E41" s="217">
        <v>45190</v>
      </c>
      <c r="F41" s="218"/>
      <c r="G41" s="223" t="s">
        <v>23</v>
      </c>
      <c r="H41" s="220"/>
      <c r="I41" s="220">
        <v>628206.82999999996</v>
      </c>
      <c r="J41" s="220">
        <f t="shared" si="0"/>
        <v>1403728.6839999389</v>
      </c>
      <c r="K41" s="222"/>
    </row>
    <row r="42" spans="4:11" s="211" customFormat="1" x14ac:dyDescent="0.2">
      <c r="D42" s="216"/>
      <c r="E42" s="217">
        <v>45190</v>
      </c>
      <c r="F42" s="218">
        <v>8851</v>
      </c>
      <c r="G42" s="223" t="s">
        <v>165</v>
      </c>
      <c r="H42" s="220"/>
      <c r="I42" s="220">
        <v>1391145.22</v>
      </c>
      <c r="J42" s="220">
        <f t="shared" si="0"/>
        <v>12583.463999938918</v>
      </c>
      <c r="K42" s="222"/>
    </row>
    <row r="43" spans="4:11" s="211" customFormat="1" ht="25.5" x14ac:dyDescent="0.2">
      <c r="D43" s="216"/>
      <c r="E43" s="217">
        <v>45191</v>
      </c>
      <c r="F43" s="218"/>
      <c r="G43" s="223" t="s">
        <v>23</v>
      </c>
      <c r="H43" s="220">
        <v>20160</v>
      </c>
      <c r="I43" s="220"/>
      <c r="J43" s="220">
        <f t="shared" si="0"/>
        <v>32743.463999938918</v>
      </c>
      <c r="K43" s="222"/>
    </row>
    <row r="44" spans="4:11" s="211" customFormat="1" ht="24" customHeight="1" thickBot="1" x14ac:dyDescent="0.25">
      <c r="D44" s="216"/>
      <c r="E44" s="217">
        <v>45191</v>
      </c>
      <c r="F44" s="218"/>
      <c r="G44" s="223" t="s">
        <v>23</v>
      </c>
      <c r="H44" s="220"/>
      <c r="I44" s="220">
        <v>20160</v>
      </c>
      <c r="J44" s="220">
        <f t="shared" si="0"/>
        <v>12583.463999938918</v>
      </c>
      <c r="K44" s="222"/>
    </row>
    <row r="45" spans="4:11" s="211" customFormat="1" hidden="1" x14ac:dyDescent="0.2">
      <c r="D45" s="216"/>
      <c r="E45" s="217"/>
      <c r="F45" s="218"/>
      <c r="G45" s="223"/>
      <c r="H45" s="220"/>
      <c r="I45" s="220"/>
      <c r="J45" s="220">
        <f t="shared" si="0"/>
        <v>12583.463999938918</v>
      </c>
      <c r="K45" s="222"/>
    </row>
    <row r="46" spans="4:11" s="211" customFormat="1" hidden="1" x14ac:dyDescent="0.2">
      <c r="D46" s="216"/>
      <c r="E46" s="217"/>
      <c r="F46" s="218"/>
      <c r="G46" s="223"/>
      <c r="H46" s="220"/>
      <c r="I46" s="220"/>
      <c r="J46" s="220">
        <f t="shared" si="0"/>
        <v>12583.463999938918</v>
      </c>
      <c r="K46" s="222"/>
    </row>
    <row r="47" spans="4:11" s="211" customFormat="1" hidden="1" x14ac:dyDescent="0.2">
      <c r="D47" s="216"/>
      <c r="E47" s="217"/>
      <c r="F47" s="218"/>
      <c r="G47" s="223"/>
      <c r="H47" s="220"/>
      <c r="I47" s="220"/>
      <c r="J47" s="220">
        <f t="shared" si="0"/>
        <v>12583.463999938918</v>
      </c>
      <c r="K47" s="222"/>
    </row>
    <row r="48" spans="4:11" s="211" customFormat="1" hidden="1" x14ac:dyDescent="0.2">
      <c r="D48" s="216"/>
      <c r="E48" s="217"/>
      <c r="F48" s="218"/>
      <c r="G48" s="223"/>
      <c r="H48" s="220"/>
      <c r="I48" s="220"/>
      <c r="J48" s="220">
        <f t="shared" si="0"/>
        <v>12583.463999938918</v>
      </c>
      <c r="K48" s="222"/>
    </row>
    <row r="49" spans="4:96" s="211" customFormat="1" hidden="1" x14ac:dyDescent="0.2">
      <c r="D49" s="216"/>
      <c r="E49" s="217"/>
      <c r="F49" s="218"/>
      <c r="G49" s="223"/>
      <c r="H49" s="220"/>
      <c r="I49" s="220"/>
      <c r="J49" s="220">
        <f t="shared" si="0"/>
        <v>12583.463999938918</v>
      </c>
      <c r="K49" s="222"/>
    </row>
    <row r="50" spans="4:96" s="211" customFormat="1" hidden="1" x14ac:dyDescent="0.2">
      <c r="D50" s="216"/>
      <c r="E50" s="217"/>
      <c r="F50" s="218"/>
      <c r="G50" s="223"/>
      <c r="H50" s="220"/>
      <c r="I50" s="220"/>
      <c r="J50" s="220">
        <f t="shared" si="0"/>
        <v>12583.463999938918</v>
      </c>
      <c r="K50" s="222"/>
    </row>
    <row r="51" spans="4:96" s="211" customFormat="1" hidden="1" x14ac:dyDescent="0.2">
      <c r="D51" s="216"/>
      <c r="E51" s="217"/>
      <c r="F51" s="218"/>
      <c r="G51" s="223"/>
      <c r="H51" s="220"/>
      <c r="I51" s="220"/>
      <c r="J51" s="220">
        <f t="shared" si="0"/>
        <v>12583.463999938918</v>
      </c>
      <c r="K51" s="222"/>
    </row>
    <row r="52" spans="4:96" s="211" customFormat="1" hidden="1" x14ac:dyDescent="0.2">
      <c r="D52" s="216"/>
      <c r="E52" s="217"/>
      <c r="F52" s="218"/>
      <c r="G52" s="223"/>
      <c r="H52" s="220"/>
      <c r="I52" s="220"/>
      <c r="J52" s="220">
        <f t="shared" si="0"/>
        <v>12583.463999938918</v>
      </c>
      <c r="K52" s="222"/>
    </row>
    <row r="53" spans="4:96" s="211" customFormat="1" hidden="1" x14ac:dyDescent="0.2">
      <c r="D53" s="216"/>
      <c r="E53" s="217"/>
      <c r="F53" s="218"/>
      <c r="G53" s="223"/>
      <c r="H53" s="220"/>
      <c r="I53" s="220"/>
      <c r="J53" s="220">
        <f t="shared" si="0"/>
        <v>12583.463999938918</v>
      </c>
      <c r="K53" s="222"/>
    </row>
    <row r="54" spans="4:96" s="211" customFormat="1" ht="13.5" hidden="1" thickBot="1" x14ac:dyDescent="0.25">
      <c r="D54" s="216"/>
      <c r="E54" s="217"/>
      <c r="F54" s="218"/>
      <c r="G54" s="223"/>
      <c r="H54" s="220"/>
      <c r="I54" s="220"/>
      <c r="J54" s="220">
        <f t="shared" si="0"/>
        <v>12583.463999938918</v>
      </c>
      <c r="K54" s="222"/>
    </row>
    <row r="55" spans="4:96" s="199" customFormat="1" ht="13.5" thickBot="1" x14ac:dyDescent="0.25">
      <c r="D55" s="248" t="s">
        <v>8</v>
      </c>
      <c r="E55" s="249"/>
      <c r="F55" s="249"/>
      <c r="G55" s="249"/>
      <c r="H55" s="224">
        <f>SUM(H15:H54)</f>
        <v>55523502.689999998</v>
      </c>
      <c r="I55" s="224">
        <f>SUM(I15:I54)</f>
        <v>55867242.929999992</v>
      </c>
      <c r="J55" s="225">
        <f>+J14+H55-I55</f>
        <v>12583.463999941945</v>
      </c>
      <c r="K55" s="226">
        <f>+J55-'[1]CTA. NOMINA 2000'!$G$866</f>
        <v>3.0267983675003052E-9</v>
      </c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7"/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  <c r="BI55" s="207"/>
      <c r="BJ55" s="207"/>
      <c r="BK55" s="207"/>
      <c r="BL55" s="207"/>
      <c r="BM55" s="207"/>
      <c r="BN55" s="207"/>
      <c r="BO55" s="207"/>
      <c r="BP55" s="207"/>
      <c r="BQ55" s="207"/>
      <c r="BR55" s="207"/>
      <c r="BS55" s="207"/>
      <c r="BT55" s="207"/>
      <c r="BU55" s="207"/>
      <c r="BV55" s="207"/>
      <c r="BW55" s="207"/>
      <c r="BX55" s="207"/>
      <c r="BY55" s="207"/>
      <c r="BZ55" s="207"/>
      <c r="CA55" s="207"/>
      <c r="CB55" s="207"/>
      <c r="CC55" s="207"/>
      <c r="CD55" s="207"/>
      <c r="CE55" s="207"/>
      <c r="CF55" s="207"/>
      <c r="CG55" s="207"/>
      <c r="CH55" s="207"/>
      <c r="CI55" s="207"/>
      <c r="CJ55" s="207"/>
      <c r="CK55" s="207"/>
      <c r="CL55" s="207"/>
      <c r="CM55" s="207"/>
      <c r="CN55" s="207"/>
      <c r="CO55" s="207"/>
      <c r="CP55" s="207"/>
      <c r="CQ55" s="207"/>
      <c r="CR55" s="207"/>
    </row>
    <row r="56" spans="4:96" s="199" customFormat="1" x14ac:dyDescent="0.2">
      <c r="D56" s="227"/>
      <c r="E56" s="227"/>
      <c r="F56" s="227"/>
      <c r="G56" s="36"/>
      <c r="H56" s="9"/>
      <c r="I56" s="228"/>
      <c r="J56" s="9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  <c r="BI56" s="207"/>
      <c r="BJ56" s="207"/>
      <c r="BK56" s="207"/>
      <c r="BL56" s="207"/>
      <c r="BM56" s="207"/>
      <c r="BN56" s="207"/>
      <c r="BO56" s="207"/>
      <c r="BP56" s="207"/>
      <c r="BQ56" s="207"/>
      <c r="BR56" s="207"/>
      <c r="BS56" s="207"/>
      <c r="BT56" s="207"/>
      <c r="BU56" s="207"/>
      <c r="BV56" s="207"/>
      <c r="BW56" s="207"/>
      <c r="BX56" s="207"/>
      <c r="BY56" s="207"/>
      <c r="BZ56" s="207"/>
      <c r="CA56" s="207"/>
      <c r="CB56" s="207"/>
      <c r="CC56" s="207"/>
      <c r="CD56" s="207"/>
      <c r="CE56" s="207"/>
      <c r="CF56" s="207"/>
      <c r="CG56" s="207"/>
      <c r="CH56" s="207"/>
      <c r="CI56" s="207"/>
      <c r="CJ56" s="207"/>
      <c r="CK56" s="207"/>
      <c r="CL56" s="207"/>
      <c r="CM56" s="207"/>
      <c r="CN56" s="207"/>
      <c r="CO56" s="207"/>
      <c r="CP56" s="207"/>
      <c r="CQ56" s="207"/>
      <c r="CR56" s="207"/>
    </row>
    <row r="57" spans="4:96" s="199" customFormat="1" x14ac:dyDescent="0.2">
      <c r="D57" s="9"/>
      <c r="E57" s="229" t="s">
        <v>37</v>
      </c>
      <c r="F57" s="9"/>
      <c r="G57" s="228" t="s">
        <v>39</v>
      </c>
      <c r="H57" s="9"/>
      <c r="I57" s="229" t="s">
        <v>38</v>
      </c>
      <c r="J57" s="9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207"/>
      <c r="AA57" s="207"/>
      <c r="AB57" s="207"/>
      <c r="AC57" s="207"/>
      <c r="AD57" s="207"/>
      <c r="AE57" s="207"/>
      <c r="AF57" s="207"/>
      <c r="AG57" s="207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  <c r="BI57" s="207"/>
      <c r="BJ57" s="207"/>
      <c r="BK57" s="207"/>
      <c r="BL57" s="207"/>
      <c r="BM57" s="207"/>
      <c r="BN57" s="207"/>
      <c r="BO57" s="207"/>
      <c r="BP57" s="207"/>
      <c r="BQ57" s="207"/>
      <c r="BR57" s="207"/>
      <c r="BS57" s="207"/>
      <c r="BT57" s="207"/>
      <c r="BU57" s="207"/>
      <c r="BV57" s="207"/>
      <c r="BW57" s="207"/>
      <c r="BX57" s="207"/>
      <c r="BY57" s="207"/>
      <c r="BZ57" s="207"/>
      <c r="CA57" s="207"/>
      <c r="CB57" s="207"/>
      <c r="CC57" s="207"/>
      <c r="CD57" s="207"/>
      <c r="CE57" s="207"/>
      <c r="CF57" s="207"/>
      <c r="CG57" s="207"/>
      <c r="CH57" s="207"/>
      <c r="CI57" s="207"/>
      <c r="CJ57" s="207"/>
      <c r="CK57" s="207"/>
      <c r="CL57" s="207"/>
      <c r="CM57" s="207"/>
      <c r="CN57" s="207"/>
      <c r="CO57" s="207"/>
      <c r="CP57" s="207"/>
      <c r="CQ57" s="207"/>
      <c r="CR57" s="207"/>
    </row>
    <row r="58" spans="4:96" s="199" customFormat="1" x14ac:dyDescent="0.2">
      <c r="D58" s="9"/>
      <c r="E58" s="229" t="s">
        <v>30</v>
      </c>
      <c r="F58" s="9"/>
      <c r="G58" s="229" t="s">
        <v>31</v>
      </c>
      <c r="H58" s="9"/>
      <c r="I58" s="229" t="s">
        <v>35</v>
      </c>
      <c r="J58" s="9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  <c r="BI58" s="207"/>
      <c r="BJ58" s="207"/>
      <c r="BK58" s="207"/>
      <c r="BL58" s="207"/>
      <c r="BM58" s="207"/>
      <c r="BN58" s="207"/>
      <c r="BO58" s="207"/>
      <c r="BP58" s="207"/>
      <c r="BQ58" s="207"/>
      <c r="BR58" s="207"/>
      <c r="BS58" s="207"/>
      <c r="BT58" s="207"/>
      <c r="BU58" s="207"/>
      <c r="BV58" s="207"/>
      <c r="BW58" s="207"/>
      <c r="BX58" s="207"/>
      <c r="BY58" s="207"/>
      <c r="BZ58" s="207"/>
      <c r="CA58" s="207"/>
      <c r="CB58" s="207"/>
      <c r="CC58" s="207"/>
      <c r="CD58" s="207"/>
      <c r="CE58" s="207"/>
      <c r="CF58" s="207"/>
      <c r="CG58" s="207"/>
      <c r="CH58" s="207"/>
      <c r="CI58" s="207"/>
      <c r="CJ58" s="207"/>
      <c r="CK58" s="207"/>
      <c r="CL58" s="207"/>
      <c r="CM58" s="207"/>
      <c r="CN58" s="207"/>
      <c r="CO58" s="207"/>
      <c r="CP58" s="207"/>
      <c r="CQ58" s="207"/>
      <c r="CR58" s="207"/>
    </row>
    <row r="59" spans="4:96" s="199" customFormat="1" x14ac:dyDescent="0.2">
      <c r="D59" s="9"/>
      <c r="E59" s="229" t="s">
        <v>32</v>
      </c>
      <c r="F59" s="9"/>
      <c r="G59" s="229" t="s">
        <v>78</v>
      </c>
      <c r="H59" s="9"/>
      <c r="I59" s="229" t="s">
        <v>42</v>
      </c>
      <c r="J59" s="9"/>
      <c r="O59" s="207"/>
      <c r="P59" s="207"/>
      <c r="Q59" s="207"/>
      <c r="R59" s="207"/>
      <c r="S59" s="207"/>
      <c r="T59" s="207"/>
      <c r="U59" s="207"/>
      <c r="V59" s="207"/>
      <c r="W59" s="207"/>
      <c r="X59" s="207"/>
      <c r="Y59" s="207"/>
      <c r="Z59" s="207"/>
      <c r="AA59" s="207"/>
      <c r="AB59" s="207"/>
      <c r="AC59" s="207"/>
      <c r="AD59" s="207"/>
      <c r="AE59" s="207"/>
      <c r="AF59" s="207"/>
      <c r="AG59" s="207"/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07"/>
      <c r="BA59" s="207"/>
      <c r="BB59" s="207"/>
      <c r="BC59" s="207"/>
      <c r="BD59" s="207"/>
      <c r="BE59" s="207"/>
      <c r="BF59" s="207"/>
      <c r="BG59" s="207"/>
      <c r="BH59" s="207"/>
      <c r="BI59" s="207"/>
      <c r="BJ59" s="207"/>
      <c r="BK59" s="207"/>
      <c r="BL59" s="207"/>
      <c r="BM59" s="207"/>
      <c r="BN59" s="207"/>
      <c r="BO59" s="207"/>
      <c r="BP59" s="207"/>
      <c r="BQ59" s="207"/>
      <c r="BR59" s="207"/>
      <c r="BS59" s="207"/>
      <c r="BT59" s="207"/>
      <c r="BU59" s="207"/>
      <c r="BV59" s="207"/>
      <c r="BW59" s="207"/>
      <c r="BX59" s="207"/>
      <c r="BY59" s="207"/>
      <c r="BZ59" s="207"/>
      <c r="CA59" s="207"/>
      <c r="CB59" s="207"/>
      <c r="CC59" s="207"/>
      <c r="CD59" s="207"/>
      <c r="CE59" s="207"/>
      <c r="CF59" s="207"/>
      <c r="CG59" s="207"/>
      <c r="CH59" s="207"/>
      <c r="CI59" s="207"/>
      <c r="CJ59" s="207"/>
      <c r="CK59" s="207"/>
      <c r="CL59" s="207"/>
      <c r="CM59" s="207"/>
      <c r="CN59" s="207"/>
      <c r="CO59" s="207"/>
      <c r="CP59" s="207"/>
      <c r="CQ59" s="207"/>
      <c r="CR59" s="207"/>
    </row>
    <row r="60" spans="4:96" s="199" customFormat="1" x14ac:dyDescent="0.2">
      <c r="D60" s="9"/>
      <c r="E60" s="229" t="s">
        <v>33</v>
      </c>
      <c r="F60" s="9"/>
      <c r="G60" s="229" t="s">
        <v>34</v>
      </c>
      <c r="H60" s="9"/>
      <c r="I60" s="229" t="s">
        <v>36</v>
      </c>
      <c r="J60" s="9"/>
      <c r="O60" s="207"/>
      <c r="P60" s="207"/>
      <c r="Q60" s="207"/>
      <c r="R60" s="207"/>
      <c r="S60" s="207"/>
      <c r="T60" s="207"/>
      <c r="U60" s="207"/>
      <c r="V60" s="207"/>
      <c r="W60" s="207"/>
      <c r="X60" s="207"/>
      <c r="Y60" s="207"/>
      <c r="Z60" s="207"/>
      <c r="AA60" s="207"/>
      <c r="AB60" s="207"/>
      <c r="AC60" s="207"/>
      <c r="AD60" s="207"/>
      <c r="AE60" s="207"/>
      <c r="AF60" s="207"/>
      <c r="AG60" s="207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  <c r="BI60" s="207"/>
      <c r="BJ60" s="207"/>
      <c r="BK60" s="207"/>
      <c r="BL60" s="207"/>
      <c r="BM60" s="207"/>
      <c r="BN60" s="207"/>
      <c r="BO60" s="207"/>
      <c r="BP60" s="207"/>
      <c r="BQ60" s="207"/>
      <c r="BR60" s="207"/>
      <c r="BS60" s="207"/>
      <c r="BT60" s="207"/>
      <c r="BU60" s="207"/>
      <c r="BV60" s="207"/>
      <c r="BW60" s="207"/>
      <c r="BX60" s="207"/>
      <c r="BY60" s="207"/>
      <c r="BZ60" s="207"/>
      <c r="CA60" s="207"/>
      <c r="CB60" s="207"/>
      <c r="CC60" s="207"/>
      <c r="CD60" s="207"/>
      <c r="CE60" s="207"/>
      <c r="CF60" s="207"/>
      <c r="CG60" s="207"/>
      <c r="CH60" s="207"/>
      <c r="CI60" s="207"/>
      <c r="CJ60" s="207"/>
      <c r="CK60" s="207"/>
      <c r="CL60" s="207"/>
      <c r="CM60" s="207"/>
      <c r="CN60" s="207"/>
      <c r="CO60" s="207"/>
      <c r="CP60" s="207"/>
      <c r="CQ60" s="207"/>
      <c r="CR60" s="207"/>
    </row>
    <row r="61" spans="4:96" s="199" customFormat="1" x14ac:dyDescent="0.2">
      <c r="D61" s="9"/>
      <c r="E61" s="9"/>
      <c r="F61" s="9"/>
      <c r="H61" s="9"/>
      <c r="I61" s="9"/>
      <c r="J61" s="9"/>
      <c r="O61" s="207"/>
      <c r="P61" s="207"/>
      <c r="Q61" s="207"/>
      <c r="R61" s="207"/>
      <c r="S61" s="207"/>
      <c r="T61" s="207"/>
      <c r="U61" s="207"/>
      <c r="V61" s="207"/>
      <c r="W61" s="207"/>
      <c r="X61" s="207"/>
      <c r="Y61" s="207"/>
      <c r="Z61" s="207"/>
      <c r="AA61" s="207"/>
      <c r="AB61" s="207"/>
      <c r="AC61" s="207"/>
      <c r="AD61" s="207"/>
      <c r="AE61" s="207"/>
      <c r="AF61" s="207"/>
      <c r="AG61" s="207"/>
      <c r="AH61" s="207"/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  <c r="BI61" s="207"/>
      <c r="BJ61" s="207"/>
      <c r="BK61" s="207"/>
      <c r="BL61" s="207"/>
      <c r="BM61" s="207"/>
      <c r="BN61" s="207"/>
      <c r="BO61" s="207"/>
      <c r="BP61" s="207"/>
      <c r="BQ61" s="207"/>
      <c r="BR61" s="207"/>
      <c r="BS61" s="207"/>
      <c r="BT61" s="207"/>
      <c r="BU61" s="207"/>
      <c r="BV61" s="207"/>
      <c r="BW61" s="207"/>
      <c r="BX61" s="207"/>
      <c r="BY61" s="207"/>
      <c r="BZ61" s="207"/>
      <c r="CA61" s="207"/>
      <c r="CB61" s="207"/>
      <c r="CC61" s="207"/>
      <c r="CD61" s="207"/>
      <c r="CE61" s="207"/>
      <c r="CF61" s="207"/>
      <c r="CG61" s="207"/>
      <c r="CH61" s="207"/>
      <c r="CI61" s="207"/>
      <c r="CJ61" s="207"/>
      <c r="CK61" s="207"/>
      <c r="CL61" s="207"/>
      <c r="CM61" s="207"/>
      <c r="CN61" s="207"/>
      <c r="CO61" s="207"/>
      <c r="CP61" s="207"/>
      <c r="CQ61" s="207"/>
      <c r="CR61" s="207"/>
    </row>
    <row r="62" spans="4:96" s="199" customFormat="1" x14ac:dyDescent="0.2">
      <c r="D62" s="9"/>
      <c r="E62" s="9"/>
      <c r="F62" s="9"/>
      <c r="G62" s="228"/>
      <c r="H62" s="9"/>
      <c r="I62" s="9"/>
      <c r="J62" s="9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7"/>
      <c r="AC62" s="207"/>
      <c r="AD62" s="207"/>
      <c r="AE62" s="207"/>
      <c r="AF62" s="207"/>
      <c r="AG62" s="207"/>
      <c r="AH62" s="207"/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  <c r="BI62" s="207"/>
      <c r="BJ62" s="207"/>
      <c r="BK62" s="207"/>
      <c r="BL62" s="207"/>
      <c r="BM62" s="207"/>
      <c r="BN62" s="207"/>
      <c r="BO62" s="207"/>
      <c r="BP62" s="207"/>
      <c r="BQ62" s="207"/>
      <c r="BR62" s="207"/>
      <c r="BS62" s="207"/>
      <c r="BT62" s="207"/>
      <c r="BU62" s="207"/>
      <c r="BV62" s="207"/>
      <c r="BW62" s="207"/>
      <c r="BX62" s="207"/>
      <c r="BY62" s="207"/>
      <c r="BZ62" s="207"/>
      <c r="CA62" s="207"/>
      <c r="CB62" s="207"/>
      <c r="CC62" s="207"/>
      <c r="CD62" s="207"/>
      <c r="CE62" s="207"/>
      <c r="CF62" s="207"/>
      <c r="CG62" s="207"/>
      <c r="CH62" s="207"/>
      <c r="CI62" s="207"/>
      <c r="CJ62" s="207"/>
      <c r="CK62" s="207"/>
      <c r="CL62" s="207"/>
      <c r="CM62" s="207"/>
      <c r="CN62" s="207"/>
      <c r="CO62" s="207"/>
      <c r="CP62" s="207"/>
      <c r="CQ62" s="207"/>
      <c r="CR62" s="207"/>
    </row>
    <row r="63" spans="4:96" s="199" customFormat="1" x14ac:dyDescent="0.2">
      <c r="D63" s="9"/>
      <c r="E63" s="9"/>
      <c r="F63" s="9"/>
      <c r="G63" s="9"/>
      <c r="H63" s="9"/>
      <c r="I63" s="9"/>
      <c r="J63" s="9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  <c r="BI63" s="207"/>
      <c r="BJ63" s="207"/>
      <c r="BK63" s="207"/>
      <c r="BL63" s="207"/>
      <c r="BM63" s="207"/>
      <c r="BN63" s="207"/>
      <c r="BO63" s="207"/>
      <c r="BP63" s="207"/>
      <c r="BQ63" s="207"/>
      <c r="BR63" s="207"/>
      <c r="BS63" s="207"/>
      <c r="BT63" s="207"/>
      <c r="BU63" s="207"/>
      <c r="BV63" s="207"/>
      <c r="BW63" s="207"/>
      <c r="BX63" s="207"/>
      <c r="BY63" s="207"/>
      <c r="BZ63" s="207"/>
      <c r="CA63" s="207"/>
      <c r="CB63" s="207"/>
      <c r="CC63" s="207"/>
      <c r="CD63" s="207"/>
      <c r="CE63" s="207"/>
      <c r="CF63" s="207"/>
      <c r="CG63" s="207"/>
      <c r="CH63" s="207"/>
      <c r="CI63" s="207"/>
      <c r="CJ63" s="207"/>
      <c r="CK63" s="207"/>
      <c r="CL63" s="207"/>
      <c r="CM63" s="207"/>
      <c r="CN63" s="207"/>
      <c r="CO63" s="207"/>
      <c r="CP63" s="207"/>
      <c r="CQ63" s="207"/>
      <c r="CR63" s="207"/>
    </row>
    <row r="64" spans="4:96" s="199" customFormat="1" x14ac:dyDescent="0.2">
      <c r="D64" s="9"/>
      <c r="E64" s="9"/>
      <c r="F64" s="9"/>
      <c r="G64" s="207"/>
      <c r="H64" s="9"/>
      <c r="I64" s="9"/>
      <c r="J64" s="9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07"/>
      <c r="AA64" s="207"/>
      <c r="AB64" s="207"/>
      <c r="AC64" s="207"/>
      <c r="AD64" s="207"/>
      <c r="AE64" s="207"/>
      <c r="AF64" s="207"/>
      <c r="AG64" s="207"/>
      <c r="AH64" s="207"/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  <c r="BI64" s="207"/>
      <c r="BJ64" s="207"/>
      <c r="BK64" s="207"/>
      <c r="BL64" s="207"/>
      <c r="BM64" s="207"/>
      <c r="BN64" s="207"/>
      <c r="BO64" s="207"/>
      <c r="BP64" s="207"/>
      <c r="BQ64" s="207"/>
      <c r="BR64" s="207"/>
      <c r="BS64" s="207"/>
      <c r="BT64" s="207"/>
      <c r="BU64" s="207"/>
      <c r="BV64" s="207"/>
      <c r="BW64" s="207"/>
      <c r="BX64" s="207"/>
      <c r="BY64" s="207"/>
      <c r="BZ64" s="207"/>
      <c r="CA64" s="207"/>
      <c r="CB64" s="207"/>
      <c r="CC64" s="207"/>
      <c r="CD64" s="207"/>
      <c r="CE64" s="207"/>
      <c r="CF64" s="207"/>
      <c r="CG64" s="207"/>
      <c r="CH64" s="207"/>
      <c r="CI64" s="207"/>
      <c r="CJ64" s="207"/>
      <c r="CK64" s="207"/>
      <c r="CL64" s="207"/>
      <c r="CM64" s="207"/>
      <c r="CN64" s="207"/>
      <c r="CO64" s="207"/>
      <c r="CP64" s="207"/>
      <c r="CQ64" s="207"/>
      <c r="CR64" s="207"/>
    </row>
    <row r="65" spans="4:96" s="199" customFormat="1" x14ac:dyDescent="0.2">
      <c r="D65" s="9"/>
      <c r="E65" s="9"/>
      <c r="F65" s="9"/>
      <c r="G65" s="207"/>
      <c r="H65" s="207"/>
      <c r="I65" s="207"/>
      <c r="J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  <c r="BI65" s="207"/>
      <c r="BJ65" s="207"/>
      <c r="BK65" s="207"/>
      <c r="BL65" s="207"/>
      <c r="BM65" s="207"/>
      <c r="BN65" s="207"/>
      <c r="BO65" s="207"/>
      <c r="BP65" s="207"/>
      <c r="BQ65" s="207"/>
      <c r="BR65" s="207"/>
      <c r="BS65" s="207"/>
      <c r="BT65" s="207"/>
      <c r="BU65" s="207"/>
      <c r="BV65" s="207"/>
      <c r="BW65" s="207"/>
      <c r="BX65" s="207"/>
      <c r="BY65" s="207"/>
      <c r="BZ65" s="207"/>
      <c r="CA65" s="207"/>
      <c r="CB65" s="207"/>
      <c r="CC65" s="207"/>
      <c r="CD65" s="207"/>
      <c r="CE65" s="207"/>
      <c r="CF65" s="207"/>
      <c r="CG65" s="207"/>
      <c r="CH65" s="207"/>
      <c r="CI65" s="207"/>
      <c r="CJ65" s="207"/>
      <c r="CK65" s="207"/>
      <c r="CL65" s="207"/>
      <c r="CM65" s="207"/>
      <c r="CN65" s="207"/>
      <c r="CO65" s="207"/>
      <c r="CP65" s="207"/>
      <c r="CQ65" s="207"/>
      <c r="CR65" s="207"/>
    </row>
    <row r="66" spans="4:96" s="199" customFormat="1" x14ac:dyDescent="0.2">
      <c r="D66" s="207"/>
      <c r="E66" s="207"/>
      <c r="F66" s="207"/>
      <c r="G66" s="207"/>
      <c r="H66" s="207"/>
      <c r="I66" s="207"/>
      <c r="J66" s="207"/>
      <c r="O66" s="207"/>
      <c r="P66" s="207"/>
      <c r="Q66" s="207"/>
      <c r="R66" s="207"/>
      <c r="S66" s="207"/>
      <c r="T66" s="207"/>
      <c r="U66" s="207"/>
      <c r="V66" s="207"/>
      <c r="W66" s="207"/>
      <c r="X66" s="207"/>
      <c r="Y66" s="207"/>
      <c r="Z66" s="207"/>
      <c r="AA66" s="207"/>
      <c r="AB66" s="207"/>
      <c r="AC66" s="207"/>
      <c r="AD66" s="207"/>
      <c r="AE66" s="207"/>
      <c r="AF66" s="207"/>
      <c r="AG66" s="207"/>
      <c r="AH66" s="207"/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  <c r="BI66" s="207"/>
      <c r="BJ66" s="207"/>
      <c r="BK66" s="207"/>
      <c r="BL66" s="207"/>
      <c r="BM66" s="207"/>
      <c r="BN66" s="207"/>
      <c r="BO66" s="207"/>
      <c r="BP66" s="207"/>
      <c r="BQ66" s="207"/>
      <c r="BR66" s="207"/>
      <c r="BS66" s="207"/>
      <c r="BT66" s="207"/>
      <c r="BU66" s="207"/>
      <c r="BV66" s="207"/>
      <c r="BW66" s="207"/>
      <c r="BX66" s="207"/>
      <c r="BY66" s="207"/>
      <c r="BZ66" s="207"/>
      <c r="CA66" s="207"/>
      <c r="CB66" s="207"/>
      <c r="CC66" s="207"/>
      <c r="CD66" s="207"/>
      <c r="CE66" s="207"/>
      <c r="CF66" s="207"/>
      <c r="CG66" s="207"/>
      <c r="CH66" s="207"/>
      <c r="CI66" s="207"/>
      <c r="CJ66" s="207"/>
      <c r="CK66" s="207"/>
      <c r="CL66" s="207"/>
      <c r="CM66" s="207"/>
      <c r="CN66" s="207"/>
      <c r="CO66" s="207"/>
      <c r="CP66" s="207"/>
      <c r="CQ66" s="207"/>
      <c r="CR66" s="207"/>
    </row>
    <row r="67" spans="4:96" s="199" customFormat="1" x14ac:dyDescent="0.2">
      <c r="D67" s="207"/>
      <c r="E67" s="207"/>
      <c r="F67" s="207"/>
      <c r="G67" s="207"/>
      <c r="H67" s="207"/>
      <c r="I67" s="207"/>
      <c r="J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  <c r="BI67" s="207"/>
      <c r="BJ67" s="207"/>
      <c r="BK67" s="207"/>
      <c r="BL67" s="207"/>
      <c r="BM67" s="207"/>
      <c r="BN67" s="207"/>
      <c r="BO67" s="207"/>
      <c r="BP67" s="207"/>
      <c r="BQ67" s="207"/>
      <c r="BR67" s="207"/>
      <c r="BS67" s="207"/>
      <c r="BT67" s="207"/>
      <c r="BU67" s="207"/>
      <c r="BV67" s="207"/>
      <c r="BW67" s="207"/>
      <c r="BX67" s="207"/>
      <c r="BY67" s="207"/>
      <c r="BZ67" s="207"/>
      <c r="CA67" s="207"/>
      <c r="CB67" s="207"/>
      <c r="CC67" s="207"/>
      <c r="CD67" s="207"/>
      <c r="CE67" s="207"/>
      <c r="CF67" s="207"/>
      <c r="CG67" s="207"/>
      <c r="CH67" s="207"/>
      <c r="CI67" s="207"/>
      <c r="CJ67" s="207"/>
      <c r="CK67" s="207"/>
      <c r="CL67" s="207"/>
      <c r="CM67" s="207"/>
      <c r="CN67" s="207"/>
      <c r="CO67" s="207"/>
      <c r="CP67" s="207"/>
      <c r="CQ67" s="207"/>
      <c r="CR67" s="207"/>
    </row>
    <row r="68" spans="4:96" s="199" customFormat="1" x14ac:dyDescent="0.2">
      <c r="D68" s="207"/>
      <c r="E68" s="207"/>
      <c r="F68" s="207"/>
      <c r="G68" s="207"/>
      <c r="H68" s="207"/>
      <c r="I68" s="207"/>
      <c r="J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  <c r="AF68" s="207"/>
      <c r="AG68" s="207"/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  <c r="BI68" s="207"/>
      <c r="BJ68" s="207"/>
      <c r="BK68" s="207"/>
      <c r="BL68" s="207"/>
      <c r="BM68" s="207"/>
      <c r="BN68" s="207"/>
      <c r="BO68" s="207"/>
      <c r="BP68" s="207"/>
      <c r="BQ68" s="207"/>
      <c r="BR68" s="207"/>
      <c r="BS68" s="207"/>
      <c r="BT68" s="207"/>
      <c r="BU68" s="207"/>
      <c r="BV68" s="207"/>
      <c r="BW68" s="207"/>
      <c r="BX68" s="207"/>
      <c r="BY68" s="207"/>
      <c r="BZ68" s="207"/>
      <c r="CA68" s="207"/>
      <c r="CB68" s="207"/>
      <c r="CC68" s="207"/>
      <c r="CD68" s="207"/>
      <c r="CE68" s="207"/>
      <c r="CF68" s="207"/>
      <c r="CG68" s="207"/>
      <c r="CH68" s="207"/>
      <c r="CI68" s="207"/>
      <c r="CJ68" s="207"/>
      <c r="CK68" s="207"/>
      <c r="CL68" s="207"/>
      <c r="CM68" s="207"/>
      <c r="CN68" s="207"/>
      <c r="CO68" s="207"/>
      <c r="CP68" s="207"/>
      <c r="CQ68" s="207"/>
      <c r="CR68" s="207"/>
    </row>
    <row r="69" spans="4:96" s="199" customFormat="1" x14ac:dyDescent="0.2">
      <c r="D69" s="207"/>
      <c r="E69" s="207"/>
      <c r="F69" s="207"/>
      <c r="G69" s="207"/>
      <c r="H69" s="207"/>
      <c r="I69" s="207"/>
      <c r="J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  <c r="AF69" s="207"/>
      <c r="AG69" s="207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7"/>
      <c r="BP69" s="207"/>
      <c r="BQ69" s="207"/>
      <c r="BR69" s="207"/>
      <c r="BS69" s="207"/>
      <c r="BT69" s="207"/>
      <c r="BU69" s="207"/>
      <c r="BV69" s="207"/>
      <c r="BW69" s="207"/>
      <c r="BX69" s="207"/>
      <c r="BY69" s="207"/>
      <c r="BZ69" s="207"/>
      <c r="CA69" s="207"/>
      <c r="CB69" s="207"/>
      <c r="CC69" s="207"/>
      <c r="CD69" s="207"/>
      <c r="CE69" s="207"/>
      <c r="CF69" s="207"/>
      <c r="CG69" s="207"/>
      <c r="CH69" s="207"/>
      <c r="CI69" s="207"/>
      <c r="CJ69" s="207"/>
      <c r="CK69" s="207"/>
      <c r="CL69" s="207"/>
      <c r="CM69" s="207"/>
      <c r="CN69" s="207"/>
      <c r="CO69" s="207"/>
      <c r="CP69" s="207"/>
      <c r="CQ69" s="207"/>
      <c r="CR69" s="207"/>
    </row>
    <row r="70" spans="4:96" s="199" customFormat="1" x14ac:dyDescent="0.2">
      <c r="D70" s="207"/>
      <c r="E70" s="207"/>
      <c r="F70" s="207"/>
      <c r="G70" s="207"/>
      <c r="H70" s="207"/>
      <c r="I70" s="207"/>
      <c r="J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7"/>
      <c r="AC70" s="207"/>
      <c r="AD70" s="207"/>
      <c r="AE70" s="207"/>
      <c r="AF70" s="207"/>
      <c r="AG70" s="207"/>
      <c r="AH70" s="207"/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  <c r="BI70" s="207"/>
      <c r="BJ70" s="207"/>
      <c r="BK70" s="207"/>
      <c r="BL70" s="207"/>
      <c r="BM70" s="207"/>
      <c r="BN70" s="207"/>
      <c r="BO70" s="207"/>
      <c r="BP70" s="207"/>
      <c r="BQ70" s="207"/>
      <c r="BR70" s="207"/>
      <c r="BS70" s="207"/>
      <c r="BT70" s="207"/>
      <c r="BU70" s="207"/>
      <c r="BV70" s="207"/>
      <c r="BW70" s="207"/>
      <c r="BX70" s="207"/>
      <c r="BY70" s="207"/>
      <c r="BZ70" s="207"/>
      <c r="CA70" s="207"/>
      <c r="CB70" s="207"/>
      <c r="CC70" s="207"/>
      <c r="CD70" s="207"/>
      <c r="CE70" s="207"/>
      <c r="CF70" s="207"/>
      <c r="CG70" s="207"/>
      <c r="CH70" s="207"/>
      <c r="CI70" s="207"/>
      <c r="CJ70" s="207"/>
      <c r="CK70" s="207"/>
      <c r="CL70" s="207"/>
      <c r="CM70" s="207"/>
      <c r="CN70" s="207"/>
      <c r="CO70" s="207"/>
      <c r="CP70" s="207"/>
      <c r="CQ70" s="207"/>
      <c r="CR70" s="207"/>
    </row>
    <row r="71" spans="4:96" s="199" customFormat="1" x14ac:dyDescent="0.2">
      <c r="D71" s="207"/>
      <c r="E71" s="207"/>
      <c r="F71" s="207"/>
      <c r="G71" s="207"/>
      <c r="H71" s="207"/>
      <c r="I71" s="207"/>
      <c r="J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207"/>
      <c r="AE71" s="207"/>
      <c r="AF71" s="207"/>
      <c r="AG71" s="207"/>
      <c r="AH71" s="207"/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207"/>
      <c r="BC71" s="207"/>
      <c r="BD71" s="207"/>
      <c r="BE71" s="207"/>
      <c r="BF71" s="207"/>
      <c r="BG71" s="207"/>
      <c r="BH71" s="207"/>
      <c r="BI71" s="207"/>
      <c r="BJ71" s="207"/>
      <c r="BK71" s="207"/>
      <c r="BL71" s="207"/>
      <c r="BM71" s="207"/>
      <c r="BN71" s="207"/>
      <c r="BO71" s="207"/>
      <c r="BP71" s="207"/>
      <c r="BQ71" s="207"/>
      <c r="BR71" s="207"/>
      <c r="BS71" s="207"/>
      <c r="BT71" s="207"/>
      <c r="BU71" s="207"/>
      <c r="BV71" s="207"/>
      <c r="BW71" s="207"/>
      <c r="BX71" s="207"/>
      <c r="BY71" s="207"/>
      <c r="BZ71" s="207"/>
      <c r="CA71" s="207"/>
      <c r="CB71" s="207"/>
      <c r="CC71" s="207"/>
      <c r="CD71" s="207"/>
      <c r="CE71" s="207"/>
      <c r="CF71" s="207"/>
      <c r="CG71" s="207"/>
      <c r="CH71" s="207"/>
      <c r="CI71" s="207"/>
      <c r="CJ71" s="207"/>
      <c r="CK71" s="207"/>
      <c r="CL71" s="207"/>
      <c r="CM71" s="207"/>
      <c r="CN71" s="207"/>
      <c r="CO71" s="207"/>
      <c r="CP71" s="207"/>
      <c r="CQ71" s="207"/>
      <c r="CR71" s="207"/>
    </row>
    <row r="72" spans="4:96" s="199" customFormat="1" x14ac:dyDescent="0.2">
      <c r="D72" s="207"/>
      <c r="E72" s="207"/>
      <c r="F72" s="207"/>
      <c r="G72" s="207"/>
      <c r="H72" s="207"/>
      <c r="I72" s="207"/>
      <c r="J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207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  <c r="BI72" s="207"/>
      <c r="BJ72" s="207"/>
      <c r="BK72" s="207"/>
      <c r="BL72" s="207"/>
      <c r="BM72" s="207"/>
      <c r="BN72" s="207"/>
      <c r="BO72" s="207"/>
      <c r="BP72" s="207"/>
      <c r="BQ72" s="207"/>
      <c r="BR72" s="207"/>
      <c r="BS72" s="207"/>
      <c r="BT72" s="207"/>
      <c r="BU72" s="207"/>
      <c r="BV72" s="207"/>
      <c r="BW72" s="207"/>
      <c r="BX72" s="207"/>
      <c r="BY72" s="207"/>
      <c r="BZ72" s="207"/>
      <c r="CA72" s="207"/>
      <c r="CB72" s="207"/>
      <c r="CC72" s="207"/>
      <c r="CD72" s="207"/>
      <c r="CE72" s="207"/>
      <c r="CF72" s="207"/>
      <c r="CG72" s="207"/>
      <c r="CH72" s="207"/>
      <c r="CI72" s="207"/>
      <c r="CJ72" s="207"/>
      <c r="CK72" s="207"/>
      <c r="CL72" s="207"/>
      <c r="CM72" s="207"/>
      <c r="CN72" s="207"/>
      <c r="CO72" s="207"/>
      <c r="CP72" s="207"/>
      <c r="CQ72" s="207"/>
      <c r="CR72" s="207"/>
    </row>
    <row r="73" spans="4:96" s="199" customFormat="1" x14ac:dyDescent="0.2">
      <c r="D73" s="207"/>
      <c r="E73" s="207"/>
      <c r="F73" s="207"/>
      <c r="G73" s="9"/>
      <c r="H73" s="207"/>
      <c r="I73" s="207"/>
      <c r="J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  <c r="BI73" s="207"/>
      <c r="BJ73" s="207"/>
      <c r="BK73" s="207"/>
      <c r="BL73" s="207"/>
      <c r="BM73" s="207"/>
      <c r="BN73" s="207"/>
      <c r="BO73" s="207"/>
      <c r="BP73" s="207"/>
      <c r="BQ73" s="207"/>
      <c r="BR73" s="207"/>
      <c r="BS73" s="207"/>
      <c r="BT73" s="207"/>
      <c r="BU73" s="207"/>
      <c r="BV73" s="207"/>
      <c r="BW73" s="207"/>
      <c r="BX73" s="207"/>
      <c r="BY73" s="207"/>
      <c r="BZ73" s="207"/>
      <c r="CA73" s="207"/>
      <c r="CB73" s="207"/>
      <c r="CC73" s="207"/>
      <c r="CD73" s="207"/>
      <c r="CE73" s="207"/>
      <c r="CF73" s="207"/>
      <c r="CG73" s="207"/>
      <c r="CH73" s="207"/>
      <c r="CI73" s="207"/>
      <c r="CJ73" s="207"/>
      <c r="CK73" s="207"/>
      <c r="CL73" s="207"/>
      <c r="CM73" s="207"/>
      <c r="CN73" s="207"/>
      <c r="CO73" s="207"/>
      <c r="CP73" s="207"/>
      <c r="CQ73" s="207"/>
      <c r="CR73" s="207"/>
    </row>
    <row r="74" spans="4:96" x14ac:dyDescent="0.2">
      <c r="H74" s="9"/>
      <c r="I74" s="9"/>
      <c r="J74" s="9"/>
    </row>
    <row r="75" spans="4:96" x14ac:dyDescent="0.2">
      <c r="D75" s="9"/>
      <c r="E75" s="9"/>
      <c r="F75" s="9"/>
    </row>
    <row r="95" spans="4:4" x14ac:dyDescent="0.2">
      <c r="D95" s="230"/>
    </row>
  </sheetData>
  <mergeCells count="8">
    <mergeCell ref="D7:J7"/>
    <mergeCell ref="D8:J8"/>
    <mergeCell ref="D55:G55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4" zoomScale="85" zoomScaleNormal="85" zoomScaleSheetLayoutView="70" workbookViewId="0">
      <selection activeCell="K24" sqref="K24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31" t="s">
        <v>10</v>
      </c>
      <c r="E8" s="231"/>
      <c r="F8" s="231"/>
      <c r="G8" s="231"/>
      <c r="H8" s="231"/>
      <c r="I8" s="231"/>
      <c r="J8" s="231"/>
      <c r="K8" s="16"/>
      <c r="L8" s="16"/>
    </row>
    <row r="9" spans="1:14" s="14" customFormat="1" ht="18.75" x14ac:dyDescent="0.2">
      <c r="C9" s="18"/>
      <c r="D9" s="237" t="s">
        <v>24</v>
      </c>
      <c r="E9" s="237"/>
      <c r="F9" s="237"/>
      <c r="G9" s="237"/>
      <c r="H9" s="237"/>
      <c r="I9" s="237"/>
      <c r="J9" s="237"/>
    </row>
    <row r="10" spans="1:14" s="17" customFormat="1" ht="18" customHeight="1" x14ac:dyDescent="0.2">
      <c r="B10" s="18"/>
      <c r="C10" s="18"/>
      <c r="D10" s="237" t="s">
        <v>20</v>
      </c>
      <c r="E10" s="237"/>
      <c r="F10" s="237"/>
      <c r="G10" s="237"/>
      <c r="H10" s="237"/>
      <c r="I10" s="237"/>
      <c r="J10" s="237"/>
    </row>
    <row r="11" spans="1:14" s="14" customFormat="1" ht="18.75" customHeight="1" x14ac:dyDescent="0.2">
      <c r="D11" s="238" t="s">
        <v>96</v>
      </c>
      <c r="E11" s="238"/>
      <c r="F11" s="238"/>
      <c r="G11" s="238"/>
      <c r="H11" s="238"/>
      <c r="I11" s="238"/>
      <c r="J11" s="238"/>
    </row>
    <row r="12" spans="1:14" s="14" customFormat="1" ht="18.75" x14ac:dyDescent="0.2">
      <c r="D12" s="75"/>
      <c r="E12" s="75"/>
      <c r="F12" s="75"/>
      <c r="G12" s="75"/>
      <c r="H12" s="75"/>
      <c r="I12" s="75"/>
      <c r="J12" s="75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36"/>
      <c r="E14" s="233" t="s">
        <v>24</v>
      </c>
      <c r="F14" s="233"/>
      <c r="G14" s="233"/>
      <c r="H14" s="233"/>
      <c r="I14" s="233"/>
      <c r="J14" s="233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36"/>
      <c r="E15" s="232" t="s">
        <v>25</v>
      </c>
      <c r="F15" s="232"/>
      <c r="G15" s="232"/>
      <c r="H15" s="232"/>
      <c r="I15" s="232"/>
      <c r="J15" s="50">
        <f>+'[1]CTA. FONDOCYT 960'!$J$69</f>
        <v>95121.429999999746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36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5"/>
      <c r="E17" s="106"/>
      <c r="F17" s="105"/>
      <c r="G17" s="106">
        <v>45169</v>
      </c>
      <c r="H17" s="107"/>
      <c r="I17" s="108">
        <v>0</v>
      </c>
      <c r="J17" s="107">
        <f>+J15</f>
        <v>95121.429999999746</v>
      </c>
    </row>
    <row r="18" spans="4:96" s="10" customFormat="1" ht="30" hidden="1" customHeight="1" x14ac:dyDescent="0.2">
      <c r="D18" s="160"/>
      <c r="E18" s="161"/>
      <c r="F18" s="162"/>
      <c r="G18" s="194"/>
      <c r="H18" s="163"/>
      <c r="I18" s="164"/>
      <c r="J18" s="69"/>
    </row>
    <row r="19" spans="4:96" s="10" customFormat="1" ht="30" hidden="1" customHeight="1" x14ac:dyDescent="0.2">
      <c r="D19" s="160"/>
      <c r="E19" s="161"/>
      <c r="F19" s="162"/>
      <c r="G19" s="194"/>
      <c r="H19" s="163"/>
      <c r="I19" s="164"/>
      <c r="J19" s="69"/>
    </row>
    <row r="20" spans="4:96" s="10" customFormat="1" ht="30" hidden="1" customHeight="1" x14ac:dyDescent="0.2">
      <c r="D20" s="160"/>
      <c r="E20" s="161"/>
      <c r="F20" s="162"/>
      <c r="G20" s="194"/>
      <c r="H20" s="163"/>
      <c r="I20" s="164"/>
      <c r="J20" s="69"/>
    </row>
    <row r="21" spans="4:96" s="10" customFormat="1" ht="30" hidden="1" customHeight="1" x14ac:dyDescent="0.2">
      <c r="D21" s="160"/>
      <c r="E21" s="161"/>
      <c r="F21" s="162"/>
      <c r="G21" s="194"/>
      <c r="H21" s="163"/>
      <c r="I21" s="164"/>
      <c r="J21" s="69"/>
    </row>
    <row r="22" spans="4:96" s="10" customFormat="1" ht="39" customHeight="1" thickBot="1" x14ac:dyDescent="0.25">
      <c r="D22" s="160"/>
      <c r="E22" s="161">
        <v>45199</v>
      </c>
      <c r="F22" s="162"/>
      <c r="G22" s="194" t="s">
        <v>29</v>
      </c>
      <c r="H22" s="163"/>
      <c r="I22" s="164">
        <v>175</v>
      </c>
      <c r="J22" s="69">
        <f>J17+H22-I22</f>
        <v>94946.429999999746</v>
      </c>
    </row>
    <row r="23" spans="4:96" s="11" customFormat="1" ht="19.5" thickTop="1" thickBot="1" x14ac:dyDescent="0.25">
      <c r="D23" s="254" t="s">
        <v>8</v>
      </c>
      <c r="E23" s="254"/>
      <c r="F23" s="254"/>
      <c r="G23" s="254"/>
      <c r="H23" s="70">
        <f>SUM(H18:H22)</f>
        <v>0</v>
      </c>
      <c r="I23" s="70">
        <f>SUM(I18:I22)</f>
        <v>175</v>
      </c>
      <c r="J23" s="70">
        <f>+J15+H23-I23</f>
        <v>94946.429999999746</v>
      </c>
      <c r="K23" s="29">
        <f>+J23-'[1]CTA. FONDOCYT 960'!$J$70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56</v>
      </c>
      <c r="E26" s="78" t="s">
        <v>37</v>
      </c>
      <c r="F26" s="9"/>
      <c r="G26" s="79" t="s">
        <v>39</v>
      </c>
      <c r="H26" s="9"/>
      <c r="I26" s="78" t="s">
        <v>38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78" t="s">
        <v>30</v>
      </c>
      <c r="F27" s="9"/>
      <c r="G27" s="78" t="s">
        <v>31</v>
      </c>
      <c r="H27" s="9"/>
      <c r="I27" s="78" t="s">
        <v>35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78" t="s">
        <v>32</v>
      </c>
      <c r="F28" s="9"/>
      <c r="G28" s="78" t="s">
        <v>78</v>
      </c>
      <c r="H28" s="9"/>
      <c r="I28" s="78" t="s">
        <v>42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78" t="s">
        <v>33</v>
      </c>
      <c r="F29" s="9"/>
      <c r="G29" s="78" t="s">
        <v>34</v>
      </c>
      <c r="H29" s="9"/>
      <c r="I29" s="78" t="s">
        <v>36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 t="s">
        <v>66</v>
      </c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7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55"/>
      <c r="E38" s="255"/>
      <c r="F38" s="255"/>
      <c r="G38" s="255"/>
      <c r="H38" s="255"/>
      <c r="I38" s="255"/>
      <c r="J38" s="25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56"/>
      <c r="E39" s="256"/>
      <c r="F39" s="256"/>
      <c r="G39" s="256"/>
      <c r="H39" s="256"/>
      <c r="I39" s="256"/>
      <c r="J39" s="25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39"/>
      <c r="E40" s="239"/>
      <c r="F40" s="239"/>
      <c r="G40" s="239"/>
      <c r="H40" s="239"/>
      <c r="I40" s="239"/>
      <c r="J40" s="23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39"/>
      <c r="E41" s="239"/>
      <c r="F41" s="239"/>
      <c r="G41" s="239"/>
      <c r="H41" s="239"/>
      <c r="I41" s="239"/>
      <c r="J41" s="23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39"/>
      <c r="E42" s="239"/>
      <c r="F42" s="239"/>
      <c r="G42" s="239"/>
      <c r="H42" s="239"/>
      <c r="I42" s="239"/>
      <c r="J42" s="23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39"/>
      <c r="E43" s="239"/>
      <c r="F43" s="239"/>
      <c r="G43" s="239"/>
      <c r="H43" s="239"/>
      <c r="I43" s="239"/>
      <c r="J43" s="23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43:J43"/>
    <mergeCell ref="D23:G23"/>
    <mergeCell ref="D38:J38"/>
    <mergeCell ref="D39:J39"/>
    <mergeCell ref="D40:J40"/>
    <mergeCell ref="D41:J41"/>
    <mergeCell ref="D42:J42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Yunetvelin Hernandez Romero</cp:lastModifiedBy>
  <cp:lastPrinted>2023-10-09T15:07:54Z</cp:lastPrinted>
  <dcterms:created xsi:type="dcterms:W3CDTF">2006-07-11T17:39:34Z</dcterms:created>
  <dcterms:modified xsi:type="dcterms:W3CDTF">2023-10-12T20:06:36Z</dcterms:modified>
</cp:coreProperties>
</file>