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OCTUBRE 2023\SCANER\"/>
    </mc:Choice>
  </mc:AlternateContent>
  <bookViews>
    <workbookView xWindow="0" yWindow="0" windowWidth="20490" windowHeight="7155" tabRatio="601" firstSheet="1" activeTab="3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COLECT'!$B$1:$H$322</definedName>
    <definedName name="_xlnm.Print_Area" localSheetId="2">'EGRESOS CTA.  OPERT. 160'!$A$1:$I$86</definedName>
    <definedName name="_xlnm.Print_Area" localSheetId="1">'EGRESOS CTA. AUXILIAR 3001'!$B$1:$J$218</definedName>
    <definedName name="_xlnm.Print_Area" localSheetId="4">'EGRESOS CTA. FONDOCYT'!$A$1:$J$39</definedName>
    <definedName name="_xlnm.Print_Area" localSheetId="3">'EGRESOS CTA. NOMINA'!$C$1:$K$63</definedName>
    <definedName name="_xlnm.Print_Area" localSheetId="0">'INGRESOS CUENTA COLECT'!$A$1:$G$293</definedName>
    <definedName name="_xlnm.Print_Titles" localSheetId="2">'EGRESOS CTA.  OPERT. 160'!$1:$12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H78" i="5" l="1"/>
  <c r="J15" i="7"/>
  <c r="K12" i="6"/>
  <c r="I11" i="5" l="1"/>
  <c r="J12" i="4"/>
  <c r="G13" i="1" l="1"/>
  <c r="K14" i="6" l="1"/>
  <c r="J14" i="4"/>
  <c r="J211" i="4" s="1"/>
  <c r="K211" i="4" s="1"/>
  <c r="G16" i="1"/>
  <c r="G17" i="1" l="1"/>
  <c r="G283" i="1"/>
  <c r="H283" i="1" s="1"/>
  <c r="J15" i="4"/>
  <c r="F283" i="1"/>
  <c r="J55" i="6" l="1"/>
  <c r="I55" i="6"/>
  <c r="I211" i="4"/>
  <c r="E283" i="1" l="1"/>
  <c r="H23" i="7" l="1"/>
  <c r="I23" i="7"/>
  <c r="G78" i="5" l="1"/>
  <c r="J23" i="7" l="1"/>
  <c r="K23" i="7" s="1"/>
  <c r="H211" i="4"/>
  <c r="J17" i="7" l="1"/>
  <c r="J22" i="7" s="1"/>
  <c r="E16" i="1"/>
  <c r="K55" i="6" l="1"/>
  <c r="L55" i="6" s="1"/>
  <c r="K15" i="6"/>
  <c r="K16" i="6" s="1"/>
  <c r="K17" i="6" s="1"/>
  <c r="K18" i="6" s="1"/>
  <c r="K19" i="6" s="1"/>
  <c r="K20" i="6" s="1"/>
  <c r="K21" i="6" s="1"/>
  <c r="K22" i="6" s="1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K54" i="6" s="1"/>
  <c r="J16" i="4" l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I13" i="5" l="1"/>
  <c r="I78" i="5" l="1"/>
  <c r="J78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</calcChain>
</file>

<file path=xl/sharedStrings.xml><?xml version="1.0" encoding="utf-8"?>
<sst xmlns="http://schemas.openxmlformats.org/spreadsheetml/2006/main" count="813" uniqueCount="295">
  <si>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</si>
  <si>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</si>
  <si>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</si>
  <si>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</si>
  <si>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</si>
  <si>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</si>
  <si>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</si>
  <si>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</si>
  <si>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</si>
  <si>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</si>
  <si>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</si>
  <si>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</si>
  <si>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</si>
  <si>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</si>
  <si>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</si>
  <si>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</si>
  <si>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</si>
  <si>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</si>
  <si>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</si>
  <si>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</si>
  <si>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</si>
  <si>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</si>
  <si>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</si>
  <si>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</si>
  <si>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</si>
  <si>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</si>
  <si>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</si>
  <si>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</si>
  <si>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</si>
  <si>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</si>
  <si>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</si>
  <si>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</si>
  <si>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</si>
  <si>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</si>
  <si>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</si>
  <si>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</si>
  <si>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</si>
  <si>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</si>
  <si>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</si>
  <si>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</si>
  <si>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</si>
  <si>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</si>
  <si>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</si>
  <si>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</si>
  <si>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</si>
  <si>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</si>
  <si>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</si>
  <si>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</si>
  <si>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</si>
  <si>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</si>
  <si>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</si>
  <si>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</si>
  <si>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</si>
  <si>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</si>
  <si>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</si>
  <si>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</si>
  <si>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</si>
  <si>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</si>
  <si>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</si>
  <si>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</si>
  <si>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</si>
  <si>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</si>
  <si>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DEPOSITO VIA TRANSF. ARS YUNEN</t>
  </si>
  <si>
    <t xml:space="preserve">                                                                     </t>
  </si>
  <si>
    <t xml:space="preserve">DEPOSITO VIA CHEQUE ARS PRIMERA DE HUMANO </t>
  </si>
  <si>
    <t>ISLA DOMINICANA DE PETROLEO CORPORATION</t>
  </si>
  <si>
    <t>PROPANO Y DERIVADOS, S.A.</t>
  </si>
  <si>
    <t>MILDRED VIRGINIA CASTILLO RIERA</t>
  </si>
  <si>
    <t>Lcda. Yunetvelin Hernandez</t>
  </si>
  <si>
    <t xml:space="preserve">DEPOSITO VIA TRANSF. ARS SENASA </t>
  </si>
  <si>
    <t xml:space="preserve">DEPOSITO VIA TRANSF. ARS SEMMA </t>
  </si>
  <si>
    <t>DEPOSITO VIA CHEQUE ARS GMA</t>
  </si>
  <si>
    <t>DEPOSITO VIA CHEQUE ARS MONUMENTAL</t>
  </si>
  <si>
    <t>REFERENCIA LABORATORIO CLINICO</t>
  </si>
  <si>
    <t>AYUNTAMIENTO DISTRITO NACIONAL (ADN)</t>
  </si>
  <si>
    <t>RETENCION 0.30% POR TRASF. VIA LIBRAMIENTOS A PROVEERDORES</t>
  </si>
  <si>
    <t>DISS DOMINICANA, S.R.L.</t>
  </si>
  <si>
    <t>KYODOM DOCUMENT SOLUTIONS</t>
  </si>
  <si>
    <t>FARACH, S. A.</t>
  </si>
  <si>
    <t>PRODUCTOS MEDICINALES SRL (PROMEDCA)</t>
  </si>
  <si>
    <t>YONA YONEL DIESEL, S.R.L.</t>
  </si>
  <si>
    <t>DHL DOMINICANA,  S. A.</t>
  </si>
  <si>
    <t>MP PATHOLOGY</t>
  </si>
  <si>
    <t xml:space="preserve">  COMISION POR PAGO AL INSTANTE MP PATHOLOGY</t>
  </si>
  <si>
    <t>0119-2023</t>
  </si>
  <si>
    <t>PROMESE CAL</t>
  </si>
  <si>
    <t>Del 01 Al 31 De Octubre 2023</t>
  </si>
  <si>
    <t>NOTA DEBITO POR COBRO TARJETA CREDITO SEPTIEMBRE 2023</t>
  </si>
  <si>
    <t>DEPOSITO VIA TRANSF. ARS FUTURO</t>
  </si>
  <si>
    <t>Deposito via transferencia, Programa Amigo de los Niños, donacion para bipsia paciente bladimir Ev/ 7528 RD$35,130.00</t>
  </si>
  <si>
    <t>pago de alquiler de espacio máquinas expendedoras snacks y café  por RD$$20,000.00 de parte de VS Solution, SRL </t>
  </si>
  <si>
    <t>DEPOSITO VIA CHEQUE ARS SIMAG</t>
  </si>
  <si>
    <t>TRANSF. DESDE CUENTA 3000 A LA CTA. 160 OPERATIVA POR REPOSICION GASTOS MENORES.</t>
  </si>
  <si>
    <t>DEPOSITO VIA TRANSF. ARS CMD</t>
  </si>
  <si>
    <t>TRANSFERENCIA RECIBIDA EN LA CUENTA  3000 PARA LA COBERTURA DE ALQUILER DE LOCAL, TRANSPORTE, REFRIGERIOPARA KOCTAIL DE CIERRE  DE PARTICIPANTES RELACIONADOS AL CURSO DE CAPACITACION REGIONAL SOBRE CONTROL Y GARANTIAS DE CALIDAD PET POR EL MONTO DE US$3,447.55  A UNA TASA DE US$56.31 EQUIVALENTES A RD$195,452.64</t>
  </si>
  <si>
    <t>TRANSFERENCIA RECIBIDA EN LA CUENTA  3000 corresponden a pagos de nóminas rechazados por diversas razones en años anteriores y las instituciones lo están visualizando producto de trabajos que se están realizando en la Tesorería Nacional este balance pertenece a la sra. maria del pilar miguel rodriguez, cedula 402-25571799</t>
  </si>
  <si>
    <t>TRANSFERENCIA RECIBIDA EN LA CUENTA  3000 PENDIENTE POR IDENTIFICAR</t>
  </si>
  <si>
    <t>TRANSFERENCIA RECIBIDA EN LA CUENTA  3000 corresponde a pago de nóminas rechazados por diversas razones en años anteriores y las instituciones lo están visualizando producto de trabajos que se están realizando en la Tesorería Nacional este balance pertenece a la sra. amanda mercedes medina alvarez, cedula 402-24584785</t>
  </si>
  <si>
    <t>DEPOSITO VIA TRANSF. ARS RESERVAS</t>
  </si>
  <si>
    <t xml:space="preserve">DEPOSITO VIA CHEQUE ARS  PRIMERA DE HUMANO </t>
  </si>
  <si>
    <t xml:space="preserve">DEPOSITO VIA CHEQUE ARS   HUMANO SEGUROS </t>
  </si>
  <si>
    <t xml:space="preserve">TRANSFERENCIA RECIBIDA EN LA CUENTA  3000 POR DEVOLUCION  DE FONDOS AYUDA ECONOMICA  AL SR. JUAN MARTINEZ JMENEZ PARA ESTUDIO DE COLONOSCOPIA. </t>
  </si>
  <si>
    <t>DEPOSITO VIA TRANSF. ARS META SALUD</t>
  </si>
  <si>
    <t>DEPOSITO VIA CHEQUE ARS ASEMAP</t>
  </si>
  <si>
    <t>DEPOSITO VIA CHEQUE ARS APS</t>
  </si>
  <si>
    <t>Deposito Cheque  #00840 Centro de Atencion Integral Para El Adulto Mayor Juan Bosch (Consejo Nacional de la Persona Envejeciente)  Donacion a la Sra,Ana Antonia Villanueva De Luna para biopsia tomodirigida, por el monto de RD$ 26,600.00</t>
  </si>
  <si>
    <t xml:space="preserve">DEPOSITO VIA TRANSF. DE CUENTA 2000 A 3000, TRANSLADO DE FONDOS PARA PAGOS </t>
  </si>
  <si>
    <t>5574-1</t>
  </si>
  <si>
    <t>LUG HEALTHCARE TECHNOLOGY  S.L.</t>
  </si>
  <si>
    <t>DEPOSITO CK.  SOLEO FOOD SERVICES SRL PAGO  RENTA CAFETERIA   2023</t>
  </si>
  <si>
    <t>DEPOSITO VIA TRANSF. ARS UNIVERSIDAD AUTONOMA DE SANTO DOMINGO</t>
  </si>
  <si>
    <t>DEPOSITO VIA CK.  ARS MONUMENTAL</t>
  </si>
  <si>
    <t>Deposito Cheque  #002184 Asoc. Mujeres Solidarias (AMSI) Donacion  para biopsia sonodirigida tiroides, laboratorios varias tomas, a la Sra. Marleny Gonzalez (no posee cedula, responsable Marisa Beatriz D. ced.402-2597880-4 por el monto de RD$ 17,740.00</t>
  </si>
  <si>
    <t>Deposito Cheque  #002171  Asoc. Mujeres Solidarias (AMSI) Donacion a la Sra. Valentina Mirian Alcantara Perez, por el monto de RD$ 26,600.00</t>
  </si>
  <si>
    <t>DEPOSITO VIA TRANSF. ARS SENASA</t>
  </si>
  <si>
    <t>DEPOSITO VIA CK.  ARS SIMAG</t>
  </si>
  <si>
    <t xml:space="preserve">NO. LIBRAMIENTO </t>
  </si>
  <si>
    <t>5003-1</t>
  </si>
  <si>
    <t>ADEVENTS, S.R.L.</t>
  </si>
  <si>
    <t>5007-1</t>
  </si>
  <si>
    <t>5081-1</t>
  </si>
  <si>
    <t>ULTRALAB, S.R.L</t>
  </si>
  <si>
    <t>4851-1</t>
  </si>
  <si>
    <t>DIERECCION GENERAL DE IMPUESTOS INTERNOS</t>
  </si>
  <si>
    <t>PAGO NOMINAVACACIONES NO DISFRUTADAS EX COLABORADORE POR SENTENCIA NUM.0030-1642-2023-SSEN-00064 SEPTIEMBRE  2023 FP</t>
  </si>
  <si>
    <t>NOMINA INDEMNIZACION EX COLABORADORES POR SENTENCIA NUM. 0030-1642-2023-SSEN-0064  SEPTIEMBRE  2023 FP</t>
  </si>
  <si>
    <t>5244-1</t>
  </si>
  <si>
    <t>NOMINA PERSONAL HORAS EXTRAS  MAYO   2023 FP</t>
  </si>
  <si>
    <t>5246-1</t>
  </si>
  <si>
    <t>NOMINA PERSONAL HORAS EXTRAS   JULIO 2023 FP</t>
  </si>
  <si>
    <t>5248-1</t>
  </si>
  <si>
    <t>NOMINA PERSONAL HORAS EXTRAS   JUNIO 2023 FP</t>
  </si>
  <si>
    <t>5250-1</t>
  </si>
  <si>
    <t>NOMINA PERSONAL HORAS EXTRAS   AGOSTO 2023 FP</t>
  </si>
  <si>
    <t>NOMINA PERSONAL CARÁCTER EVENTUAL  EXTRANJEROS OCTUBRE 2023 FP</t>
  </si>
  <si>
    <t>5199-1</t>
  </si>
  <si>
    <t>NOMINA ADICIONAL  PERSONAL CARÁCTER TEMPORAL  OCTUBRE 2023 FP</t>
  </si>
  <si>
    <t>5240-1</t>
  </si>
  <si>
    <t>NOMINA PERSONAL CARÁCTER SUPLENCIA  OCTUBRE 2023 FP</t>
  </si>
  <si>
    <t>5242-1</t>
  </si>
  <si>
    <t>NOMINA PERSONAL CARÁCTER EVENTUAL   OCTUBRE 2023 FP</t>
  </si>
  <si>
    <t>5326-1</t>
  </si>
  <si>
    <t>5330-1</t>
  </si>
  <si>
    <t>5335-1</t>
  </si>
  <si>
    <t>5339-1</t>
  </si>
  <si>
    <t>5345-1</t>
  </si>
  <si>
    <t>5351-1</t>
  </si>
  <si>
    <t>SEGUROS UNIVERSAL, S.R.L.</t>
  </si>
  <si>
    <t>5353-1</t>
  </si>
  <si>
    <t>5355-1</t>
  </si>
  <si>
    <t>5357-1</t>
  </si>
  <si>
    <t>5359-1</t>
  </si>
  <si>
    <t>5361-1</t>
  </si>
  <si>
    <t>5364-1</t>
  </si>
  <si>
    <t>DSETA GROUP, S.R.L.</t>
  </si>
  <si>
    <t>5375-1</t>
  </si>
  <si>
    <t>QUIMICOS ESPECIALIZADOS (QUIES)</t>
  </si>
  <si>
    <t>5378-1</t>
  </si>
  <si>
    <t>5380-1</t>
  </si>
  <si>
    <t>5382-1</t>
  </si>
  <si>
    <t>5384-1</t>
  </si>
  <si>
    <t>INCLISE, S.R.L.</t>
  </si>
  <si>
    <t>5387-1</t>
  </si>
  <si>
    <t>AIR LIQUIDE DOMINICANA, SAS.</t>
  </si>
  <si>
    <t>5389-1</t>
  </si>
  <si>
    <t>FARMACO QUIMICA NACIONAL, S.A.</t>
  </si>
  <si>
    <t>5397-1</t>
  </si>
  <si>
    <t>5391-1</t>
  </si>
  <si>
    <t>VZ CONTROLES INDUSTRIALES, S.R.L.</t>
  </si>
  <si>
    <t>5393-1</t>
  </si>
  <si>
    <t>DEMEERO CONSTRUCTIRA, S.R.L.</t>
  </si>
  <si>
    <t>5395-1</t>
  </si>
  <si>
    <t>MARINO REYES GUILAMO</t>
  </si>
  <si>
    <t>5399-1</t>
  </si>
  <si>
    <t>BICOMARA COMERCIAL, S.R.L.</t>
  </si>
  <si>
    <t>5401-1</t>
  </si>
  <si>
    <t>GLOBAL MEDICA DOMINICANA - GMD, S.A.</t>
  </si>
  <si>
    <t>5409-1</t>
  </si>
  <si>
    <t>MULTISERVICIOS, F&amp;S, S.R.L.</t>
  </si>
  <si>
    <t>5411-1</t>
  </si>
  <si>
    <t>GROUP Z HEALTHCARE PRODUCTS DOMINICANA, SRL</t>
  </si>
  <si>
    <t>5416-1</t>
  </si>
  <si>
    <t>BRONTILLO, S.R.L.</t>
  </si>
  <si>
    <t>5419-1</t>
  </si>
  <si>
    <t>CARIBBEAN INTEGRATED SOLUTIONS, S.R.L.</t>
  </si>
  <si>
    <t>5421-1</t>
  </si>
  <si>
    <t>5423-1</t>
  </si>
  <si>
    <t>SUPLIDORA NACIONAL DE TECNOLOGIA SNT, S,R,L</t>
  </si>
  <si>
    <t>5425-1</t>
  </si>
  <si>
    <t>OFFITEK, S.R.L.</t>
  </si>
  <si>
    <t>5427-1</t>
  </si>
  <si>
    <t>CUANTICA, S.R.L.</t>
  </si>
  <si>
    <t>5429-1</t>
  </si>
  <si>
    <t>GERENFAR, S.R.L.</t>
  </si>
  <si>
    <t>5431-1</t>
  </si>
  <si>
    <t>GRUPO LGC, S.R.L.</t>
  </si>
  <si>
    <t>5433-1</t>
  </si>
  <si>
    <t>PRODUCTOS MEDICOS Y QUIRURGICOS, S.A. (PROMEDICA)</t>
  </si>
  <si>
    <t>5537-1</t>
  </si>
  <si>
    <t>ECO DOMINICANA ROGER, S.R.L.</t>
  </si>
  <si>
    <t>5440-1</t>
  </si>
  <si>
    <t>RQD HIGIENICOS, S.R.L.</t>
  </si>
  <si>
    <t>5444-1</t>
  </si>
  <si>
    <t>GRUPO FARMACEUTICO CAR-M,  S. R. L.</t>
  </si>
  <si>
    <t>5561-1</t>
  </si>
  <si>
    <t>SAGA PHARMA, S.R.L.</t>
  </si>
  <si>
    <t>5456-1</t>
  </si>
  <si>
    <t>RONAJUS FARMACEUTICA, S.R.L.</t>
  </si>
  <si>
    <t>5523-1</t>
  </si>
  <si>
    <t>5465-1</t>
  </si>
  <si>
    <t>5459-1</t>
  </si>
  <si>
    <t>CIRCUIMED, S.R.L.</t>
  </si>
  <si>
    <t>5461-1</t>
  </si>
  <si>
    <t>JEAN CARLOS BASULTO LOPEZ</t>
  </si>
  <si>
    <t>5491-1</t>
  </si>
  <si>
    <t>5493-1</t>
  </si>
  <si>
    <t>JORSA MULTISERVICES, S.R.L.</t>
  </si>
  <si>
    <t>5495-1</t>
  </si>
  <si>
    <t>ARGOS FARMACEUTICA, S.R.L.</t>
  </si>
  <si>
    <t>5497-1</t>
  </si>
  <si>
    <t>LINAMED, S.R.L.</t>
  </si>
  <si>
    <t>5499-1</t>
  </si>
  <si>
    <t>KPHAR COMERCIAL, S.R.L.</t>
  </si>
  <si>
    <t>5501-1</t>
  </si>
  <si>
    <t>PRO PHARMACEUTICAK PEÑA, S.R.L.</t>
  </si>
  <si>
    <t>5503-1</t>
  </si>
  <si>
    <t>SABADA INVESTMENT, S.R.L.</t>
  </si>
  <si>
    <t>5584-1</t>
  </si>
  <si>
    <t>5508-1</t>
  </si>
  <si>
    <t>SERVICIOS E INSTALACIONES TECNICAS,  S.R.L.</t>
  </si>
  <si>
    <t>5510-1</t>
  </si>
  <si>
    <t>TRIGAS DEL CARIBE, S.R.L.</t>
  </si>
  <si>
    <t>5512-1</t>
  </si>
  <si>
    <t>5533-1</t>
  </si>
  <si>
    <t>5535-1</t>
  </si>
  <si>
    <t>5556-1</t>
  </si>
  <si>
    <t>5550-1</t>
  </si>
  <si>
    <t>5565-1</t>
  </si>
  <si>
    <t>CAPELLAN DENTAL, S.R.L.</t>
  </si>
  <si>
    <t>5567-1</t>
  </si>
  <si>
    <t>MARCEL CRISTINA HIDALGO DE LOS SANTOS</t>
  </si>
  <si>
    <t>5594-1</t>
  </si>
  <si>
    <t>MANUEL DE MOYA, S.R.L.</t>
  </si>
  <si>
    <t>5596-1</t>
  </si>
  <si>
    <t>INTESOL CORPORATION, S.R.L.</t>
  </si>
  <si>
    <t>5598-1</t>
  </si>
  <si>
    <t>JEMAES GRAPHIC, S.R.L.</t>
  </si>
  <si>
    <t>5600-1</t>
  </si>
  <si>
    <t>CROMEDIX, S.R.L.</t>
  </si>
  <si>
    <t>Del 01 Al 31 De  Octubre 2023</t>
  </si>
  <si>
    <t>GRUPO CAROL S.A.S.</t>
  </si>
  <si>
    <t>IHARA CRISTI LOW FERNANDEZ BAUTISTA</t>
  </si>
  <si>
    <t>MAYERLYN CASTILLO SANTANA</t>
  </si>
  <si>
    <t>IRENE JIMENEZ VENTURA</t>
  </si>
  <si>
    <t>PETRONILA ROSARIO FELIPE</t>
  </si>
  <si>
    <t>ANA LIDIA MARTINEZ BELTRAN</t>
  </si>
  <si>
    <t>AMMI ESTHER MATEO ARAUJO DE CASTILLO</t>
  </si>
  <si>
    <t>MARTINA GARCIA PAULINO</t>
  </si>
  <si>
    <t>LUIS EDUARDO PEREZ</t>
  </si>
  <si>
    <t>ANA DOMINGA LORENZA FIRPO SANTOS</t>
  </si>
  <si>
    <t>JOSEFINA DEL ROSARIO BERROA</t>
  </si>
  <si>
    <t>CRISTINA CASTRO ASTACIO</t>
  </si>
  <si>
    <t>JOSE ISABEL CASILLA</t>
  </si>
  <si>
    <t>MIGUELINA SIERRA GUZMAN</t>
  </si>
  <si>
    <t>ANYELA JAZMIN MORILLO ROJAS</t>
  </si>
  <si>
    <t>CARMEN YVELISSE GARCIA</t>
  </si>
  <si>
    <t>CARMEN NURYS MONTAS</t>
  </si>
  <si>
    <t>HALEN JULISSA CIPRIAN PEÑA</t>
  </si>
  <si>
    <t>MARISOL CASTILLO DE DERIS</t>
  </si>
  <si>
    <t>PASCUALA CABRERA BLANCO</t>
  </si>
  <si>
    <t>COMISION NACIONAL DE ENERGIA</t>
  </si>
  <si>
    <t>ANGEL DIAZ DEL ROSARIO</t>
  </si>
  <si>
    <t>CARLOS MANUEL PICHARDO VALENTIN</t>
  </si>
  <si>
    <t>VIRGINIA MARIA MENDEZ MEDINA</t>
  </si>
  <si>
    <t>MARLENYS EUSEBIO GUILAMO DE AGUSTIN</t>
  </si>
  <si>
    <t>ERIC JOSE SANCHEZ FROMETA</t>
  </si>
  <si>
    <t>DOMINGA ALTAGRACIA RODRIGUEZ CARRASCO</t>
  </si>
  <si>
    <t>ELIZABETH DEL CARMEN DOMINGUEZ</t>
  </si>
  <si>
    <t>ISABEL ALTAGRACIA ESTEVEZ R DE CARRASCO</t>
  </si>
  <si>
    <t>RINA YIRDA ROSA GENAO</t>
  </si>
  <si>
    <t>KATY PEREZ URBAEZ</t>
  </si>
  <si>
    <t>CERTIFICACION CHEQUE PRIVADO 2121  COMISION NACIONAL DE ENERGIA</t>
  </si>
  <si>
    <t>0124-2023</t>
  </si>
  <si>
    <t>ANGLOAMERICANA DE SEGUROS, S.A.</t>
  </si>
  <si>
    <t>0125-2023</t>
  </si>
  <si>
    <t>COLECTOR DE IMPUESTOS INTERNOS</t>
  </si>
  <si>
    <t>RAFAEL ANTONIO PICHARDO CONCEPCION</t>
  </si>
  <si>
    <t>ARCHIVO GENERAL DE LA NACION</t>
  </si>
  <si>
    <t>DEPOSITO VIA TRANSF. MINISTERIO DE SALUD PUBLICA</t>
  </si>
  <si>
    <t>DEPOSITO  VIA TRANSFERENCIA, GABINETE SOCIAL DE LA PRESIDENCIA POR LA JORNADA DE PREVENCION DEL CANCER POR EL MONTO DE RD$500,000.00</t>
  </si>
  <si>
    <t>NOMINA COMPENSACION MIILITAR OCTUBRE 2023, FONDO GENERAL</t>
  </si>
  <si>
    <t>NOMINA COMPENSACION ESPECIAL OCTUBRE  2023 FONDO GENERAL</t>
  </si>
  <si>
    <t>NOMINA  PERSONAL CARÁCTER TEMPORAL (CICLOTRON)  OCTUBRE 2023 FONDO GENERAL</t>
  </si>
  <si>
    <t>NOMINA  PERSONAL CARÁCTER FIJO   OCTUBRE 2023 FONDO GENERAL</t>
  </si>
  <si>
    <t>NOMINA  PERSONAL CARÁCTER TEMPORAL OCTUBRE 2023 FONDO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</si>
</sst>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8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0" fontId="22" fillId="0" borderId="2" xfId="0" applyFont="1" applyFill="1" applyBorder="1" applyAlignment="1">
      <alignment wrapText="1"/>
    </xf>
    <xf numFmtId="0" fontId="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3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165" fontId="28" fillId="0" borderId="6" xfId="0" applyNumberFormat="1" applyFont="1" applyFill="1" applyBorder="1" applyAlignment="1">
      <alignment horizontal="center" vertical="center"/>
    </xf>
    <xf numFmtId="43" fontId="29" fillId="0" borderId="6" xfId="1" applyFont="1" applyFill="1" applyBorder="1" applyAlignment="1">
      <alignment vertical="center"/>
    </xf>
    <xf numFmtId="43" fontId="28" fillId="0" borderId="6" xfId="1" applyFont="1" applyFill="1" applyBorder="1" applyAlignment="1">
      <alignment horizontal="right" vertical="center"/>
    </xf>
    <xf numFmtId="0" fontId="30" fillId="3" borderId="7" xfId="0" applyFont="1" applyFill="1" applyBorder="1" applyAlignment="1">
      <alignment horizontal="center" vertical="center"/>
    </xf>
    <xf numFmtId="165" fontId="30" fillId="0" borderId="7" xfId="0" applyNumberFormat="1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vertical="center" wrapText="1"/>
    </xf>
    <xf numFmtId="43" fontId="30" fillId="0" borderId="7" xfId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vertical="center" wrapText="1"/>
    </xf>
    <xf numFmtId="43" fontId="1" fillId="3" borderId="0" xfId="0" applyNumberFormat="1" applyFont="1" applyFill="1" applyAlignment="1">
      <alignment horizontal="center" vertical="center"/>
    </xf>
    <xf numFmtId="0" fontId="31" fillId="0" borderId="38" xfId="0" applyFont="1" applyFill="1" applyBorder="1" applyAlignment="1">
      <alignment vertical="center" wrapText="1"/>
    </xf>
    <xf numFmtId="4" fontId="28" fillId="3" borderId="20" xfId="0" applyNumberFormat="1" applyFont="1" applyFill="1" applyBorder="1" applyAlignment="1">
      <alignment horizontal="right" vertical="center"/>
    </xf>
    <xf numFmtId="43" fontId="29" fillId="0" borderId="21" xfId="1" applyFont="1" applyFill="1" applyBorder="1" applyAlignment="1">
      <alignment vertical="center"/>
    </xf>
    <xf numFmtId="43" fontId="1" fillId="3" borderId="0" xfId="1" applyFont="1" applyFill="1" applyAlignment="1">
      <alignment vertical="center"/>
    </xf>
    <xf numFmtId="4" fontId="28" fillId="3" borderId="0" xfId="0" applyNumberFormat="1" applyFont="1" applyFill="1" applyBorder="1" applyAlignment="1">
      <alignment horizontal="center" vertical="center"/>
    </xf>
    <xf numFmtId="0" fontId="31" fillId="0" borderId="0" xfId="0" applyFont="1"/>
    <xf numFmtId="0" fontId="29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32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3" borderId="0" xfId="0" applyFont="1" applyFill="1" applyBorder="1" applyAlignment="1">
      <alignment horizontal="center" vertical="center"/>
    </xf>
    <xf numFmtId="4" fontId="28" fillId="3" borderId="19" xfId="0" applyNumberFormat="1" applyFont="1" applyFill="1" applyBorder="1" applyAlignment="1">
      <alignment horizontal="center" vertical="center"/>
    </xf>
    <xf numFmtId="4" fontId="28" fillId="3" borderId="20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209550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273</xdr:row>
      <xdr:rowOff>28575</xdr:rowOff>
    </xdr:from>
    <xdr:to>
      <xdr:col>7</xdr:col>
      <xdr:colOff>1062037</xdr:colOff>
      <xdr:row>283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0</xdr:row>
      <xdr:rowOff>19050</xdr:rowOff>
    </xdr:from>
    <xdr:to>
      <xdr:col>9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7</xdr:col>
      <xdr:colOff>143435</xdr:colOff>
      <xdr:row>8</xdr:row>
      <xdr:rowOff>27214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113</xdr:row>
      <xdr:rowOff>47625</xdr:rowOff>
    </xdr:from>
    <xdr:to>
      <xdr:col>9</xdr:col>
      <xdr:colOff>699328</xdr:colOff>
      <xdr:row>123</xdr:row>
      <xdr:rowOff>118862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114</xdr:row>
      <xdr:rowOff>38100</xdr:rowOff>
    </xdr:from>
    <xdr:to>
      <xdr:col>9</xdr:col>
      <xdr:colOff>851728</xdr:colOff>
      <xdr:row>124</xdr:row>
      <xdr:rowOff>118861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115</xdr:row>
      <xdr:rowOff>38100</xdr:rowOff>
    </xdr:from>
    <xdr:to>
      <xdr:col>9</xdr:col>
      <xdr:colOff>946978</xdr:colOff>
      <xdr:row>125</xdr:row>
      <xdr:rowOff>109339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116</xdr:row>
      <xdr:rowOff>28575</xdr:rowOff>
    </xdr:from>
    <xdr:to>
      <xdr:col>9</xdr:col>
      <xdr:colOff>946978</xdr:colOff>
      <xdr:row>126</xdr:row>
      <xdr:rowOff>109339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1352550</xdr:colOff>
      <xdr:row>0</xdr:row>
      <xdr:rowOff>66675</xdr:rowOff>
    </xdr:from>
    <xdr:to>
      <xdr:col>10</xdr:col>
      <xdr:colOff>1591874</xdr:colOff>
      <xdr:row>6</xdr:row>
      <xdr:rowOff>38821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4955">
          <cell r="G4955">
            <v>25985694.430399857</v>
          </cell>
        </row>
        <row r="5242">
          <cell r="G5242">
            <v>28326541.738399848</v>
          </cell>
        </row>
      </sheetData>
      <sheetData sheetId="1"/>
      <sheetData sheetId="2">
        <row r="3533">
          <cell r="J3533">
            <v>-22490888.827999979</v>
          </cell>
        </row>
        <row r="3707">
          <cell r="J3707">
            <v>-26926812.122999974</v>
          </cell>
        </row>
      </sheetData>
      <sheetData sheetId="3">
        <row r="764">
          <cell r="J764">
            <v>-37904.922199988352</v>
          </cell>
        </row>
        <row r="820">
          <cell r="J820">
            <v>1766139.7248000104</v>
          </cell>
        </row>
      </sheetData>
      <sheetData sheetId="4"/>
      <sheetData sheetId="5">
        <row r="866">
          <cell r="G866">
            <v>12583.463999938918</v>
          </cell>
        </row>
        <row r="889">
          <cell r="G889">
            <v>12414.683999940054</v>
          </cell>
        </row>
      </sheetData>
      <sheetData sheetId="6">
        <row r="70">
          <cell r="J70">
            <v>94946.429999999746</v>
          </cell>
        </row>
        <row r="71">
          <cell r="J71">
            <v>94771.429999999746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22"/>
  <sheetViews>
    <sheetView view="pageBreakPreview" topLeftCell="B1" zoomScale="80" zoomScaleNormal="80" zoomScaleSheetLayoutView="80" workbookViewId="0">
      <selection activeCell="H284" sqref="H284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7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5"/>
    </row>
    <row r="2" spans="1:14" s="11" customFormat="1" x14ac:dyDescent="0.2">
      <c r="F2" s="175"/>
    </row>
    <row r="3" spans="1:14" s="14" customFormat="1" ht="12" customHeight="1" x14ac:dyDescent="0.2">
      <c r="F3" s="176"/>
    </row>
    <row r="4" spans="1:14" s="15" customFormat="1" ht="18" customHeight="1" x14ac:dyDescent="0.3">
      <c r="A4" s="16"/>
      <c r="B4" s="12"/>
      <c r="C4" s="16"/>
      <c r="D4" s="16"/>
      <c r="E4" s="16"/>
      <c r="F4" s="177"/>
      <c r="G4" s="16"/>
      <c r="H4" s="16"/>
      <c r="I4" s="16"/>
    </row>
    <row r="5" spans="1:14" s="13" customFormat="1" ht="18.75" x14ac:dyDescent="0.2">
      <c r="A5" s="231"/>
      <c r="B5" s="231"/>
      <c r="C5" s="231"/>
      <c r="D5" s="231"/>
      <c r="E5" s="231"/>
      <c r="F5" s="231"/>
      <c r="G5" s="231"/>
    </row>
    <row r="6" spans="1:14" s="15" customFormat="1" ht="18.75" x14ac:dyDescent="0.3">
      <c r="A6" s="231" t="s">
        <v>10</v>
      </c>
      <c r="B6" s="231"/>
      <c r="C6" s="231"/>
      <c r="D6" s="231"/>
      <c r="E6" s="231"/>
      <c r="F6" s="231"/>
      <c r="G6" s="231"/>
      <c r="H6" s="16"/>
      <c r="I6" s="16"/>
    </row>
    <row r="7" spans="1:14" s="14" customFormat="1" ht="18.75" x14ac:dyDescent="0.2">
      <c r="A7" s="231" t="s">
        <v>15</v>
      </c>
      <c r="B7" s="231"/>
      <c r="C7" s="231"/>
      <c r="D7" s="231"/>
      <c r="E7" s="231"/>
      <c r="F7" s="231"/>
      <c r="G7" s="231"/>
    </row>
    <row r="8" spans="1:14" s="17" customFormat="1" ht="21" customHeight="1" x14ac:dyDescent="0.2">
      <c r="A8" s="237" t="s">
        <v>3</v>
      </c>
      <c r="B8" s="237"/>
      <c r="C8" s="237"/>
      <c r="D8" s="237"/>
      <c r="E8" s="237"/>
      <c r="F8" s="237"/>
      <c r="G8" s="237"/>
    </row>
    <row r="9" spans="1:14" s="14" customFormat="1" ht="18.75" x14ac:dyDescent="0.2">
      <c r="A9" s="238" t="s">
        <v>86</v>
      </c>
      <c r="B9" s="238"/>
      <c r="C9" s="238"/>
      <c r="D9" s="238"/>
      <c r="E9" s="238"/>
      <c r="F9" s="238"/>
      <c r="G9" s="238"/>
    </row>
    <row r="10" spans="1:14" s="14" customFormat="1" ht="18.75" x14ac:dyDescent="0.2">
      <c r="A10" s="15"/>
      <c r="B10" s="31"/>
      <c r="C10" s="31"/>
      <c r="D10" s="31"/>
      <c r="E10" s="31"/>
      <c r="F10" s="178"/>
      <c r="G10" s="15"/>
    </row>
    <row r="11" spans="1:14" s="11" customFormat="1" ht="19.5" customHeight="1" thickBot="1" x14ac:dyDescent="0.25">
      <c r="F11" s="175"/>
      <c r="N11" s="30"/>
    </row>
    <row r="12" spans="1:14" s="3" customFormat="1" ht="27.75" customHeight="1" thickTop="1" thickBot="1" x14ac:dyDescent="0.25">
      <c r="A12" s="234"/>
      <c r="B12" s="233" t="s">
        <v>14</v>
      </c>
      <c r="C12" s="233"/>
      <c r="D12" s="233"/>
      <c r="E12" s="233"/>
      <c r="F12" s="233"/>
      <c r="G12" s="233"/>
      <c r="H12" s="7"/>
      <c r="I12" s="7"/>
      <c r="J12" s="7"/>
      <c r="K12" s="7"/>
    </row>
    <row r="13" spans="1:14" s="3" customFormat="1" ht="27.75" customHeight="1" thickTop="1" thickBot="1" x14ac:dyDescent="0.25">
      <c r="A13" s="234"/>
      <c r="B13" s="232" t="s">
        <v>15</v>
      </c>
      <c r="C13" s="232"/>
      <c r="D13" s="232"/>
      <c r="E13" s="232"/>
      <c r="F13" s="232"/>
      <c r="G13" s="71">
        <f>'[1]CTA. RECOLECTORA (010) y 3000'!$G$4955</f>
        <v>25985694.430399857</v>
      </c>
      <c r="H13" s="7"/>
      <c r="I13" s="7"/>
      <c r="J13" s="7"/>
      <c r="K13" s="7"/>
    </row>
    <row r="14" spans="1:14" s="3" customFormat="1" ht="26.25" customHeight="1" thickTop="1" thickBot="1" x14ac:dyDescent="0.25">
      <c r="A14" s="234"/>
      <c r="B14" s="236"/>
      <c r="C14" s="236"/>
      <c r="D14" s="236"/>
      <c r="E14" s="236"/>
      <c r="F14" s="236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5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42">
        <v>45199</v>
      </c>
      <c r="E16" s="144">
        <f>'[2]CTA. RECOLECTORA (010)'!E6</f>
        <v>0</v>
      </c>
      <c r="F16" s="145">
        <v>0</v>
      </c>
      <c r="G16" s="146">
        <f>+G13</f>
        <v>25985694.430399857</v>
      </c>
      <c r="H16" s="76"/>
    </row>
    <row r="17" spans="1:7" s="10" customFormat="1" ht="27" customHeight="1" thickTop="1" thickBot="1" x14ac:dyDescent="0.25">
      <c r="A17" s="42"/>
      <c r="B17" s="109">
        <v>45200</v>
      </c>
      <c r="C17" s="110"/>
      <c r="D17" s="111" t="s">
        <v>87</v>
      </c>
      <c r="E17" s="112"/>
      <c r="F17" s="179">
        <v>1098.67</v>
      </c>
      <c r="G17" s="113">
        <f>G16+E17-F17</f>
        <v>25984595.760399856</v>
      </c>
    </row>
    <row r="18" spans="1:7" s="10" customFormat="1" ht="18" thickTop="1" thickBot="1" x14ac:dyDescent="0.25">
      <c r="A18" s="24"/>
      <c r="B18" s="114">
        <v>45200</v>
      </c>
      <c r="C18" s="115"/>
      <c r="D18" s="111" t="s">
        <v>40</v>
      </c>
      <c r="E18" s="112">
        <v>18500</v>
      </c>
      <c r="F18" s="180"/>
      <c r="G18" s="113">
        <f t="shared" ref="G18:G66" si="0">G17+E18-F18</f>
        <v>26003095.760399856</v>
      </c>
    </row>
    <row r="19" spans="1:7" s="7" customFormat="1" ht="18" thickTop="1" thickBot="1" x14ac:dyDescent="0.25">
      <c r="A19" s="24"/>
      <c r="B19" s="114">
        <v>45200</v>
      </c>
      <c r="C19" s="115"/>
      <c r="D19" s="111" t="s">
        <v>28</v>
      </c>
      <c r="E19" s="112">
        <v>13500</v>
      </c>
      <c r="F19" s="180">
        <v>367.2</v>
      </c>
      <c r="G19" s="113">
        <f t="shared" si="0"/>
        <v>26016228.560399856</v>
      </c>
    </row>
    <row r="20" spans="1:7" s="7" customFormat="1" ht="18" thickTop="1" thickBot="1" x14ac:dyDescent="0.25">
      <c r="A20" s="24"/>
      <c r="B20" s="114">
        <v>45201</v>
      </c>
      <c r="C20" s="115"/>
      <c r="D20" s="111" t="s">
        <v>40</v>
      </c>
      <c r="E20" s="112">
        <v>51725</v>
      </c>
      <c r="F20" s="180"/>
      <c r="G20" s="113">
        <f t="shared" si="0"/>
        <v>26067953.560399856</v>
      </c>
    </row>
    <row r="21" spans="1:7" s="7" customFormat="1" ht="18" thickTop="1" thickBot="1" x14ac:dyDescent="0.25">
      <c r="A21" s="24"/>
      <c r="B21" s="114">
        <v>45201</v>
      </c>
      <c r="C21" s="115"/>
      <c r="D21" s="111" t="s">
        <v>40</v>
      </c>
      <c r="E21" s="112">
        <v>39100</v>
      </c>
      <c r="F21" s="180"/>
      <c r="G21" s="113">
        <f t="shared" si="0"/>
        <v>26107053.560399856</v>
      </c>
    </row>
    <row r="22" spans="1:7" s="7" customFormat="1" ht="18" thickTop="1" thickBot="1" x14ac:dyDescent="0.25">
      <c r="A22" s="24"/>
      <c r="B22" s="114">
        <v>45201</v>
      </c>
      <c r="C22" s="115"/>
      <c r="D22" s="111" t="s">
        <v>40</v>
      </c>
      <c r="E22" s="112">
        <v>10685</v>
      </c>
      <c r="F22" s="180"/>
      <c r="G22" s="113">
        <f t="shared" si="0"/>
        <v>26117738.560399856</v>
      </c>
    </row>
    <row r="23" spans="1:7" s="7" customFormat="1" ht="18" thickTop="1" thickBot="1" x14ac:dyDescent="0.25">
      <c r="A23" s="24"/>
      <c r="B23" s="114">
        <v>45201</v>
      </c>
      <c r="C23" s="115"/>
      <c r="D23" s="111" t="s">
        <v>40</v>
      </c>
      <c r="E23" s="112">
        <v>7755</v>
      </c>
      <c r="F23" s="180"/>
      <c r="G23" s="113">
        <f t="shared" si="0"/>
        <v>26125493.560399856</v>
      </c>
    </row>
    <row r="24" spans="1:7" s="7" customFormat="1" ht="18" thickTop="1" thickBot="1" x14ac:dyDescent="0.25">
      <c r="A24" s="24"/>
      <c r="B24" s="114">
        <v>45201</v>
      </c>
      <c r="C24" s="115"/>
      <c r="D24" s="111" t="s">
        <v>40</v>
      </c>
      <c r="E24" s="112">
        <v>3765</v>
      </c>
      <c r="F24" s="180"/>
      <c r="G24" s="113">
        <f t="shared" si="0"/>
        <v>26129258.560399856</v>
      </c>
    </row>
    <row r="25" spans="1:7" s="7" customFormat="1" ht="18" customHeight="1" thickTop="1" thickBot="1" x14ac:dyDescent="0.25">
      <c r="A25" s="24"/>
      <c r="B25" s="114">
        <v>45201</v>
      </c>
      <c r="C25" s="115"/>
      <c r="D25" s="111" t="s">
        <v>40</v>
      </c>
      <c r="E25" s="112">
        <v>43100</v>
      </c>
      <c r="F25" s="180"/>
      <c r="G25" s="113">
        <f t="shared" si="0"/>
        <v>26172358.560399856</v>
      </c>
    </row>
    <row r="26" spans="1:7" s="7" customFormat="1" ht="18" thickTop="1" thickBot="1" x14ac:dyDescent="0.25">
      <c r="A26" s="24"/>
      <c r="B26" s="114">
        <v>45201</v>
      </c>
      <c r="C26" s="115"/>
      <c r="D26" s="111" t="s">
        <v>28</v>
      </c>
      <c r="E26" s="112">
        <v>121454.25</v>
      </c>
      <c r="F26" s="180">
        <v>3171.48</v>
      </c>
      <c r="G26" s="113">
        <f t="shared" si="0"/>
        <v>26290641.330399856</v>
      </c>
    </row>
    <row r="27" spans="1:7" s="7" customFormat="1" ht="17.25" customHeight="1" thickTop="1" thickBot="1" x14ac:dyDescent="0.25">
      <c r="A27" s="24"/>
      <c r="B27" s="114">
        <v>45201</v>
      </c>
      <c r="C27" s="115"/>
      <c r="D27" s="111" t="s">
        <v>72</v>
      </c>
      <c r="E27" s="112">
        <v>16598.82</v>
      </c>
      <c r="F27" s="180"/>
      <c r="G27" s="113">
        <f t="shared" si="0"/>
        <v>26307240.150399856</v>
      </c>
    </row>
    <row r="28" spans="1:7" s="7" customFormat="1" ht="18.75" customHeight="1" thickTop="1" thickBot="1" x14ac:dyDescent="0.25">
      <c r="A28" s="24"/>
      <c r="B28" s="114">
        <v>45201</v>
      </c>
      <c r="C28" s="115"/>
      <c r="D28" s="111" t="s">
        <v>88</v>
      </c>
      <c r="E28" s="112">
        <v>497045.53</v>
      </c>
      <c r="F28" s="180"/>
      <c r="G28" s="113">
        <f t="shared" si="0"/>
        <v>26804285.680399857</v>
      </c>
    </row>
    <row r="29" spans="1:7" s="7" customFormat="1" ht="31.5" thickTop="1" thickBot="1" x14ac:dyDescent="0.25">
      <c r="A29" s="24"/>
      <c r="B29" s="114">
        <v>45201</v>
      </c>
      <c r="C29" s="115"/>
      <c r="D29" s="111" t="s">
        <v>89</v>
      </c>
      <c r="E29" s="112">
        <v>35130</v>
      </c>
      <c r="F29" s="180"/>
      <c r="G29" s="113">
        <f t="shared" si="0"/>
        <v>26839415.680399857</v>
      </c>
    </row>
    <row r="30" spans="1:7" s="7" customFormat="1" ht="18" thickTop="1" thickBot="1" x14ac:dyDescent="0.25">
      <c r="A30" s="24"/>
      <c r="B30" s="114">
        <v>45202</v>
      </c>
      <c r="C30" s="115"/>
      <c r="D30" s="111" t="s">
        <v>40</v>
      </c>
      <c r="E30" s="112">
        <v>77975</v>
      </c>
      <c r="F30" s="180"/>
      <c r="G30" s="113">
        <f t="shared" si="0"/>
        <v>26917390.680399857</v>
      </c>
    </row>
    <row r="31" spans="1:7" s="7" customFormat="1" ht="18" thickTop="1" thickBot="1" x14ac:dyDescent="0.25">
      <c r="A31" s="24"/>
      <c r="B31" s="114">
        <v>45202</v>
      </c>
      <c r="C31" s="115"/>
      <c r="D31" s="111" t="s">
        <v>40</v>
      </c>
      <c r="E31" s="112">
        <v>79402</v>
      </c>
      <c r="F31" s="180"/>
      <c r="G31" s="113">
        <f t="shared" si="0"/>
        <v>26996792.680399857</v>
      </c>
    </row>
    <row r="32" spans="1:7" s="7" customFormat="1" ht="14.25" customHeight="1" thickTop="1" thickBot="1" x14ac:dyDescent="0.25">
      <c r="A32" s="24"/>
      <c r="B32" s="114">
        <v>45202</v>
      </c>
      <c r="C32" s="115"/>
      <c r="D32" s="111" t="s">
        <v>40</v>
      </c>
      <c r="E32" s="112">
        <v>8170</v>
      </c>
      <c r="F32" s="180"/>
      <c r="G32" s="113">
        <f t="shared" si="0"/>
        <v>27004962.680399857</v>
      </c>
    </row>
    <row r="33" spans="1:9" s="7" customFormat="1" ht="18" thickTop="1" thickBot="1" x14ac:dyDescent="0.25">
      <c r="A33" s="24"/>
      <c r="B33" s="114">
        <v>45202</v>
      </c>
      <c r="C33" s="115"/>
      <c r="D33" s="111" t="s">
        <v>40</v>
      </c>
      <c r="E33" s="112">
        <v>7410</v>
      </c>
      <c r="F33" s="180"/>
      <c r="G33" s="113">
        <f t="shared" si="0"/>
        <v>27012372.680399857</v>
      </c>
    </row>
    <row r="34" spans="1:9" s="7" customFormat="1" ht="18" thickTop="1" thickBot="1" x14ac:dyDescent="0.25">
      <c r="A34" s="24"/>
      <c r="B34" s="114">
        <v>45202</v>
      </c>
      <c r="C34" s="115"/>
      <c r="D34" s="111" t="s">
        <v>40</v>
      </c>
      <c r="E34" s="112">
        <v>6205</v>
      </c>
      <c r="F34" s="180"/>
      <c r="G34" s="113">
        <f t="shared" si="0"/>
        <v>27018577.680399857</v>
      </c>
    </row>
    <row r="35" spans="1:9" s="7" customFormat="1" ht="18" customHeight="1" thickTop="1" thickBot="1" x14ac:dyDescent="0.25">
      <c r="A35" s="24"/>
      <c r="B35" s="114">
        <v>45202</v>
      </c>
      <c r="C35" s="115"/>
      <c r="D35" s="111" t="s">
        <v>40</v>
      </c>
      <c r="E35" s="112">
        <v>78855</v>
      </c>
      <c r="F35" s="180"/>
      <c r="G35" s="113">
        <f t="shared" si="0"/>
        <v>27097432.680399857</v>
      </c>
    </row>
    <row r="36" spans="1:9" s="7" customFormat="1" ht="18" thickTop="1" thickBot="1" x14ac:dyDescent="0.25">
      <c r="A36" s="24"/>
      <c r="B36" s="114">
        <v>45202</v>
      </c>
      <c r="C36" s="115"/>
      <c r="D36" s="111" t="s">
        <v>40</v>
      </c>
      <c r="E36" s="112">
        <v>35</v>
      </c>
      <c r="F36" s="180"/>
      <c r="G36" s="113">
        <f t="shared" si="0"/>
        <v>27097467.680399857</v>
      </c>
    </row>
    <row r="37" spans="1:9" s="7" customFormat="1" ht="15" customHeight="1" thickTop="1" thickBot="1" x14ac:dyDescent="0.25">
      <c r="A37" s="24"/>
      <c r="B37" s="114">
        <v>45202</v>
      </c>
      <c r="C37" s="115"/>
      <c r="D37" s="111" t="s">
        <v>28</v>
      </c>
      <c r="E37" s="112">
        <v>79759.45</v>
      </c>
      <c r="F37" s="180">
        <v>2084.6</v>
      </c>
      <c r="G37" s="113">
        <f t="shared" si="0"/>
        <v>27175142.530399855</v>
      </c>
    </row>
    <row r="38" spans="1:9" s="7" customFormat="1" ht="18" customHeight="1" thickTop="1" thickBot="1" x14ac:dyDescent="0.25">
      <c r="A38" s="24"/>
      <c r="B38" s="114">
        <v>45202</v>
      </c>
      <c r="C38" s="115"/>
      <c r="D38" s="111" t="s">
        <v>69</v>
      </c>
      <c r="E38" s="112">
        <v>1678709.05</v>
      </c>
      <c r="F38" s="180"/>
      <c r="G38" s="113">
        <f t="shared" si="0"/>
        <v>28853851.580399856</v>
      </c>
    </row>
    <row r="39" spans="1:9" s="7" customFormat="1" ht="22.5" customHeight="1" thickTop="1" thickBot="1" x14ac:dyDescent="0.25">
      <c r="A39" s="24"/>
      <c r="B39" s="114">
        <v>45202</v>
      </c>
      <c r="C39" s="115"/>
      <c r="D39" s="111" t="s">
        <v>69</v>
      </c>
      <c r="E39" s="112">
        <v>3543714.22</v>
      </c>
      <c r="F39" s="180"/>
      <c r="G39" s="113">
        <f t="shared" si="0"/>
        <v>32397565.800399855</v>
      </c>
    </row>
    <row r="40" spans="1:9" s="7" customFormat="1" ht="18" thickTop="1" thickBot="1" x14ac:dyDescent="0.25">
      <c r="A40" s="24"/>
      <c r="B40" s="114">
        <v>45202</v>
      </c>
      <c r="C40" s="115"/>
      <c r="D40" s="111" t="s">
        <v>69</v>
      </c>
      <c r="E40" s="112">
        <v>1274405.5</v>
      </c>
      <c r="F40" s="180"/>
      <c r="G40" s="113">
        <f t="shared" si="0"/>
        <v>33671971.300399855</v>
      </c>
    </row>
    <row r="41" spans="1:9" s="7" customFormat="1" ht="18" customHeight="1" thickTop="1" thickBot="1" x14ac:dyDescent="0.25">
      <c r="A41" s="24"/>
      <c r="B41" s="114">
        <v>45202</v>
      </c>
      <c r="C41" s="115"/>
      <c r="D41" s="111" t="s">
        <v>69</v>
      </c>
      <c r="E41" s="112">
        <v>64963</v>
      </c>
      <c r="F41" s="181"/>
      <c r="G41" s="113">
        <f t="shared" si="0"/>
        <v>33736934.300399855</v>
      </c>
    </row>
    <row r="42" spans="1:9" s="7" customFormat="1" ht="18" thickTop="1" thickBot="1" x14ac:dyDescent="0.25">
      <c r="A42" s="24"/>
      <c r="B42" s="114">
        <v>45202</v>
      </c>
      <c r="C42" s="115"/>
      <c r="D42" s="111" t="s">
        <v>69</v>
      </c>
      <c r="E42" s="112">
        <v>648759.4</v>
      </c>
      <c r="F42" s="180"/>
      <c r="G42" s="113">
        <f t="shared" si="0"/>
        <v>34385693.700399853</v>
      </c>
    </row>
    <row r="43" spans="1:9" s="7" customFormat="1" ht="18" thickTop="1" thickBot="1" x14ac:dyDescent="0.25">
      <c r="A43" s="24"/>
      <c r="B43" s="114">
        <v>45202</v>
      </c>
      <c r="C43" s="115"/>
      <c r="D43" s="111" t="s">
        <v>69</v>
      </c>
      <c r="E43" s="112">
        <v>197993</v>
      </c>
      <c r="F43" s="180"/>
      <c r="G43" s="113">
        <f t="shared" si="0"/>
        <v>34583686.700399853</v>
      </c>
    </row>
    <row r="44" spans="1:9" s="7" customFormat="1" ht="29.25" customHeight="1" thickTop="1" thickBot="1" x14ac:dyDescent="0.25">
      <c r="A44" s="24"/>
      <c r="B44" s="114">
        <v>45202</v>
      </c>
      <c r="C44" s="115"/>
      <c r="D44" s="111" t="s">
        <v>90</v>
      </c>
      <c r="E44" s="112">
        <v>20000</v>
      </c>
      <c r="F44" s="180"/>
      <c r="G44" s="113">
        <f t="shared" si="0"/>
        <v>34603686.700399853</v>
      </c>
    </row>
    <row r="45" spans="1:9" s="7" customFormat="1" ht="18.75" customHeight="1" thickTop="1" thickBot="1" x14ac:dyDescent="0.25">
      <c r="A45" s="24"/>
      <c r="B45" s="114">
        <v>45203</v>
      </c>
      <c r="C45" s="115"/>
      <c r="D45" s="129" t="s">
        <v>40</v>
      </c>
      <c r="E45" s="112">
        <v>74020</v>
      </c>
      <c r="F45" s="181"/>
      <c r="G45" s="113">
        <f t="shared" si="0"/>
        <v>34677706.700399853</v>
      </c>
      <c r="H45" s="190"/>
      <c r="I45" s="101"/>
    </row>
    <row r="46" spans="1:9" s="7" customFormat="1" ht="19.5" customHeight="1" thickTop="1" thickBot="1" x14ac:dyDescent="0.25">
      <c r="A46" s="24"/>
      <c r="B46" s="114">
        <v>45203</v>
      </c>
      <c r="C46" s="115"/>
      <c r="D46" s="111" t="s">
        <v>40</v>
      </c>
      <c r="E46" s="112">
        <v>56000</v>
      </c>
      <c r="F46" s="181"/>
      <c r="G46" s="113">
        <f t="shared" si="0"/>
        <v>34733706.700399853</v>
      </c>
    </row>
    <row r="47" spans="1:9" s="7" customFormat="1" ht="18" thickTop="1" thickBot="1" x14ac:dyDescent="0.25">
      <c r="A47" s="24"/>
      <c r="B47" s="114">
        <v>45203</v>
      </c>
      <c r="C47" s="115"/>
      <c r="D47" s="111" t="s">
        <v>40</v>
      </c>
      <c r="E47" s="112">
        <v>13825</v>
      </c>
      <c r="F47" s="180"/>
      <c r="G47" s="113">
        <f t="shared" si="0"/>
        <v>34747531.700399853</v>
      </c>
    </row>
    <row r="48" spans="1:9" s="7" customFormat="1" ht="18" thickTop="1" thickBot="1" x14ac:dyDescent="0.25">
      <c r="A48" s="24"/>
      <c r="B48" s="114">
        <v>45203</v>
      </c>
      <c r="C48" s="115"/>
      <c r="D48" s="111" t="s">
        <v>40</v>
      </c>
      <c r="E48" s="112">
        <v>3050</v>
      </c>
      <c r="F48" s="180"/>
      <c r="G48" s="113">
        <f t="shared" si="0"/>
        <v>34750581.700399853</v>
      </c>
    </row>
    <row r="49" spans="1:7" s="7" customFormat="1" ht="18" thickTop="1" thickBot="1" x14ac:dyDescent="0.25">
      <c r="A49" s="24"/>
      <c r="B49" s="114">
        <v>45203</v>
      </c>
      <c r="C49" s="115"/>
      <c r="D49" s="111" t="s">
        <v>40</v>
      </c>
      <c r="E49" s="112">
        <v>1320</v>
      </c>
      <c r="F49" s="180"/>
      <c r="G49" s="113">
        <f t="shared" si="0"/>
        <v>34751901.700399853</v>
      </c>
    </row>
    <row r="50" spans="1:7" s="7" customFormat="1" ht="18" thickTop="1" thickBot="1" x14ac:dyDescent="0.25">
      <c r="A50" s="24"/>
      <c r="B50" s="114">
        <v>45203</v>
      </c>
      <c r="C50" s="115"/>
      <c r="D50" s="111" t="s">
        <v>40</v>
      </c>
      <c r="E50" s="112">
        <v>16390</v>
      </c>
      <c r="F50" s="180"/>
      <c r="G50" s="113">
        <f t="shared" si="0"/>
        <v>34768291.700399853</v>
      </c>
    </row>
    <row r="51" spans="1:7" s="7" customFormat="1" ht="19.5" customHeight="1" thickTop="1" thickBot="1" x14ac:dyDescent="0.25">
      <c r="A51" s="24"/>
      <c r="B51" s="114">
        <v>45203</v>
      </c>
      <c r="C51" s="115"/>
      <c r="D51" s="111" t="s">
        <v>28</v>
      </c>
      <c r="E51" s="112">
        <v>37693.4</v>
      </c>
      <c r="F51" s="180">
        <v>961.78</v>
      </c>
      <c r="G51" s="113">
        <f t="shared" si="0"/>
        <v>34805023.320399851</v>
      </c>
    </row>
    <row r="52" spans="1:7" s="7" customFormat="1" ht="31.5" thickTop="1" thickBot="1" x14ac:dyDescent="0.25">
      <c r="A52" s="24"/>
      <c r="B52" s="114">
        <v>45203</v>
      </c>
      <c r="C52" s="115"/>
      <c r="D52" s="111" t="s">
        <v>48</v>
      </c>
      <c r="E52" s="112">
        <v>358155</v>
      </c>
      <c r="F52" s="180"/>
      <c r="G52" s="113">
        <f t="shared" si="0"/>
        <v>35163178.320399851</v>
      </c>
    </row>
    <row r="53" spans="1:7" s="7" customFormat="1" ht="24" customHeight="1" thickTop="1" thickBot="1" x14ac:dyDescent="0.25">
      <c r="A53" s="24"/>
      <c r="B53" s="114">
        <v>45203</v>
      </c>
      <c r="C53" s="115"/>
      <c r="D53" s="197" t="s">
        <v>91</v>
      </c>
      <c r="E53" s="112">
        <v>34304.620000000003</v>
      </c>
      <c r="F53" s="182"/>
      <c r="G53" s="113">
        <f t="shared" si="0"/>
        <v>35197482.940399848</v>
      </c>
    </row>
    <row r="54" spans="1:7" s="7" customFormat="1" ht="31.5" customHeight="1" thickTop="1" thickBot="1" x14ac:dyDescent="0.25">
      <c r="A54" s="24"/>
      <c r="B54" s="114">
        <v>45203</v>
      </c>
      <c r="C54" s="115"/>
      <c r="D54" s="111" t="s">
        <v>92</v>
      </c>
      <c r="E54" s="112"/>
      <c r="F54" s="180">
        <v>3047445.22</v>
      </c>
      <c r="G54" s="113">
        <f t="shared" si="0"/>
        <v>32150037.720399849</v>
      </c>
    </row>
    <row r="55" spans="1:7" s="7" customFormat="1" ht="18" thickTop="1" thickBot="1" x14ac:dyDescent="0.25">
      <c r="A55" s="24"/>
      <c r="B55" s="114">
        <v>45204</v>
      </c>
      <c r="C55" s="115"/>
      <c r="D55" s="111" t="s">
        <v>40</v>
      </c>
      <c r="E55" s="112">
        <v>32822</v>
      </c>
      <c r="F55" s="180"/>
      <c r="G55" s="113">
        <f t="shared" si="0"/>
        <v>32182859.720399849</v>
      </c>
    </row>
    <row r="56" spans="1:7" s="7" customFormat="1" ht="18" thickTop="1" thickBot="1" x14ac:dyDescent="0.25">
      <c r="A56" s="24"/>
      <c r="B56" s="114">
        <v>45204</v>
      </c>
      <c r="C56" s="115"/>
      <c r="D56" s="111" t="s">
        <v>40</v>
      </c>
      <c r="E56" s="112">
        <v>3500</v>
      </c>
      <c r="F56" s="181"/>
      <c r="G56" s="113">
        <f t="shared" si="0"/>
        <v>32186359.720399849</v>
      </c>
    </row>
    <row r="57" spans="1:7" s="7" customFormat="1" ht="18" thickTop="1" thickBot="1" x14ac:dyDescent="0.25">
      <c r="A57" s="24"/>
      <c r="B57" s="114">
        <v>45204</v>
      </c>
      <c r="C57" s="115"/>
      <c r="D57" s="111" t="s">
        <v>40</v>
      </c>
      <c r="E57" s="112">
        <v>2070</v>
      </c>
      <c r="F57" s="180"/>
      <c r="G57" s="113">
        <f t="shared" si="0"/>
        <v>32188429.720399849</v>
      </c>
    </row>
    <row r="58" spans="1:7" s="7" customFormat="1" ht="15" customHeight="1" thickTop="1" thickBot="1" x14ac:dyDescent="0.25">
      <c r="A58" s="24"/>
      <c r="B58" s="114">
        <v>45204</v>
      </c>
      <c r="C58" s="115"/>
      <c r="D58" s="111" t="s">
        <v>40</v>
      </c>
      <c r="E58" s="112">
        <v>8265</v>
      </c>
      <c r="F58" s="180"/>
      <c r="G58" s="113">
        <f t="shared" si="0"/>
        <v>32196694.720399849</v>
      </c>
    </row>
    <row r="59" spans="1:7" s="7" customFormat="1" ht="18" thickTop="1" thickBot="1" x14ac:dyDescent="0.25">
      <c r="A59" s="24"/>
      <c r="B59" s="114">
        <v>45204</v>
      </c>
      <c r="C59" s="115"/>
      <c r="D59" s="111" t="s">
        <v>40</v>
      </c>
      <c r="E59" s="112">
        <v>179210</v>
      </c>
      <c r="F59" s="180"/>
      <c r="G59" s="113">
        <f t="shared" si="0"/>
        <v>32375904.720399849</v>
      </c>
    </row>
    <row r="60" spans="1:7" s="7" customFormat="1" ht="24" customHeight="1" thickTop="1" thickBot="1" x14ac:dyDescent="0.25">
      <c r="A60" s="24"/>
      <c r="B60" s="114">
        <v>45204</v>
      </c>
      <c r="C60" s="115"/>
      <c r="D60" s="111" t="s">
        <v>40</v>
      </c>
      <c r="E60" s="112">
        <v>39350</v>
      </c>
      <c r="F60" s="182"/>
      <c r="G60" s="113">
        <f t="shared" si="0"/>
        <v>32415254.720399849</v>
      </c>
    </row>
    <row r="61" spans="1:7" s="7" customFormat="1" ht="18" thickTop="1" thickBot="1" x14ac:dyDescent="0.25">
      <c r="A61" s="24"/>
      <c r="B61" s="114">
        <v>45204</v>
      </c>
      <c r="C61" s="115"/>
      <c r="D61" s="111" t="s">
        <v>28</v>
      </c>
      <c r="E61" s="112">
        <v>91948.82</v>
      </c>
      <c r="F61" s="180">
        <v>2353.0500000000002</v>
      </c>
      <c r="G61" s="113">
        <f t="shared" si="0"/>
        <v>32504850.490399849</v>
      </c>
    </row>
    <row r="62" spans="1:7" s="7" customFormat="1" ht="19.5" customHeight="1" thickTop="1" thickBot="1" x14ac:dyDescent="0.25">
      <c r="A62" s="24"/>
      <c r="B62" s="114">
        <v>45205</v>
      </c>
      <c r="C62" s="115"/>
      <c r="D62" s="111" t="s">
        <v>40</v>
      </c>
      <c r="E62" s="112">
        <v>43742</v>
      </c>
      <c r="F62" s="180"/>
      <c r="G62" s="113">
        <f t="shared" si="0"/>
        <v>32548592.490399849</v>
      </c>
    </row>
    <row r="63" spans="1:7" s="7" customFormat="1" ht="18" thickTop="1" thickBot="1" x14ac:dyDescent="0.25">
      <c r="A63" s="24"/>
      <c r="B63" s="114">
        <v>45205</v>
      </c>
      <c r="C63" s="115"/>
      <c r="D63" s="116" t="s">
        <v>40</v>
      </c>
      <c r="E63" s="112">
        <v>3585</v>
      </c>
      <c r="F63" s="182"/>
      <c r="G63" s="113">
        <f t="shared" si="0"/>
        <v>32552177.490399849</v>
      </c>
    </row>
    <row r="64" spans="1:7" s="7" customFormat="1" ht="18" thickTop="1" thickBot="1" x14ac:dyDescent="0.25">
      <c r="A64" s="24"/>
      <c r="B64" s="114">
        <v>45205</v>
      </c>
      <c r="C64" s="115"/>
      <c r="D64" s="111" t="s">
        <v>40</v>
      </c>
      <c r="E64" s="112">
        <v>19725</v>
      </c>
      <c r="F64" s="180"/>
      <c r="G64" s="113">
        <f t="shared" si="0"/>
        <v>32571902.490399849</v>
      </c>
    </row>
    <row r="65" spans="1:7" s="7" customFormat="1" ht="18" thickTop="1" thickBot="1" x14ac:dyDescent="0.25">
      <c r="A65" s="24"/>
      <c r="B65" s="114">
        <v>45205</v>
      </c>
      <c r="C65" s="115"/>
      <c r="D65" s="111" t="s">
        <v>40</v>
      </c>
      <c r="E65" s="112">
        <v>3410</v>
      </c>
      <c r="F65" s="180"/>
      <c r="G65" s="113">
        <f t="shared" si="0"/>
        <v>32575312.490399849</v>
      </c>
    </row>
    <row r="66" spans="1:7" s="7" customFormat="1" ht="18" thickTop="1" thickBot="1" x14ac:dyDescent="0.25">
      <c r="A66" s="24"/>
      <c r="B66" s="114">
        <v>45205</v>
      </c>
      <c r="C66" s="115"/>
      <c r="D66" s="111" t="s">
        <v>40</v>
      </c>
      <c r="E66" s="112">
        <v>19120</v>
      </c>
      <c r="F66" s="180"/>
      <c r="G66" s="113">
        <f t="shared" si="0"/>
        <v>32594432.490399849</v>
      </c>
    </row>
    <row r="67" spans="1:7" s="7" customFormat="1" ht="21" customHeight="1" thickTop="1" thickBot="1" x14ac:dyDescent="0.25">
      <c r="A67" s="24"/>
      <c r="B67" s="114">
        <v>45205</v>
      </c>
      <c r="C67" s="115"/>
      <c r="D67" s="111" t="s">
        <v>40</v>
      </c>
      <c r="E67" s="112">
        <v>71325</v>
      </c>
      <c r="F67" s="180"/>
      <c r="G67" s="113">
        <f>G66+E67-F67</f>
        <v>32665757.490399849</v>
      </c>
    </row>
    <row r="68" spans="1:7" s="7" customFormat="1" ht="21" customHeight="1" thickTop="1" thickBot="1" x14ac:dyDescent="0.25">
      <c r="A68" s="24"/>
      <c r="B68" s="114">
        <v>45205</v>
      </c>
      <c r="C68" s="115"/>
      <c r="D68" s="111" t="s">
        <v>40</v>
      </c>
      <c r="E68" s="112">
        <v>145</v>
      </c>
      <c r="F68" s="180"/>
      <c r="G68" s="113">
        <f>G67+E68-F68</f>
        <v>32665902.490399849</v>
      </c>
    </row>
    <row r="69" spans="1:7" s="7" customFormat="1" ht="18" thickTop="1" thickBot="1" x14ac:dyDescent="0.25">
      <c r="A69" s="24"/>
      <c r="B69" s="114">
        <v>45205</v>
      </c>
      <c r="C69" s="115"/>
      <c r="D69" s="111" t="s">
        <v>28</v>
      </c>
      <c r="E69" s="112">
        <v>50814.7</v>
      </c>
      <c r="F69" s="180">
        <v>1335.89</v>
      </c>
      <c r="G69" s="113">
        <f t="shared" ref="G69:G132" si="1">G68+E69-F69</f>
        <v>32715381.300399847</v>
      </c>
    </row>
    <row r="70" spans="1:7" s="7" customFormat="1" ht="18" thickTop="1" thickBot="1" x14ac:dyDescent="0.25">
      <c r="A70" s="24"/>
      <c r="B70" s="114">
        <v>45205</v>
      </c>
      <c r="C70" s="115"/>
      <c r="D70" s="111" t="s">
        <v>70</v>
      </c>
      <c r="E70" s="112">
        <v>111041.55</v>
      </c>
      <c r="F70" s="180"/>
      <c r="G70" s="113">
        <f t="shared" si="1"/>
        <v>32826422.850399848</v>
      </c>
    </row>
    <row r="71" spans="1:7" s="7" customFormat="1" ht="18" thickTop="1" thickBot="1" x14ac:dyDescent="0.25">
      <c r="A71" s="24"/>
      <c r="B71" s="114">
        <v>45206</v>
      </c>
      <c r="C71" s="115"/>
      <c r="D71" s="111" t="s">
        <v>28</v>
      </c>
      <c r="E71" s="112">
        <v>4500</v>
      </c>
      <c r="F71" s="180">
        <v>118</v>
      </c>
      <c r="G71" s="113">
        <f t="shared" si="1"/>
        <v>32830804.850399848</v>
      </c>
    </row>
    <row r="72" spans="1:7" s="7" customFormat="1" ht="18" thickTop="1" thickBot="1" x14ac:dyDescent="0.25">
      <c r="A72" s="24"/>
      <c r="B72" s="114">
        <v>45207</v>
      </c>
      <c r="C72" s="115"/>
      <c r="D72" s="111" t="s">
        <v>40</v>
      </c>
      <c r="E72" s="117">
        <v>9000</v>
      </c>
      <c r="F72" s="180"/>
      <c r="G72" s="113">
        <f t="shared" si="1"/>
        <v>32839804.850399848</v>
      </c>
    </row>
    <row r="73" spans="1:7" s="7" customFormat="1" ht="18" thickTop="1" thickBot="1" x14ac:dyDescent="0.25">
      <c r="A73" s="24"/>
      <c r="B73" s="114">
        <v>45208</v>
      </c>
      <c r="C73" s="115"/>
      <c r="D73" s="111" t="s">
        <v>40</v>
      </c>
      <c r="E73" s="117">
        <v>120</v>
      </c>
      <c r="F73" s="180"/>
      <c r="G73" s="113">
        <f t="shared" si="1"/>
        <v>32839924.850399848</v>
      </c>
    </row>
    <row r="74" spans="1:7" s="7" customFormat="1" ht="18" thickTop="1" thickBot="1" x14ac:dyDescent="0.25">
      <c r="A74" s="24"/>
      <c r="B74" s="114">
        <v>45208</v>
      </c>
      <c r="C74" s="115"/>
      <c r="D74" s="111" t="s">
        <v>40</v>
      </c>
      <c r="E74" s="117">
        <v>63330</v>
      </c>
      <c r="F74" s="183"/>
      <c r="G74" s="113">
        <f t="shared" si="1"/>
        <v>32903254.850399848</v>
      </c>
    </row>
    <row r="75" spans="1:7" s="7" customFormat="1" ht="18" thickTop="1" thickBot="1" x14ac:dyDescent="0.25">
      <c r="A75" s="24"/>
      <c r="B75" s="114">
        <v>45208</v>
      </c>
      <c r="C75" s="115"/>
      <c r="D75" s="111" t="s">
        <v>40</v>
      </c>
      <c r="E75" s="117">
        <v>21781</v>
      </c>
      <c r="F75" s="183"/>
      <c r="G75" s="113">
        <f t="shared" si="1"/>
        <v>32925035.850399848</v>
      </c>
    </row>
    <row r="76" spans="1:7" s="7" customFormat="1" ht="18" thickTop="1" thickBot="1" x14ac:dyDescent="0.25">
      <c r="A76" s="24"/>
      <c r="B76" s="114">
        <v>45208</v>
      </c>
      <c r="C76" s="115"/>
      <c r="D76" s="116" t="s">
        <v>40</v>
      </c>
      <c r="E76" s="112">
        <v>2590</v>
      </c>
      <c r="F76" s="180"/>
      <c r="G76" s="113">
        <f t="shared" si="1"/>
        <v>32927625.850399848</v>
      </c>
    </row>
    <row r="77" spans="1:7" s="7" customFormat="1" ht="18" customHeight="1" thickTop="1" thickBot="1" x14ac:dyDescent="0.25">
      <c r="A77" s="24"/>
      <c r="B77" s="114">
        <v>45208</v>
      </c>
      <c r="C77" s="115"/>
      <c r="D77" s="111" t="s">
        <v>40</v>
      </c>
      <c r="E77" s="112">
        <v>22410</v>
      </c>
      <c r="F77" s="180"/>
      <c r="G77" s="113">
        <f t="shared" si="1"/>
        <v>32950035.850399848</v>
      </c>
    </row>
    <row r="78" spans="1:7" s="7" customFormat="1" ht="18" customHeight="1" thickTop="1" thickBot="1" x14ac:dyDescent="0.25">
      <c r="A78" s="24"/>
      <c r="B78" s="114">
        <v>45208</v>
      </c>
      <c r="C78" s="115"/>
      <c r="D78" s="111" t="s">
        <v>40</v>
      </c>
      <c r="E78" s="112">
        <v>1755</v>
      </c>
      <c r="F78" s="180"/>
      <c r="G78" s="113">
        <f t="shared" si="1"/>
        <v>32951790.850399848</v>
      </c>
    </row>
    <row r="79" spans="1:7" s="103" customFormat="1" ht="18" thickTop="1" thickBot="1" x14ac:dyDescent="0.25">
      <c r="A79" s="102"/>
      <c r="B79" s="114">
        <v>45208</v>
      </c>
      <c r="C79" s="115"/>
      <c r="D79" s="111" t="s">
        <v>40</v>
      </c>
      <c r="E79" s="112">
        <v>20955</v>
      </c>
      <c r="F79" s="180"/>
      <c r="G79" s="113">
        <f t="shared" si="1"/>
        <v>32972745.850399848</v>
      </c>
    </row>
    <row r="80" spans="1:7" s="7" customFormat="1" ht="18" thickTop="1" thickBot="1" x14ac:dyDescent="0.25">
      <c r="A80" s="24"/>
      <c r="B80" s="114">
        <v>45208</v>
      </c>
      <c r="C80" s="115"/>
      <c r="D80" s="111" t="s">
        <v>28</v>
      </c>
      <c r="E80" s="112">
        <v>95279.49</v>
      </c>
      <c r="F80" s="183">
        <v>2411.52</v>
      </c>
      <c r="G80" s="113">
        <f t="shared" si="1"/>
        <v>33065613.820399847</v>
      </c>
    </row>
    <row r="81" spans="1:9" s="7" customFormat="1" ht="18" thickTop="1" thickBot="1" x14ac:dyDescent="0.25">
      <c r="A81" s="24"/>
      <c r="B81" s="114">
        <v>45208</v>
      </c>
      <c r="C81" s="115"/>
      <c r="D81" s="111" t="s">
        <v>93</v>
      </c>
      <c r="E81" s="112">
        <v>82689.279999999999</v>
      </c>
      <c r="F81" s="180"/>
      <c r="G81" s="113">
        <f t="shared" si="1"/>
        <v>33148303.100399848</v>
      </c>
    </row>
    <row r="82" spans="1:9" s="7" customFormat="1" ht="18" thickTop="1" thickBot="1" x14ac:dyDescent="0.25">
      <c r="A82" s="24"/>
      <c r="B82" s="114">
        <v>45208</v>
      </c>
      <c r="C82" s="115"/>
      <c r="D82" s="111" t="s">
        <v>22</v>
      </c>
      <c r="E82" s="112"/>
      <c r="F82" s="180">
        <v>554094.68000000005</v>
      </c>
      <c r="G82" s="113">
        <f t="shared" si="1"/>
        <v>32594208.420399848</v>
      </c>
    </row>
    <row r="83" spans="1:9" s="7" customFormat="1" ht="18.75" customHeight="1" thickTop="1" thickBot="1" x14ac:dyDescent="0.25">
      <c r="A83" s="24"/>
      <c r="B83" s="114">
        <v>45209</v>
      </c>
      <c r="C83" s="115"/>
      <c r="D83" s="111" t="s">
        <v>40</v>
      </c>
      <c r="E83" s="112">
        <v>95275</v>
      </c>
      <c r="F83" s="180"/>
      <c r="G83" s="113">
        <f t="shared" si="1"/>
        <v>32689483.420399848</v>
      </c>
    </row>
    <row r="84" spans="1:9" s="7" customFormat="1" ht="18.75" customHeight="1" thickTop="1" thickBot="1" x14ac:dyDescent="0.25">
      <c r="A84" s="24"/>
      <c r="B84" s="114">
        <v>45209</v>
      </c>
      <c r="C84" s="115"/>
      <c r="D84" s="191" t="s">
        <v>40</v>
      </c>
      <c r="E84" s="112">
        <v>55796</v>
      </c>
      <c r="F84" s="180"/>
      <c r="G84" s="113">
        <f t="shared" si="1"/>
        <v>32745279.420399848</v>
      </c>
    </row>
    <row r="85" spans="1:9" s="7" customFormat="1" ht="22.5" customHeight="1" thickTop="1" thickBot="1" x14ac:dyDescent="0.25">
      <c r="A85" s="24"/>
      <c r="B85" s="114">
        <v>45209</v>
      </c>
      <c r="C85" s="115"/>
      <c r="D85" s="130" t="s">
        <v>40</v>
      </c>
      <c r="E85" s="112">
        <v>18935</v>
      </c>
      <c r="F85" s="180"/>
      <c r="G85" s="113">
        <f t="shared" si="1"/>
        <v>32764214.420399848</v>
      </c>
    </row>
    <row r="86" spans="1:9" s="7" customFormat="1" ht="15" customHeight="1" thickTop="1" thickBot="1" x14ac:dyDescent="0.25">
      <c r="A86" s="24"/>
      <c r="B86" s="114">
        <v>45209</v>
      </c>
      <c r="C86" s="115"/>
      <c r="D86" s="111" t="s">
        <v>40</v>
      </c>
      <c r="E86" s="112">
        <v>4880</v>
      </c>
      <c r="F86" s="180"/>
      <c r="G86" s="113">
        <f t="shared" si="1"/>
        <v>32769094.420399848</v>
      </c>
    </row>
    <row r="87" spans="1:9" s="7" customFormat="1" ht="18" thickTop="1" thickBot="1" x14ac:dyDescent="0.25">
      <c r="A87" s="24"/>
      <c r="B87" s="114">
        <v>45209</v>
      </c>
      <c r="C87" s="115"/>
      <c r="D87" s="111" t="s">
        <v>40</v>
      </c>
      <c r="E87" s="112">
        <v>640</v>
      </c>
      <c r="F87" s="180"/>
      <c r="G87" s="113">
        <f t="shared" si="1"/>
        <v>32769734.420399848</v>
      </c>
      <c r="H87" s="190"/>
      <c r="I87" s="101"/>
    </row>
    <row r="88" spans="1:9" s="7" customFormat="1" ht="18" thickTop="1" thickBot="1" x14ac:dyDescent="0.25">
      <c r="A88" s="24"/>
      <c r="B88" s="114">
        <v>45209</v>
      </c>
      <c r="C88" s="115"/>
      <c r="D88" s="111" t="s">
        <v>40</v>
      </c>
      <c r="E88" s="112">
        <v>18770</v>
      </c>
      <c r="F88" s="180"/>
      <c r="G88" s="113">
        <f t="shared" si="1"/>
        <v>32788504.420399848</v>
      </c>
    </row>
    <row r="89" spans="1:9" s="7" customFormat="1" ht="18" thickTop="1" thickBot="1" x14ac:dyDescent="0.25">
      <c r="A89" s="24"/>
      <c r="B89" s="114">
        <v>45209</v>
      </c>
      <c r="C89" s="115"/>
      <c r="D89" s="111" t="s">
        <v>28</v>
      </c>
      <c r="E89" s="112">
        <v>67013.66</v>
      </c>
      <c r="F89" s="180">
        <v>1778.25</v>
      </c>
      <c r="G89" s="113">
        <f t="shared" si="1"/>
        <v>32853739.830399849</v>
      </c>
    </row>
    <row r="90" spans="1:9" s="7" customFormat="1" ht="106.5" thickTop="1" thickBot="1" x14ac:dyDescent="0.25">
      <c r="A90" s="24"/>
      <c r="B90" s="114">
        <v>45209</v>
      </c>
      <c r="C90" s="115"/>
      <c r="D90" s="116" t="s">
        <v>94</v>
      </c>
      <c r="E90" s="112">
        <v>195452.64</v>
      </c>
      <c r="F90" s="180"/>
      <c r="G90" s="113">
        <f t="shared" si="1"/>
        <v>33049192.470399849</v>
      </c>
    </row>
    <row r="91" spans="1:9" s="7" customFormat="1" ht="18" thickTop="1" thickBot="1" x14ac:dyDescent="0.25">
      <c r="A91" s="24"/>
      <c r="B91" s="114">
        <v>45209</v>
      </c>
      <c r="C91" s="115"/>
      <c r="D91" s="111" t="s">
        <v>22</v>
      </c>
      <c r="E91" s="112"/>
      <c r="F91" s="180">
        <v>1449195.52</v>
      </c>
      <c r="G91" s="113">
        <f t="shared" si="1"/>
        <v>31599996.95039985</v>
      </c>
    </row>
    <row r="92" spans="1:9" s="7" customFormat="1" ht="18" thickTop="1" thickBot="1" x14ac:dyDescent="0.25">
      <c r="A92" s="24"/>
      <c r="B92" s="114">
        <v>45210</v>
      </c>
      <c r="C92" s="115"/>
      <c r="D92" s="111" t="s">
        <v>40</v>
      </c>
      <c r="E92" s="112">
        <v>45600</v>
      </c>
      <c r="F92" s="180"/>
      <c r="G92" s="113">
        <f t="shared" si="1"/>
        <v>31645596.95039985</v>
      </c>
    </row>
    <row r="93" spans="1:9" s="7" customFormat="1" ht="18" thickTop="1" thickBot="1" x14ac:dyDescent="0.25">
      <c r="A93" s="24"/>
      <c r="B93" s="114">
        <v>45210</v>
      </c>
      <c r="C93" s="115"/>
      <c r="D93" s="111" t="s">
        <v>40</v>
      </c>
      <c r="E93" s="112">
        <v>41547</v>
      </c>
      <c r="F93" s="180"/>
      <c r="G93" s="113">
        <f t="shared" si="1"/>
        <v>31687143.95039985</v>
      </c>
    </row>
    <row r="94" spans="1:9" s="7" customFormat="1" ht="18" thickTop="1" thickBot="1" x14ac:dyDescent="0.25">
      <c r="A94" s="24"/>
      <c r="B94" s="114">
        <v>45210</v>
      </c>
      <c r="C94" s="115"/>
      <c r="D94" s="111" t="s">
        <v>40</v>
      </c>
      <c r="E94" s="112">
        <v>17350</v>
      </c>
      <c r="F94" s="180"/>
      <c r="G94" s="113">
        <f t="shared" si="1"/>
        <v>31704493.95039985</v>
      </c>
    </row>
    <row r="95" spans="1:9" s="7" customFormat="1" ht="18" thickTop="1" thickBot="1" x14ac:dyDescent="0.25">
      <c r="A95" s="24"/>
      <c r="B95" s="114">
        <v>45210</v>
      </c>
      <c r="C95" s="115"/>
      <c r="D95" s="111" t="s">
        <v>40</v>
      </c>
      <c r="E95" s="112">
        <v>3420</v>
      </c>
      <c r="F95" s="180"/>
      <c r="G95" s="113">
        <f t="shared" si="1"/>
        <v>31707913.95039985</v>
      </c>
      <c r="H95" s="101"/>
    </row>
    <row r="96" spans="1:9" s="7" customFormat="1" ht="18" thickTop="1" thickBot="1" x14ac:dyDescent="0.25">
      <c r="A96" s="24"/>
      <c r="B96" s="114">
        <v>45210</v>
      </c>
      <c r="C96" s="115"/>
      <c r="D96" s="111" t="s">
        <v>40</v>
      </c>
      <c r="E96" s="112">
        <v>2595</v>
      </c>
      <c r="F96" s="180"/>
      <c r="G96" s="113">
        <f t="shared" si="1"/>
        <v>31710508.95039985</v>
      </c>
    </row>
    <row r="97" spans="1:7" s="7" customFormat="1" ht="18" thickTop="1" thickBot="1" x14ac:dyDescent="0.25">
      <c r="A97" s="24"/>
      <c r="B97" s="114">
        <v>45210</v>
      </c>
      <c r="C97" s="115"/>
      <c r="D97" s="111" t="s">
        <v>40</v>
      </c>
      <c r="E97" s="112">
        <v>32270</v>
      </c>
      <c r="F97" s="180"/>
      <c r="G97" s="113">
        <f t="shared" si="1"/>
        <v>31742778.95039985</v>
      </c>
    </row>
    <row r="98" spans="1:7" s="7" customFormat="1" ht="19.5" customHeight="1" thickTop="1" thickBot="1" x14ac:dyDescent="0.25">
      <c r="A98" s="24"/>
      <c r="B98" s="114">
        <v>45210</v>
      </c>
      <c r="C98" s="115"/>
      <c r="D98" s="111" t="s">
        <v>28</v>
      </c>
      <c r="E98" s="112">
        <v>81984.61</v>
      </c>
      <c r="F98" s="180">
        <v>2131.65</v>
      </c>
      <c r="G98" s="113">
        <f t="shared" si="1"/>
        <v>31822631.91039985</v>
      </c>
    </row>
    <row r="99" spans="1:7" s="7" customFormat="1" ht="18" thickTop="1" thickBot="1" x14ac:dyDescent="0.25">
      <c r="A99" s="24"/>
      <c r="B99" s="114">
        <v>45210</v>
      </c>
      <c r="C99" s="115"/>
      <c r="D99" s="111" t="s">
        <v>22</v>
      </c>
      <c r="E99" s="112"/>
      <c r="F99" s="180">
        <v>16613968.43</v>
      </c>
      <c r="G99" s="113">
        <f t="shared" si="1"/>
        <v>15208663.480399851</v>
      </c>
    </row>
    <row r="100" spans="1:7" s="7" customFormat="1" ht="18" thickTop="1" thickBot="1" x14ac:dyDescent="0.25">
      <c r="A100" s="24"/>
      <c r="B100" s="114">
        <v>45211</v>
      </c>
      <c r="C100" s="115"/>
      <c r="D100" s="111" t="s">
        <v>40</v>
      </c>
      <c r="E100" s="112">
        <v>82131</v>
      </c>
      <c r="F100" s="180"/>
      <c r="G100" s="113">
        <f t="shared" si="1"/>
        <v>15290794.480399851</v>
      </c>
    </row>
    <row r="101" spans="1:7" s="7" customFormat="1" ht="21" customHeight="1" thickTop="1" thickBot="1" x14ac:dyDescent="0.25">
      <c r="A101" s="24"/>
      <c r="B101" s="114">
        <v>45211</v>
      </c>
      <c r="C101" s="115"/>
      <c r="D101" s="111" t="s">
        <v>40</v>
      </c>
      <c r="E101" s="112">
        <v>30110</v>
      </c>
      <c r="F101" s="180"/>
      <c r="G101" s="113">
        <f t="shared" si="1"/>
        <v>15320904.480399851</v>
      </c>
    </row>
    <row r="102" spans="1:7" s="7" customFormat="1" ht="18" thickTop="1" thickBot="1" x14ac:dyDescent="0.25">
      <c r="A102" s="24"/>
      <c r="B102" s="114">
        <v>45211</v>
      </c>
      <c r="C102" s="115"/>
      <c r="D102" s="111" t="s">
        <v>40</v>
      </c>
      <c r="E102" s="112">
        <v>4180</v>
      </c>
      <c r="F102" s="181"/>
      <c r="G102" s="113">
        <f t="shared" si="1"/>
        <v>15325084.480399851</v>
      </c>
    </row>
    <row r="103" spans="1:7" s="7" customFormat="1" ht="18" thickTop="1" thickBot="1" x14ac:dyDescent="0.25">
      <c r="A103" s="24"/>
      <c r="B103" s="114">
        <v>45211</v>
      </c>
      <c r="C103" s="115"/>
      <c r="D103" s="116" t="s">
        <v>40</v>
      </c>
      <c r="E103" s="112">
        <v>10115</v>
      </c>
      <c r="F103" s="180"/>
      <c r="G103" s="113">
        <f t="shared" si="1"/>
        <v>15335199.480399851</v>
      </c>
    </row>
    <row r="104" spans="1:7" s="7" customFormat="1" ht="18" thickTop="1" thickBot="1" x14ac:dyDescent="0.25">
      <c r="A104" s="24"/>
      <c r="B104" s="114">
        <v>45211</v>
      </c>
      <c r="C104" s="115"/>
      <c r="D104" s="111" t="s">
        <v>40</v>
      </c>
      <c r="E104" s="112">
        <v>1705</v>
      </c>
      <c r="F104" s="180"/>
      <c r="G104" s="113">
        <f t="shared" si="1"/>
        <v>15336904.480399851</v>
      </c>
    </row>
    <row r="105" spans="1:7" s="7" customFormat="1" ht="18" thickTop="1" thickBot="1" x14ac:dyDescent="0.25">
      <c r="A105" s="24"/>
      <c r="B105" s="114">
        <v>45211</v>
      </c>
      <c r="C105" s="115"/>
      <c r="D105" s="111" t="s">
        <v>40</v>
      </c>
      <c r="E105" s="112">
        <v>39700</v>
      </c>
      <c r="F105" s="180"/>
      <c r="G105" s="113">
        <f t="shared" si="1"/>
        <v>15376604.480399851</v>
      </c>
    </row>
    <row r="106" spans="1:7" s="7" customFormat="1" ht="20.25" customHeight="1" thickTop="1" thickBot="1" x14ac:dyDescent="0.25">
      <c r="A106" s="24"/>
      <c r="B106" s="114">
        <v>45211</v>
      </c>
      <c r="C106" s="115"/>
      <c r="D106" s="111" t="s">
        <v>28</v>
      </c>
      <c r="E106" s="112">
        <v>105529.8</v>
      </c>
      <c r="F106" s="180">
        <v>2660.87</v>
      </c>
      <c r="G106" s="113">
        <f t="shared" si="1"/>
        <v>15479473.410399852</v>
      </c>
    </row>
    <row r="107" spans="1:7" s="7" customFormat="1" ht="31.5" thickTop="1" thickBot="1" x14ac:dyDescent="0.25">
      <c r="A107" s="24"/>
      <c r="B107" s="114">
        <v>45211</v>
      </c>
      <c r="C107" s="115"/>
      <c r="D107" s="111" t="s">
        <v>48</v>
      </c>
      <c r="E107" s="112">
        <v>562522.5</v>
      </c>
      <c r="F107" s="180"/>
      <c r="G107" s="113">
        <f t="shared" si="1"/>
        <v>16041995.910399852</v>
      </c>
    </row>
    <row r="108" spans="1:7" s="7" customFormat="1" ht="91.5" thickTop="1" thickBot="1" x14ac:dyDescent="0.25">
      <c r="A108" s="24"/>
      <c r="B108" s="114">
        <v>45211</v>
      </c>
      <c r="C108" s="115"/>
      <c r="D108" s="111" t="s">
        <v>95</v>
      </c>
      <c r="E108" s="112">
        <v>19021.63</v>
      </c>
      <c r="F108" s="180"/>
      <c r="G108" s="113">
        <f t="shared" si="1"/>
        <v>16061017.540399853</v>
      </c>
    </row>
    <row r="109" spans="1:7" s="7" customFormat="1" ht="31.5" thickTop="1" thickBot="1" x14ac:dyDescent="0.25">
      <c r="A109" s="24"/>
      <c r="B109" s="114">
        <v>45211</v>
      </c>
      <c r="C109" s="115"/>
      <c r="D109" s="111" t="s">
        <v>96</v>
      </c>
      <c r="E109" s="112">
        <v>15474.68</v>
      </c>
      <c r="F109" s="180"/>
      <c r="G109" s="113">
        <f t="shared" si="1"/>
        <v>16076492.220399853</v>
      </c>
    </row>
    <row r="110" spans="1:7" s="7" customFormat="1" ht="92.25" customHeight="1" thickTop="1" thickBot="1" x14ac:dyDescent="0.25">
      <c r="A110" s="24"/>
      <c r="B110" s="118">
        <v>45211</v>
      </c>
      <c r="C110" s="119"/>
      <c r="D110" s="111" t="s">
        <v>97</v>
      </c>
      <c r="E110" s="112">
        <v>2970</v>
      </c>
      <c r="F110" s="180"/>
      <c r="G110" s="113">
        <f t="shared" si="1"/>
        <v>16079462.220399853</v>
      </c>
    </row>
    <row r="111" spans="1:7" s="7" customFormat="1" ht="18" thickTop="1" thickBot="1" x14ac:dyDescent="0.25">
      <c r="A111" s="24"/>
      <c r="B111" s="114">
        <v>45211</v>
      </c>
      <c r="C111" s="115"/>
      <c r="D111" s="111" t="s">
        <v>22</v>
      </c>
      <c r="E111" s="112"/>
      <c r="F111" s="180">
        <v>5988534.6100000003</v>
      </c>
      <c r="G111" s="113">
        <f t="shared" si="1"/>
        <v>10090927.610399853</v>
      </c>
    </row>
    <row r="112" spans="1:7" s="7" customFormat="1" ht="18" thickTop="1" thickBot="1" x14ac:dyDescent="0.25">
      <c r="A112" s="24"/>
      <c r="B112" s="114">
        <v>45212</v>
      </c>
      <c r="C112" s="115"/>
      <c r="D112" s="111" t="s">
        <v>40</v>
      </c>
      <c r="E112" s="112">
        <v>58631</v>
      </c>
      <c r="F112" s="180"/>
      <c r="G112" s="113">
        <f t="shared" si="1"/>
        <v>10149558.610399853</v>
      </c>
    </row>
    <row r="113" spans="1:7" s="7" customFormat="1" ht="17.25" customHeight="1" thickTop="1" thickBot="1" x14ac:dyDescent="0.25">
      <c r="A113" s="24"/>
      <c r="B113" s="114">
        <v>45212</v>
      </c>
      <c r="C113" s="115"/>
      <c r="D113" s="111" t="s">
        <v>40</v>
      </c>
      <c r="E113" s="112">
        <v>30415</v>
      </c>
      <c r="F113" s="180"/>
      <c r="G113" s="113">
        <f t="shared" si="1"/>
        <v>10179973.610399853</v>
      </c>
    </row>
    <row r="114" spans="1:7" s="7" customFormat="1" ht="18" thickTop="1" thickBot="1" x14ac:dyDescent="0.25">
      <c r="A114" s="24"/>
      <c r="B114" s="114">
        <v>45212</v>
      </c>
      <c r="C114" s="115"/>
      <c r="D114" s="111" t="s">
        <v>40</v>
      </c>
      <c r="E114" s="112">
        <v>2895</v>
      </c>
      <c r="F114" s="180"/>
      <c r="G114" s="113">
        <f t="shared" si="1"/>
        <v>10182868.610399853</v>
      </c>
    </row>
    <row r="115" spans="1:7" s="7" customFormat="1" ht="21" customHeight="1" thickTop="1" thickBot="1" x14ac:dyDescent="0.25">
      <c r="A115" s="24"/>
      <c r="B115" s="114">
        <v>45212</v>
      </c>
      <c r="C115" s="115"/>
      <c r="D115" s="111" t="s">
        <v>40</v>
      </c>
      <c r="E115" s="112">
        <v>8265</v>
      </c>
      <c r="F115" s="180"/>
      <c r="G115" s="113">
        <f t="shared" si="1"/>
        <v>10191133.610399853</v>
      </c>
    </row>
    <row r="116" spans="1:7" s="7" customFormat="1" ht="15.75" customHeight="1" thickTop="1" thickBot="1" x14ac:dyDescent="0.25">
      <c r="A116" s="24"/>
      <c r="B116" s="118">
        <v>45212</v>
      </c>
      <c r="C116" s="119"/>
      <c r="D116" s="111" t="s">
        <v>40</v>
      </c>
      <c r="E116" s="112">
        <v>2180</v>
      </c>
      <c r="F116" s="180"/>
      <c r="G116" s="113">
        <f t="shared" si="1"/>
        <v>10193313.610399853</v>
      </c>
    </row>
    <row r="117" spans="1:7" s="7" customFormat="1" ht="18" thickTop="1" thickBot="1" x14ac:dyDescent="0.25">
      <c r="A117" s="24"/>
      <c r="B117" s="114">
        <v>45212</v>
      </c>
      <c r="C117" s="115"/>
      <c r="D117" s="111" t="s">
        <v>40</v>
      </c>
      <c r="E117" s="112">
        <v>19900</v>
      </c>
      <c r="F117" s="180"/>
      <c r="G117" s="113">
        <f t="shared" si="1"/>
        <v>10213213.610399853</v>
      </c>
    </row>
    <row r="118" spans="1:7" s="7" customFormat="1" ht="18" thickTop="1" thickBot="1" x14ac:dyDescent="0.25">
      <c r="A118" s="24"/>
      <c r="B118" s="114">
        <v>45212</v>
      </c>
      <c r="C118" s="115"/>
      <c r="D118" s="111" t="s">
        <v>40</v>
      </c>
      <c r="E118" s="112">
        <v>400</v>
      </c>
      <c r="F118" s="149"/>
      <c r="G118" s="113">
        <f t="shared" si="1"/>
        <v>10213613.610399853</v>
      </c>
    </row>
    <row r="119" spans="1:7" s="7" customFormat="1" ht="18" thickTop="1" thickBot="1" x14ac:dyDescent="0.25">
      <c r="A119" s="24"/>
      <c r="B119" s="114">
        <v>45212</v>
      </c>
      <c r="C119" s="115"/>
      <c r="D119" s="111" t="s">
        <v>40</v>
      </c>
      <c r="E119" s="112">
        <v>20</v>
      </c>
      <c r="F119" s="180"/>
      <c r="G119" s="113">
        <f t="shared" si="1"/>
        <v>10213633.610399853</v>
      </c>
    </row>
    <row r="120" spans="1:7" s="7" customFormat="1" ht="18" thickTop="1" thickBot="1" x14ac:dyDescent="0.25">
      <c r="A120" s="24"/>
      <c r="B120" s="114">
        <v>45212</v>
      </c>
      <c r="C120" s="115"/>
      <c r="D120" s="111" t="s">
        <v>28</v>
      </c>
      <c r="E120" s="112">
        <v>72349.039999999994</v>
      </c>
      <c r="F120" s="180">
        <v>1871.25</v>
      </c>
      <c r="G120" s="113">
        <f t="shared" si="1"/>
        <v>10284111.400399853</v>
      </c>
    </row>
    <row r="121" spans="1:7" s="7" customFormat="1" ht="21.75" customHeight="1" thickTop="1" thickBot="1" x14ac:dyDescent="0.25">
      <c r="A121" s="24"/>
      <c r="B121" s="114">
        <v>45212</v>
      </c>
      <c r="C121" s="115"/>
      <c r="D121" s="116" t="s">
        <v>69</v>
      </c>
      <c r="E121" s="112">
        <v>154834.65</v>
      </c>
      <c r="F121" s="180"/>
      <c r="G121" s="113">
        <f t="shared" si="1"/>
        <v>10438946.050399853</v>
      </c>
    </row>
    <row r="122" spans="1:7" s="7" customFormat="1" ht="18" thickTop="1" thickBot="1" x14ac:dyDescent="0.25">
      <c r="A122" s="24"/>
      <c r="B122" s="114">
        <v>45212</v>
      </c>
      <c r="C122" s="115"/>
      <c r="D122" s="111" t="s">
        <v>69</v>
      </c>
      <c r="E122" s="112">
        <v>639779.44999999995</v>
      </c>
      <c r="F122" s="180"/>
      <c r="G122" s="113">
        <f t="shared" si="1"/>
        <v>11078725.500399852</v>
      </c>
    </row>
    <row r="123" spans="1:7" s="7" customFormat="1" ht="18" thickTop="1" thickBot="1" x14ac:dyDescent="0.25">
      <c r="A123" s="24"/>
      <c r="B123" s="114">
        <v>45212</v>
      </c>
      <c r="C123" s="115"/>
      <c r="D123" s="111" t="s">
        <v>98</v>
      </c>
      <c r="E123" s="112">
        <v>293506.53999999998</v>
      </c>
      <c r="F123" s="180"/>
      <c r="G123" s="113">
        <f t="shared" si="1"/>
        <v>11372232.040399851</v>
      </c>
    </row>
    <row r="124" spans="1:7" s="7" customFormat="1" ht="18" thickTop="1" thickBot="1" x14ac:dyDescent="0.25">
      <c r="A124" s="24"/>
      <c r="B124" s="114">
        <v>45213</v>
      </c>
      <c r="C124" s="115"/>
      <c r="D124" s="111" t="s">
        <v>40</v>
      </c>
      <c r="E124" s="112">
        <v>16360</v>
      </c>
      <c r="F124" s="180"/>
      <c r="G124" s="113">
        <f t="shared" si="1"/>
        <v>11388592.040399851</v>
      </c>
    </row>
    <row r="125" spans="1:7" s="7" customFormat="1" ht="18" thickTop="1" thickBot="1" x14ac:dyDescent="0.25">
      <c r="A125" s="24"/>
      <c r="B125" s="114">
        <v>45213</v>
      </c>
      <c r="C125" s="115"/>
      <c r="D125" s="111" t="s">
        <v>28</v>
      </c>
      <c r="E125" s="112">
        <v>16500</v>
      </c>
      <c r="F125" s="180">
        <v>412.5</v>
      </c>
      <c r="G125" s="113">
        <f t="shared" si="1"/>
        <v>11404679.540399851</v>
      </c>
    </row>
    <row r="126" spans="1:7" s="7" customFormat="1" ht="18" thickTop="1" thickBot="1" x14ac:dyDescent="0.25">
      <c r="A126" s="24"/>
      <c r="B126" s="114">
        <v>45215</v>
      </c>
      <c r="C126" s="115"/>
      <c r="D126" s="111" t="s">
        <v>40</v>
      </c>
      <c r="E126" s="112">
        <v>39352</v>
      </c>
      <c r="F126" s="180"/>
      <c r="G126" s="113">
        <f t="shared" si="1"/>
        <v>11444031.540399851</v>
      </c>
    </row>
    <row r="127" spans="1:7" s="7" customFormat="1" ht="24.75" customHeight="1" thickTop="1" thickBot="1" x14ac:dyDescent="0.25">
      <c r="A127" s="24"/>
      <c r="B127" s="114">
        <v>45215</v>
      </c>
      <c r="C127" s="115"/>
      <c r="D127" s="111" t="s">
        <v>40</v>
      </c>
      <c r="E127" s="112">
        <v>3990</v>
      </c>
      <c r="F127" s="181"/>
      <c r="G127" s="113">
        <f t="shared" si="1"/>
        <v>11448021.540399851</v>
      </c>
    </row>
    <row r="128" spans="1:7" s="7" customFormat="1" ht="18" thickTop="1" thickBot="1" x14ac:dyDescent="0.25">
      <c r="A128" s="24"/>
      <c r="B128" s="114">
        <v>45215</v>
      </c>
      <c r="C128" s="115"/>
      <c r="D128" s="111" t="s">
        <v>40</v>
      </c>
      <c r="E128" s="112">
        <v>15825</v>
      </c>
      <c r="F128" s="180"/>
      <c r="G128" s="113">
        <f t="shared" si="1"/>
        <v>11463846.540399851</v>
      </c>
    </row>
    <row r="129" spans="1:9" s="7" customFormat="1" ht="21.75" customHeight="1" thickTop="1" thickBot="1" x14ac:dyDescent="0.25">
      <c r="A129" s="24"/>
      <c r="B129" s="114">
        <v>45215</v>
      </c>
      <c r="C129" s="115"/>
      <c r="D129" s="111" t="s">
        <v>40</v>
      </c>
      <c r="E129" s="112">
        <v>7215</v>
      </c>
      <c r="F129" s="180"/>
      <c r="G129" s="113">
        <f t="shared" si="1"/>
        <v>11471061.540399851</v>
      </c>
      <c r="H129" s="190"/>
      <c r="I129" s="101"/>
    </row>
    <row r="130" spans="1:9" s="7" customFormat="1" ht="18" thickTop="1" thickBot="1" x14ac:dyDescent="0.25">
      <c r="A130" s="74"/>
      <c r="B130" s="114">
        <v>45215</v>
      </c>
      <c r="C130" s="115"/>
      <c r="D130" s="116" t="s">
        <v>40</v>
      </c>
      <c r="E130" s="112">
        <v>76935</v>
      </c>
      <c r="F130" s="182"/>
      <c r="G130" s="113">
        <f t="shared" si="1"/>
        <v>11547996.540399851</v>
      </c>
    </row>
    <row r="131" spans="1:9" s="7" customFormat="1" ht="18" thickTop="1" thickBot="1" x14ac:dyDescent="0.25">
      <c r="A131" s="74"/>
      <c r="B131" s="114">
        <v>45215</v>
      </c>
      <c r="C131" s="115"/>
      <c r="D131" s="116" t="s">
        <v>40</v>
      </c>
      <c r="E131" s="112">
        <v>63392</v>
      </c>
      <c r="F131" s="184"/>
      <c r="G131" s="113">
        <f t="shared" si="1"/>
        <v>11611388.540399851</v>
      </c>
    </row>
    <row r="132" spans="1:9" s="7" customFormat="1" ht="18" thickTop="1" thickBot="1" x14ac:dyDescent="0.25">
      <c r="A132" s="74"/>
      <c r="B132" s="114">
        <v>45215</v>
      </c>
      <c r="C132" s="115"/>
      <c r="D132" s="111" t="s">
        <v>28</v>
      </c>
      <c r="E132" s="112">
        <v>102928.56</v>
      </c>
      <c r="F132" s="180">
        <v>2639.1</v>
      </c>
      <c r="G132" s="113">
        <f t="shared" si="1"/>
        <v>11711678.000399852</v>
      </c>
    </row>
    <row r="133" spans="1:9" s="7" customFormat="1" ht="18" thickTop="1" thickBot="1" x14ac:dyDescent="0.25">
      <c r="A133" s="74"/>
      <c r="B133" s="114">
        <v>45215</v>
      </c>
      <c r="C133" s="115"/>
      <c r="D133" s="111" t="s">
        <v>71</v>
      </c>
      <c r="E133" s="112">
        <v>122322.41</v>
      </c>
      <c r="F133" s="180"/>
      <c r="G133" s="113">
        <f t="shared" ref="G133:G196" si="2">G132+E133-F133</f>
        <v>11834000.410399852</v>
      </c>
    </row>
    <row r="134" spans="1:9" s="7" customFormat="1" ht="18" thickTop="1" thickBot="1" x14ac:dyDescent="0.25">
      <c r="A134" s="74"/>
      <c r="B134" s="114">
        <v>45215</v>
      </c>
      <c r="C134" s="115"/>
      <c r="D134" s="111" t="s">
        <v>64</v>
      </c>
      <c r="E134" s="112">
        <v>41141.360000000001</v>
      </c>
      <c r="F134" s="180"/>
      <c r="G134" s="113">
        <f t="shared" si="2"/>
        <v>11875141.770399852</v>
      </c>
    </row>
    <row r="135" spans="1:9" s="7" customFormat="1" ht="20.25" customHeight="1" thickTop="1" thickBot="1" x14ac:dyDescent="0.25">
      <c r="A135" s="74"/>
      <c r="B135" s="114">
        <v>45215</v>
      </c>
      <c r="C135" s="115"/>
      <c r="D135" s="111" t="s">
        <v>99</v>
      </c>
      <c r="E135" s="112">
        <v>4207349.99</v>
      </c>
      <c r="F135" s="180"/>
      <c r="G135" s="113">
        <f t="shared" si="2"/>
        <v>16082491.760399852</v>
      </c>
    </row>
    <row r="136" spans="1:9" s="7" customFormat="1" ht="18" thickTop="1" thickBot="1" x14ac:dyDescent="0.25">
      <c r="A136" s="74"/>
      <c r="B136" s="114">
        <v>45215</v>
      </c>
      <c r="C136" s="115"/>
      <c r="D136" s="111" t="s">
        <v>100</v>
      </c>
      <c r="E136" s="112">
        <v>502122.63</v>
      </c>
      <c r="F136" s="180"/>
      <c r="G136" s="113">
        <f t="shared" si="2"/>
        <v>16584614.390399853</v>
      </c>
    </row>
    <row r="137" spans="1:9" s="7" customFormat="1" ht="46.5" thickTop="1" thickBot="1" x14ac:dyDescent="0.25">
      <c r="A137" s="74"/>
      <c r="B137" s="114">
        <v>45215</v>
      </c>
      <c r="C137" s="115"/>
      <c r="D137" s="111" t="s">
        <v>101</v>
      </c>
      <c r="E137" s="112">
        <v>6300</v>
      </c>
      <c r="F137" s="184"/>
      <c r="G137" s="113">
        <f t="shared" si="2"/>
        <v>16590914.390399853</v>
      </c>
    </row>
    <row r="138" spans="1:9" s="7" customFormat="1" ht="18" thickTop="1" thickBot="1" x14ac:dyDescent="0.25">
      <c r="A138" s="74"/>
      <c r="B138" s="114">
        <v>45216</v>
      </c>
      <c r="C138" s="115"/>
      <c r="D138" s="111" t="s">
        <v>40</v>
      </c>
      <c r="E138" s="112">
        <v>153585</v>
      </c>
      <c r="F138" s="180"/>
      <c r="G138" s="113">
        <f t="shared" si="2"/>
        <v>16744499.390399853</v>
      </c>
    </row>
    <row r="139" spans="1:9" s="7" customFormat="1" ht="18" thickTop="1" thickBot="1" x14ac:dyDescent="0.25">
      <c r="A139" s="74"/>
      <c r="B139" s="114">
        <v>45216</v>
      </c>
      <c r="C139" s="115"/>
      <c r="D139" s="111" t="s">
        <v>40</v>
      </c>
      <c r="E139" s="112">
        <v>4710</v>
      </c>
      <c r="F139" s="180"/>
      <c r="G139" s="113">
        <f t="shared" si="2"/>
        <v>16749209.390399853</v>
      </c>
    </row>
    <row r="140" spans="1:9" s="7" customFormat="1" ht="18" thickTop="1" thickBot="1" x14ac:dyDescent="0.25">
      <c r="A140" s="74"/>
      <c r="B140" s="114">
        <v>45216</v>
      </c>
      <c r="C140" s="115"/>
      <c r="D140" s="111" t="s">
        <v>40</v>
      </c>
      <c r="E140" s="112">
        <v>14150</v>
      </c>
      <c r="F140" s="180"/>
      <c r="G140" s="113">
        <f t="shared" si="2"/>
        <v>16763359.390399853</v>
      </c>
    </row>
    <row r="141" spans="1:9" s="7" customFormat="1" ht="18" thickTop="1" thickBot="1" x14ac:dyDescent="0.25">
      <c r="A141" s="74"/>
      <c r="B141" s="114">
        <v>45216</v>
      </c>
      <c r="C141" s="115"/>
      <c r="D141" s="111" t="s">
        <v>40</v>
      </c>
      <c r="E141" s="112">
        <v>11370</v>
      </c>
      <c r="F141" s="180"/>
      <c r="G141" s="113">
        <f t="shared" si="2"/>
        <v>16774729.390399853</v>
      </c>
    </row>
    <row r="142" spans="1:9" s="7" customFormat="1" ht="18" thickTop="1" thickBot="1" x14ac:dyDescent="0.25">
      <c r="A142" s="74"/>
      <c r="B142" s="114">
        <v>45216</v>
      </c>
      <c r="C142" s="115"/>
      <c r="D142" s="111" t="s">
        <v>40</v>
      </c>
      <c r="E142" s="112">
        <v>65395</v>
      </c>
      <c r="F142" s="180"/>
      <c r="G142" s="113">
        <f t="shared" si="2"/>
        <v>16840124.390399851</v>
      </c>
    </row>
    <row r="143" spans="1:9" s="7" customFormat="1" ht="18" thickTop="1" thickBot="1" x14ac:dyDescent="0.25">
      <c r="A143" s="74"/>
      <c r="B143" s="114">
        <v>45216</v>
      </c>
      <c r="C143" s="115"/>
      <c r="D143" s="111" t="s">
        <v>40</v>
      </c>
      <c r="E143" s="117">
        <v>21973</v>
      </c>
      <c r="F143" s="183"/>
      <c r="G143" s="113">
        <f t="shared" si="2"/>
        <v>16862097.390399851</v>
      </c>
    </row>
    <row r="144" spans="1:9" s="7" customFormat="1" ht="18" thickTop="1" thickBot="1" x14ac:dyDescent="0.25">
      <c r="A144" s="74"/>
      <c r="B144" s="114">
        <v>45216</v>
      </c>
      <c r="C144" s="115"/>
      <c r="D144" s="111" t="s">
        <v>28</v>
      </c>
      <c r="E144" s="117">
        <v>68164.45</v>
      </c>
      <c r="F144" s="183">
        <v>1792.42</v>
      </c>
      <c r="G144" s="113">
        <f t="shared" si="2"/>
        <v>16928469.420399848</v>
      </c>
    </row>
    <row r="145" spans="1:7" s="7" customFormat="1" ht="17.25" customHeight="1" thickTop="1" thickBot="1" x14ac:dyDescent="0.25">
      <c r="A145" s="74"/>
      <c r="B145" s="114">
        <v>45216</v>
      </c>
      <c r="C145" s="115"/>
      <c r="D145" s="111" t="s">
        <v>102</v>
      </c>
      <c r="E145" s="117">
        <v>481363.67</v>
      </c>
      <c r="F145" s="180"/>
      <c r="G145" s="113">
        <f t="shared" si="2"/>
        <v>17409833.09039985</v>
      </c>
    </row>
    <row r="146" spans="1:7" s="7" customFormat="1" ht="18" thickTop="1" thickBot="1" x14ac:dyDescent="0.25">
      <c r="A146" s="74"/>
      <c r="B146" s="114">
        <v>45216</v>
      </c>
      <c r="C146" s="115"/>
      <c r="D146" s="111" t="s">
        <v>103</v>
      </c>
      <c r="E146" s="117">
        <v>26812.6</v>
      </c>
      <c r="F146" s="180"/>
      <c r="G146" s="113">
        <f t="shared" si="2"/>
        <v>17436645.690399852</v>
      </c>
    </row>
    <row r="147" spans="1:7" s="7" customFormat="1" ht="18" thickTop="1" thickBot="1" x14ac:dyDescent="0.25">
      <c r="A147" s="74"/>
      <c r="B147" s="114">
        <v>45217</v>
      </c>
      <c r="C147" s="115"/>
      <c r="D147" s="111" t="s">
        <v>40</v>
      </c>
      <c r="E147" s="112">
        <v>58160</v>
      </c>
      <c r="F147" s="180"/>
      <c r="G147" s="113">
        <f t="shared" si="2"/>
        <v>17494805.690399852</v>
      </c>
    </row>
    <row r="148" spans="1:7" s="7" customFormat="1" ht="18" thickTop="1" thickBot="1" x14ac:dyDescent="0.25">
      <c r="A148" s="74"/>
      <c r="B148" s="114">
        <v>45217</v>
      </c>
      <c r="C148" s="115"/>
      <c r="D148" s="111" t="s">
        <v>40</v>
      </c>
      <c r="E148" s="112">
        <v>57904</v>
      </c>
      <c r="F148" s="180"/>
      <c r="G148" s="113">
        <f t="shared" si="2"/>
        <v>17552709.690399852</v>
      </c>
    </row>
    <row r="149" spans="1:7" s="7" customFormat="1" ht="18" customHeight="1" thickTop="1" thickBot="1" x14ac:dyDescent="0.25">
      <c r="A149" s="74"/>
      <c r="B149" s="114">
        <v>45217</v>
      </c>
      <c r="C149" s="115"/>
      <c r="D149" s="111" t="s">
        <v>40</v>
      </c>
      <c r="E149" s="112">
        <v>16640</v>
      </c>
      <c r="F149" s="180"/>
      <c r="G149" s="113">
        <f t="shared" si="2"/>
        <v>17569349.690399852</v>
      </c>
    </row>
    <row r="150" spans="1:7" s="7" customFormat="1" ht="18" thickTop="1" thickBot="1" x14ac:dyDescent="0.25">
      <c r="A150" s="74"/>
      <c r="B150" s="114">
        <v>45217</v>
      </c>
      <c r="C150" s="115"/>
      <c r="D150" s="111" t="s">
        <v>40</v>
      </c>
      <c r="E150" s="112">
        <v>3527</v>
      </c>
      <c r="F150" s="180"/>
      <c r="G150" s="113">
        <f t="shared" si="2"/>
        <v>17572876.690399852</v>
      </c>
    </row>
    <row r="151" spans="1:7" s="7" customFormat="1" ht="18" thickTop="1" thickBot="1" x14ac:dyDescent="0.25">
      <c r="A151" s="74"/>
      <c r="B151" s="114">
        <v>45217</v>
      </c>
      <c r="C151" s="115"/>
      <c r="D151" s="111" t="s">
        <v>40</v>
      </c>
      <c r="E151" s="112">
        <v>3810</v>
      </c>
      <c r="F151" s="180"/>
      <c r="G151" s="113">
        <f t="shared" si="2"/>
        <v>17576686.690399852</v>
      </c>
    </row>
    <row r="152" spans="1:7" s="7" customFormat="1" ht="18" thickTop="1" thickBot="1" x14ac:dyDescent="0.25">
      <c r="A152" s="74"/>
      <c r="B152" s="114">
        <v>45217</v>
      </c>
      <c r="C152" s="115"/>
      <c r="D152" s="111" t="s">
        <v>40</v>
      </c>
      <c r="E152" s="112">
        <v>45030</v>
      </c>
      <c r="F152" s="180"/>
      <c r="G152" s="113">
        <f t="shared" si="2"/>
        <v>17621716.690399852</v>
      </c>
    </row>
    <row r="153" spans="1:7" s="7" customFormat="1" ht="18" thickTop="1" thickBot="1" x14ac:dyDescent="0.25">
      <c r="A153" s="74"/>
      <c r="B153" s="114">
        <v>45217</v>
      </c>
      <c r="C153" s="115"/>
      <c r="D153" s="111" t="s">
        <v>40</v>
      </c>
      <c r="E153" s="112">
        <v>30</v>
      </c>
      <c r="F153" s="180"/>
      <c r="G153" s="113">
        <f t="shared" si="2"/>
        <v>17621746.690399852</v>
      </c>
    </row>
    <row r="154" spans="1:7" s="7" customFormat="1" ht="18" thickTop="1" thickBot="1" x14ac:dyDescent="0.25">
      <c r="A154" s="74"/>
      <c r="B154" s="114">
        <v>45217</v>
      </c>
      <c r="C154" s="115"/>
      <c r="D154" s="111" t="s">
        <v>28</v>
      </c>
      <c r="E154" s="112">
        <v>41694.65</v>
      </c>
      <c r="F154" s="180">
        <v>1089.8599999999999</v>
      </c>
      <c r="G154" s="113">
        <f t="shared" si="2"/>
        <v>17662351.480399851</v>
      </c>
    </row>
    <row r="155" spans="1:7" s="7" customFormat="1" ht="31.5" thickTop="1" thickBot="1" x14ac:dyDescent="0.25">
      <c r="A155" s="74"/>
      <c r="B155" s="114">
        <v>45217</v>
      </c>
      <c r="C155" s="115"/>
      <c r="D155" s="111" t="s">
        <v>48</v>
      </c>
      <c r="E155" s="112">
        <v>457642.5</v>
      </c>
      <c r="F155" s="180"/>
      <c r="G155" s="113">
        <f t="shared" si="2"/>
        <v>18119993.980399851</v>
      </c>
    </row>
    <row r="156" spans="1:7" s="7" customFormat="1" ht="18" thickTop="1" thickBot="1" x14ac:dyDescent="0.25">
      <c r="A156" s="74"/>
      <c r="B156" s="114">
        <v>45217</v>
      </c>
      <c r="C156" s="115"/>
      <c r="D156" s="111" t="s">
        <v>104</v>
      </c>
      <c r="E156" s="112">
        <v>286540</v>
      </c>
      <c r="F156" s="180"/>
      <c r="G156" s="113">
        <f t="shared" si="2"/>
        <v>18406533.980399851</v>
      </c>
    </row>
    <row r="157" spans="1:7" s="7" customFormat="1" ht="18.75" customHeight="1" thickTop="1" thickBot="1" x14ac:dyDescent="0.25">
      <c r="A157" s="74"/>
      <c r="B157" s="114">
        <v>45217</v>
      </c>
      <c r="C157" s="115"/>
      <c r="D157" s="111" t="s">
        <v>69</v>
      </c>
      <c r="E157" s="112">
        <v>1955902</v>
      </c>
      <c r="F157" s="180"/>
      <c r="G157" s="113">
        <f t="shared" si="2"/>
        <v>20362435.980399851</v>
      </c>
    </row>
    <row r="158" spans="1:7" s="7" customFormat="1" ht="23.25" customHeight="1" thickTop="1" thickBot="1" x14ac:dyDescent="0.25">
      <c r="A158" s="74"/>
      <c r="B158" s="114">
        <v>45217</v>
      </c>
      <c r="C158" s="115"/>
      <c r="D158" s="111" t="s">
        <v>69</v>
      </c>
      <c r="E158" s="112">
        <v>1182923.73</v>
      </c>
      <c r="F158" s="180"/>
      <c r="G158" s="113">
        <f t="shared" si="2"/>
        <v>21545359.710399851</v>
      </c>
    </row>
    <row r="159" spans="1:7" s="7" customFormat="1" ht="19.5" customHeight="1" thickTop="1" thickBot="1" x14ac:dyDescent="0.25">
      <c r="A159" s="74"/>
      <c r="B159" s="114">
        <v>45217</v>
      </c>
      <c r="C159" s="115"/>
      <c r="D159" s="111" t="s">
        <v>69</v>
      </c>
      <c r="E159" s="112">
        <v>1644595.4</v>
      </c>
      <c r="F159" s="180"/>
      <c r="G159" s="113">
        <f t="shared" si="2"/>
        <v>23189955.11039985</v>
      </c>
    </row>
    <row r="160" spans="1:7" s="7" customFormat="1" ht="21.75" customHeight="1" thickTop="1" thickBot="1" x14ac:dyDescent="0.25">
      <c r="A160" s="74"/>
      <c r="B160" s="130">
        <v>45217</v>
      </c>
      <c r="C160" s="130"/>
      <c r="D160" s="130" t="s">
        <v>69</v>
      </c>
      <c r="E160" s="152">
        <v>4914943.62</v>
      </c>
      <c r="F160" s="152"/>
      <c r="G160" s="113">
        <f t="shared" si="2"/>
        <v>28104898.730399851</v>
      </c>
    </row>
    <row r="161" spans="1:7" s="7" customFormat="1" ht="18" thickTop="1" thickBot="1" x14ac:dyDescent="0.25">
      <c r="A161" s="74"/>
      <c r="B161" s="130">
        <v>45217</v>
      </c>
      <c r="C161" s="130"/>
      <c r="D161" s="130" t="s">
        <v>69</v>
      </c>
      <c r="E161" s="152">
        <v>5213229.4800000004</v>
      </c>
      <c r="F161" s="152"/>
      <c r="G161" s="113">
        <f t="shared" si="2"/>
        <v>33318128.210399851</v>
      </c>
    </row>
    <row r="162" spans="1:7" s="7" customFormat="1" ht="18" thickTop="1" thickBot="1" x14ac:dyDescent="0.25">
      <c r="A162" s="74"/>
      <c r="B162" s="130">
        <v>45217</v>
      </c>
      <c r="C162" s="130"/>
      <c r="D162" s="130" t="s">
        <v>69</v>
      </c>
      <c r="E162" s="152">
        <v>1959827.86</v>
      </c>
      <c r="F162" s="152"/>
      <c r="G162" s="113">
        <f t="shared" si="2"/>
        <v>35277956.070399851</v>
      </c>
    </row>
    <row r="163" spans="1:7" s="7" customFormat="1" ht="18" thickTop="1" thickBot="1" x14ac:dyDescent="0.25">
      <c r="A163" s="74"/>
      <c r="B163" s="130">
        <v>45217</v>
      </c>
      <c r="C163" s="130"/>
      <c r="D163" s="130" t="s">
        <v>69</v>
      </c>
      <c r="E163" s="152">
        <v>723136.42</v>
      </c>
      <c r="F163" s="152"/>
      <c r="G163" s="113">
        <f t="shared" si="2"/>
        <v>36001092.490399852</v>
      </c>
    </row>
    <row r="164" spans="1:7" s="7" customFormat="1" ht="18" thickTop="1" thickBot="1" x14ac:dyDescent="0.25">
      <c r="A164" s="74"/>
      <c r="B164" s="130">
        <v>45217</v>
      </c>
      <c r="C164" s="130"/>
      <c r="D164" s="130" t="s">
        <v>69</v>
      </c>
      <c r="E164" s="152">
        <v>6313697.1699999999</v>
      </c>
      <c r="F164" s="152"/>
      <c r="G164" s="113">
        <f t="shared" si="2"/>
        <v>42314789.660399854</v>
      </c>
    </row>
    <row r="165" spans="1:7" s="7" customFormat="1" ht="18" thickTop="1" thickBot="1" x14ac:dyDescent="0.25">
      <c r="A165" s="74"/>
      <c r="B165" s="130">
        <v>45217</v>
      </c>
      <c r="C165" s="130"/>
      <c r="D165" s="130" t="s">
        <v>22</v>
      </c>
      <c r="E165" s="152"/>
      <c r="F165" s="152">
        <v>7601580.8399999999</v>
      </c>
      <c r="G165" s="113">
        <f t="shared" si="2"/>
        <v>34713208.820399851</v>
      </c>
    </row>
    <row r="166" spans="1:7" s="7" customFormat="1" ht="18" thickTop="1" thickBot="1" x14ac:dyDescent="0.25">
      <c r="A166" s="74"/>
      <c r="B166" s="130">
        <v>45217</v>
      </c>
      <c r="C166" s="130"/>
      <c r="D166" s="130" t="s">
        <v>22</v>
      </c>
      <c r="E166" s="152"/>
      <c r="F166" s="152">
        <v>3860339.86</v>
      </c>
      <c r="G166" s="113">
        <f t="shared" si="2"/>
        <v>30852868.960399851</v>
      </c>
    </row>
    <row r="167" spans="1:7" s="7" customFormat="1" ht="18" thickTop="1" thickBot="1" x14ac:dyDescent="0.25">
      <c r="A167" s="74"/>
      <c r="B167" s="130">
        <v>45218</v>
      </c>
      <c r="C167" s="130"/>
      <c r="D167" s="130" t="s">
        <v>40</v>
      </c>
      <c r="E167" s="152">
        <v>46350</v>
      </c>
      <c r="F167" s="152"/>
      <c r="G167" s="113">
        <f t="shared" si="2"/>
        <v>30899218.960399851</v>
      </c>
    </row>
    <row r="168" spans="1:7" s="7" customFormat="1" ht="18" thickTop="1" thickBot="1" x14ac:dyDescent="0.25">
      <c r="A168" s="74"/>
      <c r="B168" s="130">
        <v>45218</v>
      </c>
      <c r="C168" s="130"/>
      <c r="D168" s="130" t="s">
        <v>40</v>
      </c>
      <c r="E168" s="152">
        <v>39431</v>
      </c>
      <c r="F168" s="152"/>
      <c r="G168" s="113">
        <f t="shared" si="2"/>
        <v>30938649.960399851</v>
      </c>
    </row>
    <row r="169" spans="1:7" s="7" customFormat="1" ht="18" thickTop="1" thickBot="1" x14ac:dyDescent="0.25">
      <c r="A169" s="74"/>
      <c r="B169" s="156">
        <v>45218</v>
      </c>
      <c r="C169" s="157"/>
      <c r="D169" s="154" t="s">
        <v>40</v>
      </c>
      <c r="E169" s="155">
        <v>5100</v>
      </c>
      <c r="F169" s="155"/>
      <c r="G169" s="113">
        <f t="shared" si="2"/>
        <v>30943749.960399851</v>
      </c>
    </row>
    <row r="170" spans="1:7" s="7" customFormat="1" ht="18" thickTop="1" thickBot="1" x14ac:dyDescent="0.25">
      <c r="A170" s="74"/>
      <c r="B170" s="130">
        <v>45218</v>
      </c>
      <c r="C170" s="130"/>
      <c r="D170" s="192" t="s">
        <v>40</v>
      </c>
      <c r="E170" s="152">
        <v>5835</v>
      </c>
      <c r="F170" s="152"/>
      <c r="G170" s="113">
        <f t="shared" si="2"/>
        <v>30949584.960399851</v>
      </c>
    </row>
    <row r="171" spans="1:7" s="7" customFormat="1" ht="18" thickTop="1" thickBot="1" x14ac:dyDescent="0.25">
      <c r="A171" s="74"/>
      <c r="B171" s="151">
        <v>45218</v>
      </c>
      <c r="C171" s="130"/>
      <c r="D171" s="150" t="s">
        <v>40</v>
      </c>
      <c r="E171" s="152">
        <v>1411</v>
      </c>
      <c r="F171" s="152"/>
      <c r="G171" s="113">
        <f t="shared" si="2"/>
        <v>30950995.960399851</v>
      </c>
    </row>
    <row r="172" spans="1:7" s="7" customFormat="1" ht="18" thickTop="1" thickBot="1" x14ac:dyDescent="0.25">
      <c r="A172" s="74"/>
      <c r="B172" s="151">
        <v>45218</v>
      </c>
      <c r="C172" s="130"/>
      <c r="D172" s="150" t="s">
        <v>40</v>
      </c>
      <c r="E172" s="152">
        <v>48860</v>
      </c>
      <c r="F172" s="152"/>
      <c r="G172" s="113">
        <f t="shared" si="2"/>
        <v>30999855.960399851</v>
      </c>
    </row>
    <row r="173" spans="1:7" s="7" customFormat="1" ht="18" thickTop="1" thickBot="1" x14ac:dyDescent="0.25">
      <c r="A173" s="74"/>
      <c r="B173" s="151">
        <v>45218</v>
      </c>
      <c r="C173" s="130"/>
      <c r="D173" s="150" t="s">
        <v>28</v>
      </c>
      <c r="E173" s="152">
        <v>111332.04</v>
      </c>
      <c r="F173" s="152">
        <v>2839.41</v>
      </c>
      <c r="G173" s="113">
        <f t="shared" si="2"/>
        <v>31108348.59039985</v>
      </c>
    </row>
    <row r="174" spans="1:7" s="7" customFormat="1" ht="18" thickTop="1" thickBot="1" x14ac:dyDescent="0.25">
      <c r="A174" s="74"/>
      <c r="B174" s="153">
        <v>45218</v>
      </c>
      <c r="C174" s="149"/>
      <c r="D174" s="154" t="s">
        <v>22</v>
      </c>
      <c r="E174" s="149"/>
      <c r="F174" s="149">
        <v>921067.73</v>
      </c>
      <c r="G174" s="113">
        <f t="shared" si="2"/>
        <v>30187280.86039985</v>
      </c>
    </row>
    <row r="175" spans="1:7" s="7" customFormat="1" ht="17.25" customHeight="1" thickTop="1" thickBot="1" x14ac:dyDescent="0.25">
      <c r="A175" s="74"/>
      <c r="B175" s="114">
        <v>45218</v>
      </c>
      <c r="C175" s="115"/>
      <c r="D175" s="111" t="s">
        <v>22</v>
      </c>
      <c r="E175" s="112"/>
      <c r="F175" s="158">
        <v>2453753.66</v>
      </c>
      <c r="G175" s="113">
        <f t="shared" si="2"/>
        <v>27733527.20039985</v>
      </c>
    </row>
    <row r="176" spans="1:7" s="7" customFormat="1" ht="18" thickTop="1" thickBot="1" x14ac:dyDescent="0.25">
      <c r="A176" s="74"/>
      <c r="B176" s="120">
        <v>45219</v>
      </c>
      <c r="C176" s="121"/>
      <c r="D176" s="111" t="s">
        <v>40</v>
      </c>
      <c r="E176" s="112">
        <v>33192</v>
      </c>
      <c r="F176" s="158"/>
      <c r="G176" s="113">
        <f t="shared" si="2"/>
        <v>27766719.20039985</v>
      </c>
    </row>
    <row r="177" spans="1:9" s="7" customFormat="1" ht="18" thickTop="1" thickBot="1" x14ac:dyDescent="0.25">
      <c r="A177" s="74"/>
      <c r="B177" s="120">
        <v>45219</v>
      </c>
      <c r="C177" s="121"/>
      <c r="D177" s="111" t="s">
        <v>40</v>
      </c>
      <c r="E177" s="112">
        <v>3750</v>
      </c>
      <c r="F177" s="158"/>
      <c r="G177" s="113">
        <f t="shared" si="2"/>
        <v>27770469.20039985</v>
      </c>
    </row>
    <row r="178" spans="1:9" s="7" customFormat="1" ht="18" thickTop="1" thickBot="1" x14ac:dyDescent="0.25">
      <c r="A178" s="74"/>
      <c r="B178" s="120">
        <v>45219</v>
      </c>
      <c r="C178" s="121"/>
      <c r="D178" s="111" t="s">
        <v>40</v>
      </c>
      <c r="E178" s="112">
        <v>23411</v>
      </c>
      <c r="F178" s="158"/>
      <c r="G178" s="113">
        <f t="shared" si="2"/>
        <v>27793880.20039985</v>
      </c>
    </row>
    <row r="179" spans="1:9" s="7" customFormat="1" ht="18" thickTop="1" thickBot="1" x14ac:dyDescent="0.25">
      <c r="A179" s="74"/>
      <c r="B179" s="120">
        <v>45219</v>
      </c>
      <c r="C179" s="121"/>
      <c r="D179" s="111" t="s">
        <v>40</v>
      </c>
      <c r="E179" s="112">
        <v>2645</v>
      </c>
      <c r="F179" s="158"/>
      <c r="G179" s="113">
        <f t="shared" si="2"/>
        <v>27796525.20039985</v>
      </c>
    </row>
    <row r="180" spans="1:9" s="7" customFormat="1" ht="18" thickTop="1" thickBot="1" x14ac:dyDescent="0.25">
      <c r="A180" s="74"/>
      <c r="B180" s="120">
        <v>45219</v>
      </c>
      <c r="C180" s="121"/>
      <c r="D180" s="111" t="s">
        <v>40</v>
      </c>
      <c r="E180" s="112">
        <v>2625</v>
      </c>
      <c r="F180" s="158"/>
      <c r="G180" s="113">
        <f t="shared" si="2"/>
        <v>27799150.20039985</v>
      </c>
    </row>
    <row r="181" spans="1:9" s="7" customFormat="1" ht="18" thickTop="1" thickBot="1" x14ac:dyDescent="0.25">
      <c r="A181" s="74"/>
      <c r="B181" s="120">
        <v>45219</v>
      </c>
      <c r="C181" s="121"/>
      <c r="D181" s="111" t="s">
        <v>40</v>
      </c>
      <c r="E181" s="112">
        <v>1700</v>
      </c>
      <c r="F181" s="158"/>
      <c r="G181" s="113">
        <f t="shared" si="2"/>
        <v>27800850.20039985</v>
      </c>
    </row>
    <row r="182" spans="1:9" s="7" customFormat="1" ht="18" thickTop="1" thickBot="1" x14ac:dyDescent="0.25">
      <c r="A182" s="74"/>
      <c r="B182" s="120">
        <v>45219</v>
      </c>
      <c r="C182" s="121"/>
      <c r="D182" s="111" t="s">
        <v>40</v>
      </c>
      <c r="E182" s="112">
        <v>48965</v>
      </c>
      <c r="F182" s="158"/>
      <c r="G182" s="113">
        <f t="shared" si="2"/>
        <v>27849815.20039985</v>
      </c>
    </row>
    <row r="183" spans="1:9" s="7" customFormat="1" ht="24.75" customHeight="1" thickTop="1" thickBot="1" x14ac:dyDescent="0.25">
      <c r="A183" s="74"/>
      <c r="B183" s="120">
        <v>45219</v>
      </c>
      <c r="C183" s="121"/>
      <c r="D183" s="111" t="s">
        <v>28</v>
      </c>
      <c r="E183" s="112">
        <v>114808.01</v>
      </c>
      <c r="F183" s="158">
        <v>2964.16</v>
      </c>
      <c r="G183" s="113">
        <f t="shared" si="2"/>
        <v>27961659.050399851</v>
      </c>
    </row>
    <row r="184" spans="1:9" s="7" customFormat="1" ht="20.25" customHeight="1" thickTop="1" thickBot="1" x14ac:dyDescent="0.25">
      <c r="A184" s="74"/>
      <c r="B184" s="120">
        <v>45219</v>
      </c>
      <c r="C184" s="121"/>
      <c r="D184" s="111" t="s">
        <v>49</v>
      </c>
      <c r="E184" s="112">
        <v>128.4</v>
      </c>
      <c r="F184" s="158">
        <v>28.852</v>
      </c>
      <c r="G184" s="113">
        <f t="shared" si="2"/>
        <v>27961758.598399848</v>
      </c>
    </row>
    <row r="185" spans="1:9" s="7" customFormat="1" ht="18" thickTop="1" thickBot="1" x14ac:dyDescent="0.25">
      <c r="A185" s="74"/>
      <c r="B185" s="120">
        <v>45219</v>
      </c>
      <c r="C185" s="121"/>
      <c r="D185" s="111" t="s">
        <v>41</v>
      </c>
      <c r="E185" s="112">
        <v>17901.02</v>
      </c>
      <c r="F185" s="158"/>
      <c r="G185" s="113">
        <f t="shared" si="2"/>
        <v>27979659.618399847</v>
      </c>
    </row>
    <row r="186" spans="1:9" s="7" customFormat="1" ht="18" thickTop="1" thickBot="1" x14ac:dyDescent="0.25">
      <c r="A186" s="74"/>
      <c r="B186" s="120">
        <v>45219</v>
      </c>
      <c r="C186" s="121"/>
      <c r="D186" s="111" t="s">
        <v>41</v>
      </c>
      <c r="E186" s="112">
        <v>103255.1</v>
      </c>
      <c r="F186" s="158"/>
      <c r="G186" s="113">
        <f t="shared" si="2"/>
        <v>28082914.718399849</v>
      </c>
    </row>
    <row r="187" spans="1:9" s="7" customFormat="1" ht="18" thickTop="1" thickBot="1" x14ac:dyDescent="0.25">
      <c r="A187" s="74"/>
      <c r="B187" s="120">
        <v>45219</v>
      </c>
      <c r="C187" s="121"/>
      <c r="D187" s="111" t="s">
        <v>41</v>
      </c>
      <c r="E187" s="112">
        <v>2009064.8</v>
      </c>
      <c r="F187" s="158"/>
      <c r="G187" s="113">
        <f t="shared" si="2"/>
        <v>30091979.51839985</v>
      </c>
    </row>
    <row r="188" spans="1:9" s="7" customFormat="1" ht="18" thickTop="1" thickBot="1" x14ac:dyDescent="0.25">
      <c r="A188" s="74"/>
      <c r="B188" s="120">
        <v>45219</v>
      </c>
      <c r="C188" s="121"/>
      <c r="D188" s="111" t="s">
        <v>41</v>
      </c>
      <c r="E188" s="112">
        <v>210177.46</v>
      </c>
      <c r="F188" s="158"/>
      <c r="G188" s="113">
        <f t="shared" si="2"/>
        <v>30302156.97839985</v>
      </c>
    </row>
    <row r="189" spans="1:9" s="7" customFormat="1" ht="18" thickTop="1" thickBot="1" x14ac:dyDescent="0.25">
      <c r="A189" s="74"/>
      <c r="B189" s="120">
        <v>45219</v>
      </c>
      <c r="C189" s="121"/>
      <c r="D189" s="111" t="s">
        <v>41</v>
      </c>
      <c r="E189" s="112">
        <v>40183.39</v>
      </c>
      <c r="F189" s="158"/>
      <c r="G189" s="113">
        <f t="shared" si="2"/>
        <v>30342340.368399851</v>
      </c>
      <c r="H189" s="190"/>
      <c r="I189" s="101"/>
    </row>
    <row r="190" spans="1:9" s="7" customFormat="1" ht="18" thickTop="1" thickBot="1" x14ac:dyDescent="0.25">
      <c r="A190" s="74"/>
      <c r="B190" s="120">
        <v>45219</v>
      </c>
      <c r="C190" s="121"/>
      <c r="D190" s="111" t="s">
        <v>41</v>
      </c>
      <c r="E190" s="112">
        <v>761767.7</v>
      </c>
      <c r="F190" s="158"/>
      <c r="G190" s="113">
        <f t="shared" si="2"/>
        <v>31104108.06839985</v>
      </c>
    </row>
    <row r="191" spans="1:9" s="7" customFormat="1" ht="18" thickTop="1" thickBot="1" x14ac:dyDescent="0.25">
      <c r="A191" s="74"/>
      <c r="B191" s="120">
        <v>45219</v>
      </c>
      <c r="C191" s="121"/>
      <c r="D191" s="111" t="s">
        <v>41</v>
      </c>
      <c r="E191" s="112">
        <v>6076.51</v>
      </c>
      <c r="F191" s="158"/>
      <c r="G191" s="113">
        <f t="shared" si="2"/>
        <v>31110184.578399852</v>
      </c>
    </row>
    <row r="192" spans="1:9" s="7" customFormat="1" ht="18" thickTop="1" thickBot="1" x14ac:dyDescent="0.25">
      <c r="A192" s="74"/>
      <c r="B192" s="120">
        <v>45219</v>
      </c>
      <c r="C192" s="121"/>
      <c r="D192" s="111" t="s">
        <v>56</v>
      </c>
      <c r="E192" s="112">
        <v>828529.05</v>
      </c>
      <c r="F192" s="158"/>
      <c r="G192" s="113">
        <f t="shared" si="2"/>
        <v>31938713.628399853</v>
      </c>
    </row>
    <row r="193" spans="1:7" s="7" customFormat="1" ht="18" thickTop="1" thickBot="1" x14ac:dyDescent="0.25">
      <c r="A193" s="74"/>
      <c r="B193" s="120">
        <v>45219</v>
      </c>
      <c r="C193" s="121"/>
      <c r="D193" s="111" t="s">
        <v>43</v>
      </c>
      <c r="E193" s="112">
        <v>43790.57</v>
      </c>
      <c r="F193" s="158"/>
      <c r="G193" s="113">
        <f t="shared" si="2"/>
        <v>31982504.198399853</v>
      </c>
    </row>
    <row r="194" spans="1:7" s="7" customFormat="1" ht="18" thickTop="1" thickBot="1" x14ac:dyDescent="0.25">
      <c r="A194" s="74"/>
      <c r="B194" s="120">
        <v>45219</v>
      </c>
      <c r="C194" s="121"/>
      <c r="D194" s="111" t="s">
        <v>69</v>
      </c>
      <c r="E194" s="112">
        <v>1960716.97</v>
      </c>
      <c r="F194" s="158"/>
      <c r="G194" s="113">
        <f t="shared" si="2"/>
        <v>33943221.168399855</v>
      </c>
    </row>
    <row r="195" spans="1:7" s="7" customFormat="1" ht="18" thickTop="1" thickBot="1" x14ac:dyDescent="0.25">
      <c r="A195" s="74"/>
      <c r="B195" s="120">
        <v>45219</v>
      </c>
      <c r="C195" s="121"/>
      <c r="D195" s="111" t="s">
        <v>22</v>
      </c>
      <c r="E195" s="112"/>
      <c r="F195" s="158">
        <v>9038122.3900000006</v>
      </c>
      <c r="G195" s="113">
        <f t="shared" si="2"/>
        <v>24905098.778399855</v>
      </c>
    </row>
    <row r="196" spans="1:7" s="7" customFormat="1" ht="18" thickTop="1" thickBot="1" x14ac:dyDescent="0.25">
      <c r="A196" s="74"/>
      <c r="B196" s="120">
        <v>45220</v>
      </c>
      <c r="C196" s="121"/>
      <c r="D196" s="111" t="s">
        <v>40</v>
      </c>
      <c r="E196" s="112">
        <v>19275</v>
      </c>
      <c r="F196" s="158"/>
      <c r="G196" s="113">
        <f t="shared" si="2"/>
        <v>24924373.778399855</v>
      </c>
    </row>
    <row r="197" spans="1:7" s="7" customFormat="1" ht="18" thickTop="1" thickBot="1" x14ac:dyDescent="0.25">
      <c r="A197" s="74"/>
      <c r="B197" s="120">
        <v>45221</v>
      </c>
      <c r="C197" s="121"/>
      <c r="D197" s="111" t="s">
        <v>40</v>
      </c>
      <c r="E197" s="112">
        <v>2369</v>
      </c>
      <c r="F197" s="158"/>
      <c r="G197" s="113">
        <f t="shared" ref="G197:G260" si="3">G196+E197-F197</f>
        <v>24926742.778399855</v>
      </c>
    </row>
    <row r="198" spans="1:7" s="7" customFormat="1" ht="18" thickTop="1" thickBot="1" x14ac:dyDescent="0.25">
      <c r="A198" s="74"/>
      <c r="B198" s="120">
        <v>45221</v>
      </c>
      <c r="C198" s="121"/>
      <c r="D198" s="111" t="s">
        <v>40</v>
      </c>
      <c r="E198" s="112">
        <v>6500</v>
      </c>
      <c r="F198" s="158"/>
      <c r="G198" s="113">
        <f t="shared" si="3"/>
        <v>24933242.778399855</v>
      </c>
    </row>
    <row r="199" spans="1:7" s="7" customFormat="1" ht="18" thickTop="1" thickBot="1" x14ac:dyDescent="0.25">
      <c r="A199" s="74"/>
      <c r="B199" s="120">
        <v>45221</v>
      </c>
      <c r="C199" s="121"/>
      <c r="D199" s="111" t="s">
        <v>28</v>
      </c>
      <c r="E199" s="112">
        <v>17000</v>
      </c>
      <c r="F199" s="158">
        <v>425</v>
      </c>
      <c r="G199" s="113">
        <f t="shared" si="3"/>
        <v>24949817.778399855</v>
      </c>
    </row>
    <row r="200" spans="1:7" s="7" customFormat="1" ht="18" thickTop="1" thickBot="1" x14ac:dyDescent="0.25">
      <c r="A200" s="74"/>
      <c r="B200" s="120">
        <v>45222</v>
      </c>
      <c r="C200" s="121"/>
      <c r="D200" s="111" t="s">
        <v>40</v>
      </c>
      <c r="E200" s="112">
        <v>122060</v>
      </c>
      <c r="F200" s="158"/>
      <c r="G200" s="113">
        <f t="shared" si="3"/>
        <v>25071877.778399855</v>
      </c>
    </row>
    <row r="201" spans="1:7" s="7" customFormat="1" ht="18" thickTop="1" thickBot="1" x14ac:dyDescent="0.25">
      <c r="A201" s="74"/>
      <c r="B201" s="120">
        <v>45222</v>
      </c>
      <c r="C201" s="121"/>
      <c r="D201" s="111" t="s">
        <v>40</v>
      </c>
      <c r="E201" s="112">
        <v>16962</v>
      </c>
      <c r="F201" s="158"/>
      <c r="G201" s="113">
        <f t="shared" si="3"/>
        <v>25088839.778399855</v>
      </c>
    </row>
    <row r="202" spans="1:7" s="7" customFormat="1" ht="18" thickTop="1" thickBot="1" x14ac:dyDescent="0.25">
      <c r="A202" s="74"/>
      <c r="B202" s="120">
        <v>45222</v>
      </c>
      <c r="C202" s="121"/>
      <c r="D202" s="111" t="s">
        <v>40</v>
      </c>
      <c r="E202" s="112">
        <v>10100</v>
      </c>
      <c r="F202" s="158"/>
      <c r="G202" s="113">
        <f t="shared" si="3"/>
        <v>25098939.778399855</v>
      </c>
    </row>
    <row r="203" spans="1:7" s="7" customFormat="1" ht="21.75" customHeight="1" thickTop="1" thickBot="1" x14ac:dyDescent="0.25">
      <c r="A203" s="74"/>
      <c r="B203" s="120">
        <v>45222</v>
      </c>
      <c r="C203" s="121"/>
      <c r="D203" s="111" t="s">
        <v>40</v>
      </c>
      <c r="E203" s="112">
        <v>14240</v>
      </c>
      <c r="F203" s="158"/>
      <c r="G203" s="113">
        <f t="shared" si="3"/>
        <v>25113179.778399855</v>
      </c>
    </row>
    <row r="204" spans="1:7" s="7" customFormat="1" ht="18" thickTop="1" thickBot="1" x14ac:dyDescent="0.25">
      <c r="A204" s="74"/>
      <c r="B204" s="120">
        <v>45222</v>
      </c>
      <c r="C204" s="121"/>
      <c r="D204" s="111" t="s">
        <v>40</v>
      </c>
      <c r="E204" s="112">
        <v>6750</v>
      </c>
      <c r="F204" s="158"/>
      <c r="G204" s="113">
        <f t="shared" si="3"/>
        <v>25119929.778399855</v>
      </c>
    </row>
    <row r="205" spans="1:7" s="7" customFormat="1" ht="18" thickTop="1" thickBot="1" x14ac:dyDescent="0.25">
      <c r="A205" s="74"/>
      <c r="B205" s="120">
        <v>45222</v>
      </c>
      <c r="C205" s="121"/>
      <c r="D205" s="111" t="s">
        <v>40</v>
      </c>
      <c r="E205" s="112">
        <v>23288.21</v>
      </c>
      <c r="F205" s="158"/>
      <c r="G205" s="113">
        <f t="shared" si="3"/>
        <v>25143217.988399856</v>
      </c>
    </row>
    <row r="206" spans="1:7" s="7" customFormat="1" ht="18" thickTop="1" thickBot="1" x14ac:dyDescent="0.25">
      <c r="A206" s="74"/>
      <c r="B206" s="120">
        <v>45222</v>
      </c>
      <c r="C206" s="121"/>
      <c r="D206" s="111" t="s">
        <v>28</v>
      </c>
      <c r="E206" s="112">
        <v>64476.08</v>
      </c>
      <c r="F206" s="158">
        <v>1689.55</v>
      </c>
      <c r="G206" s="113">
        <f t="shared" si="3"/>
        <v>25206004.518399853</v>
      </c>
    </row>
    <row r="207" spans="1:7" s="7" customFormat="1" ht="18" thickTop="1" thickBot="1" x14ac:dyDescent="0.25">
      <c r="A207" s="74"/>
      <c r="B207" s="120">
        <v>45222</v>
      </c>
      <c r="C207" s="121"/>
      <c r="D207" s="111" t="s">
        <v>22</v>
      </c>
      <c r="E207" s="112"/>
      <c r="F207" s="158">
        <v>10406.42</v>
      </c>
      <c r="G207" s="113">
        <f t="shared" si="3"/>
        <v>25195598.098399851</v>
      </c>
    </row>
    <row r="208" spans="1:7" s="7" customFormat="1" ht="18" thickTop="1" thickBot="1" x14ac:dyDescent="0.25">
      <c r="A208" s="74"/>
      <c r="B208" s="120">
        <v>45223</v>
      </c>
      <c r="C208" s="121"/>
      <c r="D208" s="111" t="s">
        <v>40</v>
      </c>
      <c r="E208" s="112">
        <v>69762</v>
      </c>
      <c r="F208" s="158"/>
      <c r="G208" s="113">
        <f t="shared" si="3"/>
        <v>25265360.098399851</v>
      </c>
    </row>
    <row r="209" spans="1:7" s="7" customFormat="1" ht="18" thickTop="1" thickBot="1" x14ac:dyDescent="0.25">
      <c r="A209" s="74"/>
      <c r="B209" s="120">
        <v>45223</v>
      </c>
      <c r="C209" s="121"/>
      <c r="D209" s="111" t="s">
        <v>40</v>
      </c>
      <c r="E209" s="112">
        <v>50035</v>
      </c>
      <c r="F209" s="158"/>
      <c r="G209" s="113">
        <f t="shared" si="3"/>
        <v>25315395.098399851</v>
      </c>
    </row>
    <row r="210" spans="1:7" s="7" customFormat="1" ht="18" thickTop="1" thickBot="1" x14ac:dyDescent="0.25">
      <c r="A210" s="74"/>
      <c r="B210" s="120">
        <v>45223</v>
      </c>
      <c r="C210" s="121"/>
      <c r="D210" s="111" t="s">
        <v>40</v>
      </c>
      <c r="E210" s="112">
        <v>13102</v>
      </c>
      <c r="F210" s="158"/>
      <c r="G210" s="113">
        <f t="shared" si="3"/>
        <v>25328497.098399851</v>
      </c>
    </row>
    <row r="211" spans="1:7" s="7" customFormat="1" ht="18" thickTop="1" thickBot="1" x14ac:dyDescent="0.25">
      <c r="A211" s="74"/>
      <c r="B211" s="120">
        <v>45223</v>
      </c>
      <c r="C211" s="121"/>
      <c r="D211" s="111" t="s">
        <v>40</v>
      </c>
      <c r="E211" s="112">
        <v>5816</v>
      </c>
      <c r="F211" s="158"/>
      <c r="G211" s="113">
        <f t="shared" si="3"/>
        <v>25334313.098399851</v>
      </c>
    </row>
    <row r="212" spans="1:7" s="7" customFormat="1" ht="18" thickTop="1" thickBot="1" x14ac:dyDescent="0.25">
      <c r="A212" s="74"/>
      <c r="B212" s="120">
        <v>45223</v>
      </c>
      <c r="C212" s="121"/>
      <c r="D212" s="111" t="s">
        <v>40</v>
      </c>
      <c r="E212" s="112">
        <v>2255</v>
      </c>
      <c r="F212" s="158"/>
      <c r="G212" s="113">
        <f t="shared" si="3"/>
        <v>25336568.098399851</v>
      </c>
    </row>
    <row r="213" spans="1:7" s="7" customFormat="1" ht="18" thickTop="1" thickBot="1" x14ac:dyDescent="0.25">
      <c r="A213" s="74"/>
      <c r="B213" s="120">
        <v>45223</v>
      </c>
      <c r="C213" s="121"/>
      <c r="D213" s="111" t="s">
        <v>40</v>
      </c>
      <c r="E213" s="112">
        <v>87392</v>
      </c>
      <c r="F213" s="158"/>
      <c r="G213" s="113">
        <f t="shared" si="3"/>
        <v>25423960.098399851</v>
      </c>
    </row>
    <row r="214" spans="1:7" s="7" customFormat="1" ht="18" thickTop="1" thickBot="1" x14ac:dyDescent="0.25">
      <c r="A214" s="74"/>
      <c r="B214" s="120">
        <v>45223</v>
      </c>
      <c r="C214" s="121"/>
      <c r="D214" s="111" t="s">
        <v>28</v>
      </c>
      <c r="E214" s="112">
        <v>31385.31</v>
      </c>
      <c r="F214" s="158">
        <v>819.09</v>
      </c>
      <c r="G214" s="113">
        <f t="shared" si="3"/>
        <v>25454526.31839985</v>
      </c>
    </row>
    <row r="215" spans="1:7" s="7" customFormat="1" ht="18" thickTop="1" thickBot="1" x14ac:dyDescent="0.25">
      <c r="A215" s="74"/>
      <c r="B215" s="120">
        <v>45224</v>
      </c>
      <c r="C215" s="121"/>
      <c r="D215" s="111" t="s">
        <v>40</v>
      </c>
      <c r="E215" s="112">
        <v>15600</v>
      </c>
      <c r="F215" s="158"/>
      <c r="G215" s="113">
        <f t="shared" si="3"/>
        <v>25470126.31839985</v>
      </c>
    </row>
    <row r="216" spans="1:7" s="7" customFormat="1" ht="18" thickTop="1" thickBot="1" x14ac:dyDescent="0.25">
      <c r="A216" s="74"/>
      <c r="B216" s="120">
        <v>45224</v>
      </c>
      <c r="C216" s="121"/>
      <c r="D216" s="111" t="s">
        <v>40</v>
      </c>
      <c r="E216" s="112">
        <v>14680</v>
      </c>
      <c r="F216" s="158"/>
      <c r="G216" s="113">
        <f t="shared" si="3"/>
        <v>25484806.31839985</v>
      </c>
    </row>
    <row r="217" spans="1:7" s="7" customFormat="1" ht="18" thickTop="1" thickBot="1" x14ac:dyDescent="0.25">
      <c r="A217" s="74"/>
      <c r="B217" s="120">
        <v>45224</v>
      </c>
      <c r="C217" s="121"/>
      <c r="D217" s="111" t="s">
        <v>40</v>
      </c>
      <c r="E217" s="112">
        <v>54065</v>
      </c>
      <c r="F217" s="158"/>
      <c r="G217" s="113">
        <f t="shared" si="3"/>
        <v>25538871.31839985</v>
      </c>
    </row>
    <row r="218" spans="1:7" s="7" customFormat="1" ht="18" thickTop="1" thickBot="1" x14ac:dyDescent="0.25">
      <c r="A218" s="74"/>
      <c r="B218" s="120">
        <v>45224</v>
      </c>
      <c r="C218" s="121"/>
      <c r="D218" s="111" t="s">
        <v>40</v>
      </c>
      <c r="E218" s="112">
        <v>53390</v>
      </c>
      <c r="F218" s="158"/>
      <c r="G218" s="113">
        <f t="shared" si="3"/>
        <v>25592261.31839985</v>
      </c>
    </row>
    <row r="219" spans="1:7" s="7" customFormat="1" ht="18" thickTop="1" thickBot="1" x14ac:dyDescent="0.25">
      <c r="A219" s="74"/>
      <c r="B219" s="120">
        <v>45224</v>
      </c>
      <c r="C219" s="121"/>
      <c r="D219" s="111" t="s">
        <v>40</v>
      </c>
      <c r="E219" s="112">
        <v>7526</v>
      </c>
      <c r="F219" s="158"/>
      <c r="G219" s="113">
        <f t="shared" si="3"/>
        <v>25599787.31839985</v>
      </c>
    </row>
    <row r="220" spans="1:7" s="7" customFormat="1" ht="18" thickTop="1" thickBot="1" x14ac:dyDescent="0.25">
      <c r="A220" s="74"/>
      <c r="B220" s="120">
        <v>45224</v>
      </c>
      <c r="C220" s="121"/>
      <c r="D220" s="111" t="s">
        <v>40</v>
      </c>
      <c r="E220" s="112">
        <v>200</v>
      </c>
      <c r="F220" s="158"/>
      <c r="G220" s="113">
        <f t="shared" si="3"/>
        <v>25599987.31839985</v>
      </c>
    </row>
    <row r="221" spans="1:7" s="7" customFormat="1" ht="18" thickTop="1" thickBot="1" x14ac:dyDescent="0.25">
      <c r="A221" s="74"/>
      <c r="B221" s="120">
        <v>45224</v>
      </c>
      <c r="C221" s="121"/>
      <c r="D221" s="111" t="s">
        <v>40</v>
      </c>
      <c r="E221" s="112">
        <v>29996</v>
      </c>
      <c r="F221" s="158"/>
      <c r="G221" s="113">
        <f t="shared" si="3"/>
        <v>25629983.31839985</v>
      </c>
    </row>
    <row r="222" spans="1:7" s="7" customFormat="1" ht="18" thickTop="1" thickBot="1" x14ac:dyDescent="0.25">
      <c r="A222" s="74"/>
      <c r="B222" s="120">
        <v>45224</v>
      </c>
      <c r="C222" s="121"/>
      <c r="D222" s="111" t="s">
        <v>28</v>
      </c>
      <c r="E222" s="112">
        <v>76096.759999999995</v>
      </c>
      <c r="F222" s="158">
        <v>2031.15</v>
      </c>
      <c r="G222" s="113">
        <f t="shared" si="3"/>
        <v>25704048.928399853</v>
      </c>
    </row>
    <row r="223" spans="1:7" s="7" customFormat="1" ht="61.5" thickTop="1" thickBot="1" x14ac:dyDescent="0.25">
      <c r="A223" s="74"/>
      <c r="B223" s="120">
        <v>45224</v>
      </c>
      <c r="C223" s="121"/>
      <c r="D223" s="111" t="s">
        <v>105</v>
      </c>
      <c r="E223" s="112">
        <v>26600</v>
      </c>
      <c r="F223" s="158"/>
      <c r="G223" s="113">
        <f t="shared" si="3"/>
        <v>25730648.928399853</v>
      </c>
    </row>
    <row r="224" spans="1:7" s="7" customFormat="1" ht="31.5" thickTop="1" thickBot="1" x14ac:dyDescent="0.25">
      <c r="A224" s="74"/>
      <c r="B224" s="120">
        <v>45224</v>
      </c>
      <c r="C224" s="121"/>
      <c r="D224" s="111" t="s">
        <v>106</v>
      </c>
      <c r="E224" s="112">
        <v>526750</v>
      </c>
      <c r="F224" s="158"/>
      <c r="G224" s="113">
        <f t="shared" si="3"/>
        <v>26257398.928399853</v>
      </c>
    </row>
    <row r="225" spans="1:7" s="7" customFormat="1" ht="18" thickTop="1" thickBot="1" x14ac:dyDescent="0.25">
      <c r="A225" s="74"/>
      <c r="B225" s="120">
        <v>45225</v>
      </c>
      <c r="C225" s="121"/>
      <c r="D225" s="111" t="s">
        <v>40</v>
      </c>
      <c r="E225" s="112">
        <v>46815</v>
      </c>
      <c r="F225" s="158"/>
      <c r="G225" s="113">
        <f t="shared" si="3"/>
        <v>26304213.928399853</v>
      </c>
    </row>
    <row r="226" spans="1:7" s="7" customFormat="1" ht="18" thickTop="1" thickBot="1" x14ac:dyDescent="0.25">
      <c r="A226" s="74"/>
      <c r="B226" s="120">
        <v>45225</v>
      </c>
      <c r="C226" s="121"/>
      <c r="D226" s="111" t="s">
        <v>40</v>
      </c>
      <c r="E226" s="112">
        <v>7600</v>
      </c>
      <c r="F226" s="158"/>
      <c r="G226" s="113">
        <f t="shared" si="3"/>
        <v>26311813.928399853</v>
      </c>
    </row>
    <row r="227" spans="1:7" s="7" customFormat="1" ht="18" thickTop="1" thickBot="1" x14ac:dyDescent="0.25">
      <c r="A227" s="74"/>
      <c r="B227" s="120">
        <v>45225</v>
      </c>
      <c r="C227" s="121"/>
      <c r="D227" s="111" t="s">
        <v>40</v>
      </c>
      <c r="E227" s="112">
        <v>61454</v>
      </c>
      <c r="F227" s="158"/>
      <c r="G227" s="113">
        <f t="shared" si="3"/>
        <v>26373267.928399853</v>
      </c>
    </row>
    <row r="228" spans="1:7" s="7" customFormat="1" ht="18" thickTop="1" thickBot="1" x14ac:dyDescent="0.25">
      <c r="A228" s="74"/>
      <c r="B228" s="120">
        <v>45225</v>
      </c>
      <c r="C228" s="121"/>
      <c r="D228" s="111" t="s">
        <v>40</v>
      </c>
      <c r="E228" s="112">
        <v>3411</v>
      </c>
      <c r="F228" s="158"/>
      <c r="G228" s="113">
        <f t="shared" si="3"/>
        <v>26376678.928399853</v>
      </c>
    </row>
    <row r="229" spans="1:7" s="7" customFormat="1" ht="18" thickTop="1" thickBot="1" x14ac:dyDescent="0.25">
      <c r="A229" s="74"/>
      <c r="B229" s="120">
        <v>45225</v>
      </c>
      <c r="C229" s="121"/>
      <c r="D229" s="111" t="s">
        <v>40</v>
      </c>
      <c r="E229" s="112">
        <v>3830</v>
      </c>
      <c r="F229" s="158"/>
      <c r="G229" s="113">
        <f t="shared" si="3"/>
        <v>26380508.928399853</v>
      </c>
    </row>
    <row r="230" spans="1:7" s="7" customFormat="1" ht="18" thickTop="1" thickBot="1" x14ac:dyDescent="0.25">
      <c r="A230" s="74"/>
      <c r="B230" s="120">
        <v>45225</v>
      </c>
      <c r="C230" s="121"/>
      <c r="D230" s="111" t="s">
        <v>40</v>
      </c>
      <c r="E230" s="112">
        <v>86211</v>
      </c>
      <c r="F230" s="158"/>
      <c r="G230" s="113">
        <f t="shared" si="3"/>
        <v>26466719.928399853</v>
      </c>
    </row>
    <row r="231" spans="1:7" s="7" customFormat="1" ht="18" thickTop="1" thickBot="1" x14ac:dyDescent="0.25">
      <c r="A231" s="74"/>
      <c r="B231" s="120">
        <v>45225</v>
      </c>
      <c r="C231" s="121"/>
      <c r="D231" s="111" t="s">
        <v>40</v>
      </c>
      <c r="E231" s="112">
        <v>14550</v>
      </c>
      <c r="F231" s="158"/>
      <c r="G231" s="113">
        <f t="shared" si="3"/>
        <v>26481269.928399853</v>
      </c>
    </row>
    <row r="232" spans="1:7" s="7" customFormat="1" ht="18" thickTop="1" thickBot="1" x14ac:dyDescent="0.25">
      <c r="A232" s="74"/>
      <c r="B232" s="120">
        <v>45225</v>
      </c>
      <c r="C232" s="121"/>
      <c r="D232" s="111" t="s">
        <v>28</v>
      </c>
      <c r="E232" s="112">
        <v>49092.32</v>
      </c>
      <c r="F232" s="158">
        <v>1238.99</v>
      </c>
      <c r="G232" s="113">
        <f t="shared" si="3"/>
        <v>26529123.258399855</v>
      </c>
    </row>
    <row r="233" spans="1:7" s="7" customFormat="1" ht="18" thickTop="1" thickBot="1" x14ac:dyDescent="0.25">
      <c r="A233" s="74"/>
      <c r="B233" s="120">
        <v>45225</v>
      </c>
      <c r="C233" s="121"/>
      <c r="D233" s="111" t="s">
        <v>22</v>
      </c>
      <c r="E233" s="112"/>
      <c r="F233" s="158">
        <v>342110.85</v>
      </c>
      <c r="G233" s="113">
        <f t="shared" si="3"/>
        <v>26187012.408399854</v>
      </c>
    </row>
    <row r="234" spans="1:7" s="7" customFormat="1" ht="18" thickTop="1" thickBot="1" x14ac:dyDescent="0.25">
      <c r="A234" s="74"/>
      <c r="B234" s="120">
        <v>45226</v>
      </c>
      <c r="C234" s="121"/>
      <c r="D234" s="111" t="s">
        <v>40</v>
      </c>
      <c r="E234" s="112">
        <v>32801</v>
      </c>
      <c r="F234" s="158"/>
      <c r="G234" s="113">
        <f t="shared" si="3"/>
        <v>26219813.408399854</v>
      </c>
    </row>
    <row r="235" spans="1:7" s="7" customFormat="1" ht="18" thickTop="1" thickBot="1" x14ac:dyDescent="0.25">
      <c r="A235" s="74"/>
      <c r="B235" s="120">
        <v>45226</v>
      </c>
      <c r="C235" s="121"/>
      <c r="D235" s="111" t="s">
        <v>40</v>
      </c>
      <c r="E235" s="112">
        <v>35085</v>
      </c>
      <c r="F235" s="158"/>
      <c r="G235" s="113">
        <f t="shared" si="3"/>
        <v>26254898.408399854</v>
      </c>
    </row>
    <row r="236" spans="1:7" s="7" customFormat="1" ht="18" thickTop="1" thickBot="1" x14ac:dyDescent="0.25">
      <c r="A236" s="74"/>
      <c r="B236" s="120">
        <v>45226</v>
      </c>
      <c r="C236" s="121"/>
      <c r="D236" s="111" t="s">
        <v>40</v>
      </c>
      <c r="E236" s="112">
        <v>10500</v>
      </c>
      <c r="F236" s="158"/>
      <c r="G236" s="113">
        <f t="shared" si="3"/>
        <v>26265398.408399854</v>
      </c>
    </row>
    <row r="237" spans="1:7" s="7" customFormat="1" ht="18" thickTop="1" thickBot="1" x14ac:dyDescent="0.25">
      <c r="A237" s="74"/>
      <c r="B237" s="120">
        <v>45226</v>
      </c>
      <c r="C237" s="121"/>
      <c r="D237" s="111" t="s">
        <v>40</v>
      </c>
      <c r="E237" s="112">
        <v>3575</v>
      </c>
      <c r="F237" s="158"/>
      <c r="G237" s="113">
        <f t="shared" si="3"/>
        <v>26268973.408399854</v>
      </c>
    </row>
    <row r="238" spans="1:7" s="7" customFormat="1" ht="18" thickTop="1" thickBot="1" x14ac:dyDescent="0.25">
      <c r="A238" s="74"/>
      <c r="B238" s="120">
        <v>45226</v>
      </c>
      <c r="C238" s="121"/>
      <c r="D238" s="111" t="s">
        <v>40</v>
      </c>
      <c r="E238" s="112">
        <v>8710</v>
      </c>
      <c r="F238" s="158"/>
      <c r="G238" s="113">
        <f t="shared" si="3"/>
        <v>26277683.408399854</v>
      </c>
    </row>
    <row r="239" spans="1:7" s="7" customFormat="1" ht="18" thickTop="1" thickBot="1" x14ac:dyDescent="0.25">
      <c r="A239" s="74"/>
      <c r="B239" s="120">
        <v>45226</v>
      </c>
      <c r="C239" s="121"/>
      <c r="D239" s="111" t="s">
        <v>40</v>
      </c>
      <c r="E239" s="112">
        <v>115165</v>
      </c>
      <c r="F239" s="158"/>
      <c r="G239" s="113">
        <f t="shared" si="3"/>
        <v>26392848.408399854</v>
      </c>
    </row>
    <row r="240" spans="1:7" s="7" customFormat="1" ht="19.5" customHeight="1" thickTop="1" thickBot="1" x14ac:dyDescent="0.25">
      <c r="A240" s="74"/>
      <c r="B240" s="120">
        <v>45226</v>
      </c>
      <c r="C240" s="121"/>
      <c r="D240" s="111" t="s">
        <v>28</v>
      </c>
      <c r="E240" s="112">
        <v>113595.66</v>
      </c>
      <c r="F240" s="158">
        <v>2909.78</v>
      </c>
      <c r="G240" s="113">
        <f t="shared" si="3"/>
        <v>26503534.288399853</v>
      </c>
    </row>
    <row r="241" spans="1:7" s="7" customFormat="1" ht="24.75" customHeight="1" thickTop="1" thickBot="1" x14ac:dyDescent="0.25">
      <c r="A241" s="74"/>
      <c r="B241" s="120">
        <v>45226</v>
      </c>
      <c r="C241" s="121"/>
      <c r="D241" s="111" t="s">
        <v>49</v>
      </c>
      <c r="E241" s="112">
        <v>2190</v>
      </c>
      <c r="F241" s="158">
        <v>90.7</v>
      </c>
      <c r="G241" s="113">
        <f t="shared" si="3"/>
        <v>26505633.588399854</v>
      </c>
    </row>
    <row r="242" spans="1:7" s="7" customFormat="1" ht="18" thickTop="1" thickBot="1" x14ac:dyDescent="0.25">
      <c r="A242" s="74"/>
      <c r="B242" s="120">
        <v>45226</v>
      </c>
      <c r="C242" s="121"/>
      <c r="D242" s="111" t="s">
        <v>70</v>
      </c>
      <c r="E242" s="112">
        <v>841973.9</v>
      </c>
      <c r="F242" s="158"/>
      <c r="G242" s="113">
        <f t="shared" si="3"/>
        <v>27347607.488399852</v>
      </c>
    </row>
    <row r="243" spans="1:7" s="7" customFormat="1" ht="18" thickTop="1" thickBot="1" x14ac:dyDescent="0.25">
      <c r="A243" s="74"/>
      <c r="B243" s="120">
        <v>45227</v>
      </c>
      <c r="C243" s="121"/>
      <c r="D243" s="111" t="s">
        <v>40</v>
      </c>
      <c r="E243" s="112">
        <v>1000</v>
      </c>
      <c r="F243" s="158"/>
      <c r="G243" s="113">
        <f t="shared" si="3"/>
        <v>27348607.488399852</v>
      </c>
    </row>
    <row r="244" spans="1:7" s="7" customFormat="1" ht="18" thickTop="1" thickBot="1" x14ac:dyDescent="0.25">
      <c r="A244" s="74"/>
      <c r="B244" s="120">
        <v>45228</v>
      </c>
      <c r="C244" s="121"/>
      <c r="D244" s="111" t="s">
        <v>40</v>
      </c>
      <c r="E244" s="112">
        <v>15000</v>
      </c>
      <c r="F244" s="158"/>
      <c r="G244" s="113">
        <f t="shared" si="3"/>
        <v>27363607.488399852</v>
      </c>
    </row>
    <row r="245" spans="1:7" s="7" customFormat="1" ht="18" thickTop="1" thickBot="1" x14ac:dyDescent="0.25">
      <c r="A245" s="74"/>
      <c r="B245" s="120">
        <v>45229</v>
      </c>
      <c r="C245" s="121" t="s">
        <v>107</v>
      </c>
      <c r="D245" s="111" t="s">
        <v>108</v>
      </c>
      <c r="E245" s="112"/>
      <c r="F245" s="158">
        <v>1332552.8500000001</v>
      </c>
      <c r="G245" s="113">
        <f t="shared" si="3"/>
        <v>26031054.638399851</v>
      </c>
    </row>
    <row r="246" spans="1:7" s="7" customFormat="1" ht="18" thickTop="1" thickBot="1" x14ac:dyDescent="0.25">
      <c r="A246" s="74"/>
      <c r="B246" s="120">
        <v>45229</v>
      </c>
      <c r="C246" s="121"/>
      <c r="D246" s="111" t="s">
        <v>40</v>
      </c>
      <c r="E246" s="112">
        <v>6772</v>
      </c>
      <c r="F246" s="158">
        <v>0</v>
      </c>
      <c r="G246" s="113">
        <f t="shared" si="3"/>
        <v>26037826.638399851</v>
      </c>
    </row>
    <row r="247" spans="1:7" s="7" customFormat="1" ht="18" thickTop="1" thickBot="1" x14ac:dyDescent="0.25">
      <c r="A247" s="74"/>
      <c r="B247" s="120">
        <v>45229</v>
      </c>
      <c r="C247" s="121"/>
      <c r="D247" s="111" t="s">
        <v>40</v>
      </c>
      <c r="E247" s="112">
        <v>5665</v>
      </c>
      <c r="F247" s="158"/>
      <c r="G247" s="113">
        <f t="shared" si="3"/>
        <v>26043491.638399851</v>
      </c>
    </row>
    <row r="248" spans="1:7" s="7" customFormat="1" ht="18" thickTop="1" thickBot="1" x14ac:dyDescent="0.25">
      <c r="A248" s="74"/>
      <c r="B248" s="120">
        <v>45229</v>
      </c>
      <c r="C248" s="121"/>
      <c r="D248" s="111" t="s">
        <v>40</v>
      </c>
      <c r="E248" s="112">
        <v>25186</v>
      </c>
      <c r="F248" s="158"/>
      <c r="G248" s="113">
        <f t="shared" si="3"/>
        <v>26068677.638399851</v>
      </c>
    </row>
    <row r="249" spans="1:7" s="7" customFormat="1" ht="18" thickTop="1" thickBot="1" x14ac:dyDescent="0.25">
      <c r="A249" s="74"/>
      <c r="B249" s="120">
        <v>45229</v>
      </c>
      <c r="C249" s="121"/>
      <c r="D249" s="111" t="s">
        <v>40</v>
      </c>
      <c r="E249" s="112">
        <v>20680</v>
      </c>
      <c r="F249" s="158"/>
      <c r="G249" s="113">
        <f t="shared" si="3"/>
        <v>26089357.638399851</v>
      </c>
    </row>
    <row r="250" spans="1:7" s="7" customFormat="1" ht="18" thickTop="1" thickBot="1" x14ac:dyDescent="0.25">
      <c r="A250" s="74"/>
      <c r="B250" s="120">
        <v>45229</v>
      </c>
      <c r="C250" s="121"/>
      <c r="D250" s="111" t="s">
        <v>40</v>
      </c>
      <c r="E250" s="112">
        <v>52535</v>
      </c>
      <c r="F250" s="158"/>
      <c r="G250" s="113">
        <f t="shared" si="3"/>
        <v>26141892.638399851</v>
      </c>
    </row>
    <row r="251" spans="1:7" s="7" customFormat="1" ht="18" thickTop="1" thickBot="1" x14ac:dyDescent="0.25">
      <c r="A251" s="74"/>
      <c r="B251" s="120">
        <v>45229</v>
      </c>
      <c r="C251" s="121"/>
      <c r="D251" s="111" t="s">
        <v>40</v>
      </c>
      <c r="E251" s="112">
        <v>11530</v>
      </c>
      <c r="F251" s="158"/>
      <c r="G251" s="113">
        <f t="shared" si="3"/>
        <v>26153422.638399851</v>
      </c>
    </row>
    <row r="252" spans="1:7" s="7" customFormat="1" ht="18" thickTop="1" thickBot="1" x14ac:dyDescent="0.25">
      <c r="A252" s="74"/>
      <c r="B252" s="120">
        <v>45229</v>
      </c>
      <c r="C252" s="121"/>
      <c r="D252" s="111" t="s">
        <v>28</v>
      </c>
      <c r="E252" s="112">
        <v>16969.3</v>
      </c>
      <c r="F252" s="158">
        <v>425.37</v>
      </c>
      <c r="G252" s="113">
        <f t="shared" si="3"/>
        <v>26169966.56839985</v>
      </c>
    </row>
    <row r="253" spans="1:7" s="7" customFormat="1" ht="31.5" thickTop="1" thickBot="1" x14ac:dyDescent="0.25">
      <c r="A253" s="74"/>
      <c r="B253" s="120">
        <v>45229</v>
      </c>
      <c r="C253" s="121"/>
      <c r="D253" s="111" t="s">
        <v>109</v>
      </c>
      <c r="E253" s="112">
        <v>70000</v>
      </c>
      <c r="F253" s="158"/>
      <c r="G253" s="113">
        <f t="shared" si="3"/>
        <v>26239966.56839985</v>
      </c>
    </row>
    <row r="254" spans="1:7" s="7" customFormat="1" ht="31.5" thickTop="1" thickBot="1" x14ac:dyDescent="0.25">
      <c r="A254" s="74"/>
      <c r="B254" s="120">
        <v>45229</v>
      </c>
      <c r="C254" s="121"/>
      <c r="D254" s="111" t="s">
        <v>48</v>
      </c>
      <c r="E254" s="112">
        <v>523020</v>
      </c>
      <c r="F254" s="158"/>
      <c r="G254" s="113">
        <f t="shared" si="3"/>
        <v>26762986.56839985</v>
      </c>
    </row>
    <row r="255" spans="1:7" s="7" customFormat="1" ht="18" thickTop="1" thickBot="1" x14ac:dyDescent="0.25">
      <c r="A255" s="74"/>
      <c r="B255" s="120">
        <v>45229</v>
      </c>
      <c r="C255" s="121"/>
      <c r="D255" s="111" t="s">
        <v>88</v>
      </c>
      <c r="E255" s="112">
        <v>56387.8</v>
      </c>
      <c r="F255" s="158"/>
      <c r="G255" s="113">
        <f t="shared" si="3"/>
        <v>26819374.368399851</v>
      </c>
    </row>
    <row r="256" spans="1:7" s="7" customFormat="1" ht="18" thickTop="1" thickBot="1" x14ac:dyDescent="0.25">
      <c r="A256" s="74"/>
      <c r="B256" s="120">
        <v>45229</v>
      </c>
      <c r="C256" s="121"/>
      <c r="D256" s="111" t="s">
        <v>88</v>
      </c>
      <c r="E256" s="112">
        <v>590892.99</v>
      </c>
      <c r="F256" s="158"/>
      <c r="G256" s="113">
        <f t="shared" si="3"/>
        <v>27410267.358399849</v>
      </c>
    </row>
    <row r="257" spans="1:7" s="7" customFormat="1" ht="31.5" thickTop="1" thickBot="1" x14ac:dyDescent="0.25">
      <c r="A257" s="74"/>
      <c r="B257" s="120">
        <v>45229</v>
      </c>
      <c r="C257" s="121"/>
      <c r="D257" s="111" t="s">
        <v>110</v>
      </c>
      <c r="E257" s="112">
        <v>84490.36</v>
      </c>
      <c r="F257" s="158"/>
      <c r="G257" s="113">
        <f t="shared" si="3"/>
        <v>27494757.718399849</v>
      </c>
    </row>
    <row r="258" spans="1:7" s="7" customFormat="1" ht="18" thickTop="1" thickBot="1" x14ac:dyDescent="0.25">
      <c r="A258" s="74"/>
      <c r="B258" s="120">
        <v>45229</v>
      </c>
      <c r="C258" s="121"/>
      <c r="D258" s="111" t="s">
        <v>98</v>
      </c>
      <c r="E258" s="112">
        <v>54345.64</v>
      </c>
      <c r="F258" s="158"/>
      <c r="G258" s="113">
        <f t="shared" si="3"/>
        <v>27549103.358399849</v>
      </c>
    </row>
    <row r="259" spans="1:7" s="7" customFormat="1" ht="18" thickTop="1" thickBot="1" x14ac:dyDescent="0.25">
      <c r="A259" s="74"/>
      <c r="B259" s="120">
        <v>45229</v>
      </c>
      <c r="C259" s="121"/>
      <c r="D259" s="111" t="s">
        <v>111</v>
      </c>
      <c r="E259" s="112">
        <v>21715.94</v>
      </c>
      <c r="F259" s="158"/>
      <c r="G259" s="113">
        <f t="shared" si="3"/>
        <v>27570819.298399851</v>
      </c>
    </row>
    <row r="260" spans="1:7" s="7" customFormat="1" ht="18" thickTop="1" thickBot="1" x14ac:dyDescent="0.25">
      <c r="A260" s="74"/>
      <c r="B260" s="120">
        <v>45230</v>
      </c>
      <c r="C260" s="121"/>
      <c r="D260" s="111" t="s">
        <v>40</v>
      </c>
      <c r="E260" s="112">
        <v>52031</v>
      </c>
      <c r="F260" s="158"/>
      <c r="G260" s="113">
        <f t="shared" si="3"/>
        <v>27622850.298399851</v>
      </c>
    </row>
    <row r="261" spans="1:7" s="7" customFormat="1" ht="18" thickTop="1" thickBot="1" x14ac:dyDescent="0.25">
      <c r="A261" s="74"/>
      <c r="B261" s="120">
        <v>45230</v>
      </c>
      <c r="C261" s="121"/>
      <c r="D261" s="111" t="s">
        <v>40</v>
      </c>
      <c r="E261" s="112">
        <v>2743</v>
      </c>
      <c r="F261" s="158"/>
      <c r="G261" s="113">
        <f t="shared" ref="G261:G282" si="4">G260+E261-F261</f>
        <v>27625593.298399851</v>
      </c>
    </row>
    <row r="262" spans="1:7" s="7" customFormat="1" ht="30.75" customHeight="1" thickTop="1" thickBot="1" x14ac:dyDescent="0.25">
      <c r="A262" s="74"/>
      <c r="B262" s="120">
        <v>45230</v>
      </c>
      <c r="C262" s="121"/>
      <c r="D262" s="111" t="s">
        <v>40</v>
      </c>
      <c r="E262" s="112">
        <v>20100</v>
      </c>
      <c r="F262" s="158"/>
      <c r="G262" s="113">
        <f t="shared" si="4"/>
        <v>27645693.298399851</v>
      </c>
    </row>
    <row r="263" spans="1:7" s="7" customFormat="1" ht="18" thickTop="1" thickBot="1" x14ac:dyDescent="0.25">
      <c r="A263" s="74"/>
      <c r="B263" s="120">
        <v>45230</v>
      </c>
      <c r="C263" s="121"/>
      <c r="D263" s="111" t="s">
        <v>40</v>
      </c>
      <c r="E263" s="112">
        <v>4810</v>
      </c>
      <c r="F263" s="158"/>
      <c r="G263" s="113">
        <f t="shared" si="4"/>
        <v>27650503.298399851</v>
      </c>
    </row>
    <row r="264" spans="1:7" s="7" customFormat="1" ht="18" thickTop="1" thickBot="1" x14ac:dyDescent="0.25">
      <c r="A264" s="74"/>
      <c r="B264" s="120">
        <v>45230</v>
      </c>
      <c r="C264" s="121"/>
      <c r="D264" s="111" t="s">
        <v>40</v>
      </c>
      <c r="E264" s="112">
        <v>108755</v>
      </c>
      <c r="F264" s="158"/>
      <c r="G264" s="113">
        <f t="shared" si="4"/>
        <v>27759258.298399851</v>
      </c>
    </row>
    <row r="265" spans="1:7" s="7" customFormat="1" ht="18" thickTop="1" thickBot="1" x14ac:dyDescent="0.25">
      <c r="A265" s="74"/>
      <c r="B265" s="120">
        <v>45230</v>
      </c>
      <c r="C265" s="121"/>
      <c r="D265" s="111" t="s">
        <v>40</v>
      </c>
      <c r="E265" s="112">
        <v>40000</v>
      </c>
      <c r="F265" s="158"/>
      <c r="G265" s="113">
        <f t="shared" si="4"/>
        <v>27799258.298399851</v>
      </c>
    </row>
    <row r="266" spans="1:7" s="7" customFormat="1" ht="18" thickTop="1" thickBot="1" x14ac:dyDescent="0.25">
      <c r="A266" s="74"/>
      <c r="B266" s="120">
        <v>45230</v>
      </c>
      <c r="C266" s="121"/>
      <c r="D266" s="111" t="s">
        <v>40</v>
      </c>
      <c r="E266" s="112">
        <v>39006</v>
      </c>
      <c r="F266" s="158"/>
      <c r="G266" s="113">
        <f t="shared" si="4"/>
        <v>27838264.298399851</v>
      </c>
    </row>
    <row r="267" spans="1:7" s="7" customFormat="1" ht="18" thickTop="1" thickBot="1" x14ac:dyDescent="0.25">
      <c r="A267" s="74"/>
      <c r="B267" s="120">
        <v>45230</v>
      </c>
      <c r="C267" s="121"/>
      <c r="D267" s="111" t="s">
        <v>28</v>
      </c>
      <c r="E267" s="112">
        <v>44300.58</v>
      </c>
      <c r="F267" s="158"/>
      <c r="G267" s="113">
        <f t="shared" si="4"/>
        <v>27882564.878399849</v>
      </c>
    </row>
    <row r="268" spans="1:7" s="7" customFormat="1" ht="31.5" thickTop="1" thickBot="1" x14ac:dyDescent="0.25">
      <c r="A268" s="74"/>
      <c r="B268" s="120">
        <v>45230</v>
      </c>
      <c r="C268" s="121"/>
      <c r="D268" s="111" t="s">
        <v>90</v>
      </c>
      <c r="E268" s="112">
        <v>20000</v>
      </c>
      <c r="F268" s="158"/>
      <c r="G268" s="113">
        <f t="shared" si="4"/>
        <v>27902564.878399849</v>
      </c>
    </row>
    <row r="269" spans="1:7" s="7" customFormat="1" ht="31.5" thickTop="1" thickBot="1" x14ac:dyDescent="0.25">
      <c r="A269" s="74"/>
      <c r="B269" s="120">
        <v>45230</v>
      </c>
      <c r="C269" s="121"/>
      <c r="D269" s="111" t="s">
        <v>48</v>
      </c>
      <c r="E269" s="112">
        <v>159180</v>
      </c>
      <c r="F269" s="158"/>
      <c r="G269" s="113">
        <f t="shared" si="4"/>
        <v>28061744.878399849</v>
      </c>
    </row>
    <row r="270" spans="1:7" s="7" customFormat="1" ht="76.5" thickTop="1" thickBot="1" x14ac:dyDescent="0.25">
      <c r="A270" s="74"/>
      <c r="B270" s="120">
        <v>45230</v>
      </c>
      <c r="C270" s="121"/>
      <c r="D270" s="111" t="s">
        <v>112</v>
      </c>
      <c r="E270" s="112">
        <v>19740</v>
      </c>
      <c r="F270" s="158"/>
      <c r="G270" s="113">
        <f t="shared" si="4"/>
        <v>28081484.878399849</v>
      </c>
    </row>
    <row r="271" spans="1:7" s="7" customFormat="1" ht="46.5" thickTop="1" thickBot="1" x14ac:dyDescent="0.25">
      <c r="A271" s="74"/>
      <c r="B271" s="120">
        <v>45230</v>
      </c>
      <c r="C271" s="121"/>
      <c r="D271" s="111" t="s">
        <v>113</v>
      </c>
      <c r="E271" s="112">
        <v>26600</v>
      </c>
      <c r="F271" s="158"/>
      <c r="G271" s="113">
        <f t="shared" si="4"/>
        <v>28108084.878399849</v>
      </c>
    </row>
    <row r="272" spans="1:7" s="7" customFormat="1" ht="18" thickTop="1" thickBot="1" x14ac:dyDescent="0.25">
      <c r="A272" s="74"/>
      <c r="B272" s="120">
        <v>45230</v>
      </c>
      <c r="C272" s="121"/>
      <c r="D272" s="111" t="s">
        <v>62</v>
      </c>
      <c r="E272" s="112">
        <v>118520.51</v>
      </c>
      <c r="F272" s="158"/>
      <c r="G272" s="113">
        <f t="shared" si="4"/>
        <v>28226605.388399851</v>
      </c>
    </row>
    <row r="273" spans="1:8" s="7" customFormat="1" ht="18" thickTop="1" thickBot="1" x14ac:dyDescent="0.25">
      <c r="A273" s="74"/>
      <c r="B273" s="120">
        <v>45230</v>
      </c>
      <c r="C273" s="121"/>
      <c r="D273" s="111" t="s">
        <v>114</v>
      </c>
      <c r="E273" s="112">
        <v>12533.2</v>
      </c>
      <c r="F273" s="158"/>
      <c r="G273" s="113">
        <f t="shared" si="4"/>
        <v>28239138.58839985</v>
      </c>
    </row>
    <row r="274" spans="1:8" s="7" customFormat="1" ht="18" thickTop="1" thickBot="1" x14ac:dyDescent="0.25">
      <c r="A274" s="74"/>
      <c r="B274" s="120">
        <v>45230</v>
      </c>
      <c r="C274" s="121"/>
      <c r="D274" s="111" t="s">
        <v>115</v>
      </c>
      <c r="E274" s="112">
        <v>87403.15</v>
      </c>
      <c r="F274" s="158"/>
      <c r="G274" s="113">
        <f t="shared" si="4"/>
        <v>28326541.738399848</v>
      </c>
    </row>
    <row r="275" spans="1:8" s="7" customFormat="1" ht="18" thickTop="1" thickBot="1" x14ac:dyDescent="0.25">
      <c r="A275" s="74"/>
      <c r="B275" s="120"/>
      <c r="C275" s="121"/>
      <c r="D275" s="111"/>
      <c r="E275" s="112"/>
      <c r="F275" s="158"/>
      <c r="G275" s="113">
        <f t="shared" si="4"/>
        <v>28326541.738399848</v>
      </c>
    </row>
    <row r="276" spans="1:8" s="7" customFormat="1" ht="18" thickTop="1" thickBot="1" x14ac:dyDescent="0.25">
      <c r="A276" s="74"/>
      <c r="B276" s="120"/>
      <c r="C276" s="121"/>
      <c r="D276" s="111"/>
      <c r="E276" s="112"/>
      <c r="F276" s="158"/>
      <c r="G276" s="113">
        <f t="shared" si="4"/>
        <v>28326541.738399848</v>
      </c>
    </row>
    <row r="277" spans="1:8" s="7" customFormat="1" ht="18" thickTop="1" thickBot="1" x14ac:dyDescent="0.25">
      <c r="A277" s="74"/>
      <c r="B277" s="120"/>
      <c r="C277" s="121"/>
      <c r="D277" s="111"/>
      <c r="E277" s="112"/>
      <c r="F277" s="158"/>
      <c r="G277" s="113">
        <f t="shared" si="4"/>
        <v>28326541.738399848</v>
      </c>
    </row>
    <row r="278" spans="1:8" s="7" customFormat="1" ht="18" thickTop="1" thickBot="1" x14ac:dyDescent="0.25">
      <c r="A278" s="74"/>
      <c r="B278" s="120"/>
      <c r="C278" s="121"/>
      <c r="D278" s="111"/>
      <c r="E278" s="112"/>
      <c r="F278" s="158"/>
      <c r="G278" s="113">
        <f t="shared" si="4"/>
        <v>28326541.738399848</v>
      </c>
    </row>
    <row r="279" spans="1:8" s="7" customFormat="1" ht="18" thickTop="1" thickBot="1" x14ac:dyDescent="0.25">
      <c r="A279" s="74"/>
      <c r="B279" s="120"/>
      <c r="C279" s="121"/>
      <c r="D279" s="111"/>
      <c r="E279" s="112"/>
      <c r="F279" s="158"/>
      <c r="G279" s="113">
        <f t="shared" si="4"/>
        <v>28326541.738399848</v>
      </c>
    </row>
    <row r="280" spans="1:8" s="7" customFormat="1" ht="18" thickTop="1" thickBot="1" x14ac:dyDescent="0.25">
      <c r="A280" s="74"/>
      <c r="B280" s="120"/>
      <c r="C280" s="121"/>
      <c r="D280" s="111"/>
      <c r="E280" s="112"/>
      <c r="F280" s="158"/>
      <c r="G280" s="113">
        <f t="shared" si="4"/>
        <v>28326541.738399848</v>
      </c>
    </row>
    <row r="281" spans="1:8" s="7" customFormat="1" ht="18" thickTop="1" thickBot="1" x14ac:dyDescent="0.25">
      <c r="A281" s="74"/>
      <c r="B281" s="120"/>
      <c r="C281" s="121"/>
      <c r="D281" s="111"/>
      <c r="E281" s="112"/>
      <c r="F281" s="158"/>
      <c r="G281" s="113">
        <f t="shared" si="4"/>
        <v>28326541.738399848</v>
      </c>
    </row>
    <row r="282" spans="1:8" s="7" customFormat="1" ht="18" thickTop="1" thickBot="1" x14ac:dyDescent="0.25">
      <c r="A282" s="74"/>
      <c r="B282" s="120"/>
      <c r="C282" s="121"/>
      <c r="D282" s="111"/>
      <c r="E282" s="112"/>
      <c r="F282" s="158"/>
      <c r="G282" s="113">
        <f t="shared" si="4"/>
        <v>28326541.738399848</v>
      </c>
    </row>
    <row r="283" spans="1:8" ht="18" thickTop="1" thickBot="1" x14ac:dyDescent="0.25">
      <c r="A283" s="26"/>
      <c r="B283" s="173"/>
      <c r="C283" s="174"/>
      <c r="D283" s="174" t="s">
        <v>8</v>
      </c>
      <c r="E283" s="172">
        <f>SUM(E17:E282)</f>
        <v>55597760.509999983</v>
      </c>
      <c r="F283" s="172">
        <f>SUM(F17:F282)</f>
        <v>53256913.202</v>
      </c>
      <c r="G283" s="113">
        <f>G16+E283-F283</f>
        <v>28326541.738399841</v>
      </c>
      <c r="H283" s="28">
        <f>+G283-'[1]CTA. RECOLECTORA (010) y 3000'!$G$5242</f>
        <v>0</v>
      </c>
    </row>
    <row r="284" spans="1:8" ht="16.5" x14ac:dyDescent="0.2">
      <c r="A284" s="5"/>
      <c r="B284" s="122"/>
      <c r="C284" s="122"/>
      <c r="D284" s="122"/>
      <c r="E284" s="123"/>
      <c r="F284" s="185"/>
      <c r="G284" s="123"/>
    </row>
    <row r="285" spans="1:8" ht="16.5" x14ac:dyDescent="0.2">
      <c r="A285" s="5"/>
      <c r="B285" s="122"/>
      <c r="C285" s="124" t="s">
        <v>30</v>
      </c>
      <c r="D285" s="125"/>
      <c r="E285" s="195"/>
      <c r="F285" s="195"/>
      <c r="G285" s="123"/>
    </row>
    <row r="286" spans="1:8" ht="16.5" x14ac:dyDescent="0.2">
      <c r="A286" s="5"/>
      <c r="B286" s="122"/>
      <c r="C286" s="124" t="s">
        <v>32</v>
      </c>
      <c r="D286" s="125"/>
      <c r="E286" s="126"/>
      <c r="F286" s="186"/>
      <c r="G286" s="123"/>
    </row>
    <row r="287" spans="1:8" ht="16.5" x14ac:dyDescent="0.2">
      <c r="A287" s="5"/>
      <c r="B287" s="122"/>
      <c r="C287" s="124" t="s">
        <v>33</v>
      </c>
      <c r="D287" s="124" t="s">
        <v>37</v>
      </c>
      <c r="E287" s="124" t="s">
        <v>38</v>
      </c>
      <c r="G287" s="164" t="s">
        <v>46</v>
      </c>
    </row>
    <row r="288" spans="1:8" ht="16.5" x14ac:dyDescent="0.2">
      <c r="A288" s="5"/>
      <c r="B288" s="122"/>
      <c r="C288" s="125"/>
      <c r="D288" s="124" t="s">
        <v>30</v>
      </c>
      <c r="E288" s="78" t="s">
        <v>31</v>
      </c>
      <c r="G288" s="124" t="s">
        <v>54</v>
      </c>
    </row>
    <row r="289" spans="1:8" ht="16.5" x14ac:dyDescent="0.2">
      <c r="A289" s="5"/>
      <c r="B289" s="122"/>
      <c r="C289" s="125"/>
      <c r="D289" s="124" t="s">
        <v>32</v>
      </c>
      <c r="E289" s="78" t="s">
        <v>68</v>
      </c>
      <c r="G289" s="124" t="s">
        <v>42</v>
      </c>
    </row>
    <row r="290" spans="1:8" ht="16.5" x14ac:dyDescent="0.2">
      <c r="A290" s="5"/>
      <c r="B290" s="122"/>
      <c r="C290" s="125"/>
      <c r="D290" s="124" t="s">
        <v>33</v>
      </c>
      <c r="E290" s="78" t="s">
        <v>34</v>
      </c>
      <c r="G290" s="124" t="s">
        <v>36</v>
      </c>
    </row>
    <row r="291" spans="1:8" ht="16.5" x14ac:dyDescent="0.2">
      <c r="A291" s="5"/>
      <c r="B291" s="122"/>
      <c r="C291" s="125"/>
      <c r="D291" s="126"/>
      <c r="F291" s="185"/>
      <c r="H291" s="25"/>
    </row>
    <row r="292" spans="1:8" ht="16.5" x14ac:dyDescent="0.2">
      <c r="A292" s="5"/>
      <c r="B292" s="122"/>
      <c r="C292" s="125"/>
      <c r="D292" s="126"/>
      <c r="F292" s="185"/>
      <c r="G292" s="123"/>
    </row>
    <row r="293" spans="1:8" ht="16.5" x14ac:dyDescent="0.2">
      <c r="A293" s="5"/>
      <c r="B293" s="122"/>
      <c r="C293" s="125"/>
      <c r="D293" s="126"/>
      <c r="F293" s="185"/>
      <c r="G293" s="123"/>
    </row>
    <row r="294" spans="1:8" ht="16.5" x14ac:dyDescent="0.2">
      <c r="A294" s="5"/>
      <c r="B294" s="122"/>
      <c r="C294" s="125"/>
      <c r="D294" s="126"/>
      <c r="F294" s="185"/>
      <c r="G294" s="123"/>
    </row>
    <row r="295" spans="1:8" ht="16.5" x14ac:dyDescent="0.2">
      <c r="A295" s="5"/>
      <c r="B295" s="122"/>
      <c r="C295" s="122"/>
      <c r="F295" s="185"/>
      <c r="G295" s="123"/>
    </row>
    <row r="296" spans="1:8" ht="16.5" x14ac:dyDescent="0.2">
      <c r="A296" s="5"/>
      <c r="B296" s="122"/>
      <c r="C296" s="122"/>
      <c r="E296" s="126"/>
      <c r="F296" s="185"/>
      <c r="G296" s="123"/>
    </row>
    <row r="297" spans="1:8" ht="16.5" x14ac:dyDescent="0.2">
      <c r="A297" s="5"/>
      <c r="B297" s="5"/>
      <c r="C297" s="5"/>
      <c r="F297" s="188"/>
      <c r="G297" s="8"/>
    </row>
    <row r="298" spans="1:8" ht="16.5" x14ac:dyDescent="0.2">
      <c r="A298" s="5"/>
      <c r="B298" s="5"/>
      <c r="C298" s="5"/>
      <c r="F298" s="188"/>
      <c r="G298" s="8"/>
    </row>
    <row r="299" spans="1:8" ht="16.5" x14ac:dyDescent="0.2">
      <c r="A299" s="5"/>
      <c r="B299" s="5"/>
      <c r="C299" s="5"/>
      <c r="E299" s="8"/>
      <c r="F299" s="188"/>
      <c r="G299" s="8"/>
    </row>
    <row r="300" spans="1:8" x14ac:dyDescent="0.2">
      <c r="A300" s="9"/>
      <c r="B300" s="9"/>
      <c r="C300" s="9"/>
      <c r="D300" s="9"/>
      <c r="E300" s="9"/>
      <c r="F300" s="189"/>
      <c r="G300" s="9"/>
    </row>
    <row r="301" spans="1:8" x14ac:dyDescent="0.2">
      <c r="A301" s="9"/>
      <c r="B301" s="9"/>
      <c r="C301" s="9"/>
      <c r="D301" s="9"/>
      <c r="E301" s="9"/>
      <c r="F301" s="189"/>
      <c r="G301" s="9"/>
    </row>
    <row r="302" spans="1:8" x14ac:dyDescent="0.2">
      <c r="A302" s="9"/>
      <c r="B302" s="9"/>
      <c r="C302" s="9"/>
      <c r="D302" s="9"/>
      <c r="E302" s="9"/>
      <c r="F302" s="189"/>
      <c r="G302" s="9"/>
    </row>
    <row r="321" spans="1:1" ht="13.5" thickBot="1" x14ac:dyDescent="0.25"/>
    <row r="322" spans="1:1" ht="15" x14ac:dyDescent="0.2">
      <c r="A322" s="2"/>
    </row>
  </sheetData>
  <autoFilter ref="B1:H322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4" max="6" man="1"/>
    <brk id="110" max="6" man="1"/>
    <brk id="164" max="6" man="1"/>
    <brk id="22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R259"/>
  <sheetViews>
    <sheetView view="pageBreakPreview" topLeftCell="B169" zoomScale="60" zoomScaleNormal="80" workbookViewId="0">
      <selection activeCell="E214" sqref="E21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5" width="17.42578125" style="1" customWidth="1"/>
    <col min="6" max="6" width="16" style="171" customWidth="1"/>
    <col min="7" max="7" width="46.7109375" style="1" customWidth="1"/>
    <col min="8" max="8" width="22.85546875" style="1" customWidth="1"/>
    <col min="9" max="9" width="23.7109375" style="1" customWidth="1"/>
    <col min="10" max="10" width="23.5703125" style="1" customWidth="1"/>
    <col min="11" max="11" width="19.42578125" style="11" bestFit="1" customWidth="1"/>
    <col min="12" max="14" width="9.140625" style="11"/>
    <col min="15" max="16384" width="9.140625" style="1"/>
  </cols>
  <sheetData>
    <row r="1" spans="1:14" s="11" customFormat="1" ht="15" customHeight="1" x14ac:dyDescent="0.2">
      <c r="F1" s="166"/>
    </row>
    <row r="2" spans="1:14" s="11" customFormat="1" x14ac:dyDescent="0.2">
      <c r="F2" s="166"/>
    </row>
    <row r="3" spans="1:14" s="14" customFormat="1" ht="12" customHeight="1" x14ac:dyDescent="0.2">
      <c r="F3" s="167"/>
    </row>
    <row r="4" spans="1:14" s="15" customFormat="1" ht="18" customHeight="1" x14ac:dyDescent="0.3">
      <c r="B4" s="16"/>
      <c r="C4" s="16"/>
      <c r="D4" s="12"/>
      <c r="E4" s="12"/>
      <c r="F4" s="168"/>
      <c r="G4" s="16"/>
      <c r="H4" s="16"/>
      <c r="I4" s="16"/>
      <c r="J4" s="16"/>
      <c r="K4" s="16"/>
      <c r="L4" s="16"/>
    </row>
    <row r="5" spans="1:14" s="13" customFormat="1" ht="18" customHeight="1" x14ac:dyDescent="0.2">
      <c r="A5" s="13" t="s">
        <v>9</v>
      </c>
      <c r="F5" s="12"/>
    </row>
    <row r="6" spans="1:14" s="15" customFormat="1" ht="15" customHeight="1" x14ac:dyDescent="0.3">
      <c r="B6" s="13"/>
      <c r="C6" s="231" t="s">
        <v>10</v>
      </c>
      <c r="D6" s="231"/>
      <c r="E6" s="231"/>
      <c r="F6" s="231"/>
      <c r="G6" s="231"/>
      <c r="H6" s="231"/>
      <c r="I6" s="231"/>
      <c r="J6" s="231"/>
      <c r="K6" s="16"/>
      <c r="L6" s="16"/>
    </row>
    <row r="7" spans="1:14" s="14" customFormat="1" ht="18.75" x14ac:dyDescent="0.2">
      <c r="B7" s="18"/>
      <c r="C7" s="237" t="s">
        <v>19</v>
      </c>
      <c r="D7" s="237"/>
      <c r="E7" s="237"/>
      <c r="F7" s="237"/>
      <c r="G7" s="237"/>
      <c r="H7" s="237"/>
      <c r="I7" s="237"/>
      <c r="J7" s="237"/>
    </row>
    <row r="8" spans="1:14" s="17" customFormat="1" ht="21" customHeight="1" x14ac:dyDescent="0.2">
      <c r="B8" s="18"/>
      <c r="C8" s="237" t="s">
        <v>3</v>
      </c>
      <c r="D8" s="237"/>
      <c r="E8" s="237"/>
      <c r="F8" s="237"/>
      <c r="G8" s="237"/>
      <c r="H8" s="237"/>
      <c r="I8" s="237"/>
      <c r="J8" s="237"/>
    </row>
    <row r="9" spans="1:14" s="14" customFormat="1" ht="18.75" x14ac:dyDescent="0.2">
      <c r="C9" s="238" t="s">
        <v>86</v>
      </c>
      <c r="D9" s="238"/>
      <c r="E9" s="238"/>
      <c r="F9" s="238"/>
      <c r="G9" s="238"/>
      <c r="H9" s="238"/>
      <c r="I9" s="238"/>
      <c r="J9" s="238"/>
    </row>
    <row r="10" spans="1:14" s="11" customFormat="1" ht="19.5" customHeight="1" thickBot="1" x14ac:dyDescent="0.25">
      <c r="F10" s="166"/>
    </row>
    <row r="11" spans="1:14" s="3" customFormat="1" ht="28.5" customHeight="1" thickTop="1" thickBot="1" x14ac:dyDescent="0.25">
      <c r="A11" s="7"/>
      <c r="B11" s="7"/>
      <c r="C11" s="236"/>
      <c r="D11" s="233" t="s">
        <v>17</v>
      </c>
      <c r="E11" s="233"/>
      <c r="F11" s="233"/>
      <c r="G11" s="233"/>
      <c r="H11" s="233"/>
      <c r="I11" s="233"/>
      <c r="J11" s="233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236"/>
      <c r="D12" s="232" t="s">
        <v>7</v>
      </c>
      <c r="E12" s="232"/>
      <c r="F12" s="232"/>
      <c r="G12" s="232"/>
      <c r="H12" s="232"/>
      <c r="I12" s="232"/>
      <c r="J12" s="50">
        <f>'[1]CTA. RECOLECTORA AUXILIAR 3001'!$J$3533</f>
        <v>-22490888.827999979</v>
      </c>
      <c r="K12" s="7"/>
      <c r="L12" s="7"/>
      <c r="M12" s="7"/>
      <c r="N12" s="7"/>
    </row>
    <row r="13" spans="1:14" s="3" customFormat="1" ht="33" customHeight="1" thickTop="1" thickBot="1" x14ac:dyDescent="0.25">
      <c r="A13" s="7"/>
      <c r="B13" s="7"/>
      <c r="C13" s="236"/>
      <c r="D13" s="61" t="s">
        <v>4</v>
      </c>
      <c r="E13" s="230" t="s">
        <v>116</v>
      </c>
      <c r="F13" s="165" t="s">
        <v>5</v>
      </c>
      <c r="G13" s="61" t="s">
        <v>6</v>
      </c>
      <c r="H13" s="61" t="s">
        <v>0</v>
      </c>
      <c r="I13" s="61" t="s">
        <v>1</v>
      </c>
      <c r="J13" s="61" t="s">
        <v>2</v>
      </c>
      <c r="K13" s="7"/>
      <c r="L13" s="7"/>
      <c r="M13" s="7"/>
      <c r="N13" s="7"/>
    </row>
    <row r="14" spans="1:14" s="10" customFormat="1" ht="29.25" customHeight="1" thickTop="1" thickBot="1" x14ac:dyDescent="0.25">
      <c r="C14" s="138"/>
      <c r="D14" s="139"/>
      <c r="E14" s="139"/>
      <c r="F14" s="169"/>
      <c r="G14" s="135">
        <v>45199</v>
      </c>
      <c r="H14" s="140"/>
      <c r="I14" s="141">
        <v>0</v>
      </c>
      <c r="J14" s="60">
        <f>+J12</f>
        <v>-22490888.827999979</v>
      </c>
    </row>
    <row r="15" spans="1:14" s="27" customFormat="1" ht="31.5" customHeight="1" thickTop="1" thickBot="1" x14ac:dyDescent="0.25">
      <c r="C15" s="62"/>
      <c r="D15" s="64">
        <v>45204</v>
      </c>
      <c r="E15" s="64" t="s">
        <v>117</v>
      </c>
      <c r="F15" s="65">
        <v>8931</v>
      </c>
      <c r="G15" s="92" t="s">
        <v>16</v>
      </c>
      <c r="H15" s="96"/>
      <c r="I15" s="96">
        <v>7750</v>
      </c>
      <c r="J15" s="113">
        <f>J14+H15-I15</f>
        <v>-22498638.827999979</v>
      </c>
    </row>
    <row r="16" spans="1:14" s="27" customFormat="1" ht="31.5" customHeight="1" thickTop="1" thickBot="1" x14ac:dyDescent="0.25">
      <c r="C16" s="131"/>
      <c r="D16" s="64">
        <v>45204</v>
      </c>
      <c r="E16" s="64" t="s">
        <v>117</v>
      </c>
      <c r="F16" s="68">
        <v>8931</v>
      </c>
      <c r="G16" s="92" t="s">
        <v>75</v>
      </c>
      <c r="H16" s="97"/>
      <c r="I16" s="97">
        <v>8370</v>
      </c>
      <c r="J16" s="44">
        <f t="shared" ref="J16:J123" si="0">J15+H16-I16</f>
        <v>-22507008.827999979</v>
      </c>
    </row>
    <row r="17" spans="3:10" s="27" customFormat="1" ht="24.75" customHeight="1" thickTop="1" thickBot="1" x14ac:dyDescent="0.25">
      <c r="C17" s="63"/>
      <c r="D17" s="64">
        <v>45204</v>
      </c>
      <c r="E17" s="64" t="s">
        <v>117</v>
      </c>
      <c r="F17" s="65">
        <v>8931</v>
      </c>
      <c r="G17" s="92" t="s">
        <v>118</v>
      </c>
      <c r="H17" s="97"/>
      <c r="I17" s="94">
        <v>166780</v>
      </c>
      <c r="J17" s="44">
        <f t="shared" si="0"/>
        <v>-22673788.827999979</v>
      </c>
    </row>
    <row r="18" spans="3:10" s="27" customFormat="1" ht="30" thickTop="1" thickBot="1" x14ac:dyDescent="0.25">
      <c r="C18" s="63"/>
      <c r="D18" s="64">
        <v>45205</v>
      </c>
      <c r="E18" s="64" t="s">
        <v>119</v>
      </c>
      <c r="F18" s="68">
        <v>8932</v>
      </c>
      <c r="G18" s="92" t="s">
        <v>16</v>
      </c>
      <c r="H18" s="97"/>
      <c r="I18" s="94">
        <v>4845.75</v>
      </c>
      <c r="J18" s="44">
        <f t="shared" si="0"/>
        <v>-22678634.577999979</v>
      </c>
    </row>
    <row r="19" spans="3:10" s="27" customFormat="1" ht="30" thickTop="1" thickBot="1" x14ac:dyDescent="0.25">
      <c r="C19" s="63"/>
      <c r="D19" s="64">
        <v>45205</v>
      </c>
      <c r="E19" s="64" t="s">
        <v>119</v>
      </c>
      <c r="F19" s="65">
        <v>8932</v>
      </c>
      <c r="G19" s="92" t="s">
        <v>16</v>
      </c>
      <c r="H19" s="97"/>
      <c r="I19" s="94"/>
      <c r="J19" s="44">
        <f t="shared" si="0"/>
        <v>-22678634.577999979</v>
      </c>
    </row>
    <row r="20" spans="3:10" s="27" customFormat="1" ht="18" thickTop="1" thickBot="1" x14ac:dyDescent="0.25">
      <c r="C20" s="63"/>
      <c r="D20" s="64">
        <v>45205</v>
      </c>
      <c r="E20" s="64" t="s">
        <v>119</v>
      </c>
      <c r="F20" s="68">
        <v>8932</v>
      </c>
      <c r="G20" s="92" t="s">
        <v>73</v>
      </c>
      <c r="H20" s="97"/>
      <c r="I20" s="94">
        <v>92069.25</v>
      </c>
      <c r="J20" s="44">
        <f t="shared" si="0"/>
        <v>-22770703.827999979</v>
      </c>
    </row>
    <row r="21" spans="3:10" s="27" customFormat="1" ht="30" thickTop="1" thickBot="1" x14ac:dyDescent="0.25">
      <c r="C21" s="63"/>
      <c r="D21" s="64">
        <v>45209</v>
      </c>
      <c r="E21" s="64" t="s">
        <v>120</v>
      </c>
      <c r="F21" s="65">
        <v>8933</v>
      </c>
      <c r="G21" s="92" t="s">
        <v>16</v>
      </c>
      <c r="H21" s="97"/>
      <c r="I21" s="94">
        <v>440.95000000000005</v>
      </c>
      <c r="J21" s="44">
        <f t="shared" si="0"/>
        <v>-22771144.777999979</v>
      </c>
    </row>
    <row r="22" spans="3:10" s="27" customFormat="1" ht="30" thickTop="1" thickBot="1" x14ac:dyDescent="0.25">
      <c r="C22" s="63"/>
      <c r="D22" s="64">
        <v>45209</v>
      </c>
      <c r="E22" s="64" t="s">
        <v>120</v>
      </c>
      <c r="F22" s="65">
        <v>8933</v>
      </c>
      <c r="G22" s="92" t="s">
        <v>75</v>
      </c>
      <c r="H22" s="97"/>
      <c r="I22" s="94">
        <v>476.226</v>
      </c>
      <c r="J22" s="44">
        <f t="shared" si="0"/>
        <v>-22771621.003999978</v>
      </c>
    </row>
    <row r="23" spans="3:10" s="27" customFormat="1" ht="18" thickTop="1" thickBot="1" x14ac:dyDescent="0.25">
      <c r="C23" s="63"/>
      <c r="D23" s="64">
        <v>45209</v>
      </c>
      <c r="E23" s="64" t="s">
        <v>120</v>
      </c>
      <c r="F23" s="65">
        <v>8933</v>
      </c>
      <c r="G23" s="92" t="s">
        <v>121</v>
      </c>
      <c r="H23" s="97"/>
      <c r="I23" s="94">
        <v>9489.2439999999988</v>
      </c>
      <c r="J23" s="44">
        <f t="shared" si="0"/>
        <v>-22781110.247999977</v>
      </c>
    </row>
    <row r="24" spans="3:10" s="27" customFormat="1" ht="30" thickTop="1" thickBot="1" x14ac:dyDescent="0.25">
      <c r="C24" s="63"/>
      <c r="D24" s="64">
        <v>45208</v>
      </c>
      <c r="E24" s="64"/>
      <c r="F24" s="65"/>
      <c r="G24" s="92" t="s">
        <v>22</v>
      </c>
      <c r="H24" s="97">
        <v>554094.68000000005</v>
      </c>
      <c r="I24" s="94"/>
      <c r="J24" s="44">
        <f t="shared" si="0"/>
        <v>-22227015.567999978</v>
      </c>
    </row>
    <row r="25" spans="3:10" s="27" customFormat="1" ht="30" thickTop="1" thickBot="1" x14ac:dyDescent="0.25">
      <c r="C25" s="63"/>
      <c r="D25" s="64">
        <v>45209</v>
      </c>
      <c r="E25" s="64"/>
      <c r="F25" s="65"/>
      <c r="G25" s="92" t="s">
        <v>22</v>
      </c>
      <c r="H25" s="97">
        <v>1449195.52</v>
      </c>
      <c r="I25" s="94"/>
      <c r="J25" s="44">
        <f t="shared" si="0"/>
        <v>-20777820.047999978</v>
      </c>
    </row>
    <row r="26" spans="3:10" s="27" customFormat="1" ht="30" thickTop="1" thickBot="1" x14ac:dyDescent="0.25">
      <c r="C26" s="63"/>
      <c r="D26" s="64">
        <v>45210</v>
      </c>
      <c r="E26" s="64"/>
      <c r="F26" s="65"/>
      <c r="G26" s="92" t="s">
        <v>22</v>
      </c>
      <c r="H26" s="97">
        <v>16613968.43</v>
      </c>
      <c r="I26" s="94"/>
      <c r="J26" s="44">
        <f t="shared" si="0"/>
        <v>-4163851.6179999784</v>
      </c>
    </row>
    <row r="27" spans="3:10" s="27" customFormat="1" ht="30" thickTop="1" thickBot="1" x14ac:dyDescent="0.25">
      <c r="C27" s="63"/>
      <c r="D27" s="64">
        <v>45210</v>
      </c>
      <c r="E27" s="64" t="s">
        <v>122</v>
      </c>
      <c r="F27" s="65">
        <v>8934</v>
      </c>
      <c r="G27" s="92" t="s">
        <v>123</v>
      </c>
      <c r="H27" s="97"/>
      <c r="I27" s="94">
        <v>7003992.6100000003</v>
      </c>
      <c r="J27" s="44">
        <f t="shared" si="0"/>
        <v>-11167844.227999978</v>
      </c>
    </row>
    <row r="28" spans="3:10" s="27" customFormat="1" ht="30" thickTop="1" thickBot="1" x14ac:dyDescent="0.25">
      <c r="C28" s="63"/>
      <c r="D28" s="64">
        <v>45211</v>
      </c>
      <c r="E28" s="64"/>
      <c r="F28" s="65"/>
      <c r="G28" s="92" t="s">
        <v>22</v>
      </c>
      <c r="H28" s="97">
        <v>5988534.6100000003</v>
      </c>
      <c r="I28" s="94"/>
      <c r="J28" s="44">
        <f t="shared" si="0"/>
        <v>-5179309.6179999774</v>
      </c>
    </row>
    <row r="29" spans="3:10" s="27" customFormat="1" ht="58.5" thickTop="1" thickBot="1" x14ac:dyDescent="0.25">
      <c r="C29" s="63"/>
      <c r="D29" s="64">
        <v>45211</v>
      </c>
      <c r="E29" s="64">
        <v>4941</v>
      </c>
      <c r="F29" s="65">
        <v>8935</v>
      </c>
      <c r="G29" s="92" t="s">
        <v>124</v>
      </c>
      <c r="H29" s="97"/>
      <c r="I29" s="94">
        <v>31149.05</v>
      </c>
      <c r="J29" s="44">
        <f t="shared" si="0"/>
        <v>-5210458.6679999772</v>
      </c>
    </row>
    <row r="30" spans="3:10" s="27" customFormat="1" ht="58.5" thickTop="1" thickBot="1" x14ac:dyDescent="0.25">
      <c r="C30" s="63"/>
      <c r="D30" s="64">
        <v>45211</v>
      </c>
      <c r="E30" s="64">
        <v>4943</v>
      </c>
      <c r="F30" s="65">
        <v>8936</v>
      </c>
      <c r="G30" s="92" t="s">
        <v>125</v>
      </c>
      <c r="H30" s="97"/>
      <c r="I30" s="94">
        <v>45000</v>
      </c>
      <c r="J30" s="44">
        <f t="shared" si="0"/>
        <v>-5255458.6679999772</v>
      </c>
    </row>
    <row r="31" spans="3:10" s="27" customFormat="1" ht="30" thickTop="1" thickBot="1" x14ac:dyDescent="0.25">
      <c r="C31" s="63"/>
      <c r="D31" s="64">
        <v>45217</v>
      </c>
      <c r="E31" s="64" t="s">
        <v>126</v>
      </c>
      <c r="F31" s="65">
        <v>8937</v>
      </c>
      <c r="G31" s="92" t="s">
        <v>44</v>
      </c>
      <c r="H31" s="97"/>
      <c r="I31" s="94">
        <v>5804.68</v>
      </c>
      <c r="J31" s="44">
        <f t="shared" si="0"/>
        <v>-5261263.3479999769</v>
      </c>
    </row>
    <row r="32" spans="3:10" s="27" customFormat="1" ht="30" thickTop="1" thickBot="1" x14ac:dyDescent="0.25">
      <c r="C32" s="63"/>
      <c r="D32" s="64">
        <v>45217</v>
      </c>
      <c r="E32" s="64" t="s">
        <v>126</v>
      </c>
      <c r="F32" s="65">
        <v>8937</v>
      </c>
      <c r="G32" s="92" t="s">
        <v>127</v>
      </c>
      <c r="H32" s="97"/>
      <c r="I32" s="94">
        <v>66109.539999999994</v>
      </c>
      <c r="J32" s="44">
        <f t="shared" si="0"/>
        <v>-5327372.887999977</v>
      </c>
    </row>
    <row r="33" spans="3:10" s="27" customFormat="1" ht="30" thickTop="1" thickBot="1" x14ac:dyDescent="0.25">
      <c r="C33" s="63"/>
      <c r="D33" s="64">
        <v>45217</v>
      </c>
      <c r="E33" s="64" t="s">
        <v>128</v>
      </c>
      <c r="F33" s="65">
        <v>8938</v>
      </c>
      <c r="G33" s="92" t="s">
        <v>44</v>
      </c>
      <c r="H33" s="97"/>
      <c r="I33" s="94">
        <v>5428.95</v>
      </c>
      <c r="J33" s="44">
        <f t="shared" si="0"/>
        <v>-5332801.8379999772</v>
      </c>
    </row>
    <row r="34" spans="3:10" s="27" customFormat="1" ht="30" thickTop="1" thickBot="1" x14ac:dyDescent="0.25">
      <c r="C34" s="63"/>
      <c r="D34" s="64">
        <v>45217</v>
      </c>
      <c r="E34" s="64" t="s">
        <v>128</v>
      </c>
      <c r="F34" s="65">
        <v>8938</v>
      </c>
      <c r="G34" s="92" t="s">
        <v>129</v>
      </c>
      <c r="H34" s="97"/>
      <c r="I34" s="94">
        <v>80964.36</v>
      </c>
      <c r="J34" s="44">
        <f t="shared" si="0"/>
        <v>-5413766.1979999775</v>
      </c>
    </row>
    <row r="35" spans="3:10" s="27" customFormat="1" ht="30" thickTop="1" thickBot="1" x14ac:dyDescent="0.25">
      <c r="C35" s="63"/>
      <c r="D35" s="64">
        <v>45217</v>
      </c>
      <c r="E35" s="64" t="s">
        <v>130</v>
      </c>
      <c r="F35" s="65">
        <v>8939</v>
      </c>
      <c r="G35" s="92" t="s">
        <v>44</v>
      </c>
      <c r="H35" s="97"/>
      <c r="I35" s="94">
        <v>7110.2</v>
      </c>
      <c r="J35" s="44">
        <f t="shared" si="0"/>
        <v>-5420876.3979999777</v>
      </c>
    </row>
    <row r="36" spans="3:10" s="27" customFormat="1" ht="30" thickTop="1" thickBot="1" x14ac:dyDescent="0.25">
      <c r="C36" s="63"/>
      <c r="D36" s="64">
        <v>45217</v>
      </c>
      <c r="E36" s="64" t="s">
        <v>130</v>
      </c>
      <c r="F36" s="65">
        <v>8939</v>
      </c>
      <c r="G36" s="92" t="s">
        <v>131</v>
      </c>
      <c r="H36" s="97"/>
      <c r="I36" s="94">
        <v>84046.91</v>
      </c>
      <c r="J36" s="44">
        <f t="shared" si="0"/>
        <v>-5504923.3079999778</v>
      </c>
    </row>
    <row r="37" spans="3:10" s="27" customFormat="1" ht="30" thickTop="1" thickBot="1" x14ac:dyDescent="0.25">
      <c r="C37" s="63"/>
      <c r="D37" s="64">
        <v>45217</v>
      </c>
      <c r="E37" s="64" t="s">
        <v>132</v>
      </c>
      <c r="F37" s="65">
        <v>8940</v>
      </c>
      <c r="G37" s="92" t="s">
        <v>44</v>
      </c>
      <c r="H37" s="97"/>
      <c r="I37" s="94">
        <v>7340.9</v>
      </c>
      <c r="J37" s="44">
        <f t="shared" si="0"/>
        <v>-5512264.2079999782</v>
      </c>
    </row>
    <row r="38" spans="3:10" s="27" customFormat="1" ht="30" thickTop="1" thickBot="1" x14ac:dyDescent="0.25">
      <c r="C38" s="63"/>
      <c r="D38" s="64">
        <v>45217</v>
      </c>
      <c r="E38" s="64" t="s">
        <v>132</v>
      </c>
      <c r="F38" s="65">
        <v>8940</v>
      </c>
      <c r="G38" s="92" t="s">
        <v>133</v>
      </c>
      <c r="H38" s="97"/>
      <c r="I38" s="94">
        <v>85305.31</v>
      </c>
      <c r="J38" s="44">
        <f t="shared" si="0"/>
        <v>-5597569.5179999778</v>
      </c>
    </row>
    <row r="39" spans="3:10" s="27" customFormat="1" ht="30" thickTop="1" thickBot="1" x14ac:dyDescent="0.25">
      <c r="C39" s="63"/>
      <c r="D39" s="64">
        <v>45217</v>
      </c>
      <c r="E39" s="64"/>
      <c r="F39" s="65"/>
      <c r="G39" s="92" t="s">
        <v>22</v>
      </c>
      <c r="H39" s="97">
        <v>7601580.8399999999</v>
      </c>
      <c r="I39" s="94"/>
      <c r="J39" s="44">
        <f t="shared" si="0"/>
        <v>2004011.322000022</v>
      </c>
    </row>
    <row r="40" spans="3:10" s="27" customFormat="1" ht="30" thickTop="1" thickBot="1" x14ac:dyDescent="0.25">
      <c r="C40" s="63"/>
      <c r="D40" s="64">
        <v>45217</v>
      </c>
      <c r="E40" s="64"/>
      <c r="F40" s="65"/>
      <c r="G40" s="92" t="s">
        <v>22</v>
      </c>
      <c r="H40" s="97">
        <v>3860339.86</v>
      </c>
      <c r="I40" s="94"/>
      <c r="J40" s="44">
        <f t="shared" si="0"/>
        <v>5864351.1820000224</v>
      </c>
    </row>
    <row r="41" spans="3:10" s="27" customFormat="1" ht="30" thickTop="1" thickBot="1" x14ac:dyDescent="0.25">
      <c r="C41" s="63"/>
      <c r="D41" s="64">
        <v>45218</v>
      </c>
      <c r="E41" s="64"/>
      <c r="F41" s="65"/>
      <c r="G41" s="92" t="s">
        <v>22</v>
      </c>
      <c r="H41" s="97">
        <v>921067.73</v>
      </c>
      <c r="I41" s="94"/>
      <c r="J41" s="44">
        <f t="shared" si="0"/>
        <v>6785418.9120000228</v>
      </c>
    </row>
    <row r="42" spans="3:10" s="27" customFormat="1" ht="30" thickTop="1" thickBot="1" x14ac:dyDescent="0.25">
      <c r="C42" s="63"/>
      <c r="D42" s="64">
        <v>45218</v>
      </c>
      <c r="E42" s="64"/>
      <c r="F42" s="65"/>
      <c r="G42" s="92" t="s">
        <v>22</v>
      </c>
      <c r="H42" s="97">
        <v>2453753.66</v>
      </c>
      <c r="I42" s="94"/>
      <c r="J42" s="44">
        <f t="shared" si="0"/>
        <v>9239172.572000023</v>
      </c>
    </row>
    <row r="43" spans="3:10" s="27" customFormat="1" ht="30" thickTop="1" thickBot="1" x14ac:dyDescent="0.25">
      <c r="C43" s="63"/>
      <c r="D43" s="64">
        <v>45218</v>
      </c>
      <c r="E43" s="64">
        <v>5269</v>
      </c>
      <c r="F43" s="65">
        <v>8946</v>
      </c>
      <c r="G43" s="92" t="s">
        <v>44</v>
      </c>
      <c r="H43" s="97"/>
      <c r="I43" s="94">
        <v>40323.56</v>
      </c>
      <c r="J43" s="44">
        <f t="shared" si="0"/>
        <v>9198849.0120000225</v>
      </c>
    </row>
    <row r="44" spans="3:10" s="27" customFormat="1" ht="44.25" thickTop="1" thickBot="1" x14ac:dyDescent="0.25">
      <c r="C44" s="63"/>
      <c r="D44" s="64">
        <v>45218</v>
      </c>
      <c r="E44" s="64">
        <v>5269</v>
      </c>
      <c r="F44" s="65">
        <v>8946</v>
      </c>
      <c r="G44" s="92" t="s">
        <v>134</v>
      </c>
      <c r="H44" s="97"/>
      <c r="I44" s="94">
        <v>309607.86</v>
      </c>
      <c r="J44" s="44">
        <f t="shared" si="0"/>
        <v>8889241.1520000231</v>
      </c>
    </row>
    <row r="45" spans="3:10" s="27" customFormat="1" ht="30" thickTop="1" thickBot="1" x14ac:dyDescent="0.25">
      <c r="C45" s="63"/>
      <c r="D45" s="64">
        <v>45218</v>
      </c>
      <c r="E45" s="64" t="s">
        <v>135</v>
      </c>
      <c r="F45" s="65">
        <v>8947</v>
      </c>
      <c r="G45" s="92" t="s">
        <v>44</v>
      </c>
      <c r="H45" s="97"/>
      <c r="I45" s="94">
        <v>459544.97</v>
      </c>
      <c r="J45" s="44">
        <f t="shared" si="0"/>
        <v>8429696.1820000224</v>
      </c>
    </row>
    <row r="46" spans="3:10" s="27" customFormat="1" ht="44.25" thickTop="1" thickBot="1" x14ac:dyDescent="0.25">
      <c r="C46" s="63"/>
      <c r="D46" s="64">
        <v>45218</v>
      </c>
      <c r="E46" s="64" t="s">
        <v>135</v>
      </c>
      <c r="F46" s="65">
        <v>8947</v>
      </c>
      <c r="G46" s="92" t="s">
        <v>136</v>
      </c>
      <c r="H46" s="97"/>
      <c r="I46" s="94">
        <v>17952369.969999999</v>
      </c>
      <c r="J46" s="44">
        <f t="shared" si="0"/>
        <v>-9522673.7879999764</v>
      </c>
    </row>
    <row r="47" spans="3:10" s="27" customFormat="1" ht="30" thickTop="1" thickBot="1" x14ac:dyDescent="0.25">
      <c r="C47" s="63"/>
      <c r="D47" s="64">
        <v>45218</v>
      </c>
      <c r="E47" s="64" t="s">
        <v>137</v>
      </c>
      <c r="F47" s="65">
        <v>8948</v>
      </c>
      <c r="G47" s="92" t="s">
        <v>44</v>
      </c>
      <c r="H47" s="97"/>
      <c r="I47" s="94">
        <v>71851.759999999995</v>
      </c>
      <c r="J47" s="44">
        <f t="shared" si="0"/>
        <v>-9594525.5479999762</v>
      </c>
    </row>
    <row r="48" spans="3:10" s="27" customFormat="1" ht="30" thickTop="1" thickBot="1" x14ac:dyDescent="0.25">
      <c r="C48" s="63"/>
      <c r="D48" s="64">
        <v>45218</v>
      </c>
      <c r="E48" s="64" t="s">
        <v>137</v>
      </c>
      <c r="F48" s="65">
        <v>8948</v>
      </c>
      <c r="G48" s="92" t="s">
        <v>138</v>
      </c>
      <c r="H48" s="97"/>
      <c r="I48" s="94">
        <v>646666.02</v>
      </c>
      <c r="J48" s="44">
        <f t="shared" si="0"/>
        <v>-10241191.567999976</v>
      </c>
    </row>
    <row r="49" spans="3:10" s="27" customFormat="1" ht="30" thickTop="1" thickBot="1" x14ac:dyDescent="0.25">
      <c r="C49" s="63"/>
      <c r="D49" s="64">
        <v>45218</v>
      </c>
      <c r="E49" s="64" t="s">
        <v>139</v>
      </c>
      <c r="F49" s="65">
        <v>8949</v>
      </c>
      <c r="G49" s="92" t="s">
        <v>44</v>
      </c>
      <c r="H49" s="97"/>
      <c r="I49" s="94">
        <v>421158.99</v>
      </c>
      <c r="J49" s="44">
        <f t="shared" si="0"/>
        <v>-10662350.557999976</v>
      </c>
    </row>
    <row r="50" spans="3:10" s="27" customFormat="1" ht="30" thickTop="1" thickBot="1" x14ac:dyDescent="0.25">
      <c r="C50" s="63"/>
      <c r="D50" s="64">
        <v>45218</v>
      </c>
      <c r="E50" s="64" t="s">
        <v>139</v>
      </c>
      <c r="F50" s="65">
        <v>8949</v>
      </c>
      <c r="G50" s="92" t="s">
        <v>140</v>
      </c>
      <c r="H50" s="97"/>
      <c r="I50" s="94">
        <v>3790431.35</v>
      </c>
      <c r="J50" s="44">
        <f t="shared" si="0"/>
        <v>-14452781.907999976</v>
      </c>
    </row>
    <row r="51" spans="3:10" s="27" customFormat="1" ht="30" thickTop="1" thickBot="1" x14ac:dyDescent="0.25">
      <c r="C51" s="63"/>
      <c r="D51" s="64">
        <v>45219</v>
      </c>
      <c r="E51" s="64"/>
      <c r="F51" s="65"/>
      <c r="G51" s="92" t="s">
        <v>22</v>
      </c>
      <c r="H51" s="97">
        <v>9038122.3900000006</v>
      </c>
      <c r="I51" s="94"/>
      <c r="J51" s="44">
        <f t="shared" si="0"/>
        <v>-5414659.517999975</v>
      </c>
    </row>
    <row r="52" spans="3:10" s="27" customFormat="1" ht="30" thickTop="1" thickBot="1" x14ac:dyDescent="0.25">
      <c r="C52" s="63"/>
      <c r="D52" s="64">
        <v>45222</v>
      </c>
      <c r="E52" s="64"/>
      <c r="F52" s="65"/>
      <c r="G52" s="92" t="s">
        <v>22</v>
      </c>
      <c r="H52" s="97">
        <v>10406.42</v>
      </c>
      <c r="I52" s="94"/>
      <c r="J52" s="44">
        <f t="shared" si="0"/>
        <v>-5404253.0979999751</v>
      </c>
    </row>
    <row r="53" spans="3:10" s="27" customFormat="1" ht="30" thickTop="1" thickBot="1" x14ac:dyDescent="0.25">
      <c r="C53" s="63"/>
      <c r="D53" s="64">
        <v>45223</v>
      </c>
      <c r="E53" s="64" t="s">
        <v>141</v>
      </c>
      <c r="F53" s="65">
        <v>8950</v>
      </c>
      <c r="G53" s="92" t="s">
        <v>16</v>
      </c>
      <c r="H53" s="97"/>
      <c r="I53" s="94"/>
      <c r="J53" s="44">
        <f t="shared" si="0"/>
        <v>-5404253.0979999751</v>
      </c>
    </row>
    <row r="54" spans="3:10" s="27" customFormat="1" ht="18" thickTop="1" thickBot="1" x14ac:dyDescent="0.25">
      <c r="C54" s="63"/>
      <c r="D54" s="64">
        <v>45223</v>
      </c>
      <c r="E54" s="64" t="s">
        <v>141</v>
      </c>
      <c r="F54" s="65">
        <v>8950</v>
      </c>
      <c r="G54" s="92" t="s">
        <v>52</v>
      </c>
      <c r="H54" s="97"/>
      <c r="I54" s="94">
        <v>211454.15</v>
      </c>
      <c r="J54" s="44">
        <f t="shared" si="0"/>
        <v>-5615707.2479999755</v>
      </c>
    </row>
    <row r="55" spans="3:10" s="27" customFormat="1" ht="30" thickTop="1" thickBot="1" x14ac:dyDescent="0.25">
      <c r="C55" s="63"/>
      <c r="D55" s="64">
        <v>45223</v>
      </c>
      <c r="E55" s="64" t="s">
        <v>142</v>
      </c>
      <c r="F55" s="65">
        <v>8951</v>
      </c>
      <c r="G55" s="92" t="s">
        <v>16</v>
      </c>
      <c r="H55" s="97"/>
      <c r="I55" s="94">
        <v>12162.85</v>
      </c>
      <c r="J55" s="44">
        <f t="shared" si="0"/>
        <v>-5627870.0979999751</v>
      </c>
    </row>
    <row r="56" spans="3:10" s="27" customFormat="1" ht="18" thickTop="1" thickBot="1" x14ac:dyDescent="0.25">
      <c r="C56" s="63"/>
      <c r="D56" s="64">
        <v>45223</v>
      </c>
      <c r="E56" s="64" t="s">
        <v>142</v>
      </c>
      <c r="F56" s="65">
        <v>8951</v>
      </c>
      <c r="G56" s="92" t="s">
        <v>50</v>
      </c>
      <c r="H56" s="97"/>
      <c r="I56" s="94">
        <v>231094.15</v>
      </c>
      <c r="J56" s="44">
        <f t="shared" si="0"/>
        <v>-5858964.2479999755</v>
      </c>
    </row>
    <row r="57" spans="3:10" s="27" customFormat="1" ht="30" thickTop="1" thickBot="1" x14ac:dyDescent="0.25">
      <c r="C57" s="63"/>
      <c r="D57" s="64">
        <v>45223</v>
      </c>
      <c r="E57" s="64" t="s">
        <v>143</v>
      </c>
      <c r="F57" s="65">
        <v>8952</v>
      </c>
      <c r="G57" s="92" t="s">
        <v>16</v>
      </c>
      <c r="H57" s="97"/>
      <c r="I57" s="94">
        <v>3735</v>
      </c>
      <c r="J57" s="44">
        <f t="shared" si="0"/>
        <v>-5862699.2479999755</v>
      </c>
    </row>
    <row r="58" spans="3:10" s="27" customFormat="1" ht="18" thickTop="1" thickBot="1" x14ac:dyDescent="0.25">
      <c r="C58" s="63"/>
      <c r="D58" s="64">
        <v>45223</v>
      </c>
      <c r="E58" s="64" t="s">
        <v>143</v>
      </c>
      <c r="F58" s="65">
        <v>8952</v>
      </c>
      <c r="G58" s="92" t="s">
        <v>50</v>
      </c>
      <c r="H58" s="97"/>
      <c r="I58" s="94">
        <v>70965</v>
      </c>
      <c r="J58" s="44">
        <f t="shared" si="0"/>
        <v>-5933664.2479999755</v>
      </c>
    </row>
    <row r="59" spans="3:10" s="27" customFormat="1" ht="30" thickTop="1" thickBot="1" x14ac:dyDescent="0.25">
      <c r="C59" s="63"/>
      <c r="D59" s="64">
        <v>45223</v>
      </c>
      <c r="E59" s="64" t="s">
        <v>144</v>
      </c>
      <c r="F59" s="65">
        <v>8953</v>
      </c>
      <c r="G59" s="92" t="s">
        <v>16</v>
      </c>
      <c r="H59" s="97"/>
      <c r="I59" s="94">
        <v>1772.1400000000003</v>
      </c>
      <c r="J59" s="44">
        <f t="shared" si="0"/>
        <v>-5935436.3879999751</v>
      </c>
    </row>
    <row r="60" spans="3:10" s="27" customFormat="1" ht="18" thickTop="1" thickBot="1" x14ac:dyDescent="0.25">
      <c r="C60" s="63"/>
      <c r="D60" s="64">
        <v>45223</v>
      </c>
      <c r="E60" s="64" t="s">
        <v>144</v>
      </c>
      <c r="F60" s="65">
        <v>8953</v>
      </c>
      <c r="G60" s="92" t="s">
        <v>51</v>
      </c>
      <c r="H60" s="97"/>
      <c r="I60" s="94">
        <v>33670.660000000003</v>
      </c>
      <c r="J60" s="44">
        <f t="shared" si="0"/>
        <v>-5969107.0479999753</v>
      </c>
    </row>
    <row r="61" spans="3:10" s="27" customFormat="1" ht="30" thickTop="1" thickBot="1" x14ac:dyDescent="0.25">
      <c r="C61" s="63"/>
      <c r="D61" s="64">
        <v>45223</v>
      </c>
      <c r="E61" s="64" t="s">
        <v>145</v>
      </c>
      <c r="F61" s="65">
        <v>8954</v>
      </c>
      <c r="G61" s="92" t="s">
        <v>16</v>
      </c>
      <c r="H61" s="97"/>
      <c r="I61" s="94">
        <v>5595.6455000000005</v>
      </c>
      <c r="J61" s="44">
        <f t="shared" si="0"/>
        <v>-5974702.6934999749</v>
      </c>
    </row>
    <row r="62" spans="3:10" s="27" customFormat="1" ht="18" thickTop="1" thickBot="1" x14ac:dyDescent="0.25">
      <c r="C62" s="63"/>
      <c r="D62" s="64">
        <v>45223</v>
      </c>
      <c r="E62" s="64" t="s">
        <v>145</v>
      </c>
      <c r="F62" s="65">
        <v>8954</v>
      </c>
      <c r="G62" s="92" t="s">
        <v>53</v>
      </c>
      <c r="H62" s="97"/>
      <c r="I62" s="94">
        <v>124223.3345</v>
      </c>
      <c r="J62" s="44">
        <f t="shared" si="0"/>
        <v>-6098926.0279999748</v>
      </c>
    </row>
    <row r="63" spans="3:10" s="27" customFormat="1" ht="30" thickTop="1" thickBot="1" x14ac:dyDescent="0.25">
      <c r="C63" s="63"/>
      <c r="D63" s="64">
        <v>45223</v>
      </c>
      <c r="E63" s="64" t="s">
        <v>146</v>
      </c>
      <c r="F63" s="65">
        <v>8955</v>
      </c>
      <c r="G63" s="92" t="s">
        <v>16</v>
      </c>
      <c r="H63" s="97"/>
      <c r="I63" s="94">
        <v>10319.652000000002</v>
      </c>
      <c r="J63" s="44">
        <f t="shared" si="0"/>
        <v>-6109245.6799999746</v>
      </c>
    </row>
    <row r="64" spans="3:10" s="27" customFormat="1" ht="18" thickTop="1" thickBot="1" x14ac:dyDescent="0.25">
      <c r="C64" s="63"/>
      <c r="D64" s="64">
        <v>45223</v>
      </c>
      <c r="E64" s="64" t="s">
        <v>146</v>
      </c>
      <c r="F64" s="65">
        <v>8955</v>
      </c>
      <c r="G64" s="92" t="s">
        <v>147</v>
      </c>
      <c r="H64" s="97"/>
      <c r="I64" s="94">
        <v>196073.38800000001</v>
      </c>
      <c r="J64" s="44">
        <f t="shared" si="0"/>
        <v>-6305319.0679999748</v>
      </c>
    </row>
    <row r="65" spans="3:10" s="27" customFormat="1" ht="30" thickTop="1" thickBot="1" x14ac:dyDescent="0.25">
      <c r="C65" s="63"/>
      <c r="D65" s="64">
        <v>45223</v>
      </c>
      <c r="E65" s="64" t="s">
        <v>148</v>
      </c>
      <c r="F65" s="65">
        <v>8956</v>
      </c>
      <c r="G65" s="92" t="s">
        <v>16</v>
      </c>
      <c r="H65" s="97"/>
      <c r="I65" s="94">
        <v>6500</v>
      </c>
      <c r="J65" s="44">
        <f t="shared" si="0"/>
        <v>-6311819.0679999748</v>
      </c>
    </row>
    <row r="66" spans="3:10" s="27" customFormat="1" ht="30" thickTop="1" thickBot="1" x14ac:dyDescent="0.25">
      <c r="C66" s="63"/>
      <c r="D66" s="64">
        <v>45223</v>
      </c>
      <c r="E66" s="64" t="s">
        <v>148</v>
      </c>
      <c r="F66" s="68">
        <v>8956</v>
      </c>
      <c r="G66" s="92" t="s">
        <v>59</v>
      </c>
      <c r="H66" s="97"/>
      <c r="I66" s="94">
        <v>123500</v>
      </c>
      <c r="J66" s="44">
        <f t="shared" si="0"/>
        <v>-6435319.0679999748</v>
      </c>
    </row>
    <row r="67" spans="3:10" s="27" customFormat="1" ht="30" thickTop="1" thickBot="1" x14ac:dyDescent="0.25">
      <c r="C67" s="63"/>
      <c r="D67" s="64">
        <v>45223</v>
      </c>
      <c r="E67" s="64" t="s">
        <v>149</v>
      </c>
      <c r="F67" s="65">
        <v>8957</v>
      </c>
      <c r="G67" s="92" t="s">
        <v>16</v>
      </c>
      <c r="H67" s="97"/>
      <c r="I67" s="94">
        <v>740.05549999999994</v>
      </c>
      <c r="J67" s="44">
        <f t="shared" si="0"/>
        <v>-6436059.1234999746</v>
      </c>
    </row>
    <row r="68" spans="3:10" s="27" customFormat="1" ht="18" thickTop="1" thickBot="1" x14ac:dyDescent="0.25">
      <c r="C68" s="63"/>
      <c r="D68" s="64">
        <v>45223</v>
      </c>
      <c r="E68" s="64" t="s">
        <v>149</v>
      </c>
      <c r="F68" s="68">
        <v>8957</v>
      </c>
      <c r="G68" s="92" t="s">
        <v>47</v>
      </c>
      <c r="H68" s="97"/>
      <c r="I68" s="93">
        <v>18284.654500000001</v>
      </c>
      <c r="J68" s="44">
        <f t="shared" si="0"/>
        <v>-6454343.7779999748</v>
      </c>
    </row>
    <row r="69" spans="3:10" s="27" customFormat="1" ht="30" thickTop="1" thickBot="1" x14ac:dyDescent="0.25">
      <c r="C69" s="63"/>
      <c r="D69" s="64">
        <v>45223</v>
      </c>
      <c r="E69" s="64" t="s">
        <v>150</v>
      </c>
      <c r="F69" s="68">
        <v>8958</v>
      </c>
      <c r="G69" s="92" t="s">
        <v>74</v>
      </c>
      <c r="H69" s="97"/>
      <c r="I69" s="93">
        <v>16620</v>
      </c>
      <c r="J69" s="44">
        <f t="shared" si="0"/>
        <v>-6470963.7779999748</v>
      </c>
    </row>
    <row r="70" spans="3:10" s="27" customFormat="1" ht="18" thickTop="1" thickBot="1" x14ac:dyDescent="0.25">
      <c r="C70" s="63"/>
      <c r="D70" s="64">
        <v>45223</v>
      </c>
      <c r="E70" s="64" t="s">
        <v>151</v>
      </c>
      <c r="F70" s="65">
        <v>8959</v>
      </c>
      <c r="G70" s="92" t="s">
        <v>60</v>
      </c>
      <c r="H70" s="97"/>
      <c r="I70" s="94">
        <v>134360.5</v>
      </c>
      <c r="J70" s="44">
        <f t="shared" si="0"/>
        <v>-6605324.2779999748</v>
      </c>
    </row>
    <row r="71" spans="3:10" s="27" customFormat="1" ht="44.25" thickTop="1" thickBot="1" x14ac:dyDescent="0.25">
      <c r="C71" s="63"/>
      <c r="D71" s="64">
        <v>45223</v>
      </c>
      <c r="E71" s="64" t="s">
        <v>152</v>
      </c>
      <c r="F71" s="65">
        <v>8960</v>
      </c>
      <c r="G71" s="92" t="s">
        <v>61</v>
      </c>
      <c r="H71" s="97"/>
      <c r="I71" s="94">
        <v>126360</v>
      </c>
      <c r="J71" s="44">
        <f t="shared" si="0"/>
        <v>-6731684.2779999748</v>
      </c>
    </row>
    <row r="72" spans="3:10" s="27" customFormat="1" ht="30" thickTop="1" thickBot="1" x14ac:dyDescent="0.25">
      <c r="C72" s="63"/>
      <c r="D72" s="64">
        <v>45223</v>
      </c>
      <c r="E72" s="64" t="s">
        <v>153</v>
      </c>
      <c r="F72" s="68">
        <v>8961</v>
      </c>
      <c r="G72" s="92" t="s">
        <v>16</v>
      </c>
      <c r="H72" s="97"/>
      <c r="I72" s="94">
        <v>3308.65</v>
      </c>
      <c r="J72" s="44">
        <f t="shared" si="0"/>
        <v>-6734992.9279999752</v>
      </c>
    </row>
    <row r="73" spans="3:10" s="27" customFormat="1" ht="30" thickTop="1" thickBot="1" x14ac:dyDescent="0.25">
      <c r="C73" s="63"/>
      <c r="D73" s="64">
        <v>45223</v>
      </c>
      <c r="E73" s="64" t="s">
        <v>153</v>
      </c>
      <c r="F73" s="68">
        <v>8961</v>
      </c>
      <c r="G73" s="92" t="s">
        <v>75</v>
      </c>
      <c r="H73" s="97"/>
      <c r="I73" s="94">
        <v>3573.3419999999996</v>
      </c>
      <c r="J73" s="44">
        <f t="shared" si="0"/>
        <v>-6738566.2699999753</v>
      </c>
    </row>
    <row r="74" spans="3:10" s="27" customFormat="1" ht="18" thickTop="1" thickBot="1" x14ac:dyDescent="0.25">
      <c r="C74" s="63"/>
      <c r="D74" s="64">
        <v>45223</v>
      </c>
      <c r="E74" s="64" t="s">
        <v>153</v>
      </c>
      <c r="F74" s="65">
        <v>8961</v>
      </c>
      <c r="G74" s="92" t="s">
        <v>154</v>
      </c>
      <c r="H74" s="98"/>
      <c r="I74" s="94">
        <v>71202.148000000001</v>
      </c>
      <c r="J74" s="44">
        <f t="shared" si="0"/>
        <v>-6809768.4179999754</v>
      </c>
    </row>
    <row r="75" spans="3:10" s="27" customFormat="1" ht="30" thickTop="1" thickBot="1" x14ac:dyDescent="0.25">
      <c r="C75" s="63"/>
      <c r="D75" s="64">
        <v>45223</v>
      </c>
      <c r="E75" s="64" t="s">
        <v>155</v>
      </c>
      <c r="F75" s="68">
        <v>8962</v>
      </c>
      <c r="G75" s="66" t="s">
        <v>16</v>
      </c>
      <c r="H75" s="95"/>
      <c r="I75" s="77">
        <v>21600</v>
      </c>
      <c r="J75" s="44">
        <f t="shared" si="0"/>
        <v>-6831368.4179999754</v>
      </c>
    </row>
    <row r="76" spans="3:10" s="27" customFormat="1" ht="30" thickTop="1" thickBot="1" x14ac:dyDescent="0.25">
      <c r="C76" s="63"/>
      <c r="D76" s="64">
        <v>45223</v>
      </c>
      <c r="E76" s="64" t="s">
        <v>155</v>
      </c>
      <c r="F76" s="65">
        <v>8962</v>
      </c>
      <c r="G76" s="66" t="s">
        <v>75</v>
      </c>
      <c r="H76" s="77"/>
      <c r="I76" s="77">
        <v>23328</v>
      </c>
      <c r="J76" s="44">
        <f t="shared" si="0"/>
        <v>-6854696.4179999754</v>
      </c>
    </row>
    <row r="77" spans="3:10" s="27" customFormat="1" ht="18" thickTop="1" thickBot="1" x14ac:dyDescent="0.25">
      <c r="C77" s="63"/>
      <c r="D77" s="64">
        <v>45223</v>
      </c>
      <c r="E77" s="64" t="s">
        <v>155</v>
      </c>
      <c r="F77" s="68">
        <v>8962</v>
      </c>
      <c r="G77" s="66" t="s">
        <v>156</v>
      </c>
      <c r="H77" s="77"/>
      <c r="I77" s="77">
        <v>464832</v>
      </c>
      <c r="J77" s="44">
        <f t="shared" si="0"/>
        <v>-7319528.4179999754</v>
      </c>
    </row>
    <row r="78" spans="3:10" s="27" customFormat="1" ht="30" thickTop="1" thickBot="1" x14ac:dyDescent="0.25">
      <c r="C78" s="63"/>
      <c r="D78" s="64">
        <v>45224</v>
      </c>
      <c r="E78" s="64" t="s">
        <v>157</v>
      </c>
      <c r="F78" s="65">
        <v>8963</v>
      </c>
      <c r="G78" s="66" t="s">
        <v>16</v>
      </c>
      <c r="H78" s="77"/>
      <c r="I78" s="77">
        <v>7000</v>
      </c>
      <c r="J78" s="44">
        <f t="shared" si="0"/>
        <v>-7326528.4179999754</v>
      </c>
    </row>
    <row r="79" spans="3:10" s="27" customFormat="1" ht="30" thickTop="1" thickBot="1" x14ac:dyDescent="0.25">
      <c r="C79" s="63"/>
      <c r="D79" s="64">
        <v>45224</v>
      </c>
      <c r="E79" s="64" t="s">
        <v>157</v>
      </c>
      <c r="F79" s="68">
        <v>8963</v>
      </c>
      <c r="G79" s="66" t="s">
        <v>58</v>
      </c>
      <c r="H79" s="77"/>
      <c r="I79" s="77">
        <v>133000</v>
      </c>
      <c r="J79" s="44">
        <f t="shared" si="0"/>
        <v>-7459528.4179999754</v>
      </c>
    </row>
    <row r="80" spans="3:10" s="27" customFormat="1" ht="30" thickTop="1" thickBot="1" x14ac:dyDescent="0.25">
      <c r="C80" s="63"/>
      <c r="D80" s="64">
        <v>45224</v>
      </c>
      <c r="E80" s="64" t="s">
        <v>158</v>
      </c>
      <c r="F80" s="65">
        <v>8964</v>
      </c>
      <c r="G80" s="66" t="s">
        <v>16</v>
      </c>
      <c r="H80" s="77"/>
      <c r="I80" s="77">
        <v>14300</v>
      </c>
      <c r="J80" s="44">
        <f t="shared" si="0"/>
        <v>-7473828.4179999754</v>
      </c>
    </row>
    <row r="81" spans="3:10" s="27" customFormat="1" ht="30" thickTop="1" thickBot="1" x14ac:dyDescent="0.25">
      <c r="C81" s="63"/>
      <c r="D81" s="64">
        <v>45224</v>
      </c>
      <c r="E81" s="64" t="s">
        <v>158</v>
      </c>
      <c r="F81" s="68">
        <v>8964</v>
      </c>
      <c r="G81" s="66" t="s">
        <v>57</v>
      </c>
      <c r="H81" s="77"/>
      <c r="I81" s="67">
        <v>271700</v>
      </c>
      <c r="J81" s="44">
        <f t="shared" si="0"/>
        <v>-7745528.4179999754</v>
      </c>
    </row>
    <row r="82" spans="3:10" s="27" customFormat="1" ht="30" thickTop="1" thickBot="1" x14ac:dyDescent="0.25">
      <c r="C82" s="63"/>
      <c r="D82" s="64">
        <v>45224</v>
      </c>
      <c r="E82" s="64" t="s">
        <v>159</v>
      </c>
      <c r="F82" s="65">
        <v>8965</v>
      </c>
      <c r="G82" s="66" t="s">
        <v>16</v>
      </c>
      <c r="H82" s="77"/>
      <c r="I82" s="67">
        <v>11419.683000000003</v>
      </c>
      <c r="J82" s="44">
        <f t="shared" si="0"/>
        <v>-7756948.1009999756</v>
      </c>
    </row>
    <row r="83" spans="3:10" s="27" customFormat="1" ht="30" thickTop="1" thickBot="1" x14ac:dyDescent="0.25">
      <c r="C83" s="63"/>
      <c r="D83" s="64">
        <v>45224</v>
      </c>
      <c r="E83" s="64" t="s">
        <v>159</v>
      </c>
      <c r="F83" s="68">
        <v>8965</v>
      </c>
      <c r="G83" s="66" t="s">
        <v>75</v>
      </c>
      <c r="H83" s="77"/>
      <c r="I83" s="67">
        <v>12333.258</v>
      </c>
      <c r="J83" s="44">
        <f t="shared" si="0"/>
        <v>-7769281.358999976</v>
      </c>
    </row>
    <row r="84" spans="3:10" s="27" customFormat="1" ht="18" thickTop="1" thickBot="1" x14ac:dyDescent="0.25">
      <c r="C84" s="63"/>
      <c r="D84" s="64">
        <v>45224</v>
      </c>
      <c r="E84" s="64" t="s">
        <v>159</v>
      </c>
      <c r="F84" s="65">
        <v>8965</v>
      </c>
      <c r="G84" s="66" t="s">
        <v>77</v>
      </c>
      <c r="H84" s="77"/>
      <c r="I84" s="67">
        <v>245751.57900000003</v>
      </c>
      <c r="J84" s="44">
        <f t="shared" si="0"/>
        <v>-8015032.9379999759</v>
      </c>
    </row>
    <row r="85" spans="3:10" s="27" customFormat="1" ht="30" thickTop="1" thickBot="1" x14ac:dyDescent="0.25">
      <c r="C85" s="63"/>
      <c r="D85" s="64">
        <v>45224</v>
      </c>
      <c r="E85" s="64" t="s">
        <v>160</v>
      </c>
      <c r="F85" s="68">
        <v>8966</v>
      </c>
      <c r="G85" s="66" t="s">
        <v>16</v>
      </c>
      <c r="H85" s="77"/>
      <c r="I85" s="67">
        <v>25756.449000000001</v>
      </c>
      <c r="J85" s="44">
        <f t="shared" si="0"/>
        <v>-8040789.3869999759</v>
      </c>
    </row>
    <row r="86" spans="3:10" s="27" customFormat="1" ht="18" thickTop="1" thickBot="1" x14ac:dyDescent="0.25">
      <c r="C86" s="63"/>
      <c r="D86" s="64">
        <v>45224</v>
      </c>
      <c r="E86" s="64" t="s">
        <v>160</v>
      </c>
      <c r="F86" s="68">
        <v>8966</v>
      </c>
      <c r="G86" s="66" t="s">
        <v>161</v>
      </c>
      <c r="H86" s="77"/>
      <c r="I86" s="67">
        <v>582095.75099999993</v>
      </c>
      <c r="J86" s="44">
        <f t="shared" si="0"/>
        <v>-8622885.1379999761</v>
      </c>
    </row>
    <row r="87" spans="3:10" s="27" customFormat="1" ht="35.25" customHeight="1" thickTop="1" thickBot="1" x14ac:dyDescent="0.25">
      <c r="C87" s="63"/>
      <c r="D87" s="64">
        <v>45224</v>
      </c>
      <c r="E87" s="64" t="s">
        <v>162</v>
      </c>
      <c r="F87" s="68">
        <v>8967</v>
      </c>
      <c r="G87" s="66" t="s">
        <v>16</v>
      </c>
      <c r="H87" s="77"/>
      <c r="I87" s="67">
        <v>36824.81</v>
      </c>
      <c r="J87" s="44">
        <f t="shared" si="0"/>
        <v>-8659709.9479999766</v>
      </c>
    </row>
    <row r="88" spans="3:10" s="27" customFormat="1" ht="18" thickTop="1" thickBot="1" x14ac:dyDescent="0.25">
      <c r="C88" s="63"/>
      <c r="D88" s="64">
        <v>45224</v>
      </c>
      <c r="E88" s="64" t="s">
        <v>162</v>
      </c>
      <c r="F88" s="68">
        <v>8967</v>
      </c>
      <c r="G88" s="66" t="s">
        <v>163</v>
      </c>
      <c r="H88" s="77"/>
      <c r="I88" s="67">
        <v>832240.37999999989</v>
      </c>
      <c r="J88" s="44">
        <f t="shared" si="0"/>
        <v>-9491950.3279999755</v>
      </c>
    </row>
    <row r="89" spans="3:10" s="27" customFormat="1" ht="30" thickTop="1" thickBot="1" x14ac:dyDescent="0.25">
      <c r="C89" s="63"/>
      <c r="D89" s="64">
        <v>45224</v>
      </c>
      <c r="E89" s="64" t="s">
        <v>164</v>
      </c>
      <c r="F89" s="68">
        <v>8968</v>
      </c>
      <c r="G89" s="66" t="s">
        <v>16</v>
      </c>
      <c r="H89" s="77"/>
      <c r="I89" s="67">
        <v>11827.2</v>
      </c>
      <c r="J89" s="44">
        <f t="shared" si="0"/>
        <v>-9503777.5279999748</v>
      </c>
    </row>
    <row r="90" spans="3:10" s="27" customFormat="1" ht="18" thickTop="1" thickBot="1" x14ac:dyDescent="0.25">
      <c r="C90" s="63"/>
      <c r="D90" s="64">
        <v>45224</v>
      </c>
      <c r="E90" s="64" t="s">
        <v>164</v>
      </c>
      <c r="F90" s="68">
        <v>8968</v>
      </c>
      <c r="G90" s="66" t="s">
        <v>165</v>
      </c>
      <c r="H90" s="77"/>
      <c r="I90" s="67">
        <v>224716.79999999999</v>
      </c>
      <c r="J90" s="44">
        <f t="shared" si="0"/>
        <v>-9728494.3279999755</v>
      </c>
    </row>
    <row r="91" spans="3:10" s="27" customFormat="1" ht="30" thickTop="1" thickBot="1" x14ac:dyDescent="0.25">
      <c r="C91" s="63"/>
      <c r="D91" s="64">
        <v>45224</v>
      </c>
      <c r="E91" s="64" t="s">
        <v>166</v>
      </c>
      <c r="F91" s="68">
        <v>8969</v>
      </c>
      <c r="G91" s="66" t="s">
        <v>16</v>
      </c>
      <c r="H91" s="77"/>
      <c r="I91" s="67">
        <v>2169.4800000000005</v>
      </c>
      <c r="J91" s="44">
        <f t="shared" si="0"/>
        <v>-9730663.807999976</v>
      </c>
    </row>
    <row r="92" spans="3:10" s="27" customFormat="1" ht="18" thickTop="1" thickBot="1" x14ac:dyDescent="0.25">
      <c r="C92" s="63"/>
      <c r="D92" s="64">
        <v>45224</v>
      </c>
      <c r="E92" s="64" t="s">
        <v>166</v>
      </c>
      <c r="F92" s="68">
        <v>8969</v>
      </c>
      <c r="G92" s="66" t="s">
        <v>165</v>
      </c>
      <c r="H92" s="77"/>
      <c r="I92" s="67">
        <v>49030.25</v>
      </c>
      <c r="J92" s="44">
        <f t="shared" si="0"/>
        <v>-9779694.057999976</v>
      </c>
    </row>
    <row r="93" spans="3:10" s="27" customFormat="1" ht="30" thickTop="1" thickBot="1" x14ac:dyDescent="0.25">
      <c r="C93" s="63"/>
      <c r="D93" s="64">
        <v>45224</v>
      </c>
      <c r="E93" s="64" t="s">
        <v>167</v>
      </c>
      <c r="F93" s="68">
        <v>8970</v>
      </c>
      <c r="G93" s="66" t="s">
        <v>16</v>
      </c>
      <c r="H93" s="77"/>
      <c r="I93" s="67">
        <v>1291.5</v>
      </c>
      <c r="J93" s="44">
        <f t="shared" si="0"/>
        <v>-9780985.557999976</v>
      </c>
    </row>
    <row r="94" spans="3:10" s="27" customFormat="1" ht="18" thickTop="1" thickBot="1" x14ac:dyDescent="0.25">
      <c r="C94" s="63"/>
      <c r="D94" s="64">
        <v>45224</v>
      </c>
      <c r="E94" s="64" t="s">
        <v>167</v>
      </c>
      <c r="F94" s="68">
        <v>8970</v>
      </c>
      <c r="G94" s="66" t="s">
        <v>168</v>
      </c>
      <c r="H94" s="77"/>
      <c r="I94" s="67">
        <v>29187.9</v>
      </c>
      <c r="J94" s="44">
        <f t="shared" si="0"/>
        <v>-9810173.4579999764</v>
      </c>
    </row>
    <row r="95" spans="3:10" s="27" customFormat="1" ht="30" thickTop="1" thickBot="1" x14ac:dyDescent="0.25">
      <c r="C95" s="63"/>
      <c r="D95" s="64">
        <v>45224</v>
      </c>
      <c r="E95" s="64" t="s">
        <v>169</v>
      </c>
      <c r="F95" s="68">
        <v>8971</v>
      </c>
      <c r="G95" s="66" t="s">
        <v>16</v>
      </c>
      <c r="H95" s="77"/>
      <c r="I95" s="67">
        <v>16180.5</v>
      </c>
      <c r="J95" s="44">
        <f t="shared" si="0"/>
        <v>-9826353.9579999764</v>
      </c>
    </row>
    <row r="96" spans="3:10" s="27" customFormat="1" ht="18" thickTop="1" thickBot="1" x14ac:dyDescent="0.25">
      <c r="C96" s="63"/>
      <c r="D96" s="64">
        <v>45224</v>
      </c>
      <c r="E96" s="64" t="s">
        <v>169</v>
      </c>
      <c r="F96" s="68">
        <v>8971</v>
      </c>
      <c r="G96" s="66" t="s">
        <v>170</v>
      </c>
      <c r="H96" s="77"/>
      <c r="I96" s="67">
        <v>365679.3</v>
      </c>
      <c r="J96" s="44">
        <f t="shared" si="0"/>
        <v>-10192033.257999977</v>
      </c>
    </row>
    <row r="97" spans="3:10" s="27" customFormat="1" ht="30" thickTop="1" thickBot="1" x14ac:dyDescent="0.25">
      <c r="C97" s="63"/>
      <c r="D97" s="64">
        <v>45224</v>
      </c>
      <c r="E97" s="64" t="s">
        <v>171</v>
      </c>
      <c r="F97" s="68">
        <v>8972</v>
      </c>
      <c r="G97" s="66" t="s">
        <v>16</v>
      </c>
      <c r="H97" s="77"/>
      <c r="I97" s="67">
        <v>14430</v>
      </c>
      <c r="J97" s="44">
        <f t="shared" si="0"/>
        <v>-10206463.257999977</v>
      </c>
    </row>
    <row r="98" spans="3:10" s="27" customFormat="1" ht="18" thickTop="1" thickBot="1" x14ac:dyDescent="0.25">
      <c r="C98" s="63"/>
      <c r="D98" s="64">
        <v>45224</v>
      </c>
      <c r="E98" s="64" t="s">
        <v>171</v>
      </c>
      <c r="F98" s="68">
        <v>8972</v>
      </c>
      <c r="G98" s="66" t="s">
        <v>172</v>
      </c>
      <c r="H98" s="77"/>
      <c r="I98" s="67">
        <v>326118</v>
      </c>
      <c r="J98" s="44">
        <f t="shared" si="0"/>
        <v>-10532581.257999977</v>
      </c>
    </row>
    <row r="99" spans="3:10" s="27" customFormat="1" ht="30" thickTop="1" thickBot="1" x14ac:dyDescent="0.25">
      <c r="C99" s="63"/>
      <c r="D99" s="64">
        <v>45224</v>
      </c>
      <c r="E99" s="64" t="s">
        <v>173</v>
      </c>
      <c r="F99" s="68">
        <v>8973</v>
      </c>
      <c r="G99" s="66" t="s">
        <v>16</v>
      </c>
      <c r="H99" s="77"/>
      <c r="I99" s="67">
        <v>3018.4000000000005</v>
      </c>
      <c r="J99" s="44">
        <f t="shared" si="0"/>
        <v>-10535599.657999977</v>
      </c>
    </row>
    <row r="100" spans="3:10" s="27" customFormat="1" ht="18" thickTop="1" thickBot="1" x14ac:dyDescent="0.25">
      <c r="C100" s="63"/>
      <c r="D100" s="64">
        <v>45224</v>
      </c>
      <c r="E100" s="64" t="s">
        <v>173</v>
      </c>
      <c r="F100" s="68">
        <v>8973</v>
      </c>
      <c r="G100" s="66" t="s">
        <v>174</v>
      </c>
      <c r="H100" s="77"/>
      <c r="I100" s="67">
        <v>68215.840000000011</v>
      </c>
      <c r="J100" s="44">
        <f t="shared" si="0"/>
        <v>-10603815.497999977</v>
      </c>
    </row>
    <row r="101" spans="3:10" s="27" customFormat="1" ht="30" thickTop="1" thickBot="1" x14ac:dyDescent="0.25">
      <c r="C101" s="63"/>
      <c r="D101" s="64">
        <v>45224</v>
      </c>
      <c r="E101" s="64" t="s">
        <v>175</v>
      </c>
      <c r="F101" s="68">
        <v>8974</v>
      </c>
      <c r="G101" s="66" t="s">
        <v>16</v>
      </c>
      <c r="H101" s="77"/>
      <c r="I101" s="67">
        <v>196083.96200000003</v>
      </c>
      <c r="J101" s="44">
        <f t="shared" si="0"/>
        <v>-10799899.459999977</v>
      </c>
    </row>
    <row r="102" spans="3:10" s="27" customFormat="1" ht="30" thickTop="1" thickBot="1" x14ac:dyDescent="0.25">
      <c r="C102" s="63"/>
      <c r="D102" s="64">
        <v>45224</v>
      </c>
      <c r="E102" s="64" t="s">
        <v>175</v>
      </c>
      <c r="F102" s="68">
        <v>8974</v>
      </c>
      <c r="G102" s="66" t="s">
        <v>176</v>
      </c>
      <c r="H102" s="77"/>
      <c r="I102" s="67">
        <v>4431497.7379999999</v>
      </c>
      <c r="J102" s="44">
        <f t="shared" si="0"/>
        <v>-15231397.197999977</v>
      </c>
    </row>
    <row r="103" spans="3:10" s="27" customFormat="1" ht="30" thickTop="1" thickBot="1" x14ac:dyDescent="0.25">
      <c r="C103" s="63"/>
      <c r="D103" s="64">
        <v>45222</v>
      </c>
      <c r="E103" s="64"/>
      <c r="F103" s="68"/>
      <c r="G103" s="66" t="s">
        <v>22</v>
      </c>
      <c r="H103" s="77">
        <v>342110.85</v>
      </c>
      <c r="I103" s="67"/>
      <c r="J103" s="44">
        <f t="shared" si="0"/>
        <v>-14889286.347999977</v>
      </c>
    </row>
    <row r="104" spans="3:10" s="27" customFormat="1" ht="30" thickTop="1" thickBot="1" x14ac:dyDescent="0.25">
      <c r="C104" s="63"/>
      <c r="D104" s="64">
        <v>45225</v>
      </c>
      <c r="E104" s="64" t="s">
        <v>177</v>
      </c>
      <c r="F104" s="68">
        <v>8975</v>
      </c>
      <c r="G104" s="66" t="s">
        <v>16</v>
      </c>
      <c r="H104" s="77"/>
      <c r="I104" s="67">
        <v>1927.9780000000001</v>
      </c>
      <c r="J104" s="44">
        <f t="shared" si="0"/>
        <v>-14891214.325999977</v>
      </c>
    </row>
    <row r="105" spans="3:10" s="27" customFormat="1" ht="18" thickTop="1" thickBot="1" x14ac:dyDescent="0.25">
      <c r="C105" s="63"/>
      <c r="D105" s="64">
        <v>45225</v>
      </c>
      <c r="E105" s="64" t="s">
        <v>177</v>
      </c>
      <c r="F105" s="68">
        <v>8975</v>
      </c>
      <c r="G105" s="66" t="s">
        <v>178</v>
      </c>
      <c r="H105" s="77"/>
      <c r="I105" s="67">
        <v>43572.301999999996</v>
      </c>
      <c r="J105" s="44">
        <f t="shared" si="0"/>
        <v>-14934786.627999976</v>
      </c>
    </row>
    <row r="106" spans="3:10" s="27" customFormat="1" ht="30" thickTop="1" thickBot="1" x14ac:dyDescent="0.25">
      <c r="C106" s="63"/>
      <c r="D106" s="64">
        <v>45225</v>
      </c>
      <c r="E106" s="64" t="s">
        <v>179</v>
      </c>
      <c r="F106" s="68">
        <v>8976</v>
      </c>
      <c r="G106" s="66" t="s">
        <v>16</v>
      </c>
      <c r="H106" s="77"/>
      <c r="I106" s="67">
        <v>30000</v>
      </c>
      <c r="J106" s="44">
        <f t="shared" si="0"/>
        <v>-14964786.627999976</v>
      </c>
    </row>
    <row r="107" spans="3:10" s="27" customFormat="1" ht="30" thickTop="1" thickBot="1" x14ac:dyDescent="0.25">
      <c r="C107" s="63"/>
      <c r="D107" s="64">
        <v>45225</v>
      </c>
      <c r="E107" s="64" t="s">
        <v>179</v>
      </c>
      <c r="F107" s="68">
        <v>8976</v>
      </c>
      <c r="G107" s="66" t="s">
        <v>180</v>
      </c>
      <c r="H107" s="77"/>
      <c r="I107" s="67">
        <v>678000</v>
      </c>
      <c r="J107" s="44">
        <f t="shared" si="0"/>
        <v>-15642786.627999976</v>
      </c>
    </row>
    <row r="108" spans="3:10" s="27" customFormat="1" ht="30" thickTop="1" thickBot="1" x14ac:dyDescent="0.25">
      <c r="C108" s="63"/>
      <c r="D108" s="64">
        <v>45225</v>
      </c>
      <c r="E108" s="64" t="s">
        <v>181</v>
      </c>
      <c r="F108" s="68">
        <v>8977</v>
      </c>
      <c r="G108" s="66" t="s">
        <v>16</v>
      </c>
      <c r="H108" s="77"/>
      <c r="I108" s="67">
        <v>7718.4</v>
      </c>
      <c r="J108" s="44">
        <f t="shared" si="0"/>
        <v>-15650505.027999977</v>
      </c>
    </row>
    <row r="109" spans="3:10" s="27" customFormat="1" ht="18" thickTop="1" thickBot="1" x14ac:dyDescent="0.25">
      <c r="C109" s="63"/>
      <c r="D109" s="64">
        <v>45225</v>
      </c>
      <c r="E109" s="64" t="s">
        <v>181</v>
      </c>
      <c r="F109" s="68">
        <v>8977</v>
      </c>
      <c r="G109" s="66" t="s">
        <v>182</v>
      </c>
      <c r="H109" s="77"/>
      <c r="I109" s="67">
        <v>146649.60000000001</v>
      </c>
      <c r="J109" s="44">
        <f t="shared" si="0"/>
        <v>-15797154.627999976</v>
      </c>
    </row>
    <row r="110" spans="3:10" s="27" customFormat="1" ht="30" thickTop="1" thickBot="1" x14ac:dyDescent="0.25">
      <c r="C110" s="63"/>
      <c r="D110" s="64">
        <v>45225</v>
      </c>
      <c r="E110" s="64" t="s">
        <v>183</v>
      </c>
      <c r="F110" s="68">
        <v>8978</v>
      </c>
      <c r="G110" s="66" t="s">
        <v>16</v>
      </c>
      <c r="H110" s="77"/>
      <c r="I110" s="67">
        <v>1875</v>
      </c>
      <c r="J110" s="44">
        <f t="shared" si="0"/>
        <v>-15799029.627999976</v>
      </c>
    </row>
    <row r="111" spans="3:10" s="27" customFormat="1" ht="30" thickTop="1" thickBot="1" x14ac:dyDescent="0.25">
      <c r="C111" s="63"/>
      <c r="D111" s="64">
        <v>45225</v>
      </c>
      <c r="E111" s="64" t="s">
        <v>183</v>
      </c>
      <c r="F111" s="68">
        <v>8978</v>
      </c>
      <c r="G111" s="66" t="s">
        <v>184</v>
      </c>
      <c r="H111" s="77"/>
      <c r="I111" s="67">
        <v>42375</v>
      </c>
      <c r="J111" s="44">
        <f t="shared" si="0"/>
        <v>-15841404.627999976</v>
      </c>
    </row>
    <row r="112" spans="3:10" s="27" customFormat="1" ht="30" thickTop="1" thickBot="1" x14ac:dyDescent="0.25">
      <c r="C112" s="63"/>
      <c r="D112" s="64">
        <v>45225</v>
      </c>
      <c r="E112" s="64" t="s">
        <v>185</v>
      </c>
      <c r="F112" s="68">
        <v>8979</v>
      </c>
      <c r="G112" s="66" t="s">
        <v>16</v>
      </c>
      <c r="H112" s="77"/>
      <c r="I112" s="67">
        <v>3591.7250000000004</v>
      </c>
      <c r="J112" s="44">
        <f t="shared" si="0"/>
        <v>-15844996.352999976</v>
      </c>
    </row>
    <row r="113" spans="3:10" s="27" customFormat="1" ht="30" thickTop="1" thickBot="1" x14ac:dyDescent="0.25">
      <c r="C113" s="63"/>
      <c r="D113" s="64">
        <v>45225</v>
      </c>
      <c r="E113" s="64" t="s">
        <v>185</v>
      </c>
      <c r="F113" s="68">
        <v>8979</v>
      </c>
      <c r="G113" s="66" t="s">
        <v>79</v>
      </c>
      <c r="H113" s="77"/>
      <c r="I113" s="67">
        <v>81172.98</v>
      </c>
      <c r="J113" s="44">
        <f t="shared" si="0"/>
        <v>-15926169.332999976</v>
      </c>
    </row>
    <row r="114" spans="3:10" s="27" customFormat="1" ht="30" thickTop="1" thickBot="1" x14ac:dyDescent="0.25">
      <c r="C114" s="63"/>
      <c r="D114" s="64">
        <v>45225</v>
      </c>
      <c r="E114" s="64" t="s">
        <v>186</v>
      </c>
      <c r="F114" s="68">
        <v>8980</v>
      </c>
      <c r="G114" s="66" t="s">
        <v>16</v>
      </c>
      <c r="H114" s="77"/>
      <c r="I114" s="67">
        <v>5473.4000000000005</v>
      </c>
      <c r="J114" s="44">
        <f t="shared" si="0"/>
        <v>-15931642.732999977</v>
      </c>
    </row>
    <row r="115" spans="3:10" s="27" customFormat="1" ht="30" thickTop="1" thickBot="1" x14ac:dyDescent="0.25">
      <c r="C115" s="63"/>
      <c r="D115" s="64">
        <v>45225</v>
      </c>
      <c r="E115" s="64" t="s">
        <v>186</v>
      </c>
      <c r="F115" s="68">
        <v>8980</v>
      </c>
      <c r="G115" s="66" t="s">
        <v>187</v>
      </c>
      <c r="H115" s="77"/>
      <c r="I115" s="67">
        <v>123698.84000000001</v>
      </c>
      <c r="J115" s="44">
        <f t="shared" si="0"/>
        <v>-16055341.572999977</v>
      </c>
    </row>
    <row r="116" spans="3:10" s="27" customFormat="1" ht="30" thickTop="1" thickBot="1" x14ac:dyDescent="0.25">
      <c r="C116" s="63"/>
      <c r="D116" s="64">
        <v>45225</v>
      </c>
      <c r="E116" s="64" t="s">
        <v>188</v>
      </c>
      <c r="F116" s="68">
        <v>8981</v>
      </c>
      <c r="G116" s="66" t="s">
        <v>16</v>
      </c>
      <c r="H116" s="77"/>
      <c r="I116" s="67">
        <v>4466.2055</v>
      </c>
      <c r="J116" s="44">
        <f t="shared" si="0"/>
        <v>-16059807.778499976</v>
      </c>
    </row>
    <row r="117" spans="3:10" s="27" customFormat="1" ht="18" thickTop="1" thickBot="1" x14ac:dyDescent="0.25">
      <c r="C117" s="63"/>
      <c r="D117" s="64">
        <v>45225</v>
      </c>
      <c r="E117" s="64" t="s">
        <v>188</v>
      </c>
      <c r="F117" s="68">
        <v>8981</v>
      </c>
      <c r="G117" s="66" t="s">
        <v>189</v>
      </c>
      <c r="H117" s="77"/>
      <c r="I117" s="67">
        <v>100936.23450000001</v>
      </c>
      <c r="J117" s="44">
        <f t="shared" si="0"/>
        <v>-16160744.012999976</v>
      </c>
    </row>
    <row r="118" spans="3:10" s="27" customFormat="1" ht="30" thickTop="1" thickBot="1" x14ac:dyDescent="0.25">
      <c r="C118" s="63"/>
      <c r="D118" s="64">
        <v>45225</v>
      </c>
      <c r="E118" s="64" t="s">
        <v>190</v>
      </c>
      <c r="F118" s="68">
        <v>8982</v>
      </c>
      <c r="G118" s="66" t="s">
        <v>16</v>
      </c>
      <c r="H118" s="77"/>
      <c r="I118" s="67">
        <v>13500</v>
      </c>
      <c r="J118" s="44">
        <f t="shared" si="0"/>
        <v>-16174244.012999976</v>
      </c>
    </row>
    <row r="119" spans="3:10" s="27" customFormat="1" ht="18" thickTop="1" thickBot="1" x14ac:dyDescent="0.25">
      <c r="C119" s="63"/>
      <c r="D119" s="64">
        <v>45225</v>
      </c>
      <c r="E119" s="64" t="s">
        <v>190</v>
      </c>
      <c r="F119" s="68">
        <v>8982</v>
      </c>
      <c r="G119" s="66" t="s">
        <v>191</v>
      </c>
      <c r="H119" s="77"/>
      <c r="I119" s="67">
        <v>305100</v>
      </c>
      <c r="J119" s="44">
        <f t="shared" si="0"/>
        <v>-16479344.012999976</v>
      </c>
    </row>
    <row r="120" spans="3:10" s="27" customFormat="1" ht="30" thickTop="1" thickBot="1" x14ac:dyDescent="0.25">
      <c r="C120" s="63"/>
      <c r="D120" s="64">
        <v>45225</v>
      </c>
      <c r="E120" s="64" t="s">
        <v>192</v>
      </c>
      <c r="F120" s="68">
        <v>8983</v>
      </c>
      <c r="G120" s="66" t="s">
        <v>16</v>
      </c>
      <c r="H120" s="77"/>
      <c r="I120" s="67">
        <v>4065</v>
      </c>
      <c r="J120" s="44">
        <f t="shared" si="0"/>
        <v>-16483409.012999976</v>
      </c>
    </row>
    <row r="121" spans="3:10" s="27" customFormat="1" ht="18" thickTop="1" thickBot="1" x14ac:dyDescent="0.25">
      <c r="C121" s="63"/>
      <c r="D121" s="64">
        <v>45225</v>
      </c>
      <c r="E121" s="64" t="s">
        <v>192</v>
      </c>
      <c r="F121" s="68">
        <v>8983</v>
      </c>
      <c r="G121" s="66" t="s">
        <v>193</v>
      </c>
      <c r="H121" s="77"/>
      <c r="I121" s="67">
        <v>77235</v>
      </c>
      <c r="J121" s="44">
        <f t="shared" si="0"/>
        <v>-16560644.012999976</v>
      </c>
    </row>
    <row r="122" spans="3:10" s="27" customFormat="1" ht="30" thickTop="1" thickBot="1" x14ac:dyDescent="0.25">
      <c r="C122" s="63"/>
      <c r="D122" s="64">
        <v>45225</v>
      </c>
      <c r="E122" s="64" t="s">
        <v>194</v>
      </c>
      <c r="F122" s="68">
        <v>8984</v>
      </c>
      <c r="G122" s="66" t="s">
        <v>16</v>
      </c>
      <c r="H122" s="77"/>
      <c r="I122" s="67">
        <v>14931.099999999999</v>
      </c>
      <c r="J122" s="44">
        <f t="shared" si="0"/>
        <v>-16575575.112999976</v>
      </c>
    </row>
    <row r="123" spans="3:10" s="27" customFormat="1" ht="18" thickTop="1" thickBot="1" x14ac:dyDescent="0.25">
      <c r="C123" s="63"/>
      <c r="D123" s="64">
        <v>45225</v>
      </c>
      <c r="E123" s="64" t="s">
        <v>194</v>
      </c>
      <c r="F123" s="68">
        <v>8984</v>
      </c>
      <c r="G123" s="66" t="s">
        <v>195</v>
      </c>
      <c r="H123" s="77"/>
      <c r="I123" s="67">
        <v>337442.86</v>
      </c>
      <c r="J123" s="44">
        <f t="shared" si="0"/>
        <v>-16913017.972999975</v>
      </c>
    </row>
    <row r="124" spans="3:10" s="27" customFormat="1" ht="30" thickTop="1" thickBot="1" x14ac:dyDescent="0.25">
      <c r="C124" s="63"/>
      <c r="D124" s="64">
        <v>45225</v>
      </c>
      <c r="E124" s="64" t="s">
        <v>196</v>
      </c>
      <c r="F124" s="68">
        <v>8985</v>
      </c>
      <c r="G124" s="66" t="s">
        <v>16</v>
      </c>
      <c r="H124" s="77"/>
      <c r="I124" s="67">
        <v>3167.375</v>
      </c>
      <c r="J124" s="44">
        <f t="shared" ref="J124:J187" si="1">J123+H124-I124</f>
        <v>-16916185.347999975</v>
      </c>
    </row>
    <row r="125" spans="3:10" s="27" customFormat="1" ht="30" thickTop="1" thickBot="1" x14ac:dyDescent="0.25">
      <c r="C125" s="63"/>
      <c r="D125" s="64">
        <v>45225</v>
      </c>
      <c r="E125" s="64" t="s">
        <v>196</v>
      </c>
      <c r="F125" s="68">
        <v>8985</v>
      </c>
      <c r="G125" s="66" t="s">
        <v>197</v>
      </c>
      <c r="H125" s="77"/>
      <c r="I125" s="67">
        <v>71582.675000000003</v>
      </c>
      <c r="J125" s="44">
        <f t="shared" si="1"/>
        <v>-16987768.022999976</v>
      </c>
    </row>
    <row r="126" spans="3:10" s="27" customFormat="1" ht="30" thickTop="1" thickBot="1" x14ac:dyDescent="0.25">
      <c r="C126" s="63"/>
      <c r="D126" s="64">
        <v>45225</v>
      </c>
      <c r="E126" s="64" t="s">
        <v>198</v>
      </c>
      <c r="F126" s="68">
        <v>8986</v>
      </c>
      <c r="G126" s="66" t="s">
        <v>16</v>
      </c>
      <c r="H126" s="77"/>
      <c r="I126" s="67">
        <v>13733.053500000002</v>
      </c>
      <c r="J126" s="44">
        <f t="shared" si="1"/>
        <v>-17001501.076499976</v>
      </c>
    </row>
    <row r="127" spans="3:10" s="27" customFormat="1" ht="18" thickTop="1" thickBot="1" x14ac:dyDescent="0.25">
      <c r="C127" s="100"/>
      <c r="D127" s="64">
        <v>45225</v>
      </c>
      <c r="E127" s="64" t="s">
        <v>198</v>
      </c>
      <c r="F127" s="68">
        <v>8986</v>
      </c>
      <c r="G127" s="66" t="s">
        <v>199</v>
      </c>
      <c r="H127" s="77"/>
      <c r="I127" s="67">
        <v>310367.00650000002</v>
      </c>
      <c r="J127" s="44">
        <f t="shared" si="1"/>
        <v>-17311868.082999974</v>
      </c>
    </row>
    <row r="128" spans="3:10" s="27" customFormat="1" ht="30" thickTop="1" thickBot="1" x14ac:dyDescent="0.25">
      <c r="C128" s="100"/>
      <c r="D128" s="64">
        <v>45225</v>
      </c>
      <c r="E128" s="64" t="s">
        <v>200</v>
      </c>
      <c r="F128" s="68">
        <v>8987</v>
      </c>
      <c r="G128" s="66" t="s">
        <v>16</v>
      </c>
      <c r="H128" s="77"/>
      <c r="I128" s="67">
        <v>24750</v>
      </c>
      <c r="J128" s="44">
        <f t="shared" si="1"/>
        <v>-17336618.082999974</v>
      </c>
    </row>
    <row r="129" spans="3:10" s="27" customFormat="1" ht="18" thickTop="1" thickBot="1" x14ac:dyDescent="0.25">
      <c r="C129" s="100"/>
      <c r="D129" s="64">
        <v>45225</v>
      </c>
      <c r="E129" s="64" t="s">
        <v>200</v>
      </c>
      <c r="F129" s="68">
        <v>8987</v>
      </c>
      <c r="G129" s="66" t="s">
        <v>201</v>
      </c>
      <c r="H129" s="77"/>
      <c r="I129" s="67">
        <v>559350</v>
      </c>
      <c r="J129" s="44">
        <f t="shared" si="1"/>
        <v>-17895968.082999974</v>
      </c>
    </row>
    <row r="130" spans="3:10" s="27" customFormat="1" ht="30" thickTop="1" thickBot="1" x14ac:dyDescent="0.25">
      <c r="C130" s="100"/>
      <c r="D130" s="64">
        <v>45226</v>
      </c>
      <c r="E130" s="64" t="s">
        <v>202</v>
      </c>
      <c r="F130" s="68">
        <v>8988</v>
      </c>
      <c r="G130" s="66" t="s">
        <v>16</v>
      </c>
      <c r="H130" s="77"/>
      <c r="I130" s="67">
        <v>5420</v>
      </c>
      <c r="J130" s="44">
        <f t="shared" si="1"/>
        <v>-17901388.082999974</v>
      </c>
    </row>
    <row r="131" spans="3:10" s="27" customFormat="1" ht="18" thickTop="1" thickBot="1" x14ac:dyDescent="0.25">
      <c r="C131" s="104"/>
      <c r="D131" s="64">
        <v>45226</v>
      </c>
      <c r="E131" s="64" t="s">
        <v>202</v>
      </c>
      <c r="F131" s="68">
        <v>8988</v>
      </c>
      <c r="G131" s="66" t="s">
        <v>203</v>
      </c>
      <c r="H131" s="77"/>
      <c r="I131" s="67">
        <v>105500</v>
      </c>
      <c r="J131" s="44">
        <f t="shared" si="1"/>
        <v>-18006888.082999974</v>
      </c>
    </row>
    <row r="132" spans="3:10" s="27" customFormat="1" ht="30" thickTop="1" thickBot="1" x14ac:dyDescent="0.25">
      <c r="C132" s="104"/>
      <c r="D132" s="64">
        <v>45226</v>
      </c>
      <c r="E132" s="64" t="s">
        <v>204</v>
      </c>
      <c r="F132" s="68">
        <v>8990</v>
      </c>
      <c r="G132" s="66" t="s">
        <v>16</v>
      </c>
      <c r="H132" s="77"/>
      <c r="I132" s="67">
        <v>251.25</v>
      </c>
      <c r="J132" s="44">
        <f t="shared" si="1"/>
        <v>-18007139.332999974</v>
      </c>
    </row>
    <row r="133" spans="3:10" s="27" customFormat="1" ht="18" thickTop="1" thickBot="1" x14ac:dyDescent="0.25">
      <c r="C133" s="104"/>
      <c r="D133" s="64">
        <v>45226</v>
      </c>
      <c r="E133" s="64" t="s">
        <v>204</v>
      </c>
      <c r="F133" s="68">
        <v>8990</v>
      </c>
      <c r="G133" s="66" t="s">
        <v>205</v>
      </c>
      <c r="H133" s="77"/>
      <c r="I133" s="67">
        <v>4773.75</v>
      </c>
      <c r="J133" s="44">
        <f t="shared" si="1"/>
        <v>-18011913.082999974</v>
      </c>
    </row>
    <row r="134" spans="3:10" s="27" customFormat="1" ht="30" thickTop="1" thickBot="1" x14ac:dyDescent="0.25">
      <c r="C134" s="104"/>
      <c r="D134" s="64">
        <v>45226</v>
      </c>
      <c r="E134" s="64" t="s">
        <v>206</v>
      </c>
      <c r="F134" s="68">
        <v>8989</v>
      </c>
      <c r="G134" s="66" t="s">
        <v>16</v>
      </c>
      <c r="H134" s="77"/>
      <c r="I134" s="67">
        <v>437.5</v>
      </c>
      <c r="J134" s="44">
        <f t="shared" si="1"/>
        <v>-18012350.582999974</v>
      </c>
    </row>
    <row r="135" spans="3:10" s="27" customFormat="1" ht="18" thickTop="1" thickBot="1" x14ac:dyDescent="0.25">
      <c r="C135" s="104"/>
      <c r="D135" s="64">
        <v>45226</v>
      </c>
      <c r="E135" s="64" t="s">
        <v>206</v>
      </c>
      <c r="F135" s="68">
        <v>8989</v>
      </c>
      <c r="G135" s="66" t="s">
        <v>207</v>
      </c>
      <c r="H135" s="77"/>
      <c r="I135" s="67">
        <v>8312.5</v>
      </c>
      <c r="J135" s="44">
        <f t="shared" si="1"/>
        <v>-18020663.082999974</v>
      </c>
    </row>
    <row r="136" spans="3:10" s="27" customFormat="1" ht="30" thickTop="1" thickBot="1" x14ac:dyDescent="0.25">
      <c r="C136" s="104"/>
      <c r="D136" s="64">
        <v>45226</v>
      </c>
      <c r="E136" s="64" t="s">
        <v>208</v>
      </c>
      <c r="F136" s="68">
        <v>8991</v>
      </c>
      <c r="G136" s="66" t="s">
        <v>16</v>
      </c>
      <c r="H136" s="77"/>
      <c r="I136" s="67">
        <v>35303.81500000001</v>
      </c>
      <c r="J136" s="44">
        <f t="shared" si="1"/>
        <v>-18055966.897999976</v>
      </c>
    </row>
    <row r="137" spans="3:10" s="27" customFormat="1" ht="18" thickTop="1" thickBot="1" x14ac:dyDescent="0.25">
      <c r="C137" s="104"/>
      <c r="D137" s="64">
        <v>45226</v>
      </c>
      <c r="E137" s="64" t="s">
        <v>208</v>
      </c>
      <c r="F137" s="68">
        <v>8991</v>
      </c>
      <c r="G137" s="66" t="s">
        <v>163</v>
      </c>
      <c r="H137" s="77"/>
      <c r="I137" s="67">
        <v>797866.22500000009</v>
      </c>
      <c r="J137" s="44">
        <f t="shared" si="1"/>
        <v>-18853833.122999977</v>
      </c>
    </row>
    <row r="138" spans="3:10" s="27" customFormat="1" ht="30" thickTop="1" thickBot="1" x14ac:dyDescent="0.25">
      <c r="C138" s="104"/>
      <c r="D138" s="64">
        <v>45226</v>
      </c>
      <c r="E138" s="64" t="s">
        <v>209</v>
      </c>
      <c r="F138" s="68">
        <v>8992</v>
      </c>
      <c r="G138" s="66" t="s">
        <v>16</v>
      </c>
      <c r="H138" s="77"/>
      <c r="I138" s="67">
        <v>9981.5200000000023</v>
      </c>
      <c r="J138" s="44">
        <f t="shared" si="1"/>
        <v>-18863814.642999977</v>
      </c>
    </row>
    <row r="139" spans="3:10" s="27" customFormat="1" ht="18" thickTop="1" thickBot="1" x14ac:dyDescent="0.25">
      <c r="C139" s="104"/>
      <c r="D139" s="64">
        <v>45226</v>
      </c>
      <c r="E139" s="64" t="s">
        <v>209</v>
      </c>
      <c r="F139" s="68">
        <v>8992</v>
      </c>
      <c r="G139" s="66" t="s">
        <v>189</v>
      </c>
      <c r="H139" s="77"/>
      <c r="I139" s="67">
        <v>224999.15000000002</v>
      </c>
      <c r="J139" s="44">
        <f t="shared" si="1"/>
        <v>-19088813.792999975</v>
      </c>
    </row>
    <row r="140" spans="3:10" s="27" customFormat="1" ht="30" thickTop="1" thickBot="1" x14ac:dyDescent="0.25">
      <c r="C140" s="104"/>
      <c r="D140" s="64">
        <v>45226</v>
      </c>
      <c r="E140" s="64" t="s">
        <v>210</v>
      </c>
      <c r="F140" s="68">
        <v>8993</v>
      </c>
      <c r="G140" s="66" t="s">
        <v>16</v>
      </c>
      <c r="H140" s="77"/>
      <c r="I140" s="67">
        <v>1092</v>
      </c>
      <c r="J140" s="44">
        <f t="shared" si="1"/>
        <v>-19089905.792999975</v>
      </c>
    </row>
    <row r="141" spans="3:10" s="27" customFormat="1" ht="18" thickTop="1" thickBot="1" x14ac:dyDescent="0.25">
      <c r="C141" s="104"/>
      <c r="D141" s="64">
        <v>45226</v>
      </c>
      <c r="E141" s="64" t="s">
        <v>210</v>
      </c>
      <c r="F141" s="68">
        <v>8993</v>
      </c>
      <c r="G141" s="66" t="s">
        <v>211</v>
      </c>
      <c r="H141" s="77"/>
      <c r="I141" s="67">
        <v>24679.200000000001</v>
      </c>
      <c r="J141" s="44">
        <f t="shared" si="1"/>
        <v>-19114584.992999975</v>
      </c>
    </row>
    <row r="142" spans="3:10" s="27" customFormat="1" ht="30" thickTop="1" thickBot="1" x14ac:dyDescent="0.25">
      <c r="C142" s="104"/>
      <c r="D142" s="64">
        <v>45226</v>
      </c>
      <c r="E142" s="64" t="s">
        <v>212</v>
      </c>
      <c r="F142" s="68">
        <v>8994</v>
      </c>
      <c r="G142" s="66" t="s">
        <v>16</v>
      </c>
      <c r="H142" s="77"/>
      <c r="I142" s="67">
        <v>1445</v>
      </c>
      <c r="J142" s="44">
        <f t="shared" si="1"/>
        <v>-19116029.992999975</v>
      </c>
    </row>
    <row r="143" spans="3:10" s="27" customFormat="1" ht="18" thickTop="1" thickBot="1" x14ac:dyDescent="0.25">
      <c r="C143" s="104"/>
      <c r="D143" s="64">
        <v>45226</v>
      </c>
      <c r="E143" s="64" t="s">
        <v>212</v>
      </c>
      <c r="F143" s="68">
        <v>8994</v>
      </c>
      <c r="G143" s="66" t="s">
        <v>213</v>
      </c>
      <c r="H143" s="77"/>
      <c r="I143" s="67">
        <v>27455</v>
      </c>
      <c r="J143" s="44">
        <f t="shared" si="1"/>
        <v>-19143484.992999975</v>
      </c>
    </row>
    <row r="144" spans="3:10" s="27" customFormat="1" ht="30" thickTop="1" thickBot="1" x14ac:dyDescent="0.25">
      <c r="C144" s="104"/>
      <c r="D144" s="64">
        <v>45226</v>
      </c>
      <c r="E144" s="64" t="s">
        <v>214</v>
      </c>
      <c r="F144" s="68">
        <v>8995</v>
      </c>
      <c r="G144" s="66" t="s">
        <v>16</v>
      </c>
      <c r="H144" s="77"/>
      <c r="I144" s="67">
        <v>9160</v>
      </c>
      <c r="J144" s="44">
        <f t="shared" si="1"/>
        <v>-19152644.992999975</v>
      </c>
    </row>
    <row r="145" spans="3:10" s="27" customFormat="1" ht="18" thickTop="1" thickBot="1" x14ac:dyDescent="0.25">
      <c r="C145" s="104"/>
      <c r="D145" s="64">
        <v>45226</v>
      </c>
      <c r="E145" s="64" t="s">
        <v>214</v>
      </c>
      <c r="F145" s="68">
        <v>8995</v>
      </c>
      <c r="G145" s="66" t="s">
        <v>213</v>
      </c>
      <c r="H145" s="77"/>
      <c r="I145" s="67">
        <v>193979.49999999997</v>
      </c>
      <c r="J145" s="44">
        <f t="shared" si="1"/>
        <v>-19346624.492999975</v>
      </c>
    </row>
    <row r="146" spans="3:10" s="27" customFormat="1" ht="30" thickTop="1" thickBot="1" x14ac:dyDescent="0.25">
      <c r="C146" s="104"/>
      <c r="D146" s="64">
        <v>45226</v>
      </c>
      <c r="E146" s="64" t="s">
        <v>215</v>
      </c>
      <c r="F146" s="68">
        <v>8996</v>
      </c>
      <c r="G146" s="66" t="s">
        <v>16</v>
      </c>
      <c r="H146" s="77"/>
      <c r="I146" s="67">
        <v>20300</v>
      </c>
      <c r="J146" s="44">
        <f t="shared" si="1"/>
        <v>-19366924.492999975</v>
      </c>
    </row>
    <row r="147" spans="3:10" s="27" customFormat="1" ht="18" thickTop="1" thickBot="1" x14ac:dyDescent="0.25">
      <c r="C147" s="104"/>
      <c r="D147" s="64">
        <v>45226</v>
      </c>
      <c r="E147" s="64" t="s">
        <v>215</v>
      </c>
      <c r="F147" s="68">
        <v>8996</v>
      </c>
      <c r="G147" s="66" t="s">
        <v>216</v>
      </c>
      <c r="H147" s="77"/>
      <c r="I147" s="67">
        <v>458780</v>
      </c>
      <c r="J147" s="44">
        <f t="shared" si="1"/>
        <v>-19825704.492999975</v>
      </c>
    </row>
    <row r="148" spans="3:10" s="27" customFormat="1" ht="30" thickTop="1" thickBot="1" x14ac:dyDescent="0.25">
      <c r="C148" s="104"/>
      <c r="D148" s="64">
        <v>45226</v>
      </c>
      <c r="E148" s="64" t="s">
        <v>217</v>
      </c>
      <c r="F148" s="68">
        <v>8997</v>
      </c>
      <c r="G148" s="66" t="s">
        <v>16</v>
      </c>
      <c r="H148" s="77"/>
      <c r="I148" s="67">
        <v>2889</v>
      </c>
      <c r="J148" s="44">
        <f t="shared" si="1"/>
        <v>-19828593.492999975</v>
      </c>
    </row>
    <row r="149" spans="3:10" s="27" customFormat="1" ht="18" thickTop="1" thickBot="1" x14ac:dyDescent="0.25">
      <c r="C149" s="104"/>
      <c r="D149" s="64">
        <v>45226</v>
      </c>
      <c r="E149" s="64" t="s">
        <v>217</v>
      </c>
      <c r="F149" s="68">
        <v>8997</v>
      </c>
      <c r="G149" s="66" t="s">
        <v>218</v>
      </c>
      <c r="H149" s="77"/>
      <c r="I149" s="67">
        <v>65291.399999999994</v>
      </c>
      <c r="J149" s="44">
        <f t="shared" si="1"/>
        <v>-19893884.892999973</v>
      </c>
    </row>
    <row r="150" spans="3:10" s="27" customFormat="1" ht="30" thickTop="1" thickBot="1" x14ac:dyDescent="0.25">
      <c r="C150" s="104"/>
      <c r="D150" s="64">
        <v>45226</v>
      </c>
      <c r="E150" s="64" t="s">
        <v>219</v>
      </c>
      <c r="F150" s="68">
        <v>8998</v>
      </c>
      <c r="G150" s="66" t="s">
        <v>16</v>
      </c>
      <c r="H150" s="77"/>
      <c r="I150" s="67">
        <v>1470</v>
      </c>
      <c r="J150" s="44">
        <f t="shared" si="1"/>
        <v>-19895354.892999973</v>
      </c>
    </row>
    <row r="151" spans="3:10" s="27" customFormat="1" ht="18" thickTop="1" thickBot="1" x14ac:dyDescent="0.25">
      <c r="C151" s="104"/>
      <c r="D151" s="64">
        <v>45226</v>
      </c>
      <c r="E151" s="64" t="s">
        <v>219</v>
      </c>
      <c r="F151" s="68">
        <v>8998</v>
      </c>
      <c r="G151" s="66" t="s">
        <v>220</v>
      </c>
      <c r="H151" s="77"/>
      <c r="I151" s="67">
        <v>27930</v>
      </c>
      <c r="J151" s="44">
        <f t="shared" si="1"/>
        <v>-19923284.892999973</v>
      </c>
    </row>
    <row r="152" spans="3:10" s="27" customFormat="1" ht="30" thickTop="1" thickBot="1" x14ac:dyDescent="0.25">
      <c r="C152" s="104"/>
      <c r="D152" s="64">
        <v>45226</v>
      </c>
      <c r="E152" s="64" t="s">
        <v>221</v>
      </c>
      <c r="F152" s="68">
        <v>8999</v>
      </c>
      <c r="G152" s="66" t="s">
        <v>16</v>
      </c>
      <c r="H152" s="77"/>
      <c r="I152" s="67">
        <v>3185</v>
      </c>
      <c r="J152" s="44">
        <f t="shared" si="1"/>
        <v>-19926469.892999973</v>
      </c>
    </row>
    <row r="153" spans="3:10" s="27" customFormat="1" ht="18" thickTop="1" thickBot="1" x14ac:dyDescent="0.25">
      <c r="C153" s="104"/>
      <c r="D153" s="64">
        <v>45226</v>
      </c>
      <c r="E153" s="64" t="s">
        <v>221</v>
      </c>
      <c r="F153" s="68">
        <v>8999</v>
      </c>
      <c r="G153" s="66" t="s">
        <v>222</v>
      </c>
      <c r="H153" s="77"/>
      <c r="I153" s="67">
        <v>71981</v>
      </c>
      <c r="J153" s="44">
        <f t="shared" si="1"/>
        <v>-19998450.892999973</v>
      </c>
    </row>
    <row r="154" spans="3:10" s="27" customFormat="1" ht="30" thickTop="1" thickBot="1" x14ac:dyDescent="0.25">
      <c r="C154" s="104"/>
      <c r="D154" s="64">
        <v>45226</v>
      </c>
      <c r="E154" s="64" t="s">
        <v>223</v>
      </c>
      <c r="F154" s="68">
        <v>9000</v>
      </c>
      <c r="G154" s="66" t="s">
        <v>16</v>
      </c>
      <c r="H154" s="77"/>
      <c r="I154" s="67">
        <v>8268.74</v>
      </c>
      <c r="J154" s="44">
        <f t="shared" si="1"/>
        <v>-20006719.632999972</v>
      </c>
    </row>
    <row r="155" spans="3:10" s="27" customFormat="1" ht="18" thickTop="1" thickBot="1" x14ac:dyDescent="0.25">
      <c r="C155" s="104"/>
      <c r="D155" s="64">
        <v>45226</v>
      </c>
      <c r="E155" s="64" t="s">
        <v>223</v>
      </c>
      <c r="F155" s="68">
        <v>9000</v>
      </c>
      <c r="G155" s="66" t="s">
        <v>224</v>
      </c>
      <c r="H155" s="77"/>
      <c r="I155" s="67">
        <v>157106.26</v>
      </c>
      <c r="J155" s="44">
        <f t="shared" si="1"/>
        <v>-20163825.892999973</v>
      </c>
    </row>
    <row r="156" spans="3:10" s="27" customFormat="1" ht="30" thickTop="1" thickBot="1" x14ac:dyDescent="0.25">
      <c r="C156" s="104"/>
      <c r="D156" s="64">
        <v>45226</v>
      </c>
      <c r="E156" s="64" t="s">
        <v>225</v>
      </c>
      <c r="F156" s="68">
        <v>9001</v>
      </c>
      <c r="G156" s="66" t="s">
        <v>16</v>
      </c>
      <c r="H156" s="77"/>
      <c r="I156" s="67">
        <v>45340</v>
      </c>
      <c r="J156" s="44">
        <f t="shared" si="1"/>
        <v>-20209165.892999973</v>
      </c>
    </row>
    <row r="157" spans="3:10" s="27" customFormat="1" ht="18" thickTop="1" thickBot="1" x14ac:dyDescent="0.25">
      <c r="C157" s="104"/>
      <c r="D157" s="64">
        <v>45226</v>
      </c>
      <c r="E157" s="64" t="s">
        <v>225</v>
      </c>
      <c r="F157" s="68">
        <v>9001</v>
      </c>
      <c r="G157" s="66" t="s">
        <v>226</v>
      </c>
      <c r="H157" s="77"/>
      <c r="I157" s="67">
        <v>1024684</v>
      </c>
      <c r="J157" s="44">
        <f t="shared" si="1"/>
        <v>-21233849.892999973</v>
      </c>
    </row>
    <row r="158" spans="3:10" s="27" customFormat="1" ht="30" thickTop="1" thickBot="1" x14ac:dyDescent="0.25">
      <c r="C158" s="104"/>
      <c r="D158" s="64">
        <v>45226</v>
      </c>
      <c r="E158" s="64" t="s">
        <v>227</v>
      </c>
      <c r="F158" s="68">
        <v>9002</v>
      </c>
      <c r="G158" s="66" t="s">
        <v>16</v>
      </c>
      <c r="H158" s="77"/>
      <c r="I158" s="67">
        <v>19736.858</v>
      </c>
      <c r="J158" s="44">
        <f t="shared" si="1"/>
        <v>-21253586.750999972</v>
      </c>
    </row>
    <row r="159" spans="3:10" s="27" customFormat="1" ht="18" thickTop="1" thickBot="1" x14ac:dyDescent="0.25">
      <c r="C159" s="104"/>
      <c r="D159" s="64">
        <v>45226</v>
      </c>
      <c r="E159" s="64" t="s">
        <v>227</v>
      </c>
      <c r="F159" s="68">
        <v>9002</v>
      </c>
      <c r="G159" s="66" t="s">
        <v>78</v>
      </c>
      <c r="H159" s="77"/>
      <c r="I159" s="67">
        <v>375000.30199999997</v>
      </c>
      <c r="J159" s="44">
        <f t="shared" si="1"/>
        <v>-21628587.052999973</v>
      </c>
    </row>
    <row r="160" spans="3:10" s="27" customFormat="1" ht="30" thickTop="1" thickBot="1" x14ac:dyDescent="0.25">
      <c r="C160" s="104"/>
      <c r="D160" s="64">
        <v>45226</v>
      </c>
      <c r="E160" s="64" t="s">
        <v>228</v>
      </c>
      <c r="F160" s="68">
        <v>9003</v>
      </c>
      <c r="G160" s="66" t="s">
        <v>16</v>
      </c>
      <c r="H160" s="77"/>
      <c r="I160" s="67">
        <v>47877.5</v>
      </c>
      <c r="J160" s="44">
        <f t="shared" si="1"/>
        <v>-21676464.552999973</v>
      </c>
    </row>
    <row r="161" spans="3:10" s="27" customFormat="1" ht="30" thickTop="1" thickBot="1" x14ac:dyDescent="0.25">
      <c r="C161" s="104"/>
      <c r="D161" s="64">
        <v>45226</v>
      </c>
      <c r="E161" s="64" t="s">
        <v>228</v>
      </c>
      <c r="F161" s="68">
        <v>9003</v>
      </c>
      <c r="G161" s="66" t="s">
        <v>229</v>
      </c>
      <c r="H161" s="77"/>
      <c r="I161" s="67">
        <v>1082031.5</v>
      </c>
      <c r="J161" s="44">
        <f t="shared" si="1"/>
        <v>-22758496.052999973</v>
      </c>
    </row>
    <row r="162" spans="3:10" s="27" customFormat="1" ht="30" thickTop="1" thickBot="1" x14ac:dyDescent="0.25">
      <c r="C162" s="104"/>
      <c r="D162" s="64">
        <v>45226</v>
      </c>
      <c r="E162" s="64" t="s">
        <v>230</v>
      </c>
      <c r="F162" s="68">
        <v>9004</v>
      </c>
      <c r="G162" s="66" t="s">
        <v>16</v>
      </c>
      <c r="H162" s="77"/>
      <c r="I162" s="67">
        <v>7182.6500000000005</v>
      </c>
      <c r="J162" s="44">
        <f t="shared" si="1"/>
        <v>-22765678.702999972</v>
      </c>
    </row>
    <row r="163" spans="3:10" s="27" customFormat="1" ht="18" thickTop="1" thickBot="1" x14ac:dyDescent="0.25">
      <c r="C163" s="104"/>
      <c r="D163" s="64">
        <v>45226</v>
      </c>
      <c r="E163" s="64" t="s">
        <v>230</v>
      </c>
      <c r="F163" s="68">
        <v>9004</v>
      </c>
      <c r="G163" s="66" t="s">
        <v>231</v>
      </c>
      <c r="H163" s="77"/>
      <c r="I163" s="67">
        <v>162327.89000000001</v>
      </c>
      <c r="J163" s="44">
        <f t="shared" si="1"/>
        <v>-22928006.592999972</v>
      </c>
    </row>
    <row r="164" spans="3:10" s="27" customFormat="1" ht="30" thickTop="1" thickBot="1" x14ac:dyDescent="0.25">
      <c r="C164" s="104"/>
      <c r="D164" s="64">
        <v>45226</v>
      </c>
      <c r="E164" s="64" t="s">
        <v>232</v>
      </c>
      <c r="F164" s="68">
        <v>9005</v>
      </c>
      <c r="G164" s="66" t="s">
        <v>16</v>
      </c>
      <c r="H164" s="77"/>
      <c r="I164" s="67">
        <v>28200</v>
      </c>
      <c r="J164" s="44">
        <f t="shared" si="1"/>
        <v>-22956206.592999972</v>
      </c>
    </row>
    <row r="165" spans="3:10" s="27" customFormat="1" ht="18" thickTop="1" thickBot="1" x14ac:dyDescent="0.25">
      <c r="C165" s="104"/>
      <c r="D165" s="64">
        <v>45226</v>
      </c>
      <c r="E165" s="64" t="s">
        <v>232</v>
      </c>
      <c r="F165" s="68">
        <v>9005</v>
      </c>
      <c r="G165" s="66" t="s">
        <v>76</v>
      </c>
      <c r="H165" s="77"/>
      <c r="I165" s="67">
        <v>637320</v>
      </c>
      <c r="J165" s="44">
        <f t="shared" si="1"/>
        <v>-23593526.592999972</v>
      </c>
    </row>
    <row r="166" spans="3:10" s="27" customFormat="1" ht="30" thickTop="1" thickBot="1" x14ac:dyDescent="0.25">
      <c r="C166" s="104"/>
      <c r="D166" s="64">
        <v>45227</v>
      </c>
      <c r="E166" s="64" t="s">
        <v>233</v>
      </c>
      <c r="F166" s="65">
        <v>9009</v>
      </c>
      <c r="G166" s="194" t="s">
        <v>16</v>
      </c>
      <c r="H166" s="77"/>
      <c r="I166" s="67">
        <v>2468.3000000000002</v>
      </c>
      <c r="J166" s="44">
        <f t="shared" si="1"/>
        <v>-23595994.892999973</v>
      </c>
    </row>
    <row r="167" spans="3:10" s="27" customFormat="1" ht="30" thickTop="1" thickBot="1" x14ac:dyDescent="0.25">
      <c r="C167" s="104"/>
      <c r="D167" s="64">
        <v>45227</v>
      </c>
      <c r="E167" s="64" t="s">
        <v>233</v>
      </c>
      <c r="F167" s="68">
        <v>9009</v>
      </c>
      <c r="G167" s="66" t="s">
        <v>65</v>
      </c>
      <c r="H167" s="77"/>
      <c r="I167" s="67">
        <v>597931.69999999995</v>
      </c>
      <c r="J167" s="44">
        <f t="shared" si="1"/>
        <v>-24193926.592999972</v>
      </c>
    </row>
    <row r="168" spans="3:10" s="27" customFormat="1" ht="30" thickTop="1" thickBot="1" x14ac:dyDescent="0.25">
      <c r="C168" s="104"/>
      <c r="D168" s="64">
        <v>45227</v>
      </c>
      <c r="E168" s="64" t="s">
        <v>234</v>
      </c>
      <c r="F168" s="68">
        <v>9010</v>
      </c>
      <c r="G168" s="66" t="s">
        <v>16</v>
      </c>
      <c r="H168" s="77"/>
      <c r="I168" s="67">
        <v>2158.62</v>
      </c>
      <c r="J168" s="44">
        <f t="shared" si="1"/>
        <v>-24196085.212999973</v>
      </c>
    </row>
    <row r="169" spans="3:10" s="27" customFormat="1" ht="18" thickTop="1" thickBot="1" x14ac:dyDescent="0.25">
      <c r="C169" s="104"/>
      <c r="D169" s="64">
        <v>45227</v>
      </c>
      <c r="E169" s="64" t="s">
        <v>234</v>
      </c>
      <c r="F169" s="68">
        <v>9010</v>
      </c>
      <c r="G169" s="66" t="s">
        <v>66</v>
      </c>
      <c r="H169" s="77"/>
      <c r="I169" s="67">
        <v>382043.26</v>
      </c>
      <c r="J169" s="44">
        <f t="shared" si="1"/>
        <v>-24578128.472999975</v>
      </c>
    </row>
    <row r="170" spans="3:10" s="27" customFormat="1" ht="30" thickTop="1" thickBot="1" x14ac:dyDescent="0.25">
      <c r="C170" s="104"/>
      <c r="D170" s="64">
        <v>45229</v>
      </c>
      <c r="E170" s="64" t="s">
        <v>235</v>
      </c>
      <c r="F170" s="68">
        <v>9011</v>
      </c>
      <c r="G170" s="66" t="s">
        <v>16</v>
      </c>
      <c r="H170" s="77"/>
      <c r="I170" s="67">
        <v>670.11342534504399</v>
      </c>
      <c r="J170" s="44">
        <f t="shared" si="1"/>
        <v>-24578798.586425319</v>
      </c>
    </row>
    <row r="171" spans="3:10" s="27" customFormat="1" ht="18" thickTop="1" thickBot="1" x14ac:dyDescent="0.25">
      <c r="C171" s="104"/>
      <c r="D171" s="64">
        <v>45229</v>
      </c>
      <c r="E171" s="64" t="s">
        <v>235</v>
      </c>
      <c r="F171" s="68">
        <v>9011</v>
      </c>
      <c r="G171" s="66" t="s">
        <v>80</v>
      </c>
      <c r="H171" s="77"/>
      <c r="I171" s="67">
        <v>163409.88657465496</v>
      </c>
      <c r="J171" s="44">
        <f t="shared" si="1"/>
        <v>-24742208.472999975</v>
      </c>
    </row>
    <row r="172" spans="3:10" s="27" customFormat="1" ht="30" thickTop="1" thickBot="1" x14ac:dyDescent="0.25">
      <c r="C172" s="104"/>
      <c r="D172" s="64">
        <v>45229</v>
      </c>
      <c r="E172" s="64" t="s">
        <v>236</v>
      </c>
      <c r="F172" s="68">
        <v>9013</v>
      </c>
      <c r="G172" s="66" t="s">
        <v>16</v>
      </c>
      <c r="H172" s="77"/>
      <c r="I172" s="67">
        <v>47437.5</v>
      </c>
      <c r="J172" s="44">
        <f t="shared" si="1"/>
        <v>-24789645.972999975</v>
      </c>
    </row>
    <row r="173" spans="3:10" s="27" customFormat="1" ht="30" thickTop="1" thickBot="1" x14ac:dyDescent="0.25">
      <c r="C173" s="104"/>
      <c r="D173" s="64">
        <v>45229</v>
      </c>
      <c r="E173" s="64" t="s">
        <v>236</v>
      </c>
      <c r="F173" s="68">
        <v>9013</v>
      </c>
      <c r="G173" s="66" t="s">
        <v>75</v>
      </c>
      <c r="H173" s="77"/>
      <c r="I173" s="67">
        <v>51232.5</v>
      </c>
      <c r="J173" s="44">
        <f t="shared" si="1"/>
        <v>-24840878.472999975</v>
      </c>
    </row>
    <row r="174" spans="3:10" s="27" customFormat="1" ht="18" thickTop="1" thickBot="1" x14ac:dyDescent="0.25">
      <c r="C174" s="104"/>
      <c r="D174" s="64">
        <v>45229</v>
      </c>
      <c r="E174" s="64" t="s">
        <v>236</v>
      </c>
      <c r="F174" s="68">
        <v>9013</v>
      </c>
      <c r="G174" s="66" t="s">
        <v>76</v>
      </c>
      <c r="H174" s="77"/>
      <c r="I174" s="67">
        <v>1020855</v>
      </c>
      <c r="J174" s="44">
        <f t="shared" si="1"/>
        <v>-25861733.472999975</v>
      </c>
    </row>
    <row r="175" spans="3:10" s="27" customFormat="1" ht="30" thickTop="1" thickBot="1" x14ac:dyDescent="0.25">
      <c r="C175" s="104"/>
      <c r="D175" s="64">
        <v>45229</v>
      </c>
      <c r="E175" s="64" t="s">
        <v>237</v>
      </c>
      <c r="F175" s="68">
        <v>9014</v>
      </c>
      <c r="G175" s="66" t="s">
        <v>16</v>
      </c>
      <c r="H175" s="77"/>
      <c r="I175" s="67">
        <v>8864.0020000000004</v>
      </c>
      <c r="J175" s="44">
        <f t="shared" si="1"/>
        <v>-25870597.474999975</v>
      </c>
    </row>
    <row r="176" spans="3:10" s="27" customFormat="1" ht="18" thickTop="1" thickBot="1" x14ac:dyDescent="0.25">
      <c r="C176" s="104"/>
      <c r="D176" s="64">
        <v>45229</v>
      </c>
      <c r="E176" s="64" t="s">
        <v>237</v>
      </c>
      <c r="F176" s="68">
        <v>9014</v>
      </c>
      <c r="G176" s="66" t="s">
        <v>238</v>
      </c>
      <c r="H176" s="77"/>
      <c r="I176" s="67">
        <v>183645.948</v>
      </c>
      <c r="J176" s="44">
        <f t="shared" si="1"/>
        <v>-26054243.422999974</v>
      </c>
    </row>
    <row r="177" spans="3:10" s="27" customFormat="1" ht="30" thickTop="1" thickBot="1" x14ac:dyDescent="0.25">
      <c r="C177" s="104"/>
      <c r="D177" s="64">
        <v>45230</v>
      </c>
      <c r="E177" s="64" t="s">
        <v>239</v>
      </c>
      <c r="F177" s="68">
        <v>9015</v>
      </c>
      <c r="G177" s="66" t="s">
        <v>16</v>
      </c>
      <c r="H177" s="77"/>
      <c r="I177" s="67">
        <v>2500</v>
      </c>
      <c r="J177" s="44">
        <f t="shared" si="1"/>
        <v>-26056743.422999974</v>
      </c>
    </row>
    <row r="178" spans="3:10" s="27" customFormat="1" ht="30" thickTop="1" thickBot="1" x14ac:dyDescent="0.25">
      <c r="C178" s="104"/>
      <c r="D178" s="64">
        <v>45230</v>
      </c>
      <c r="E178" s="64" t="s">
        <v>239</v>
      </c>
      <c r="F178" s="68">
        <v>9015</v>
      </c>
      <c r="G178" s="66" t="s">
        <v>240</v>
      </c>
      <c r="H178" s="77"/>
      <c r="I178" s="67">
        <v>56500</v>
      </c>
      <c r="J178" s="44">
        <f t="shared" si="1"/>
        <v>-26113243.422999974</v>
      </c>
    </row>
    <row r="179" spans="3:10" s="27" customFormat="1" ht="30" thickTop="1" thickBot="1" x14ac:dyDescent="0.25">
      <c r="C179" s="104"/>
      <c r="D179" s="64">
        <v>45230</v>
      </c>
      <c r="E179" s="64" t="s">
        <v>241</v>
      </c>
      <c r="F179" s="68">
        <v>9016</v>
      </c>
      <c r="G179" s="66" t="s">
        <v>16</v>
      </c>
      <c r="H179" s="77"/>
      <c r="I179" s="67">
        <v>580</v>
      </c>
      <c r="J179" s="44">
        <f t="shared" si="1"/>
        <v>-26113823.422999974</v>
      </c>
    </row>
    <row r="180" spans="3:10" s="27" customFormat="1" ht="18" thickTop="1" thickBot="1" x14ac:dyDescent="0.25">
      <c r="C180" s="104"/>
      <c r="D180" s="64">
        <v>45230</v>
      </c>
      <c r="E180" s="64" t="s">
        <v>241</v>
      </c>
      <c r="F180" s="68">
        <v>9016</v>
      </c>
      <c r="G180" s="66" t="s">
        <v>242</v>
      </c>
      <c r="H180" s="77"/>
      <c r="I180" s="67">
        <v>13108</v>
      </c>
      <c r="J180" s="44">
        <f t="shared" si="1"/>
        <v>-26126931.422999974</v>
      </c>
    </row>
    <row r="181" spans="3:10" s="27" customFormat="1" ht="30" thickTop="1" thickBot="1" x14ac:dyDescent="0.25">
      <c r="C181" s="104"/>
      <c r="D181" s="64">
        <v>45230</v>
      </c>
      <c r="E181" s="64" t="s">
        <v>243</v>
      </c>
      <c r="F181" s="68">
        <v>9017</v>
      </c>
      <c r="G181" s="66" t="s">
        <v>16</v>
      </c>
      <c r="H181" s="77"/>
      <c r="I181" s="67">
        <v>28750</v>
      </c>
      <c r="J181" s="44">
        <f t="shared" si="1"/>
        <v>-26155681.422999974</v>
      </c>
    </row>
    <row r="182" spans="3:10" s="27" customFormat="1" ht="30" thickTop="1" thickBot="1" x14ac:dyDescent="0.25">
      <c r="C182" s="104"/>
      <c r="D182" s="64">
        <v>45230</v>
      </c>
      <c r="E182" s="64" t="s">
        <v>243</v>
      </c>
      <c r="F182" s="68">
        <v>9017</v>
      </c>
      <c r="G182" s="66" t="s">
        <v>75</v>
      </c>
      <c r="H182" s="77"/>
      <c r="I182" s="67">
        <v>31050</v>
      </c>
      <c r="J182" s="44">
        <f t="shared" si="1"/>
        <v>-26186731.422999974</v>
      </c>
    </row>
    <row r="183" spans="3:10" s="27" customFormat="1" ht="18" thickTop="1" thickBot="1" x14ac:dyDescent="0.25">
      <c r="C183" s="104"/>
      <c r="D183" s="64">
        <v>45230</v>
      </c>
      <c r="E183" s="64" t="s">
        <v>243</v>
      </c>
      <c r="F183" s="68">
        <v>9017</v>
      </c>
      <c r="G183" s="66" t="s">
        <v>244</v>
      </c>
      <c r="H183" s="77"/>
      <c r="I183" s="67">
        <v>618700</v>
      </c>
      <c r="J183" s="44">
        <f t="shared" si="1"/>
        <v>-26805431.422999974</v>
      </c>
    </row>
    <row r="184" spans="3:10" s="27" customFormat="1" ht="30" thickTop="1" thickBot="1" x14ac:dyDescent="0.25">
      <c r="C184" s="104"/>
      <c r="D184" s="64">
        <v>45230</v>
      </c>
      <c r="E184" s="64" t="s">
        <v>245</v>
      </c>
      <c r="F184" s="68">
        <v>9018</v>
      </c>
      <c r="G184" s="66" t="s">
        <v>16</v>
      </c>
      <c r="H184" s="77"/>
      <c r="I184" s="67">
        <v>1407.5</v>
      </c>
      <c r="J184" s="44">
        <f t="shared" si="1"/>
        <v>-26806838.922999974</v>
      </c>
    </row>
    <row r="185" spans="3:10" s="27" customFormat="1" ht="18" thickTop="1" thickBot="1" x14ac:dyDescent="0.25">
      <c r="C185" s="104"/>
      <c r="D185" s="64">
        <v>45230</v>
      </c>
      <c r="E185" s="64" t="s">
        <v>245</v>
      </c>
      <c r="F185" s="68">
        <v>9018</v>
      </c>
      <c r="G185" s="66" t="s">
        <v>246</v>
      </c>
      <c r="H185" s="77"/>
      <c r="I185" s="67">
        <v>31809.5</v>
      </c>
      <c r="J185" s="44">
        <f t="shared" si="1"/>
        <v>-26838648.422999974</v>
      </c>
    </row>
    <row r="186" spans="3:10" s="27" customFormat="1" ht="30" thickTop="1" thickBot="1" x14ac:dyDescent="0.25">
      <c r="C186" s="104"/>
      <c r="D186" s="64">
        <v>45230</v>
      </c>
      <c r="E186" s="64" t="s">
        <v>247</v>
      </c>
      <c r="F186" s="68">
        <v>9019</v>
      </c>
      <c r="G186" s="66" t="s">
        <v>16</v>
      </c>
      <c r="H186" s="77"/>
      <c r="I186" s="67">
        <v>3735.75</v>
      </c>
      <c r="J186" s="44">
        <f t="shared" si="1"/>
        <v>-26842384.172999974</v>
      </c>
    </row>
    <row r="187" spans="3:10" s="27" customFormat="1" ht="30" thickTop="1" thickBot="1" x14ac:dyDescent="0.25">
      <c r="C187" s="104"/>
      <c r="D187" s="64">
        <v>45230</v>
      </c>
      <c r="E187" s="64" t="s">
        <v>247</v>
      </c>
      <c r="F187" s="68">
        <v>9019</v>
      </c>
      <c r="G187" s="66" t="s">
        <v>75</v>
      </c>
      <c r="H187" s="77"/>
      <c r="I187" s="67">
        <v>4034.61</v>
      </c>
      <c r="J187" s="44">
        <f t="shared" si="1"/>
        <v>-26846418.782999974</v>
      </c>
    </row>
    <row r="188" spans="3:10" s="27" customFormat="1" ht="18" thickTop="1" thickBot="1" x14ac:dyDescent="0.25">
      <c r="C188" s="104"/>
      <c r="D188" s="64">
        <v>45230</v>
      </c>
      <c r="E188" s="64" t="s">
        <v>247</v>
      </c>
      <c r="F188" s="68">
        <v>9019</v>
      </c>
      <c r="G188" s="66" t="s">
        <v>248</v>
      </c>
      <c r="H188" s="77"/>
      <c r="I188" s="67">
        <v>80393.34</v>
      </c>
      <c r="J188" s="44">
        <f t="shared" ref="J188:J209" si="2">J187+H188-I188</f>
        <v>-26926812.122999974</v>
      </c>
    </row>
    <row r="189" spans="3:10" s="27" customFormat="1" ht="18" hidden="1" thickTop="1" thickBot="1" x14ac:dyDescent="0.25">
      <c r="C189" s="104"/>
      <c r="D189" s="64"/>
      <c r="E189" s="64"/>
      <c r="F189" s="68"/>
      <c r="G189" s="66"/>
      <c r="H189" s="77"/>
      <c r="I189" s="67"/>
      <c r="J189" s="44">
        <f t="shared" si="2"/>
        <v>-26926812.122999974</v>
      </c>
    </row>
    <row r="190" spans="3:10" s="27" customFormat="1" ht="18" hidden="1" thickTop="1" thickBot="1" x14ac:dyDescent="0.25">
      <c r="C190" s="104"/>
      <c r="D190" s="64"/>
      <c r="E190" s="64"/>
      <c r="F190" s="68"/>
      <c r="G190" s="66"/>
      <c r="H190" s="77"/>
      <c r="I190" s="67"/>
      <c r="J190" s="44">
        <f t="shared" si="2"/>
        <v>-26926812.122999974</v>
      </c>
    </row>
    <row r="191" spans="3:10" s="27" customFormat="1" ht="18" hidden="1" thickTop="1" thickBot="1" x14ac:dyDescent="0.25">
      <c r="C191" s="104"/>
      <c r="D191" s="64"/>
      <c r="E191" s="64"/>
      <c r="F191" s="68"/>
      <c r="G191" s="66"/>
      <c r="H191" s="77"/>
      <c r="I191" s="67"/>
      <c r="J191" s="44">
        <f t="shared" si="2"/>
        <v>-26926812.122999974</v>
      </c>
    </row>
    <row r="192" spans="3:10" s="27" customFormat="1" ht="18" hidden="1" thickTop="1" thickBot="1" x14ac:dyDescent="0.25">
      <c r="C192" s="104"/>
      <c r="D192" s="64"/>
      <c r="E192" s="64"/>
      <c r="F192" s="68"/>
      <c r="G192" s="66"/>
      <c r="H192" s="77"/>
      <c r="I192" s="67"/>
      <c r="J192" s="44">
        <f t="shared" si="2"/>
        <v>-26926812.122999974</v>
      </c>
    </row>
    <row r="193" spans="3:10" s="27" customFormat="1" ht="18" hidden="1" thickTop="1" thickBot="1" x14ac:dyDescent="0.25">
      <c r="C193" s="104"/>
      <c r="D193" s="64"/>
      <c r="E193" s="64"/>
      <c r="F193" s="68"/>
      <c r="G193" s="66"/>
      <c r="H193" s="77"/>
      <c r="I193" s="67"/>
      <c r="J193" s="44">
        <f t="shared" si="2"/>
        <v>-26926812.122999974</v>
      </c>
    </row>
    <row r="194" spans="3:10" s="27" customFormat="1" ht="18" hidden="1" thickTop="1" thickBot="1" x14ac:dyDescent="0.25">
      <c r="C194" s="104"/>
      <c r="D194" s="64"/>
      <c r="E194" s="64"/>
      <c r="F194" s="68"/>
      <c r="G194" s="66"/>
      <c r="H194" s="77"/>
      <c r="I194" s="67"/>
      <c r="J194" s="44">
        <f t="shared" si="2"/>
        <v>-26926812.122999974</v>
      </c>
    </row>
    <row r="195" spans="3:10" s="27" customFormat="1" ht="18" hidden="1" thickTop="1" thickBot="1" x14ac:dyDescent="0.25">
      <c r="C195" s="104"/>
      <c r="D195" s="64"/>
      <c r="E195" s="64"/>
      <c r="F195" s="68"/>
      <c r="G195" s="66"/>
      <c r="H195" s="77"/>
      <c r="I195" s="67"/>
      <c r="J195" s="44">
        <f t="shared" si="2"/>
        <v>-26926812.122999974</v>
      </c>
    </row>
    <row r="196" spans="3:10" s="27" customFormat="1" ht="18" hidden="1" thickTop="1" thickBot="1" x14ac:dyDescent="0.25">
      <c r="C196" s="104"/>
      <c r="D196" s="64"/>
      <c r="E196" s="64"/>
      <c r="F196" s="68"/>
      <c r="G196" s="66"/>
      <c r="H196" s="77"/>
      <c r="I196" s="67"/>
      <c r="J196" s="44">
        <f t="shared" si="2"/>
        <v>-26926812.122999974</v>
      </c>
    </row>
    <row r="197" spans="3:10" s="27" customFormat="1" ht="18" hidden="1" thickTop="1" thickBot="1" x14ac:dyDescent="0.25">
      <c r="C197" s="104"/>
      <c r="D197" s="64"/>
      <c r="E197" s="64"/>
      <c r="F197" s="68"/>
      <c r="G197" s="66"/>
      <c r="H197" s="77"/>
      <c r="I197" s="67"/>
      <c r="J197" s="44">
        <f t="shared" si="2"/>
        <v>-26926812.122999974</v>
      </c>
    </row>
    <row r="198" spans="3:10" s="27" customFormat="1" ht="18" hidden="1" thickTop="1" thickBot="1" x14ac:dyDescent="0.25">
      <c r="C198" s="104"/>
      <c r="D198" s="64"/>
      <c r="E198" s="64"/>
      <c r="F198" s="68"/>
      <c r="G198" s="66"/>
      <c r="H198" s="77"/>
      <c r="I198" s="67"/>
      <c r="J198" s="44">
        <f t="shared" si="2"/>
        <v>-26926812.122999974</v>
      </c>
    </row>
    <row r="199" spans="3:10" s="27" customFormat="1" ht="18" hidden="1" thickTop="1" thickBot="1" x14ac:dyDescent="0.25">
      <c r="C199" s="104"/>
      <c r="D199" s="64"/>
      <c r="E199" s="64"/>
      <c r="F199" s="68"/>
      <c r="G199" s="66"/>
      <c r="H199" s="77"/>
      <c r="I199" s="67"/>
      <c r="J199" s="44">
        <f t="shared" si="2"/>
        <v>-26926812.122999974</v>
      </c>
    </row>
    <row r="200" spans="3:10" s="27" customFormat="1" ht="18" hidden="1" thickTop="1" thickBot="1" x14ac:dyDescent="0.25">
      <c r="C200" s="104"/>
      <c r="D200" s="64"/>
      <c r="E200" s="64"/>
      <c r="F200" s="68"/>
      <c r="G200" s="66"/>
      <c r="H200" s="77"/>
      <c r="I200" s="67"/>
      <c r="J200" s="44">
        <f t="shared" si="2"/>
        <v>-26926812.122999974</v>
      </c>
    </row>
    <row r="201" spans="3:10" s="27" customFormat="1" ht="18" hidden="1" thickTop="1" thickBot="1" x14ac:dyDescent="0.25">
      <c r="C201" s="104"/>
      <c r="D201" s="64"/>
      <c r="E201" s="64"/>
      <c r="F201" s="68"/>
      <c r="G201" s="66"/>
      <c r="H201" s="77"/>
      <c r="I201" s="67"/>
      <c r="J201" s="44">
        <f t="shared" si="2"/>
        <v>-26926812.122999974</v>
      </c>
    </row>
    <row r="202" spans="3:10" s="27" customFormat="1" ht="18" hidden="1" thickTop="1" thickBot="1" x14ac:dyDescent="0.25">
      <c r="C202" s="104"/>
      <c r="D202" s="64"/>
      <c r="E202" s="64"/>
      <c r="F202" s="68"/>
      <c r="G202" s="66"/>
      <c r="H202" s="77"/>
      <c r="I202" s="67"/>
      <c r="J202" s="44">
        <f t="shared" si="2"/>
        <v>-26926812.122999974</v>
      </c>
    </row>
    <row r="203" spans="3:10" s="27" customFormat="1" ht="18" hidden="1" thickTop="1" thickBot="1" x14ac:dyDescent="0.25">
      <c r="C203" s="104"/>
      <c r="D203" s="64"/>
      <c r="E203" s="64"/>
      <c r="F203" s="68"/>
      <c r="G203" s="66"/>
      <c r="H203" s="77"/>
      <c r="I203" s="67"/>
      <c r="J203" s="44">
        <f t="shared" si="2"/>
        <v>-26926812.122999974</v>
      </c>
    </row>
    <row r="204" spans="3:10" s="27" customFormat="1" ht="18" hidden="1" thickTop="1" thickBot="1" x14ac:dyDescent="0.25">
      <c r="C204" s="104"/>
      <c r="D204" s="64"/>
      <c r="E204" s="64"/>
      <c r="F204" s="68"/>
      <c r="G204" s="66"/>
      <c r="H204" s="77"/>
      <c r="I204" s="67"/>
      <c r="J204" s="44">
        <f t="shared" si="2"/>
        <v>-26926812.122999974</v>
      </c>
    </row>
    <row r="205" spans="3:10" s="27" customFormat="1" ht="18" hidden="1" thickTop="1" thickBot="1" x14ac:dyDescent="0.25">
      <c r="C205" s="104"/>
      <c r="D205" s="64"/>
      <c r="E205" s="64"/>
      <c r="F205" s="68"/>
      <c r="G205" s="66"/>
      <c r="H205" s="77"/>
      <c r="I205" s="67"/>
      <c r="J205" s="44">
        <f t="shared" si="2"/>
        <v>-26926812.122999974</v>
      </c>
    </row>
    <row r="206" spans="3:10" s="27" customFormat="1" ht="18" hidden="1" thickTop="1" thickBot="1" x14ac:dyDescent="0.25">
      <c r="C206" s="104"/>
      <c r="D206" s="64"/>
      <c r="E206" s="64"/>
      <c r="F206" s="68"/>
      <c r="G206" s="66"/>
      <c r="H206" s="77"/>
      <c r="I206" s="67"/>
      <c r="J206" s="44">
        <f t="shared" si="2"/>
        <v>-26926812.122999974</v>
      </c>
    </row>
    <row r="207" spans="3:10" s="27" customFormat="1" ht="18" hidden="1" thickTop="1" thickBot="1" x14ac:dyDescent="0.25">
      <c r="C207" s="104"/>
      <c r="D207" s="64"/>
      <c r="E207" s="64"/>
      <c r="F207" s="68"/>
      <c r="G207" s="66"/>
      <c r="H207" s="77"/>
      <c r="I207" s="67"/>
      <c r="J207" s="44">
        <f t="shared" si="2"/>
        <v>-26926812.122999974</v>
      </c>
    </row>
    <row r="208" spans="3:10" s="27" customFormat="1" ht="18" hidden="1" thickTop="1" thickBot="1" x14ac:dyDescent="0.25">
      <c r="C208" s="104"/>
      <c r="D208" s="64"/>
      <c r="E208" s="64"/>
      <c r="F208" s="68"/>
      <c r="G208" s="66"/>
      <c r="H208" s="77"/>
      <c r="I208" s="67"/>
      <c r="J208" s="44">
        <f t="shared" si="2"/>
        <v>-26926812.122999974</v>
      </c>
    </row>
    <row r="209" spans="3:96" s="27" customFormat="1" ht="18" hidden="1" thickTop="1" thickBot="1" x14ac:dyDescent="0.25">
      <c r="C209" s="104"/>
      <c r="D209" s="64"/>
      <c r="E209" s="64"/>
      <c r="F209" s="68"/>
      <c r="G209" s="66"/>
      <c r="H209" s="77"/>
      <c r="I209" s="67"/>
      <c r="J209" s="44">
        <f t="shared" si="2"/>
        <v>-26926812.122999974</v>
      </c>
    </row>
    <row r="210" spans="3:96" s="27" customFormat="1" ht="18" hidden="1" thickTop="1" thickBot="1" x14ac:dyDescent="0.25">
      <c r="C210" s="104"/>
      <c r="D210" s="64"/>
      <c r="E210" s="64"/>
      <c r="F210" s="68"/>
      <c r="G210" s="66"/>
      <c r="H210" s="77"/>
      <c r="I210" s="67"/>
      <c r="J210" s="44">
        <f>J209+H210-I210</f>
        <v>-26926812.122999974</v>
      </c>
    </row>
    <row r="211" spans="3:96" s="11" customFormat="1" ht="18" thickTop="1" thickBot="1" x14ac:dyDescent="0.25">
      <c r="C211" s="240" t="s">
        <v>8</v>
      </c>
      <c r="D211" s="241"/>
      <c r="E211" s="241"/>
      <c r="F211" s="241"/>
      <c r="G211" s="241"/>
      <c r="H211" s="83">
        <f>SUM(H15:H210)</f>
        <v>48833174.990000002</v>
      </c>
      <c r="I211" s="83">
        <f>SUM(I15:I210)</f>
        <v>53269098.284999989</v>
      </c>
      <c r="J211" s="84">
        <f>+J14+H211-I211</f>
        <v>-26926812.122999966</v>
      </c>
      <c r="K211" s="28">
        <f>+J211-'[1]CTA. RECOLECTORA AUXILIAR 3001'!$J$3707</f>
        <v>0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</row>
    <row r="212" spans="3:96" s="11" customFormat="1" ht="17.25" thickTop="1" x14ac:dyDescent="0.2">
      <c r="C212" s="127"/>
      <c r="D212" s="127"/>
      <c r="E212" s="127"/>
      <c r="F212" s="127"/>
      <c r="G212" s="127"/>
      <c r="H212" s="128"/>
      <c r="I212" s="128"/>
      <c r="J212" s="82"/>
      <c r="K212" s="19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3:96" s="11" customFormat="1" ht="16.5" x14ac:dyDescent="0.2">
      <c r="C213" s="5"/>
      <c r="D213" s="5"/>
      <c r="E213" s="5"/>
      <c r="F213" s="78"/>
      <c r="G213" s="79"/>
      <c r="H213" s="8"/>
      <c r="I213" s="7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3:96" s="11" customFormat="1" ht="16.5" x14ac:dyDescent="0.2">
      <c r="C214" s="5"/>
      <c r="D214" s="78" t="s">
        <v>37</v>
      </c>
      <c r="E214" s="78"/>
      <c r="F214" s="9"/>
      <c r="G214" s="79" t="s">
        <v>39</v>
      </c>
      <c r="H214" s="9"/>
      <c r="I214" s="78" t="s">
        <v>38</v>
      </c>
      <c r="J214" s="9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3:96" s="11" customFormat="1" ht="16.5" x14ac:dyDescent="0.2">
      <c r="C215" s="5"/>
      <c r="D215" s="78" t="s">
        <v>30</v>
      </c>
      <c r="E215" s="78"/>
      <c r="F215" s="9"/>
      <c r="G215" s="78" t="s">
        <v>31</v>
      </c>
      <c r="H215" s="9"/>
      <c r="I215" s="78" t="s">
        <v>35</v>
      </c>
      <c r="J215" s="9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</row>
    <row r="216" spans="3:96" s="11" customFormat="1" ht="16.5" x14ac:dyDescent="0.2">
      <c r="C216" s="5"/>
      <c r="D216" s="78" t="s">
        <v>32</v>
      </c>
      <c r="E216" s="78"/>
      <c r="F216" s="9"/>
      <c r="G216" s="78" t="s">
        <v>68</v>
      </c>
      <c r="H216" s="9"/>
      <c r="I216" s="78" t="s">
        <v>42</v>
      </c>
      <c r="J216" s="9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3:96" s="11" customFormat="1" ht="16.5" x14ac:dyDescent="0.2">
      <c r="C217" s="5"/>
      <c r="D217" s="78" t="s">
        <v>33</v>
      </c>
      <c r="E217" s="78"/>
      <c r="F217" s="9"/>
      <c r="G217" s="78" t="s">
        <v>34</v>
      </c>
      <c r="H217" s="9"/>
      <c r="I217" s="78" t="s">
        <v>36</v>
      </c>
      <c r="J217" s="9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</row>
    <row r="218" spans="3:96" s="11" customFormat="1" ht="16.5" x14ac:dyDescent="0.2">
      <c r="C218" s="5"/>
      <c r="D218" s="9"/>
      <c r="E218" s="9"/>
      <c r="F218" s="1"/>
      <c r="G218" s="78"/>
      <c r="H218" s="9"/>
      <c r="I218" s="78"/>
      <c r="J218" s="9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</row>
    <row r="219" spans="3:96" s="11" customFormat="1" ht="16.5" x14ac:dyDescent="0.2">
      <c r="C219" s="5"/>
      <c r="D219" s="5"/>
      <c r="E219" s="5"/>
      <c r="F219" s="80"/>
      <c r="G219" s="78"/>
      <c r="H219" s="79"/>
      <c r="I219" s="8"/>
      <c r="J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3:96" s="11" customFormat="1" ht="18" x14ac:dyDescent="0.25">
      <c r="C220" s="21"/>
      <c r="D220" s="5"/>
      <c r="E220" s="5"/>
      <c r="F220" s="80"/>
      <c r="G220" s="78"/>
      <c r="H220" s="79"/>
      <c r="I220" s="8"/>
      <c r="J220" s="19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3:96" s="11" customFormat="1" ht="18" x14ac:dyDescent="0.2">
      <c r="C221" s="22"/>
      <c r="D221" s="5"/>
      <c r="E221" s="5"/>
      <c r="F221" s="80"/>
      <c r="G221" s="78"/>
      <c r="H221" s="79"/>
      <c r="I221" s="8"/>
      <c r="J221" s="2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</row>
    <row r="222" spans="3:96" s="11" customFormat="1" ht="18" x14ac:dyDescent="0.2">
      <c r="C222" s="22"/>
      <c r="D222" s="5"/>
      <c r="E222" s="5"/>
      <c r="F222" s="80"/>
      <c r="H222" s="79"/>
      <c r="I222" s="8"/>
      <c r="J222" s="2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</row>
    <row r="223" spans="3:96" s="11" customFormat="1" ht="16.5" x14ac:dyDescent="0.2">
      <c r="C223" s="5"/>
      <c r="D223" s="5"/>
      <c r="E223" s="5"/>
      <c r="F223" s="80"/>
      <c r="G223" s="79"/>
      <c r="H223" s="79"/>
      <c r="I223" s="8"/>
      <c r="J223" s="4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</row>
    <row r="224" spans="3:96" s="11" customFormat="1" ht="20.25" x14ac:dyDescent="0.2">
      <c r="C224" s="239"/>
      <c r="D224" s="239"/>
      <c r="E224" s="239"/>
      <c r="F224" s="239"/>
      <c r="G224" s="239"/>
      <c r="H224" s="239"/>
      <c r="I224" s="239"/>
      <c r="J224" s="239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</row>
    <row r="225" spans="3:96" s="11" customFormat="1" ht="20.25" x14ac:dyDescent="0.2">
      <c r="C225" s="239"/>
      <c r="D225" s="239"/>
      <c r="E225" s="239"/>
      <c r="F225" s="239"/>
      <c r="G225" s="239"/>
      <c r="H225" s="239"/>
      <c r="I225" s="239"/>
      <c r="J225" s="239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</row>
    <row r="226" spans="3:96" s="11" customFormat="1" ht="20.25" x14ac:dyDescent="0.2">
      <c r="C226" s="239"/>
      <c r="D226" s="239"/>
      <c r="E226" s="239"/>
      <c r="F226" s="239"/>
      <c r="G226" s="239"/>
      <c r="H226" s="239"/>
      <c r="I226" s="239"/>
      <c r="J226" s="239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</row>
    <row r="227" spans="3:96" s="11" customFormat="1" ht="20.25" x14ac:dyDescent="0.2">
      <c r="C227" s="239"/>
      <c r="D227" s="239"/>
      <c r="E227" s="239"/>
      <c r="F227" s="239"/>
      <c r="G227" s="239"/>
      <c r="H227" s="239"/>
      <c r="I227" s="239"/>
      <c r="J227" s="239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</row>
    <row r="228" spans="3:96" s="11" customFormat="1" x14ac:dyDescent="0.2">
      <c r="C228" s="9"/>
      <c r="D228" s="9"/>
      <c r="E228" s="9"/>
      <c r="F228" s="170"/>
      <c r="G228" s="9"/>
      <c r="H228" s="9"/>
      <c r="I228" s="9"/>
      <c r="J228" s="9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</row>
    <row r="229" spans="3:96" s="11" customFormat="1" x14ac:dyDescent="0.2">
      <c r="C229" s="9"/>
      <c r="D229" s="9"/>
      <c r="E229" s="9"/>
      <c r="F229" s="170"/>
      <c r="G229" s="9"/>
      <c r="H229" s="9"/>
      <c r="I229" s="9"/>
      <c r="J229" s="9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</row>
    <row r="230" spans="3:96" s="11" customFormat="1" x14ac:dyDescent="0.2">
      <c r="C230" s="9"/>
      <c r="D230" s="9"/>
      <c r="E230" s="9"/>
      <c r="F230" s="170"/>
      <c r="G230" s="9"/>
      <c r="H230" s="9"/>
      <c r="I230" s="9"/>
      <c r="J230" s="9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</row>
    <row r="231" spans="3:96" s="11" customFormat="1" x14ac:dyDescent="0.2">
      <c r="C231" s="9"/>
      <c r="D231" s="9"/>
      <c r="E231" s="9"/>
      <c r="F231" s="170"/>
      <c r="G231" s="9"/>
      <c r="H231" s="9"/>
      <c r="I231" s="9"/>
      <c r="J231" s="9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</row>
    <row r="232" spans="3:96" s="11" customFormat="1" x14ac:dyDescent="0.2">
      <c r="C232" s="9"/>
      <c r="D232" s="9"/>
      <c r="E232" s="9"/>
      <c r="F232" s="170"/>
      <c r="G232" s="9"/>
      <c r="H232" s="9"/>
      <c r="I232" s="9"/>
      <c r="J232" s="9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</row>
    <row r="233" spans="3:96" s="11" customFormat="1" x14ac:dyDescent="0.2">
      <c r="C233" s="9"/>
      <c r="D233" s="9"/>
      <c r="E233" s="9"/>
      <c r="F233" s="170"/>
      <c r="G233" s="9"/>
      <c r="H233" s="9"/>
      <c r="I233" s="9"/>
      <c r="J233" s="9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</row>
    <row r="234" spans="3:96" s="11" customFormat="1" x14ac:dyDescent="0.2">
      <c r="C234" s="9"/>
      <c r="D234" s="9"/>
      <c r="E234" s="9"/>
      <c r="F234" s="170"/>
      <c r="G234" s="9"/>
      <c r="H234" s="9"/>
      <c r="I234" s="9"/>
      <c r="J234" s="9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</row>
    <row r="235" spans="3:96" s="11" customFormat="1" x14ac:dyDescent="0.2">
      <c r="C235" s="9"/>
      <c r="D235" s="9"/>
      <c r="E235" s="9"/>
      <c r="F235" s="170"/>
      <c r="G235" s="9"/>
      <c r="H235" s="9"/>
      <c r="I235" s="9"/>
      <c r="J235" s="9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</row>
    <row r="236" spans="3:96" s="11" customFormat="1" ht="3" customHeight="1" x14ac:dyDescent="0.2">
      <c r="C236" s="9"/>
      <c r="D236" s="9"/>
      <c r="E236" s="9"/>
      <c r="F236" s="170"/>
      <c r="G236" s="9"/>
      <c r="H236" s="9"/>
      <c r="I236" s="9"/>
      <c r="J236" s="9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</row>
    <row r="237" spans="3:96" s="11" customFormat="1" x14ac:dyDescent="0.2">
      <c r="C237" s="9"/>
      <c r="D237" s="9"/>
      <c r="E237" s="9"/>
      <c r="F237" s="170"/>
      <c r="G237" s="9"/>
      <c r="H237" s="9"/>
      <c r="I237" s="9"/>
      <c r="J237" s="9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</row>
    <row r="238" spans="3:96" s="11" customFormat="1" x14ac:dyDescent="0.2">
      <c r="C238" s="9"/>
      <c r="D238" s="9"/>
      <c r="E238" s="9"/>
      <c r="F238" s="170"/>
      <c r="G238" s="9"/>
      <c r="H238" s="9"/>
      <c r="I238" s="9"/>
      <c r="J238" s="9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</row>
    <row r="239" spans="3:96" s="11" customFormat="1" x14ac:dyDescent="0.2">
      <c r="C239" s="9"/>
      <c r="D239" s="9"/>
      <c r="E239" s="9"/>
      <c r="F239" s="170"/>
      <c r="G239" s="9"/>
      <c r="H239" s="9"/>
      <c r="I239" s="9"/>
      <c r="J239" s="9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</row>
    <row r="258" spans="3:3" ht="13.5" thickBot="1" x14ac:dyDescent="0.25"/>
    <row r="259" spans="3:3" ht="15" x14ac:dyDescent="0.2">
      <c r="C259" s="2"/>
    </row>
  </sheetData>
  <mergeCells count="12">
    <mergeCell ref="C6:J6"/>
    <mergeCell ref="C7:J7"/>
    <mergeCell ref="C224:J224"/>
    <mergeCell ref="C8:J8"/>
    <mergeCell ref="C9:J9"/>
    <mergeCell ref="C225:J225"/>
    <mergeCell ref="C226:J226"/>
    <mergeCell ref="C227:J227"/>
    <mergeCell ref="D11:J11"/>
    <mergeCell ref="C11:C13"/>
    <mergeCell ref="D12:I12"/>
    <mergeCell ref="C211:G211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5" manualBreakCount="5">
    <brk id="42" min="1" max="8" man="1"/>
    <brk id="75" min="1" max="9" man="1"/>
    <brk id="110" min="1" max="9" man="1"/>
    <brk id="146" min="1" max="9" man="1"/>
    <brk id="22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8"/>
  <sheetViews>
    <sheetView topLeftCell="B6" zoomScale="80" zoomScaleNormal="80" zoomScaleSheetLayoutView="55" workbookViewId="0">
      <selection activeCell="H79" sqref="H7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31" t="s">
        <v>10</v>
      </c>
      <c r="D6" s="231"/>
      <c r="E6" s="231"/>
      <c r="F6" s="231"/>
      <c r="G6" s="231"/>
      <c r="H6" s="231"/>
      <c r="I6" s="231"/>
      <c r="J6" s="38"/>
    </row>
    <row r="7" spans="1:12" s="14" customFormat="1" ht="18" customHeight="1" x14ac:dyDescent="0.2">
      <c r="B7" s="18"/>
      <c r="C7" s="237" t="s">
        <v>11</v>
      </c>
      <c r="D7" s="237"/>
      <c r="E7" s="237"/>
      <c r="F7" s="237"/>
      <c r="G7" s="237"/>
      <c r="H7" s="237"/>
      <c r="I7" s="237"/>
      <c r="J7" s="39"/>
    </row>
    <row r="8" spans="1:12" s="17" customFormat="1" ht="15.75" customHeight="1" x14ac:dyDescent="0.2">
      <c r="B8" s="18"/>
      <c r="C8" s="237" t="s">
        <v>21</v>
      </c>
      <c r="D8" s="237"/>
      <c r="E8" s="237"/>
      <c r="F8" s="237"/>
      <c r="G8" s="237"/>
      <c r="H8" s="237"/>
      <c r="I8" s="237"/>
      <c r="J8" s="40"/>
    </row>
    <row r="9" spans="1:12" s="14" customFormat="1" ht="19.5" thickBot="1" x14ac:dyDescent="0.25">
      <c r="B9" s="15"/>
      <c r="C9" s="238" t="s">
        <v>249</v>
      </c>
      <c r="D9" s="238"/>
      <c r="E9" s="238"/>
      <c r="F9" s="238"/>
      <c r="G9" s="238"/>
      <c r="H9" s="238"/>
      <c r="I9" s="238"/>
      <c r="J9" s="39"/>
    </row>
    <row r="10" spans="1:12" s="3" customFormat="1" ht="28.5" customHeight="1" thickTop="1" thickBot="1" x14ac:dyDescent="0.25">
      <c r="A10" s="7"/>
      <c r="B10" s="7"/>
      <c r="C10" s="244"/>
      <c r="D10" s="233" t="s">
        <v>13</v>
      </c>
      <c r="E10" s="233"/>
      <c r="F10" s="233"/>
      <c r="G10" s="233"/>
      <c r="H10" s="233"/>
      <c r="I10" s="233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5"/>
      <c r="D11" s="232" t="s">
        <v>7</v>
      </c>
      <c r="E11" s="232"/>
      <c r="F11" s="232"/>
      <c r="G11" s="232"/>
      <c r="H11" s="232"/>
      <c r="I11" s="50">
        <f>'[1]CTA. OPERATIVA.(160)'!$J$764</f>
        <v>-37904.922199988352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5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v>45199</v>
      </c>
      <c r="G13" s="136"/>
      <c r="H13" s="137">
        <v>0</v>
      </c>
      <c r="I13" s="60">
        <f>+I11</f>
        <v>-37904.922199988352</v>
      </c>
    </row>
    <row r="14" spans="1:12" s="10" customFormat="1" ht="43.5" thickTop="1" x14ac:dyDescent="0.2">
      <c r="C14" s="51"/>
      <c r="D14" s="52">
        <v>45204</v>
      </c>
      <c r="E14" s="72"/>
      <c r="F14" s="43" t="s">
        <v>92</v>
      </c>
      <c r="G14" s="53">
        <v>3047445.22</v>
      </c>
      <c r="H14" s="53"/>
      <c r="I14" s="45">
        <f>I13+G14-H14</f>
        <v>3009540.2978000119</v>
      </c>
    </row>
    <row r="15" spans="1:12" s="10" customFormat="1" ht="16.5" x14ac:dyDescent="0.2">
      <c r="C15" s="54"/>
      <c r="D15" s="55">
        <v>45205</v>
      </c>
      <c r="E15" s="73"/>
      <c r="F15" s="46" t="s">
        <v>12</v>
      </c>
      <c r="G15" s="56"/>
      <c r="H15" s="47">
        <v>32.43</v>
      </c>
      <c r="I15" s="48">
        <f t="shared" ref="I15:I77" si="0">I14+G15-H15</f>
        <v>3009507.8678000118</v>
      </c>
    </row>
    <row r="16" spans="1:12" s="7" customFormat="1" ht="16.5" x14ac:dyDescent="0.2">
      <c r="C16" s="54"/>
      <c r="D16" s="55">
        <v>45208</v>
      </c>
      <c r="E16" s="147">
        <v>2145</v>
      </c>
      <c r="F16" s="46" t="s">
        <v>45</v>
      </c>
      <c r="G16" s="56"/>
      <c r="H16" s="47"/>
      <c r="I16" s="48">
        <f t="shared" si="0"/>
        <v>3009507.8678000118</v>
      </c>
    </row>
    <row r="17" spans="3:9" s="7" customFormat="1" ht="16.5" x14ac:dyDescent="0.2">
      <c r="C17" s="54"/>
      <c r="D17" s="55">
        <v>45208</v>
      </c>
      <c r="E17" s="73">
        <v>2146</v>
      </c>
      <c r="F17" s="46" t="s">
        <v>250</v>
      </c>
      <c r="G17" s="56"/>
      <c r="H17" s="47">
        <v>20791.158500000001</v>
      </c>
      <c r="I17" s="48">
        <f t="shared" si="0"/>
        <v>2988716.7093000119</v>
      </c>
    </row>
    <row r="18" spans="3:9" s="7" customFormat="1" ht="16.5" x14ac:dyDescent="0.2">
      <c r="C18" s="54"/>
      <c r="D18" s="55">
        <v>45208</v>
      </c>
      <c r="E18" s="73">
        <v>2147</v>
      </c>
      <c r="F18" s="46" t="s">
        <v>81</v>
      </c>
      <c r="G18" s="56"/>
      <c r="H18" s="47">
        <v>46470.304500000006</v>
      </c>
      <c r="I18" s="48">
        <f t="shared" si="0"/>
        <v>2942246.4048000118</v>
      </c>
    </row>
    <row r="19" spans="3:9" s="7" customFormat="1" ht="28.5" x14ac:dyDescent="0.2">
      <c r="C19" s="54"/>
      <c r="D19" s="55">
        <v>45208</v>
      </c>
      <c r="E19" s="73">
        <v>2148</v>
      </c>
      <c r="F19" s="46" t="s">
        <v>251</v>
      </c>
      <c r="G19" s="56"/>
      <c r="H19" s="47">
        <v>25200</v>
      </c>
      <c r="I19" s="48">
        <f t="shared" si="0"/>
        <v>2917046.4048000118</v>
      </c>
    </row>
    <row r="20" spans="3:9" s="7" customFormat="1" ht="16.5" x14ac:dyDescent="0.2">
      <c r="C20" s="54"/>
      <c r="D20" s="55">
        <v>45208</v>
      </c>
      <c r="E20" s="73">
        <v>2149</v>
      </c>
      <c r="F20" s="46" t="s">
        <v>252</v>
      </c>
      <c r="G20" s="56"/>
      <c r="H20" s="47">
        <v>2060.16</v>
      </c>
      <c r="I20" s="48">
        <f t="shared" si="0"/>
        <v>2914986.2448000116</v>
      </c>
    </row>
    <row r="21" spans="3:9" s="7" customFormat="1" ht="16.5" x14ac:dyDescent="0.2">
      <c r="C21" s="54"/>
      <c r="D21" s="55">
        <v>45208</v>
      </c>
      <c r="E21" s="73">
        <v>2150</v>
      </c>
      <c r="F21" s="46" t="s">
        <v>253</v>
      </c>
      <c r="G21" s="56"/>
      <c r="H21" s="47">
        <v>12100</v>
      </c>
      <c r="I21" s="48">
        <f t="shared" si="0"/>
        <v>2902886.2448000116</v>
      </c>
    </row>
    <row r="22" spans="3:9" s="7" customFormat="1" ht="16.5" x14ac:dyDescent="0.2">
      <c r="C22" s="54"/>
      <c r="D22" s="57">
        <v>45208</v>
      </c>
      <c r="E22" s="58">
        <v>2151</v>
      </c>
      <c r="F22" s="46" t="s">
        <v>254</v>
      </c>
      <c r="G22" s="56"/>
      <c r="H22" s="59">
        <v>27000</v>
      </c>
      <c r="I22" s="48">
        <f t="shared" si="0"/>
        <v>2875886.2448000116</v>
      </c>
    </row>
    <row r="23" spans="3:9" s="7" customFormat="1" ht="16.5" x14ac:dyDescent="0.2">
      <c r="C23" s="54"/>
      <c r="D23" s="57">
        <v>45208</v>
      </c>
      <c r="E23" s="73">
        <v>2152</v>
      </c>
      <c r="F23" s="46" t="s">
        <v>255</v>
      </c>
      <c r="G23" s="56"/>
      <c r="H23" s="47">
        <v>2060.16</v>
      </c>
      <c r="I23" s="48">
        <f t="shared" si="0"/>
        <v>2873826.0848000115</v>
      </c>
    </row>
    <row r="24" spans="3:9" s="7" customFormat="1" ht="28.5" x14ac:dyDescent="0.2">
      <c r="C24" s="54"/>
      <c r="D24" s="55">
        <v>45208</v>
      </c>
      <c r="E24" s="73">
        <v>2153</v>
      </c>
      <c r="F24" s="46" t="s">
        <v>256</v>
      </c>
      <c r="G24" s="56"/>
      <c r="H24" s="47">
        <v>3500</v>
      </c>
      <c r="I24" s="48">
        <f t="shared" si="0"/>
        <v>2870326.0848000115</v>
      </c>
    </row>
    <row r="25" spans="3:9" s="7" customFormat="1" ht="16.5" x14ac:dyDescent="0.2">
      <c r="C25" s="54"/>
      <c r="D25" s="55">
        <v>45208</v>
      </c>
      <c r="E25" s="73">
        <v>2154</v>
      </c>
      <c r="F25" s="46" t="s">
        <v>257</v>
      </c>
      <c r="G25" s="56"/>
      <c r="H25" s="47">
        <v>18750</v>
      </c>
      <c r="I25" s="48">
        <f t="shared" si="0"/>
        <v>2851576.0848000115</v>
      </c>
    </row>
    <row r="26" spans="3:9" s="7" customFormat="1" ht="16.5" x14ac:dyDescent="0.2">
      <c r="C26" s="54"/>
      <c r="D26" s="55">
        <v>45208</v>
      </c>
      <c r="E26" s="147">
        <v>2155</v>
      </c>
      <c r="F26" s="46" t="s">
        <v>258</v>
      </c>
      <c r="G26" s="56"/>
      <c r="H26" s="47">
        <v>7305</v>
      </c>
      <c r="I26" s="48">
        <f t="shared" si="0"/>
        <v>2844271.0848000115</v>
      </c>
    </row>
    <row r="27" spans="3:9" s="7" customFormat="1" ht="16.5" x14ac:dyDescent="0.2">
      <c r="C27" s="54"/>
      <c r="D27" s="55">
        <v>45208</v>
      </c>
      <c r="E27" s="73">
        <v>2156</v>
      </c>
      <c r="F27" s="46" t="s">
        <v>259</v>
      </c>
      <c r="G27" s="56"/>
      <c r="H27" s="47">
        <v>11785.4</v>
      </c>
      <c r="I27" s="48">
        <f t="shared" si="0"/>
        <v>2832485.6848000116</v>
      </c>
    </row>
    <row r="28" spans="3:9" s="7" customFormat="1" ht="16.5" x14ac:dyDescent="0.2">
      <c r="C28" s="88"/>
      <c r="D28" s="86">
        <v>45208</v>
      </c>
      <c r="E28" s="99">
        <v>2157</v>
      </c>
      <c r="F28" s="89" t="s">
        <v>260</v>
      </c>
      <c r="G28" s="87"/>
      <c r="H28" s="85">
        <v>5844</v>
      </c>
      <c r="I28" s="48">
        <f t="shared" si="0"/>
        <v>2826641.6848000116</v>
      </c>
    </row>
    <row r="29" spans="3:9" s="7" customFormat="1" ht="16.5" x14ac:dyDescent="0.2">
      <c r="C29" s="88"/>
      <c r="D29" s="86">
        <v>45208</v>
      </c>
      <c r="E29" s="99">
        <v>2158</v>
      </c>
      <c r="F29" s="89" t="s">
        <v>261</v>
      </c>
      <c r="G29" s="87"/>
      <c r="H29" s="85">
        <v>12100</v>
      </c>
      <c r="I29" s="48">
        <f t="shared" si="0"/>
        <v>2814541.6848000116</v>
      </c>
    </row>
    <row r="30" spans="3:9" s="7" customFormat="1" ht="16.5" x14ac:dyDescent="0.2">
      <c r="C30" s="88"/>
      <c r="D30" s="86">
        <v>45208</v>
      </c>
      <c r="E30" s="99">
        <v>2159</v>
      </c>
      <c r="F30" s="89" t="s">
        <v>262</v>
      </c>
      <c r="G30" s="87"/>
      <c r="H30" s="85">
        <v>11913</v>
      </c>
      <c r="I30" s="48">
        <f t="shared" si="0"/>
        <v>2802628.6848000116</v>
      </c>
    </row>
    <row r="31" spans="3:9" s="7" customFormat="1" ht="16.5" x14ac:dyDescent="0.2">
      <c r="C31" s="88"/>
      <c r="D31" s="86">
        <v>45208</v>
      </c>
      <c r="E31" s="99">
        <v>2160</v>
      </c>
      <c r="F31" s="89" t="s">
        <v>263</v>
      </c>
      <c r="G31" s="87"/>
      <c r="H31" s="85">
        <v>2060.16</v>
      </c>
      <c r="I31" s="48">
        <f t="shared" si="0"/>
        <v>2800568.5248000114</v>
      </c>
    </row>
    <row r="32" spans="3:9" s="7" customFormat="1" ht="16.5" x14ac:dyDescent="0.2">
      <c r="C32" s="88"/>
      <c r="D32" s="86">
        <v>45208</v>
      </c>
      <c r="E32" s="99">
        <v>2161</v>
      </c>
      <c r="F32" s="89" t="s">
        <v>264</v>
      </c>
      <c r="G32" s="87"/>
      <c r="H32" s="85">
        <v>13654</v>
      </c>
      <c r="I32" s="48">
        <f t="shared" si="0"/>
        <v>2786914.5248000114</v>
      </c>
    </row>
    <row r="33" spans="3:9" s="7" customFormat="1" ht="16.5" x14ac:dyDescent="0.2">
      <c r="C33" s="88"/>
      <c r="D33" s="86">
        <v>45208</v>
      </c>
      <c r="E33" s="99">
        <v>2162</v>
      </c>
      <c r="F33" s="89" t="s">
        <v>45</v>
      </c>
      <c r="G33" s="87"/>
      <c r="H33" s="85"/>
      <c r="I33" s="48">
        <f t="shared" si="0"/>
        <v>2786914.5248000114</v>
      </c>
    </row>
    <row r="34" spans="3:9" s="7" customFormat="1" ht="16.5" x14ac:dyDescent="0.2">
      <c r="C34" s="88"/>
      <c r="D34" s="86">
        <v>45208</v>
      </c>
      <c r="E34" s="99">
        <v>2163</v>
      </c>
      <c r="F34" s="89" t="s">
        <v>265</v>
      </c>
      <c r="G34" s="87"/>
      <c r="H34" s="85">
        <v>2060.16</v>
      </c>
      <c r="I34" s="48">
        <f t="shared" si="0"/>
        <v>2784854.3648000113</v>
      </c>
    </row>
    <row r="35" spans="3:9" s="7" customFormat="1" ht="16.5" x14ac:dyDescent="0.2">
      <c r="C35" s="88"/>
      <c r="D35" s="86">
        <v>45208</v>
      </c>
      <c r="E35" s="99">
        <v>2164</v>
      </c>
      <c r="F35" s="89" t="s">
        <v>266</v>
      </c>
      <c r="G35" s="87"/>
      <c r="H35" s="85">
        <v>11600</v>
      </c>
      <c r="I35" s="48">
        <f t="shared" si="0"/>
        <v>2773254.3648000113</v>
      </c>
    </row>
    <row r="36" spans="3:9" s="7" customFormat="1" ht="16.5" x14ac:dyDescent="0.2">
      <c r="C36" s="88"/>
      <c r="D36" s="86">
        <v>45208</v>
      </c>
      <c r="E36" s="99">
        <v>2165</v>
      </c>
      <c r="F36" s="89" t="s">
        <v>267</v>
      </c>
      <c r="G36" s="87"/>
      <c r="H36" s="85">
        <v>2060.16</v>
      </c>
      <c r="I36" s="48">
        <f t="shared" si="0"/>
        <v>2771194.2048000111</v>
      </c>
    </row>
    <row r="37" spans="3:9" s="7" customFormat="1" ht="16.5" x14ac:dyDescent="0.2">
      <c r="C37" s="88"/>
      <c r="D37" s="86">
        <v>45208</v>
      </c>
      <c r="E37" s="99">
        <v>2166</v>
      </c>
      <c r="F37" s="89" t="s">
        <v>268</v>
      </c>
      <c r="G37" s="87"/>
      <c r="H37" s="85">
        <v>36600</v>
      </c>
      <c r="I37" s="48">
        <f t="shared" si="0"/>
        <v>2734594.2048000111</v>
      </c>
    </row>
    <row r="38" spans="3:9" s="7" customFormat="1" ht="16.5" x14ac:dyDescent="0.2">
      <c r="C38" s="88"/>
      <c r="D38" s="86">
        <v>45208</v>
      </c>
      <c r="E38" s="99">
        <v>2167</v>
      </c>
      <c r="F38" s="89" t="s">
        <v>269</v>
      </c>
      <c r="G38" s="87"/>
      <c r="H38" s="85">
        <v>2060.16</v>
      </c>
      <c r="I38" s="48">
        <f t="shared" si="0"/>
        <v>2732534.044800011</v>
      </c>
    </row>
    <row r="39" spans="3:9" s="7" customFormat="1" ht="16.5" x14ac:dyDescent="0.2">
      <c r="C39" s="88"/>
      <c r="D39" s="86">
        <v>45210</v>
      </c>
      <c r="E39" s="99">
        <v>2168</v>
      </c>
      <c r="F39" s="89" t="s">
        <v>270</v>
      </c>
      <c r="G39" s="87"/>
      <c r="H39" s="85">
        <v>15000</v>
      </c>
      <c r="I39" s="48">
        <f t="shared" si="0"/>
        <v>2717534.044800011</v>
      </c>
    </row>
    <row r="40" spans="3:9" s="7" customFormat="1" ht="16.5" x14ac:dyDescent="0.2">
      <c r="C40" s="88"/>
      <c r="D40" s="86">
        <v>45210</v>
      </c>
      <c r="E40" s="99">
        <v>2169</v>
      </c>
      <c r="F40" s="89" t="s">
        <v>271</v>
      </c>
      <c r="G40" s="87"/>
      <c r="H40" s="85">
        <v>10000</v>
      </c>
      <c r="I40" s="48">
        <f t="shared" si="0"/>
        <v>2707534.044800011</v>
      </c>
    </row>
    <row r="41" spans="3:9" s="7" customFormat="1" ht="16.5" x14ac:dyDescent="0.2">
      <c r="C41" s="88"/>
      <c r="D41" s="86">
        <v>45210</v>
      </c>
      <c r="E41" s="99">
        <v>2170</v>
      </c>
      <c r="F41" s="89" t="s">
        <v>272</v>
      </c>
      <c r="G41" s="87"/>
      <c r="H41" s="85">
        <v>21415.34</v>
      </c>
      <c r="I41" s="48">
        <f t="shared" si="0"/>
        <v>2686118.7048000111</v>
      </c>
    </row>
    <row r="42" spans="3:9" s="7" customFormat="1" ht="16.5" x14ac:dyDescent="0.2">
      <c r="C42" s="88"/>
      <c r="D42" s="86">
        <v>45210</v>
      </c>
      <c r="E42" s="99">
        <v>2171</v>
      </c>
      <c r="F42" s="89" t="s">
        <v>273</v>
      </c>
      <c r="G42" s="87"/>
      <c r="H42" s="85">
        <v>1500</v>
      </c>
      <c r="I42" s="48">
        <f t="shared" si="0"/>
        <v>2684618.7048000111</v>
      </c>
    </row>
    <row r="43" spans="3:9" s="7" customFormat="1" ht="28.5" x14ac:dyDescent="0.2">
      <c r="C43" s="88"/>
      <c r="D43" s="86">
        <v>45210</v>
      </c>
      <c r="E43" s="99">
        <v>2172</v>
      </c>
      <c r="F43" s="89" t="s">
        <v>274</v>
      </c>
      <c r="G43" s="87"/>
      <c r="H43" s="85">
        <v>2060.16</v>
      </c>
      <c r="I43" s="48">
        <f t="shared" si="0"/>
        <v>2682558.544800011</v>
      </c>
    </row>
    <row r="44" spans="3:9" s="7" customFormat="1" ht="16.5" x14ac:dyDescent="0.2">
      <c r="C44" s="88"/>
      <c r="D44" s="86">
        <v>45210</v>
      </c>
      <c r="E44" s="99">
        <v>2173</v>
      </c>
      <c r="F44" s="89" t="s">
        <v>275</v>
      </c>
      <c r="G44" s="87"/>
      <c r="H44" s="85">
        <v>1292.56</v>
      </c>
      <c r="I44" s="48">
        <f t="shared" si="0"/>
        <v>2681265.9848000109</v>
      </c>
    </row>
    <row r="45" spans="3:9" s="7" customFormat="1" ht="28.5" x14ac:dyDescent="0.2">
      <c r="C45" s="88"/>
      <c r="D45" s="86">
        <v>45210</v>
      </c>
      <c r="E45" s="99">
        <v>2174</v>
      </c>
      <c r="F45" s="89" t="s">
        <v>276</v>
      </c>
      <c r="G45" s="87"/>
      <c r="H45" s="85">
        <v>2006.6</v>
      </c>
      <c r="I45" s="48">
        <f t="shared" si="0"/>
        <v>2679259.3848000108</v>
      </c>
    </row>
    <row r="46" spans="3:9" s="7" customFormat="1" ht="16.5" x14ac:dyDescent="0.2">
      <c r="C46" s="88"/>
      <c r="D46" s="86">
        <v>45210</v>
      </c>
      <c r="E46" s="99">
        <v>2175</v>
      </c>
      <c r="F46" s="89" t="s">
        <v>277</v>
      </c>
      <c r="G46" s="87"/>
      <c r="H46" s="85">
        <v>2006.6</v>
      </c>
      <c r="I46" s="48">
        <f t="shared" si="0"/>
        <v>2677252.7848000107</v>
      </c>
    </row>
    <row r="47" spans="3:9" s="7" customFormat="1" ht="28.5" x14ac:dyDescent="0.2">
      <c r="C47" s="88"/>
      <c r="D47" s="86">
        <v>45210</v>
      </c>
      <c r="E47" s="99">
        <v>2176</v>
      </c>
      <c r="F47" s="89" t="s">
        <v>278</v>
      </c>
      <c r="G47" s="87"/>
      <c r="H47" s="85">
        <v>7305</v>
      </c>
      <c r="I47" s="48">
        <f t="shared" si="0"/>
        <v>2669947.7848000107</v>
      </c>
    </row>
    <row r="48" spans="3:9" s="7" customFormat="1" ht="16.5" x14ac:dyDescent="0.2">
      <c r="C48" s="88"/>
      <c r="D48" s="86">
        <v>45210</v>
      </c>
      <c r="E48" s="99">
        <v>2177</v>
      </c>
      <c r="F48" s="89" t="s">
        <v>279</v>
      </c>
      <c r="G48" s="87"/>
      <c r="H48" s="85">
        <v>4493.8100000000004</v>
      </c>
      <c r="I48" s="48">
        <f t="shared" si="0"/>
        <v>2665453.9748000107</v>
      </c>
    </row>
    <row r="49" spans="3:9" s="7" customFormat="1" ht="16.5" x14ac:dyDescent="0.2">
      <c r="C49" s="88"/>
      <c r="D49" s="86">
        <v>45210</v>
      </c>
      <c r="E49" s="99">
        <v>2178</v>
      </c>
      <c r="F49" s="89" t="s">
        <v>280</v>
      </c>
      <c r="G49" s="87"/>
      <c r="H49" s="85">
        <v>1500</v>
      </c>
      <c r="I49" s="48">
        <f t="shared" si="0"/>
        <v>2663953.9748000107</v>
      </c>
    </row>
    <row r="50" spans="3:9" s="7" customFormat="1" ht="16.5" x14ac:dyDescent="0.2">
      <c r="C50" s="88"/>
      <c r="D50" s="86">
        <v>45212</v>
      </c>
      <c r="E50" s="99">
        <v>2179</v>
      </c>
      <c r="F50" s="89" t="s">
        <v>45</v>
      </c>
      <c r="G50" s="87"/>
      <c r="H50" s="85"/>
      <c r="I50" s="48">
        <f t="shared" si="0"/>
        <v>2663953.9748000107</v>
      </c>
    </row>
    <row r="51" spans="3:9" s="7" customFormat="1" ht="16.5" x14ac:dyDescent="0.2">
      <c r="C51" s="88"/>
      <c r="D51" s="86">
        <v>45212</v>
      </c>
      <c r="E51" s="99">
        <v>2180</v>
      </c>
      <c r="F51" s="89" t="s">
        <v>45</v>
      </c>
      <c r="G51" s="87"/>
      <c r="H51" s="85"/>
      <c r="I51" s="48">
        <f t="shared" si="0"/>
        <v>2663953.9748000107</v>
      </c>
    </row>
    <row r="52" spans="3:9" s="7" customFormat="1" ht="16.5" x14ac:dyDescent="0.2">
      <c r="C52" s="88"/>
      <c r="D52" s="86">
        <v>45212</v>
      </c>
      <c r="E52" s="99">
        <v>2181</v>
      </c>
      <c r="F52" s="89" t="s">
        <v>45</v>
      </c>
      <c r="G52" s="87"/>
      <c r="H52" s="85"/>
      <c r="I52" s="48">
        <f t="shared" si="0"/>
        <v>2663953.9748000107</v>
      </c>
    </row>
    <row r="53" spans="3:9" s="7" customFormat="1" ht="16.5" x14ac:dyDescent="0.2">
      <c r="C53" s="88"/>
      <c r="D53" s="86">
        <v>45212</v>
      </c>
      <c r="E53" s="99">
        <v>2182</v>
      </c>
      <c r="F53" s="89" t="s">
        <v>67</v>
      </c>
      <c r="G53" s="87"/>
      <c r="H53" s="85">
        <v>39784.959999999999</v>
      </c>
      <c r="I53" s="48">
        <f t="shared" si="0"/>
        <v>2624169.0148000107</v>
      </c>
    </row>
    <row r="54" spans="3:9" s="7" customFormat="1" ht="28.5" x14ac:dyDescent="0.2">
      <c r="C54" s="88"/>
      <c r="D54" s="86">
        <v>45218</v>
      </c>
      <c r="E54" s="99"/>
      <c r="F54" s="148" t="s">
        <v>281</v>
      </c>
      <c r="G54" s="87"/>
      <c r="H54" s="85">
        <v>500</v>
      </c>
      <c r="I54" s="48">
        <f t="shared" si="0"/>
        <v>2623669.0148000107</v>
      </c>
    </row>
    <row r="55" spans="3:9" s="7" customFormat="1" ht="16.5" x14ac:dyDescent="0.2">
      <c r="C55" s="88"/>
      <c r="D55" s="86">
        <v>45219</v>
      </c>
      <c r="E55" s="99"/>
      <c r="F55" s="148" t="s">
        <v>12</v>
      </c>
      <c r="G55" s="87"/>
      <c r="H55" s="85">
        <v>22.5</v>
      </c>
      <c r="I55" s="48">
        <f t="shared" si="0"/>
        <v>2623646.5148000107</v>
      </c>
    </row>
    <row r="56" spans="3:9" s="7" customFormat="1" ht="16.5" x14ac:dyDescent="0.2">
      <c r="C56" s="88"/>
      <c r="D56" s="86">
        <v>45222</v>
      </c>
      <c r="E56" s="99"/>
      <c r="F56" s="148" t="s">
        <v>12</v>
      </c>
      <c r="G56" s="87"/>
      <c r="H56" s="85">
        <v>59.68</v>
      </c>
      <c r="I56" s="48">
        <f t="shared" si="0"/>
        <v>2623586.8348000105</v>
      </c>
    </row>
    <row r="57" spans="3:9" s="7" customFormat="1" ht="16.5" x14ac:dyDescent="0.2">
      <c r="C57" s="88"/>
      <c r="D57" s="86">
        <v>45223</v>
      </c>
      <c r="E57" s="99" t="s">
        <v>84</v>
      </c>
      <c r="F57" s="148" t="s">
        <v>82</v>
      </c>
      <c r="G57" s="87"/>
      <c r="H57" s="85">
        <v>19009.2</v>
      </c>
      <c r="I57" s="48">
        <f t="shared" si="0"/>
        <v>2604577.6348000104</v>
      </c>
    </row>
    <row r="58" spans="3:9" s="7" customFormat="1" ht="28.5" x14ac:dyDescent="0.2">
      <c r="C58" s="88"/>
      <c r="D58" s="86">
        <v>45223</v>
      </c>
      <c r="E58" s="99" t="s">
        <v>84</v>
      </c>
      <c r="F58" s="148" t="s">
        <v>83</v>
      </c>
      <c r="G58" s="87"/>
      <c r="H58" s="85">
        <v>1732.5</v>
      </c>
      <c r="I58" s="48">
        <f t="shared" si="0"/>
        <v>2602845.1348000104</v>
      </c>
    </row>
    <row r="59" spans="3:9" s="7" customFormat="1" ht="16.5" x14ac:dyDescent="0.2">
      <c r="C59" s="88"/>
      <c r="D59" s="86">
        <v>45224</v>
      </c>
      <c r="E59" s="99"/>
      <c r="F59" s="148" t="s">
        <v>12</v>
      </c>
      <c r="G59" s="87"/>
      <c r="H59" s="85">
        <v>1282.6200000000001</v>
      </c>
      <c r="I59" s="48">
        <f t="shared" si="0"/>
        <v>2601562.5148000102</v>
      </c>
    </row>
    <row r="60" spans="3:9" s="7" customFormat="1" ht="16.5" x14ac:dyDescent="0.2">
      <c r="C60" s="88"/>
      <c r="D60" s="86">
        <v>45225</v>
      </c>
      <c r="E60" s="99"/>
      <c r="F60" s="148" t="s">
        <v>12</v>
      </c>
      <c r="G60" s="87"/>
      <c r="H60" s="85">
        <v>31.92</v>
      </c>
      <c r="I60" s="48">
        <f t="shared" si="0"/>
        <v>2601530.5948000103</v>
      </c>
    </row>
    <row r="61" spans="3:9" s="7" customFormat="1" ht="16.5" x14ac:dyDescent="0.2">
      <c r="C61" s="88"/>
      <c r="D61" s="86">
        <v>45225</v>
      </c>
      <c r="E61" s="99" t="s">
        <v>282</v>
      </c>
      <c r="F61" s="148" t="s">
        <v>283</v>
      </c>
      <c r="G61" s="87"/>
      <c r="H61" s="85">
        <v>765.51</v>
      </c>
      <c r="I61" s="48">
        <f t="shared" si="0"/>
        <v>2600765.0848000105</v>
      </c>
    </row>
    <row r="62" spans="3:9" s="7" customFormat="1" ht="16.5" x14ac:dyDescent="0.2">
      <c r="C62" s="88"/>
      <c r="D62" s="86">
        <v>45226</v>
      </c>
      <c r="E62" s="99"/>
      <c r="F62" s="148" t="s">
        <v>12</v>
      </c>
      <c r="G62" s="87"/>
      <c r="H62" s="85">
        <v>74.739999999999995</v>
      </c>
      <c r="I62" s="48">
        <f t="shared" si="0"/>
        <v>2600690.3448000103</v>
      </c>
    </row>
    <row r="63" spans="3:9" s="7" customFormat="1" ht="16.5" x14ac:dyDescent="0.2">
      <c r="C63" s="88"/>
      <c r="D63" s="86">
        <v>45226</v>
      </c>
      <c r="E63" s="99" t="s">
        <v>284</v>
      </c>
      <c r="F63" s="148" t="s">
        <v>285</v>
      </c>
      <c r="G63" s="87"/>
      <c r="H63" s="85">
        <v>708450.99</v>
      </c>
      <c r="I63" s="48">
        <f t="shared" si="0"/>
        <v>1892239.3548000103</v>
      </c>
    </row>
    <row r="64" spans="3:9" s="7" customFormat="1" ht="16.5" x14ac:dyDescent="0.2">
      <c r="C64" s="88"/>
      <c r="D64" s="86">
        <v>45229</v>
      </c>
      <c r="E64" s="99"/>
      <c r="F64" s="148" t="s">
        <v>12</v>
      </c>
      <c r="G64" s="87"/>
      <c r="H64" s="85">
        <v>37.83</v>
      </c>
      <c r="I64" s="48">
        <f t="shared" si="0"/>
        <v>1892201.5248000103</v>
      </c>
    </row>
    <row r="65" spans="3:94" s="7" customFormat="1" ht="28.5" x14ac:dyDescent="0.2">
      <c r="C65" s="88"/>
      <c r="D65" s="86">
        <v>45230</v>
      </c>
      <c r="E65" s="99">
        <v>2183</v>
      </c>
      <c r="F65" s="148" t="s">
        <v>286</v>
      </c>
      <c r="G65" s="87"/>
      <c r="H65" s="85">
        <v>76069.399999999994</v>
      </c>
      <c r="I65" s="48">
        <f t="shared" si="0"/>
        <v>1816132.1248000104</v>
      </c>
    </row>
    <row r="66" spans="3:94" s="7" customFormat="1" ht="28.5" x14ac:dyDescent="0.2">
      <c r="C66" s="88"/>
      <c r="D66" s="86">
        <v>45230</v>
      </c>
      <c r="E66" s="99">
        <v>2184</v>
      </c>
      <c r="F66" s="148" t="s">
        <v>251</v>
      </c>
      <c r="G66" s="87"/>
      <c r="H66" s="85">
        <v>28800</v>
      </c>
      <c r="I66" s="48">
        <f t="shared" si="0"/>
        <v>1787332.1248000104</v>
      </c>
    </row>
    <row r="67" spans="3:94" s="7" customFormat="1" ht="16.5" x14ac:dyDescent="0.2">
      <c r="C67" s="88"/>
      <c r="D67" s="86">
        <v>45230</v>
      </c>
      <c r="E67" s="99">
        <v>2185</v>
      </c>
      <c r="F67" s="148" t="s">
        <v>287</v>
      </c>
      <c r="G67" s="87"/>
      <c r="H67" s="85">
        <v>21000</v>
      </c>
      <c r="I67" s="48">
        <f t="shared" si="0"/>
        <v>1766332.1248000104</v>
      </c>
    </row>
    <row r="68" spans="3:94" s="7" customFormat="1" ht="16.5" x14ac:dyDescent="0.2">
      <c r="C68" s="88"/>
      <c r="D68" s="86">
        <v>45230</v>
      </c>
      <c r="E68" s="99"/>
      <c r="F68" s="148" t="s">
        <v>12</v>
      </c>
      <c r="G68" s="87"/>
      <c r="H68" s="85">
        <v>17.399999999999999</v>
      </c>
      <c r="I68" s="48">
        <f t="shared" si="0"/>
        <v>1766314.7248000104</v>
      </c>
    </row>
    <row r="69" spans="3:94" s="7" customFormat="1" ht="29.25" thickBot="1" x14ac:dyDescent="0.25">
      <c r="C69" s="88"/>
      <c r="D69" s="86">
        <v>45230</v>
      </c>
      <c r="E69" s="99"/>
      <c r="F69" s="148" t="s">
        <v>29</v>
      </c>
      <c r="G69" s="87"/>
      <c r="H69" s="85">
        <v>175</v>
      </c>
      <c r="I69" s="48">
        <f t="shared" si="0"/>
        <v>1766139.7248000104</v>
      </c>
    </row>
    <row r="70" spans="3:94" s="7" customFormat="1" ht="16.5" hidden="1" x14ac:dyDescent="0.2">
      <c r="C70" s="88"/>
      <c r="D70" s="86"/>
      <c r="E70" s="99"/>
      <c r="F70" s="89"/>
      <c r="G70" s="87"/>
      <c r="H70" s="85"/>
      <c r="I70" s="48">
        <f t="shared" si="0"/>
        <v>1766139.7248000104</v>
      </c>
    </row>
    <row r="71" spans="3:94" s="7" customFormat="1" ht="16.5" hidden="1" x14ac:dyDescent="0.2">
      <c r="C71" s="88"/>
      <c r="D71" s="86"/>
      <c r="E71" s="99"/>
      <c r="F71" s="89"/>
      <c r="G71" s="87"/>
      <c r="H71" s="85"/>
      <c r="I71" s="48">
        <f t="shared" si="0"/>
        <v>1766139.7248000104</v>
      </c>
    </row>
    <row r="72" spans="3:94" s="7" customFormat="1" ht="16.5" hidden="1" x14ac:dyDescent="0.2">
      <c r="C72" s="88"/>
      <c r="D72" s="86"/>
      <c r="E72" s="99"/>
      <c r="F72" s="89"/>
      <c r="G72" s="87"/>
      <c r="H72" s="85"/>
      <c r="I72" s="48">
        <f t="shared" si="0"/>
        <v>1766139.7248000104</v>
      </c>
    </row>
    <row r="73" spans="3:94" s="7" customFormat="1" ht="16.5" hidden="1" x14ac:dyDescent="0.2">
      <c r="C73" s="88"/>
      <c r="D73" s="86"/>
      <c r="E73" s="99"/>
      <c r="F73" s="89"/>
      <c r="G73" s="87"/>
      <c r="H73" s="85"/>
      <c r="I73" s="48">
        <f t="shared" si="0"/>
        <v>1766139.7248000104</v>
      </c>
    </row>
    <row r="74" spans="3:94" s="7" customFormat="1" ht="16.5" hidden="1" x14ac:dyDescent="0.2">
      <c r="C74" s="88"/>
      <c r="D74" s="86"/>
      <c r="E74" s="99"/>
      <c r="F74" s="89"/>
      <c r="G74" s="87"/>
      <c r="H74" s="85"/>
      <c r="I74" s="48">
        <f t="shared" si="0"/>
        <v>1766139.7248000104</v>
      </c>
    </row>
    <row r="75" spans="3:94" s="7" customFormat="1" ht="16.5" hidden="1" x14ac:dyDescent="0.2">
      <c r="C75" s="88"/>
      <c r="D75" s="86"/>
      <c r="E75" s="99"/>
      <c r="F75" s="89"/>
      <c r="G75" s="87"/>
      <c r="H75" s="85"/>
      <c r="I75" s="48">
        <f t="shared" si="0"/>
        <v>1766139.7248000104</v>
      </c>
    </row>
    <row r="76" spans="3:94" s="7" customFormat="1" ht="16.5" hidden="1" x14ac:dyDescent="0.2">
      <c r="C76" s="88"/>
      <c r="D76" s="86"/>
      <c r="E76" s="99"/>
      <c r="F76" s="89"/>
      <c r="G76" s="87"/>
      <c r="H76" s="85"/>
      <c r="I76" s="48">
        <f t="shared" si="0"/>
        <v>1766139.7248000104</v>
      </c>
    </row>
    <row r="77" spans="3:94" s="7" customFormat="1" ht="15.75" hidden="1" customHeight="1" thickBot="1" x14ac:dyDescent="0.25">
      <c r="C77" s="88"/>
      <c r="D77" s="86"/>
      <c r="E77" s="99"/>
      <c r="F77" s="148"/>
      <c r="G77" s="87"/>
      <c r="H77" s="85"/>
      <c r="I77" s="48">
        <f t="shared" si="0"/>
        <v>1766139.7248000104</v>
      </c>
    </row>
    <row r="78" spans="3:94" s="11" customFormat="1" ht="17.25" thickBot="1" x14ac:dyDescent="0.25">
      <c r="C78" s="242" t="s">
        <v>8</v>
      </c>
      <c r="D78" s="243"/>
      <c r="E78" s="243"/>
      <c r="F78" s="243"/>
      <c r="G78" s="90">
        <f>SUM(G14:G77)</f>
        <v>3047445.22</v>
      </c>
      <c r="H78" s="90">
        <f>SUM(H14:H77)</f>
        <v>1243400.5729999999</v>
      </c>
      <c r="I78" s="91">
        <f>+I13+G78-H78</f>
        <v>1766139.7248000121</v>
      </c>
      <c r="J78" s="25">
        <f>+I78-'[1]CTA. OPERATIVA.(160)'!$J$820</f>
        <v>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127"/>
      <c r="D79" s="127"/>
      <c r="E79" s="127"/>
      <c r="F79" s="127"/>
      <c r="G79" s="128"/>
      <c r="H79" s="128"/>
      <c r="I79" s="82"/>
      <c r="J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127"/>
      <c r="D80" s="127"/>
      <c r="E80" s="127"/>
      <c r="F80" s="127"/>
      <c r="G80" s="128"/>
      <c r="H80" s="128"/>
      <c r="I80" s="82"/>
      <c r="J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5"/>
      <c r="E81" s="5"/>
      <c r="F81" s="36"/>
      <c r="G81" s="9"/>
      <c r="H81" s="79"/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78" t="s">
        <v>37</v>
      </c>
      <c r="E82" s="9"/>
      <c r="F82" s="79" t="s">
        <v>39</v>
      </c>
      <c r="G82" s="9"/>
      <c r="H82" s="78" t="s">
        <v>38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78" t="s">
        <v>30</v>
      </c>
      <c r="E83" s="9"/>
      <c r="F83" s="78" t="s">
        <v>31</v>
      </c>
      <c r="G83" s="9"/>
      <c r="H83" s="78" t="s">
        <v>35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78" t="s">
        <v>32</v>
      </c>
      <c r="E84" s="9"/>
      <c r="F84" s="78" t="s">
        <v>68</v>
      </c>
      <c r="G84" s="9"/>
      <c r="H84" s="78" t="s">
        <v>42</v>
      </c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78" t="s">
        <v>33</v>
      </c>
      <c r="E85" s="9"/>
      <c r="F85" s="78" t="s">
        <v>34</v>
      </c>
      <c r="G85" s="9"/>
      <c r="H85" s="78" t="s">
        <v>36</v>
      </c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6.5" x14ac:dyDescent="0.2">
      <c r="C86" s="5"/>
      <c r="D86" s="9"/>
      <c r="E86" s="1"/>
      <c r="F86" s="78"/>
      <c r="G86" s="9"/>
      <c r="H86" s="78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6.5" x14ac:dyDescent="0.2">
      <c r="C87" s="5"/>
      <c r="D87" s="9"/>
      <c r="E87" s="9"/>
      <c r="G87" s="9"/>
      <c r="H87" s="1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s="11" customFormat="1" ht="18" x14ac:dyDescent="0.2">
      <c r="C88" s="22"/>
      <c r="D88" s="9"/>
      <c r="E88" s="9"/>
      <c r="G88" s="9"/>
      <c r="H88" s="9"/>
      <c r="I88" s="9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</row>
    <row r="89" spans="3:94" s="11" customFormat="1" ht="18" x14ac:dyDescent="0.2">
      <c r="C89" s="22"/>
      <c r="D89" s="9"/>
      <c r="E89" s="9"/>
      <c r="F89" s="79"/>
      <c r="G89" s="9"/>
      <c r="H89" s="9"/>
      <c r="I89" s="9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</row>
    <row r="90" spans="3:94" x14ac:dyDescent="0.2">
      <c r="E90" s="9"/>
    </row>
    <row r="108" spans="3:3" ht="15" x14ac:dyDescent="0.2">
      <c r="C108" s="81"/>
    </row>
  </sheetData>
  <mergeCells count="8">
    <mergeCell ref="C78:F78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8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S97"/>
  <sheetViews>
    <sheetView tabSelected="1" topLeftCell="C22" zoomScale="85" zoomScaleNormal="85" zoomScaleSheetLayoutView="70" workbookViewId="0">
      <selection activeCell="E66" sqref="E66"/>
    </sheetView>
  </sheetViews>
  <sheetFormatPr baseColWidth="10" defaultColWidth="9.140625" defaultRowHeight="12.75" x14ac:dyDescent="0.2"/>
  <cols>
    <col min="1" max="1" width="0" style="198" hidden="1" customWidth="1"/>
    <col min="2" max="2" width="4.42578125" style="198" hidden="1" customWidth="1"/>
    <col min="3" max="3" width="4.7109375" style="198" customWidth="1"/>
    <col min="4" max="4" width="5.85546875" style="206" customWidth="1"/>
    <col min="5" max="5" width="15.85546875" style="206" customWidth="1"/>
    <col min="6" max="6" width="15.85546875" style="206" hidden="1" customWidth="1"/>
    <col min="7" max="7" width="13.7109375" style="206" customWidth="1"/>
    <col min="8" max="8" width="52.140625" style="206" customWidth="1"/>
    <col min="9" max="9" width="23.85546875" style="206" customWidth="1"/>
    <col min="10" max="10" width="21.140625" style="206" customWidth="1"/>
    <col min="11" max="11" width="25.7109375" style="206" customWidth="1"/>
    <col min="12" max="12" width="24.5703125" style="198" customWidth="1"/>
    <col min="13" max="15" width="9.140625" style="198"/>
    <col min="16" max="16384" width="9.140625" style="206"/>
  </cols>
  <sheetData>
    <row r="1" spans="1:13" s="198" customFormat="1" x14ac:dyDescent="0.2"/>
    <row r="2" spans="1:13" s="199" customFormat="1" ht="12" customHeight="1" x14ac:dyDescent="0.2"/>
    <row r="3" spans="1:13" s="199" customFormat="1" ht="12" customHeight="1" x14ac:dyDescent="0.2"/>
    <row r="4" spans="1:13" s="199" customFormat="1" ht="12" customHeight="1" x14ac:dyDescent="0.2"/>
    <row r="5" spans="1:13" s="200" customFormat="1" ht="18" customHeight="1" x14ac:dyDescent="0.2">
      <c r="C5" s="201"/>
      <c r="D5" s="201"/>
      <c r="E5" s="202"/>
      <c r="F5" s="202"/>
      <c r="G5" s="201"/>
      <c r="H5" s="201"/>
      <c r="I5" s="201"/>
      <c r="J5" s="201"/>
      <c r="K5" s="201"/>
      <c r="L5" s="201"/>
      <c r="M5" s="201"/>
    </row>
    <row r="6" spans="1:13" s="203" customFormat="1" ht="19.5" customHeight="1" x14ac:dyDescent="0.2">
      <c r="A6" s="203" t="s">
        <v>9</v>
      </c>
    </row>
    <row r="7" spans="1:13" s="200" customFormat="1" ht="19.5" customHeight="1" x14ac:dyDescent="0.2">
      <c r="C7" s="203"/>
      <c r="D7" s="246" t="s">
        <v>10</v>
      </c>
      <c r="E7" s="246"/>
      <c r="F7" s="246"/>
      <c r="G7" s="246"/>
      <c r="H7" s="246"/>
      <c r="I7" s="246"/>
      <c r="J7" s="246"/>
      <c r="K7" s="246"/>
      <c r="L7" s="201"/>
      <c r="M7" s="201"/>
    </row>
    <row r="8" spans="1:13" s="199" customFormat="1" x14ac:dyDescent="0.2">
      <c r="C8" s="204"/>
      <c r="D8" s="247" t="s">
        <v>18</v>
      </c>
      <c r="E8" s="247"/>
      <c r="F8" s="247"/>
      <c r="G8" s="247"/>
      <c r="H8" s="247"/>
      <c r="I8" s="247"/>
      <c r="J8" s="247"/>
      <c r="K8" s="247"/>
    </row>
    <row r="9" spans="1:13" s="205" customFormat="1" ht="18" customHeight="1" x14ac:dyDescent="0.2">
      <c r="B9" s="204"/>
      <c r="C9" s="204"/>
      <c r="D9" s="247" t="s">
        <v>20</v>
      </c>
      <c r="E9" s="247"/>
      <c r="F9" s="247"/>
      <c r="G9" s="247"/>
      <c r="H9" s="247"/>
      <c r="I9" s="247"/>
      <c r="J9" s="247"/>
      <c r="K9" s="247"/>
    </row>
    <row r="10" spans="1:13" s="199" customFormat="1" ht="18.75" customHeight="1" thickBot="1" x14ac:dyDescent="0.25">
      <c r="D10" s="250" t="s">
        <v>86</v>
      </c>
      <c r="E10" s="250"/>
      <c r="F10" s="250"/>
      <c r="G10" s="250"/>
      <c r="H10" s="250"/>
      <c r="I10" s="250"/>
      <c r="J10" s="250"/>
      <c r="K10" s="250"/>
    </row>
    <row r="11" spans="1:13" ht="18.75" customHeight="1" thickTop="1" thickBot="1" x14ac:dyDescent="0.25">
      <c r="D11" s="251"/>
      <c r="E11" s="252" t="s">
        <v>18</v>
      </c>
      <c r="F11" s="252"/>
      <c r="G11" s="252"/>
      <c r="H11" s="252"/>
      <c r="I11" s="252"/>
      <c r="J11" s="252"/>
      <c r="K11" s="252"/>
    </row>
    <row r="12" spans="1:13" ht="18" customHeight="1" thickTop="1" thickBot="1" x14ac:dyDescent="0.25">
      <c r="D12" s="251"/>
      <c r="E12" s="253" t="s">
        <v>7</v>
      </c>
      <c r="F12" s="253"/>
      <c r="G12" s="253"/>
      <c r="H12" s="253"/>
      <c r="I12" s="253"/>
      <c r="J12" s="253"/>
      <c r="K12" s="207">
        <f>'[1]CTA. NOMINA 2000'!$G$866</f>
        <v>12583.463999938918</v>
      </c>
    </row>
    <row r="13" spans="1:13" ht="36" customHeight="1" thickTop="1" thickBot="1" x14ac:dyDescent="0.25">
      <c r="D13" s="251"/>
      <c r="E13" s="208" t="s">
        <v>4</v>
      </c>
      <c r="F13" s="208" t="s">
        <v>116</v>
      </c>
      <c r="G13" s="208" t="s">
        <v>5</v>
      </c>
      <c r="H13" s="208" t="s">
        <v>6</v>
      </c>
      <c r="I13" s="208" t="s">
        <v>0</v>
      </c>
      <c r="J13" s="208" t="s">
        <v>1</v>
      </c>
      <c r="K13" s="209" t="s">
        <v>2</v>
      </c>
    </row>
    <row r="14" spans="1:13" s="210" customFormat="1" ht="21.75" customHeight="1" thickTop="1" x14ac:dyDescent="0.2">
      <c r="D14" s="211"/>
      <c r="E14" s="212"/>
      <c r="F14" s="212"/>
      <c r="G14" s="211"/>
      <c r="H14" s="212">
        <v>45199</v>
      </c>
      <c r="I14" s="213"/>
      <c r="J14" s="214">
        <v>0</v>
      </c>
      <c r="K14" s="213">
        <f>+K12</f>
        <v>12583.463999938918</v>
      </c>
    </row>
    <row r="15" spans="1:13" s="210" customFormat="1" ht="25.5" x14ac:dyDescent="0.2">
      <c r="D15" s="215"/>
      <c r="E15" s="216">
        <v>45203</v>
      </c>
      <c r="F15" s="216"/>
      <c r="G15" s="217"/>
      <c r="H15" s="218" t="s">
        <v>23</v>
      </c>
      <c r="I15" s="219">
        <v>1370985.22</v>
      </c>
      <c r="J15" s="219"/>
      <c r="K15" s="219">
        <f>K14+I15-J15</f>
        <v>1383568.6839999389</v>
      </c>
    </row>
    <row r="16" spans="1:13" s="210" customFormat="1" ht="24" customHeight="1" x14ac:dyDescent="0.2">
      <c r="D16" s="215"/>
      <c r="E16" s="216">
        <v>45203</v>
      </c>
      <c r="F16" s="216"/>
      <c r="G16" s="217"/>
      <c r="H16" s="220" t="s">
        <v>23</v>
      </c>
      <c r="I16" s="219"/>
      <c r="J16" s="219">
        <v>1370985.22</v>
      </c>
      <c r="K16" s="219">
        <f>K15+I16-J16</f>
        <v>12583.463999938918</v>
      </c>
    </row>
    <row r="17" spans="4:12" s="210" customFormat="1" ht="25.5" x14ac:dyDescent="0.2">
      <c r="D17" s="215"/>
      <c r="E17" s="216">
        <v>45204</v>
      </c>
      <c r="F17" s="216"/>
      <c r="G17" s="217"/>
      <c r="H17" s="220" t="s">
        <v>288</v>
      </c>
      <c r="I17" s="219">
        <v>26750</v>
      </c>
      <c r="J17" s="219"/>
      <c r="K17" s="219">
        <f>K16+I17-J17</f>
        <v>39333.463999938918</v>
      </c>
    </row>
    <row r="18" spans="4:12" s="210" customFormat="1" ht="51" x14ac:dyDescent="0.2">
      <c r="D18" s="215"/>
      <c r="E18" s="216">
        <v>45210</v>
      </c>
      <c r="F18" s="216"/>
      <c r="G18" s="217"/>
      <c r="H18" s="220" t="s">
        <v>289</v>
      </c>
      <c r="I18" s="219">
        <v>500000</v>
      </c>
      <c r="J18" s="219"/>
      <c r="K18" s="219">
        <f>K17+I18-J18</f>
        <v>539333.46399993892</v>
      </c>
    </row>
    <row r="19" spans="4:12" s="210" customFormat="1" ht="25.5" x14ac:dyDescent="0.2">
      <c r="D19" s="215"/>
      <c r="E19" s="216">
        <v>45211</v>
      </c>
      <c r="F19" s="216"/>
      <c r="G19" s="217"/>
      <c r="H19" s="220" t="s">
        <v>27</v>
      </c>
      <c r="I19" s="219">
        <v>26842626.670000002</v>
      </c>
      <c r="J19" s="219"/>
      <c r="K19" s="219">
        <f>K18+I19-J19</f>
        <v>27381960.13399994</v>
      </c>
    </row>
    <row r="20" spans="4:12" s="210" customFormat="1" ht="27.75" customHeight="1" x14ac:dyDescent="0.2">
      <c r="D20" s="215"/>
      <c r="E20" s="216">
        <v>45215</v>
      </c>
      <c r="F20" s="216"/>
      <c r="G20" s="217"/>
      <c r="H20" s="220" t="s">
        <v>27</v>
      </c>
      <c r="I20" s="219">
        <v>1010358.75</v>
      </c>
      <c r="J20" s="219"/>
      <c r="K20" s="219">
        <f t="shared" ref="K20:K54" si="0">K19+I20-J20</f>
        <v>28392318.88399994</v>
      </c>
    </row>
    <row r="21" spans="4:12" s="210" customFormat="1" ht="25.5" x14ac:dyDescent="0.2">
      <c r="D21" s="215"/>
      <c r="E21" s="216">
        <v>45217</v>
      </c>
      <c r="F21" s="216"/>
      <c r="G21" s="217"/>
      <c r="H21" s="220" t="s">
        <v>23</v>
      </c>
      <c r="I21" s="219">
        <v>26842836</v>
      </c>
      <c r="J21" s="219"/>
      <c r="K21" s="219">
        <f t="shared" si="0"/>
        <v>55235154.883999944</v>
      </c>
    </row>
    <row r="22" spans="4:12" s="210" customFormat="1" ht="25.5" x14ac:dyDescent="0.2">
      <c r="D22" s="215"/>
      <c r="E22" s="216">
        <v>45217</v>
      </c>
      <c r="F22" s="216"/>
      <c r="G22" s="217"/>
      <c r="H22" s="220" t="s">
        <v>23</v>
      </c>
      <c r="I22" s="219"/>
      <c r="J22" s="219">
        <v>26842836</v>
      </c>
      <c r="K22" s="219">
        <f t="shared" si="0"/>
        <v>28392318.883999944</v>
      </c>
    </row>
    <row r="23" spans="4:12" s="210" customFormat="1" ht="25.5" x14ac:dyDescent="0.2">
      <c r="D23" s="215"/>
      <c r="E23" s="216">
        <v>45218</v>
      </c>
      <c r="F23" s="216"/>
      <c r="G23" s="217">
        <v>8940</v>
      </c>
      <c r="H23" s="220" t="s">
        <v>290</v>
      </c>
      <c r="I23" s="219"/>
      <c r="J23" s="219">
        <v>100000</v>
      </c>
      <c r="K23" s="219">
        <f t="shared" si="0"/>
        <v>28292318.883999944</v>
      </c>
    </row>
    <row r="24" spans="4:12" s="210" customFormat="1" ht="25.5" x14ac:dyDescent="0.2">
      <c r="D24" s="215"/>
      <c r="E24" s="216">
        <v>45218</v>
      </c>
      <c r="F24" s="216"/>
      <c r="G24" s="217">
        <v>8941</v>
      </c>
      <c r="H24" s="220" t="s">
        <v>44</v>
      </c>
      <c r="I24" s="219"/>
      <c r="J24" s="219">
        <v>11646.4</v>
      </c>
      <c r="K24" s="219">
        <f t="shared" si="0"/>
        <v>28280672.483999945</v>
      </c>
      <c r="L24" s="221"/>
    </row>
    <row r="25" spans="4:12" s="210" customFormat="1" ht="25.5" x14ac:dyDescent="0.2">
      <c r="D25" s="215"/>
      <c r="E25" s="216">
        <v>45218</v>
      </c>
      <c r="F25" s="216"/>
      <c r="G25" s="217">
        <v>8941</v>
      </c>
      <c r="H25" s="220" t="s">
        <v>291</v>
      </c>
      <c r="I25" s="219"/>
      <c r="J25" s="219">
        <v>104817.57</v>
      </c>
      <c r="K25" s="219">
        <f t="shared" si="0"/>
        <v>28175854.913999945</v>
      </c>
    </row>
    <row r="26" spans="4:12" s="210" customFormat="1" ht="24.75" customHeight="1" x14ac:dyDescent="0.2">
      <c r="D26" s="215"/>
      <c r="E26" s="216">
        <v>45218</v>
      </c>
      <c r="F26" s="216"/>
      <c r="G26" s="217">
        <v>8942</v>
      </c>
      <c r="H26" s="220" t="s">
        <v>44</v>
      </c>
      <c r="I26" s="219"/>
      <c r="J26" s="219">
        <v>10419.42</v>
      </c>
      <c r="K26" s="219">
        <f t="shared" si="0"/>
        <v>28165435.493999943</v>
      </c>
    </row>
    <row r="27" spans="4:12" s="210" customFormat="1" ht="25.5" x14ac:dyDescent="0.2">
      <c r="D27" s="215"/>
      <c r="E27" s="216">
        <v>45218</v>
      </c>
      <c r="F27" s="216"/>
      <c r="G27" s="217">
        <v>8942</v>
      </c>
      <c r="H27" s="220" t="s">
        <v>292</v>
      </c>
      <c r="I27" s="219"/>
      <c r="J27" s="219">
        <v>187474.43</v>
      </c>
      <c r="K27" s="219">
        <f t="shared" si="0"/>
        <v>27977961.063999943</v>
      </c>
    </row>
    <row r="28" spans="4:12" s="210" customFormat="1" ht="25.5" x14ac:dyDescent="0.2">
      <c r="D28" s="215"/>
      <c r="E28" s="216">
        <v>45218</v>
      </c>
      <c r="F28" s="216"/>
      <c r="G28" s="217">
        <v>8943</v>
      </c>
      <c r="H28" s="220" t="s">
        <v>44</v>
      </c>
      <c r="I28" s="219"/>
      <c r="J28" s="219">
        <v>261140.41</v>
      </c>
      <c r="K28" s="219">
        <f t="shared" si="0"/>
        <v>27716820.653999943</v>
      </c>
    </row>
    <row r="29" spans="4:12" s="210" customFormat="1" ht="25.5" x14ac:dyDescent="0.2">
      <c r="D29" s="215"/>
      <c r="E29" s="216">
        <v>45218</v>
      </c>
      <c r="F29" s="216"/>
      <c r="G29" s="217">
        <v>8943</v>
      </c>
      <c r="H29" s="220" t="s">
        <v>293</v>
      </c>
      <c r="I29" s="219"/>
      <c r="J29" s="219">
        <v>8681610.9700000007</v>
      </c>
      <c r="K29" s="219">
        <f t="shared" si="0"/>
        <v>19035209.683999941</v>
      </c>
    </row>
    <row r="30" spans="4:12" s="210" customFormat="1" ht="25.5" x14ac:dyDescent="0.2">
      <c r="D30" s="215"/>
      <c r="E30" s="216">
        <v>45218</v>
      </c>
      <c r="F30" s="216"/>
      <c r="G30" s="217">
        <v>8944</v>
      </c>
      <c r="H30" s="220" t="s">
        <v>44</v>
      </c>
      <c r="I30" s="219"/>
      <c r="J30" s="219">
        <v>1049485.19</v>
      </c>
      <c r="K30" s="219">
        <f t="shared" si="0"/>
        <v>17985724.493999939</v>
      </c>
    </row>
    <row r="31" spans="4:12" s="210" customFormat="1" ht="25.5" x14ac:dyDescent="0.2">
      <c r="D31" s="215"/>
      <c r="E31" s="216">
        <v>45218</v>
      </c>
      <c r="F31" s="216"/>
      <c r="G31" s="217">
        <v>8944</v>
      </c>
      <c r="H31" s="218" t="s">
        <v>294</v>
      </c>
      <c r="I31" s="219"/>
      <c r="J31" s="219">
        <v>16436241.609999999</v>
      </c>
      <c r="K31" s="219">
        <f t="shared" si="0"/>
        <v>1549482.88399994</v>
      </c>
    </row>
    <row r="32" spans="4:12" s="210" customFormat="1" ht="25.5" x14ac:dyDescent="0.2">
      <c r="D32" s="215"/>
      <c r="E32" s="216">
        <v>45224</v>
      </c>
      <c r="F32" s="216"/>
      <c r="G32" s="217"/>
      <c r="H32" s="218" t="s">
        <v>106</v>
      </c>
      <c r="I32" s="219"/>
      <c r="J32" s="219">
        <v>526750</v>
      </c>
      <c r="K32" s="219">
        <f t="shared" si="0"/>
        <v>1022732.88399994</v>
      </c>
      <c r="L32" s="221"/>
    </row>
    <row r="33" spans="4:12" s="210" customFormat="1" ht="25.5" x14ac:dyDescent="0.2">
      <c r="D33" s="215"/>
      <c r="E33" s="216">
        <v>45226</v>
      </c>
      <c r="F33" s="216"/>
      <c r="G33" s="217"/>
      <c r="H33" s="222" t="s">
        <v>23</v>
      </c>
      <c r="I33" s="219">
        <v>1010089.74</v>
      </c>
      <c r="J33" s="219"/>
      <c r="K33" s="219">
        <f t="shared" si="0"/>
        <v>2032822.62399994</v>
      </c>
      <c r="L33" s="221"/>
    </row>
    <row r="34" spans="4:12" s="210" customFormat="1" ht="25.5" x14ac:dyDescent="0.2">
      <c r="D34" s="215"/>
      <c r="E34" s="216">
        <v>45226</v>
      </c>
      <c r="F34" s="216"/>
      <c r="G34" s="217"/>
      <c r="H34" s="222" t="s">
        <v>23</v>
      </c>
      <c r="I34" s="219"/>
      <c r="J34" s="219">
        <v>1010089.74</v>
      </c>
      <c r="K34" s="219">
        <f t="shared" si="0"/>
        <v>1022732.88399994</v>
      </c>
      <c r="L34" s="221"/>
    </row>
    <row r="35" spans="4:12" s="210" customFormat="1" x14ac:dyDescent="0.2">
      <c r="D35" s="215"/>
      <c r="E35" s="216">
        <v>45227</v>
      </c>
      <c r="F35" s="216"/>
      <c r="G35" s="217">
        <v>9005</v>
      </c>
      <c r="H35" s="222" t="s">
        <v>85</v>
      </c>
      <c r="I35" s="219"/>
      <c r="J35" s="219">
        <v>165865.40000000002</v>
      </c>
      <c r="K35" s="219">
        <f t="shared" si="0"/>
        <v>856867.48399993998</v>
      </c>
      <c r="L35" s="221"/>
    </row>
    <row r="36" spans="4:12" s="210" customFormat="1" x14ac:dyDescent="0.2">
      <c r="D36" s="215"/>
      <c r="E36" s="216">
        <v>45227</v>
      </c>
      <c r="F36" s="216"/>
      <c r="G36" s="217">
        <v>9006</v>
      </c>
      <c r="H36" s="222" t="s">
        <v>85</v>
      </c>
      <c r="I36" s="219"/>
      <c r="J36" s="219">
        <v>543972.79999999993</v>
      </c>
      <c r="K36" s="219">
        <f t="shared" si="0"/>
        <v>312894.68399994005</v>
      </c>
      <c r="L36" s="221"/>
    </row>
    <row r="37" spans="4:12" s="210" customFormat="1" ht="13.5" thickBot="1" x14ac:dyDescent="0.25">
      <c r="D37" s="215"/>
      <c r="E37" s="216">
        <v>45227</v>
      </c>
      <c r="F37" s="216"/>
      <c r="G37" s="217">
        <v>9007</v>
      </c>
      <c r="H37" s="222" t="s">
        <v>85</v>
      </c>
      <c r="I37" s="219"/>
      <c r="J37" s="219">
        <v>300480</v>
      </c>
      <c r="K37" s="219">
        <f t="shared" si="0"/>
        <v>12414.683999940054</v>
      </c>
      <c r="L37" s="221"/>
    </row>
    <row r="38" spans="4:12" s="210" customFormat="1" hidden="1" x14ac:dyDescent="0.2">
      <c r="D38" s="215"/>
      <c r="E38" s="216"/>
      <c r="F38" s="216"/>
      <c r="G38" s="217"/>
      <c r="H38" s="222"/>
      <c r="I38" s="219"/>
      <c r="J38" s="219"/>
      <c r="K38" s="219">
        <f t="shared" si="0"/>
        <v>12414.683999940054</v>
      </c>
      <c r="L38" s="221"/>
    </row>
    <row r="39" spans="4:12" s="210" customFormat="1" hidden="1" x14ac:dyDescent="0.2">
      <c r="D39" s="215"/>
      <c r="E39" s="216"/>
      <c r="F39" s="216"/>
      <c r="G39" s="217"/>
      <c r="H39" s="222"/>
      <c r="I39" s="219"/>
      <c r="J39" s="219"/>
      <c r="K39" s="219">
        <f t="shared" si="0"/>
        <v>12414.683999940054</v>
      </c>
      <c r="L39" s="221"/>
    </row>
    <row r="40" spans="4:12" s="210" customFormat="1" hidden="1" x14ac:dyDescent="0.2">
      <c r="D40" s="215"/>
      <c r="E40" s="216"/>
      <c r="F40" s="216"/>
      <c r="G40" s="217"/>
      <c r="H40" s="222"/>
      <c r="I40" s="219"/>
      <c r="J40" s="219"/>
      <c r="K40" s="219">
        <f t="shared" si="0"/>
        <v>12414.683999940054</v>
      </c>
      <c r="L40" s="221"/>
    </row>
    <row r="41" spans="4:12" s="210" customFormat="1" ht="24" hidden="1" customHeight="1" x14ac:dyDescent="0.2">
      <c r="D41" s="215"/>
      <c r="E41" s="216"/>
      <c r="F41" s="216"/>
      <c r="G41" s="217"/>
      <c r="H41" s="222"/>
      <c r="I41" s="219"/>
      <c r="J41" s="219"/>
      <c r="K41" s="219">
        <f t="shared" si="0"/>
        <v>12414.683999940054</v>
      </c>
      <c r="L41" s="221"/>
    </row>
    <row r="42" spans="4:12" s="210" customFormat="1" hidden="1" x14ac:dyDescent="0.2">
      <c r="D42" s="215"/>
      <c r="E42" s="216"/>
      <c r="F42" s="216"/>
      <c r="G42" s="217"/>
      <c r="H42" s="222"/>
      <c r="I42" s="219"/>
      <c r="J42" s="219"/>
      <c r="K42" s="219">
        <f t="shared" si="0"/>
        <v>12414.683999940054</v>
      </c>
      <c r="L42" s="221"/>
    </row>
    <row r="43" spans="4:12" s="210" customFormat="1" hidden="1" x14ac:dyDescent="0.2">
      <c r="D43" s="215"/>
      <c r="E43" s="216"/>
      <c r="F43" s="216"/>
      <c r="G43" s="217"/>
      <c r="H43" s="222"/>
      <c r="I43" s="219"/>
      <c r="J43" s="219"/>
      <c r="K43" s="219">
        <f t="shared" si="0"/>
        <v>12414.683999940054</v>
      </c>
      <c r="L43" s="221"/>
    </row>
    <row r="44" spans="4:12" s="210" customFormat="1" ht="24" hidden="1" customHeight="1" thickBot="1" x14ac:dyDescent="0.25">
      <c r="D44" s="215"/>
      <c r="E44" s="216"/>
      <c r="F44" s="216"/>
      <c r="G44" s="217"/>
      <c r="H44" s="222"/>
      <c r="I44" s="219"/>
      <c r="J44" s="219"/>
      <c r="K44" s="219">
        <f t="shared" si="0"/>
        <v>12414.683999940054</v>
      </c>
      <c r="L44" s="221"/>
    </row>
    <row r="45" spans="4:12" s="210" customFormat="1" hidden="1" x14ac:dyDescent="0.2">
      <c r="D45" s="215"/>
      <c r="E45" s="216"/>
      <c r="F45" s="216"/>
      <c r="G45" s="217"/>
      <c r="H45" s="222"/>
      <c r="I45" s="219"/>
      <c r="J45" s="219"/>
      <c r="K45" s="219">
        <f t="shared" si="0"/>
        <v>12414.683999940054</v>
      </c>
      <c r="L45" s="221"/>
    </row>
    <row r="46" spans="4:12" s="210" customFormat="1" hidden="1" x14ac:dyDescent="0.2">
      <c r="D46" s="215"/>
      <c r="E46" s="216"/>
      <c r="F46" s="216"/>
      <c r="G46" s="217"/>
      <c r="H46" s="222"/>
      <c r="I46" s="219"/>
      <c r="J46" s="219"/>
      <c r="K46" s="219">
        <f t="shared" si="0"/>
        <v>12414.683999940054</v>
      </c>
      <c r="L46" s="221"/>
    </row>
    <row r="47" spans="4:12" s="210" customFormat="1" hidden="1" x14ac:dyDescent="0.2">
      <c r="D47" s="215"/>
      <c r="E47" s="216"/>
      <c r="F47" s="216"/>
      <c r="G47" s="217"/>
      <c r="H47" s="222"/>
      <c r="I47" s="219"/>
      <c r="J47" s="219"/>
      <c r="K47" s="219">
        <f t="shared" si="0"/>
        <v>12414.683999940054</v>
      </c>
      <c r="L47" s="221"/>
    </row>
    <row r="48" spans="4:12" s="210" customFormat="1" hidden="1" x14ac:dyDescent="0.2">
      <c r="D48" s="215"/>
      <c r="E48" s="216"/>
      <c r="F48" s="216"/>
      <c r="G48" s="217"/>
      <c r="H48" s="222"/>
      <c r="I48" s="219"/>
      <c r="J48" s="219"/>
      <c r="K48" s="219">
        <f t="shared" si="0"/>
        <v>12414.683999940054</v>
      </c>
      <c r="L48" s="221"/>
    </row>
    <row r="49" spans="4:97" s="210" customFormat="1" hidden="1" x14ac:dyDescent="0.2">
      <c r="D49" s="215"/>
      <c r="E49" s="216"/>
      <c r="F49" s="216"/>
      <c r="G49" s="217"/>
      <c r="H49" s="222"/>
      <c r="I49" s="219"/>
      <c r="J49" s="219"/>
      <c r="K49" s="219">
        <f t="shared" si="0"/>
        <v>12414.683999940054</v>
      </c>
      <c r="L49" s="221"/>
    </row>
    <row r="50" spans="4:97" s="210" customFormat="1" hidden="1" x14ac:dyDescent="0.2">
      <c r="D50" s="215"/>
      <c r="E50" s="216"/>
      <c r="F50" s="216"/>
      <c r="G50" s="217"/>
      <c r="H50" s="222"/>
      <c r="I50" s="219"/>
      <c r="J50" s="219"/>
      <c r="K50" s="219">
        <f t="shared" si="0"/>
        <v>12414.683999940054</v>
      </c>
      <c r="L50" s="221"/>
    </row>
    <row r="51" spans="4:97" s="210" customFormat="1" hidden="1" x14ac:dyDescent="0.2">
      <c r="D51" s="215"/>
      <c r="E51" s="216"/>
      <c r="F51" s="216"/>
      <c r="G51" s="217"/>
      <c r="H51" s="222"/>
      <c r="I51" s="219"/>
      <c r="J51" s="219"/>
      <c r="K51" s="219">
        <f t="shared" si="0"/>
        <v>12414.683999940054</v>
      </c>
      <c r="L51" s="221"/>
    </row>
    <row r="52" spans="4:97" s="210" customFormat="1" hidden="1" x14ac:dyDescent="0.2">
      <c r="D52" s="215"/>
      <c r="E52" s="216"/>
      <c r="F52" s="216"/>
      <c r="G52" s="217"/>
      <c r="H52" s="222"/>
      <c r="I52" s="219"/>
      <c r="J52" s="219"/>
      <c r="K52" s="219">
        <f t="shared" si="0"/>
        <v>12414.683999940054</v>
      </c>
      <c r="L52" s="221"/>
    </row>
    <row r="53" spans="4:97" s="210" customFormat="1" hidden="1" x14ac:dyDescent="0.2">
      <c r="D53" s="215"/>
      <c r="E53" s="216"/>
      <c r="F53" s="216"/>
      <c r="G53" s="217"/>
      <c r="H53" s="222"/>
      <c r="I53" s="219"/>
      <c r="J53" s="219"/>
      <c r="K53" s="219">
        <f t="shared" si="0"/>
        <v>12414.683999940054</v>
      </c>
      <c r="L53" s="221"/>
    </row>
    <row r="54" spans="4:97" s="210" customFormat="1" ht="13.5" hidden="1" thickBot="1" x14ac:dyDescent="0.25">
      <c r="D54" s="215"/>
      <c r="E54" s="216"/>
      <c r="F54" s="216"/>
      <c r="G54" s="217"/>
      <c r="H54" s="222"/>
      <c r="I54" s="219"/>
      <c r="J54" s="219"/>
      <c r="K54" s="219">
        <f t="shared" si="0"/>
        <v>12414.683999940054</v>
      </c>
      <c r="L54" s="221"/>
    </row>
    <row r="55" spans="4:97" s="198" customFormat="1" ht="13.5" thickBot="1" x14ac:dyDescent="0.25">
      <c r="D55" s="248" t="s">
        <v>8</v>
      </c>
      <c r="E55" s="249"/>
      <c r="F55" s="249"/>
      <c r="G55" s="249"/>
      <c r="H55" s="249"/>
      <c r="I55" s="223">
        <f>SUM(I15:I54)</f>
        <v>57603646.380000003</v>
      </c>
      <c r="J55" s="223">
        <f>SUM(J15:J54)</f>
        <v>57603815.159999996</v>
      </c>
      <c r="K55" s="224">
        <f>+K14+I55-J55</f>
        <v>12414.683999948204</v>
      </c>
      <c r="L55" s="225">
        <f>+K55-'[1]CTA. NOMINA 2000'!$G$889</f>
        <v>8.149072527885437E-9</v>
      </c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06"/>
      <c r="BN55" s="206"/>
      <c r="BO55" s="206"/>
      <c r="BP55" s="206"/>
      <c r="BQ55" s="206"/>
      <c r="BR55" s="206"/>
      <c r="BS55" s="206"/>
      <c r="BT55" s="206"/>
      <c r="BU55" s="206"/>
      <c r="BV55" s="206"/>
      <c r="BW55" s="206"/>
      <c r="BX55" s="206"/>
      <c r="BY55" s="206"/>
      <c r="BZ55" s="206"/>
      <c r="CA55" s="206"/>
      <c r="CB55" s="206"/>
      <c r="CC55" s="206"/>
      <c r="CD55" s="206"/>
      <c r="CE55" s="206"/>
      <c r="CF55" s="206"/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/>
      <c r="CR55" s="206"/>
      <c r="CS55" s="206"/>
    </row>
    <row r="56" spans="4:97" s="198" customFormat="1" x14ac:dyDescent="0.2">
      <c r="D56" s="226"/>
      <c r="E56" s="226"/>
      <c r="F56" s="226"/>
      <c r="G56" s="226"/>
      <c r="H56" s="36"/>
      <c r="I56" s="9"/>
      <c r="J56" s="227"/>
      <c r="K56" s="9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6"/>
      <c r="BG56" s="206"/>
      <c r="BH56" s="206"/>
      <c r="BI56" s="206"/>
      <c r="BJ56" s="206"/>
      <c r="BK56" s="206"/>
      <c r="BL56" s="206"/>
      <c r="BM56" s="206"/>
      <c r="BN56" s="206"/>
      <c r="BO56" s="206"/>
      <c r="BP56" s="206"/>
      <c r="BQ56" s="206"/>
      <c r="BR56" s="206"/>
      <c r="BS56" s="206"/>
      <c r="BT56" s="206"/>
      <c r="BU56" s="206"/>
      <c r="BV56" s="206"/>
      <c r="BW56" s="206"/>
      <c r="BX56" s="206"/>
      <c r="BY56" s="206"/>
      <c r="BZ56" s="206"/>
      <c r="CA56" s="206"/>
      <c r="CB56" s="206"/>
      <c r="CC56" s="206"/>
      <c r="CD56" s="206"/>
      <c r="CE56" s="206"/>
      <c r="CF56" s="206"/>
      <c r="CG56" s="206"/>
      <c r="CH56" s="206"/>
      <c r="CI56" s="206"/>
      <c r="CJ56" s="206"/>
      <c r="CK56" s="206"/>
      <c r="CL56" s="206"/>
      <c r="CM56" s="206"/>
      <c r="CN56" s="206"/>
      <c r="CO56" s="206"/>
      <c r="CP56" s="206"/>
      <c r="CQ56" s="206"/>
      <c r="CR56" s="206"/>
      <c r="CS56" s="206"/>
    </row>
    <row r="57" spans="4:97" s="198" customFormat="1" x14ac:dyDescent="0.2">
      <c r="D57" s="226"/>
      <c r="E57" s="226"/>
      <c r="F57" s="226"/>
      <c r="G57" s="226"/>
      <c r="H57" s="36"/>
      <c r="I57" s="9"/>
      <c r="J57" s="227"/>
      <c r="K57" s="9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  <c r="BI57" s="206"/>
      <c r="BJ57" s="206"/>
      <c r="BK57" s="206"/>
      <c r="BL57" s="206"/>
      <c r="BM57" s="206"/>
      <c r="BN57" s="206"/>
      <c r="BO57" s="206"/>
      <c r="BP57" s="206"/>
      <c r="BQ57" s="206"/>
      <c r="BR57" s="206"/>
      <c r="BS57" s="206"/>
      <c r="BT57" s="206"/>
      <c r="BU57" s="206"/>
      <c r="BV57" s="206"/>
      <c r="BW57" s="206"/>
      <c r="BX57" s="206"/>
      <c r="BY57" s="206"/>
      <c r="BZ57" s="206"/>
      <c r="CA57" s="206"/>
      <c r="CB57" s="206"/>
      <c r="CC57" s="206"/>
      <c r="CD57" s="206"/>
      <c r="CE57" s="206"/>
      <c r="CF57" s="206"/>
      <c r="CG57" s="206"/>
      <c r="CH57" s="206"/>
      <c r="CI57" s="206"/>
      <c r="CJ57" s="206"/>
      <c r="CK57" s="206"/>
      <c r="CL57" s="206"/>
      <c r="CM57" s="206"/>
      <c r="CN57" s="206"/>
      <c r="CO57" s="206"/>
      <c r="CP57" s="206"/>
      <c r="CQ57" s="206"/>
      <c r="CR57" s="206"/>
      <c r="CS57" s="206"/>
    </row>
    <row r="58" spans="4:97" s="198" customFormat="1" x14ac:dyDescent="0.2">
      <c r="D58" s="226"/>
      <c r="E58" s="226"/>
      <c r="F58" s="226"/>
      <c r="G58" s="226"/>
      <c r="H58" s="36"/>
      <c r="I58" s="9"/>
      <c r="J58" s="227"/>
      <c r="K58" s="9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206"/>
      <c r="BO58" s="206"/>
      <c r="BP58" s="206"/>
      <c r="BQ58" s="206"/>
      <c r="BR58" s="206"/>
      <c r="BS58" s="206"/>
      <c r="BT58" s="206"/>
      <c r="BU58" s="206"/>
      <c r="BV58" s="206"/>
      <c r="BW58" s="206"/>
      <c r="BX58" s="206"/>
      <c r="BY58" s="206"/>
      <c r="BZ58" s="206"/>
      <c r="CA58" s="206"/>
      <c r="CB58" s="206"/>
      <c r="CC58" s="206"/>
      <c r="CD58" s="206"/>
      <c r="CE58" s="206"/>
      <c r="CF58" s="206"/>
      <c r="CG58" s="206"/>
      <c r="CH58" s="206"/>
      <c r="CI58" s="206"/>
      <c r="CJ58" s="206"/>
      <c r="CK58" s="206"/>
      <c r="CL58" s="206"/>
      <c r="CM58" s="206"/>
      <c r="CN58" s="206"/>
      <c r="CO58" s="206"/>
      <c r="CP58" s="206"/>
      <c r="CQ58" s="206"/>
      <c r="CR58" s="206"/>
      <c r="CS58" s="206"/>
    </row>
    <row r="59" spans="4:97" s="198" customFormat="1" x14ac:dyDescent="0.2">
      <c r="D59" s="9"/>
      <c r="E59" s="228" t="s">
        <v>37</v>
      </c>
      <c r="F59" s="228"/>
      <c r="G59" s="9"/>
      <c r="H59" s="227" t="s">
        <v>39</v>
      </c>
      <c r="I59" s="9"/>
      <c r="J59" s="228" t="s">
        <v>38</v>
      </c>
      <c r="K59" s="9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06"/>
      <c r="BN59" s="206"/>
      <c r="BO59" s="206"/>
      <c r="BP59" s="206"/>
      <c r="BQ59" s="206"/>
      <c r="BR59" s="206"/>
      <c r="BS59" s="206"/>
      <c r="BT59" s="206"/>
      <c r="BU59" s="206"/>
      <c r="BV59" s="206"/>
      <c r="BW59" s="206"/>
      <c r="BX59" s="206"/>
      <c r="BY59" s="206"/>
      <c r="BZ59" s="206"/>
      <c r="CA59" s="206"/>
      <c r="CB59" s="206"/>
      <c r="CC59" s="206"/>
      <c r="CD59" s="206"/>
      <c r="CE59" s="206"/>
      <c r="CF59" s="206"/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/>
      <c r="CR59" s="206"/>
      <c r="CS59" s="206"/>
    </row>
    <row r="60" spans="4:97" s="198" customFormat="1" x14ac:dyDescent="0.2">
      <c r="D60" s="9"/>
      <c r="E60" s="228" t="s">
        <v>30</v>
      </c>
      <c r="F60" s="228"/>
      <c r="G60" s="9"/>
      <c r="H60" s="228" t="s">
        <v>31</v>
      </c>
      <c r="I60" s="9"/>
      <c r="J60" s="228" t="s">
        <v>35</v>
      </c>
      <c r="K60" s="9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/>
      <c r="AP60" s="206"/>
      <c r="AQ60" s="206"/>
      <c r="AR60" s="206"/>
      <c r="AS60" s="206"/>
      <c r="AT60" s="206"/>
      <c r="AU60" s="206"/>
      <c r="AV60" s="206"/>
      <c r="AW60" s="206"/>
      <c r="AX60" s="206"/>
      <c r="AY60" s="206"/>
      <c r="AZ60" s="206"/>
      <c r="BA60" s="206"/>
      <c r="BB60" s="206"/>
      <c r="BC60" s="206"/>
      <c r="BD60" s="206"/>
      <c r="BE60" s="206"/>
      <c r="BF60" s="206"/>
      <c r="BG60" s="206"/>
      <c r="BH60" s="206"/>
      <c r="BI60" s="206"/>
      <c r="BJ60" s="206"/>
      <c r="BK60" s="206"/>
      <c r="BL60" s="206"/>
      <c r="BM60" s="206"/>
      <c r="BN60" s="206"/>
      <c r="BO60" s="206"/>
      <c r="BP60" s="206"/>
      <c r="BQ60" s="206"/>
      <c r="BR60" s="206"/>
      <c r="BS60" s="206"/>
      <c r="BT60" s="206"/>
      <c r="BU60" s="206"/>
      <c r="BV60" s="206"/>
      <c r="BW60" s="206"/>
      <c r="BX60" s="206"/>
      <c r="BY60" s="206"/>
      <c r="BZ60" s="206"/>
      <c r="CA60" s="206"/>
      <c r="CB60" s="206"/>
      <c r="CC60" s="206"/>
      <c r="CD60" s="206"/>
      <c r="CE60" s="206"/>
      <c r="CF60" s="206"/>
      <c r="CG60" s="206"/>
      <c r="CH60" s="206"/>
      <c r="CI60" s="206"/>
      <c r="CJ60" s="206"/>
      <c r="CK60" s="206"/>
      <c r="CL60" s="206"/>
      <c r="CM60" s="206"/>
      <c r="CN60" s="206"/>
      <c r="CO60" s="206"/>
      <c r="CP60" s="206"/>
      <c r="CQ60" s="206"/>
      <c r="CR60" s="206"/>
      <c r="CS60" s="206"/>
    </row>
    <row r="61" spans="4:97" s="198" customFormat="1" x14ac:dyDescent="0.2">
      <c r="D61" s="9"/>
      <c r="E61" s="228" t="s">
        <v>32</v>
      </c>
      <c r="F61" s="228"/>
      <c r="G61" s="9"/>
      <c r="H61" s="228" t="s">
        <v>68</v>
      </c>
      <c r="I61" s="9"/>
      <c r="J61" s="228" t="s">
        <v>42</v>
      </c>
      <c r="K61" s="9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  <c r="BI61" s="206"/>
      <c r="BJ61" s="206"/>
      <c r="BK61" s="206"/>
      <c r="BL61" s="206"/>
      <c r="BM61" s="206"/>
      <c r="BN61" s="206"/>
      <c r="BO61" s="206"/>
      <c r="BP61" s="206"/>
      <c r="BQ61" s="206"/>
      <c r="BR61" s="206"/>
      <c r="BS61" s="206"/>
      <c r="BT61" s="206"/>
      <c r="BU61" s="206"/>
      <c r="BV61" s="206"/>
      <c r="BW61" s="206"/>
      <c r="BX61" s="206"/>
      <c r="BY61" s="206"/>
      <c r="BZ61" s="206"/>
      <c r="CA61" s="206"/>
      <c r="CB61" s="206"/>
      <c r="CC61" s="206"/>
      <c r="CD61" s="206"/>
      <c r="CE61" s="206"/>
      <c r="CF61" s="206"/>
      <c r="CG61" s="206"/>
      <c r="CH61" s="206"/>
      <c r="CI61" s="206"/>
      <c r="CJ61" s="206"/>
      <c r="CK61" s="206"/>
      <c r="CL61" s="206"/>
      <c r="CM61" s="206"/>
      <c r="CN61" s="206"/>
      <c r="CO61" s="206"/>
      <c r="CP61" s="206"/>
      <c r="CQ61" s="206"/>
      <c r="CR61" s="206"/>
      <c r="CS61" s="206"/>
    </row>
    <row r="62" spans="4:97" s="198" customFormat="1" x14ac:dyDescent="0.2">
      <c r="D62" s="9"/>
      <c r="E62" s="228" t="s">
        <v>33</v>
      </c>
      <c r="F62" s="228"/>
      <c r="G62" s="9"/>
      <c r="H62" s="228" t="s">
        <v>34</v>
      </c>
      <c r="I62" s="9"/>
      <c r="J62" s="228" t="s">
        <v>36</v>
      </c>
      <c r="K62" s="9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6"/>
      <c r="AI62" s="206"/>
      <c r="AJ62" s="206"/>
      <c r="AK62" s="206"/>
      <c r="AL62" s="206"/>
      <c r="AM62" s="206"/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206"/>
      <c r="BB62" s="206"/>
      <c r="BC62" s="206"/>
      <c r="BD62" s="206"/>
      <c r="BE62" s="206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6"/>
      <c r="BZ62" s="206"/>
      <c r="CA62" s="206"/>
      <c r="CB62" s="206"/>
      <c r="CC62" s="206"/>
      <c r="CD62" s="206"/>
      <c r="CE62" s="206"/>
      <c r="CF62" s="206"/>
      <c r="CG62" s="206"/>
      <c r="CH62" s="206"/>
      <c r="CI62" s="206"/>
      <c r="CJ62" s="206"/>
      <c r="CK62" s="206"/>
      <c r="CL62" s="206"/>
      <c r="CM62" s="206"/>
      <c r="CN62" s="206"/>
      <c r="CO62" s="206"/>
      <c r="CP62" s="206"/>
      <c r="CQ62" s="206"/>
      <c r="CR62" s="206"/>
      <c r="CS62" s="206"/>
    </row>
    <row r="63" spans="4:97" s="198" customFormat="1" x14ac:dyDescent="0.2">
      <c r="D63" s="9"/>
      <c r="E63" s="9"/>
      <c r="F63" s="9"/>
      <c r="G63" s="9"/>
      <c r="I63" s="9"/>
      <c r="J63" s="9"/>
      <c r="K63" s="9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6"/>
      <c r="BA63" s="206"/>
      <c r="BB63" s="206"/>
      <c r="BC63" s="206"/>
      <c r="BD63" s="206"/>
      <c r="BE63" s="206"/>
      <c r="BF63" s="206"/>
      <c r="BG63" s="206"/>
      <c r="BH63" s="206"/>
      <c r="BI63" s="206"/>
      <c r="BJ63" s="206"/>
      <c r="BK63" s="206"/>
      <c r="BL63" s="206"/>
      <c r="BM63" s="206"/>
      <c r="BN63" s="206"/>
      <c r="BO63" s="206"/>
      <c r="BP63" s="206"/>
      <c r="BQ63" s="206"/>
      <c r="BR63" s="206"/>
      <c r="BS63" s="206"/>
      <c r="BT63" s="206"/>
      <c r="BU63" s="206"/>
      <c r="BV63" s="206"/>
      <c r="BW63" s="206"/>
      <c r="BX63" s="206"/>
      <c r="BY63" s="206"/>
      <c r="BZ63" s="206"/>
      <c r="CA63" s="206"/>
      <c r="CB63" s="206"/>
      <c r="CC63" s="206"/>
      <c r="CD63" s="206"/>
      <c r="CE63" s="206"/>
      <c r="CF63" s="206"/>
      <c r="CG63" s="206"/>
      <c r="CH63" s="206"/>
      <c r="CI63" s="206"/>
      <c r="CJ63" s="206"/>
      <c r="CK63" s="206"/>
      <c r="CL63" s="206"/>
      <c r="CM63" s="206"/>
      <c r="CN63" s="206"/>
      <c r="CO63" s="206"/>
      <c r="CP63" s="206"/>
      <c r="CQ63" s="206"/>
      <c r="CR63" s="206"/>
      <c r="CS63" s="206"/>
    </row>
    <row r="64" spans="4:97" s="198" customFormat="1" x14ac:dyDescent="0.2">
      <c r="D64" s="9"/>
      <c r="E64" s="9"/>
      <c r="F64" s="9"/>
      <c r="G64" s="9"/>
      <c r="H64" s="227"/>
      <c r="I64" s="9"/>
      <c r="J64" s="9"/>
      <c r="K64" s="9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206"/>
      <c r="BO64" s="206"/>
      <c r="BP64" s="206"/>
      <c r="BQ64" s="206"/>
      <c r="BR64" s="206"/>
      <c r="BS64" s="206"/>
      <c r="BT64" s="206"/>
      <c r="BU64" s="206"/>
      <c r="BV64" s="206"/>
      <c r="BW64" s="206"/>
      <c r="BX64" s="206"/>
      <c r="BY64" s="206"/>
      <c r="BZ64" s="206"/>
      <c r="CA64" s="206"/>
      <c r="CB64" s="206"/>
      <c r="CC64" s="206"/>
      <c r="CD64" s="206"/>
      <c r="CE64" s="206"/>
      <c r="CF64" s="206"/>
      <c r="CG64" s="206"/>
      <c r="CH64" s="206"/>
      <c r="CI64" s="206"/>
      <c r="CJ64" s="206"/>
      <c r="CK64" s="206"/>
      <c r="CL64" s="206"/>
      <c r="CM64" s="206"/>
      <c r="CN64" s="206"/>
      <c r="CO64" s="206"/>
      <c r="CP64" s="206"/>
      <c r="CQ64" s="206"/>
      <c r="CR64" s="206"/>
      <c r="CS64" s="206"/>
    </row>
    <row r="65" spans="4:97" s="198" customFormat="1" x14ac:dyDescent="0.2">
      <c r="D65" s="9"/>
      <c r="E65" s="9"/>
      <c r="F65" s="9"/>
      <c r="G65" s="9"/>
      <c r="H65" s="9"/>
      <c r="I65" s="9"/>
      <c r="J65" s="9"/>
      <c r="K65" s="9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206"/>
      <c r="AN65" s="206"/>
      <c r="AO65" s="206"/>
      <c r="AP65" s="206"/>
      <c r="AQ65" s="206"/>
      <c r="AR65" s="206"/>
      <c r="AS65" s="206"/>
      <c r="AT65" s="206"/>
      <c r="AU65" s="206"/>
      <c r="AV65" s="206"/>
      <c r="AW65" s="206"/>
      <c r="AX65" s="206"/>
      <c r="AY65" s="206"/>
      <c r="AZ65" s="206"/>
      <c r="BA65" s="206"/>
      <c r="BB65" s="206"/>
      <c r="BC65" s="206"/>
      <c r="BD65" s="206"/>
      <c r="BE65" s="206"/>
      <c r="BF65" s="206"/>
      <c r="BG65" s="206"/>
      <c r="BH65" s="206"/>
      <c r="BI65" s="206"/>
      <c r="BJ65" s="206"/>
      <c r="BK65" s="206"/>
      <c r="BL65" s="206"/>
      <c r="BM65" s="206"/>
      <c r="BN65" s="206"/>
      <c r="BO65" s="206"/>
      <c r="BP65" s="206"/>
      <c r="BQ65" s="206"/>
      <c r="BR65" s="206"/>
      <c r="BS65" s="206"/>
      <c r="BT65" s="206"/>
      <c r="BU65" s="206"/>
      <c r="BV65" s="206"/>
      <c r="BW65" s="206"/>
      <c r="BX65" s="206"/>
      <c r="BY65" s="206"/>
      <c r="BZ65" s="206"/>
      <c r="CA65" s="206"/>
      <c r="CB65" s="206"/>
      <c r="CC65" s="206"/>
      <c r="CD65" s="206"/>
      <c r="CE65" s="206"/>
      <c r="CF65" s="206"/>
      <c r="CG65" s="206"/>
      <c r="CH65" s="206"/>
      <c r="CI65" s="206"/>
      <c r="CJ65" s="206"/>
      <c r="CK65" s="206"/>
      <c r="CL65" s="206"/>
      <c r="CM65" s="206"/>
      <c r="CN65" s="206"/>
      <c r="CO65" s="206"/>
      <c r="CP65" s="206"/>
      <c r="CQ65" s="206"/>
      <c r="CR65" s="206"/>
      <c r="CS65" s="206"/>
    </row>
    <row r="66" spans="4:97" s="198" customFormat="1" x14ac:dyDescent="0.2">
      <c r="D66" s="9"/>
      <c r="E66" s="9"/>
      <c r="F66" s="9"/>
      <c r="G66" s="9"/>
      <c r="H66" s="206"/>
      <c r="I66" s="9"/>
      <c r="J66" s="9"/>
      <c r="K66" s="9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206"/>
      <c r="AN66" s="206"/>
      <c r="AO66" s="206"/>
      <c r="AP66" s="206"/>
      <c r="AQ66" s="206"/>
      <c r="AR66" s="206"/>
      <c r="AS66" s="206"/>
      <c r="AT66" s="206"/>
      <c r="AU66" s="206"/>
      <c r="AV66" s="206"/>
      <c r="AW66" s="206"/>
      <c r="AX66" s="206"/>
      <c r="AY66" s="206"/>
      <c r="AZ66" s="206"/>
      <c r="BA66" s="206"/>
      <c r="BB66" s="206"/>
      <c r="BC66" s="206"/>
      <c r="BD66" s="206"/>
      <c r="BE66" s="206"/>
      <c r="BF66" s="206"/>
      <c r="BG66" s="206"/>
      <c r="BH66" s="206"/>
      <c r="BI66" s="206"/>
      <c r="BJ66" s="206"/>
      <c r="BK66" s="206"/>
      <c r="BL66" s="206"/>
      <c r="BM66" s="206"/>
      <c r="BN66" s="206"/>
      <c r="BO66" s="206"/>
      <c r="BP66" s="206"/>
      <c r="BQ66" s="206"/>
      <c r="BR66" s="206"/>
      <c r="BS66" s="206"/>
      <c r="BT66" s="206"/>
      <c r="BU66" s="206"/>
      <c r="BV66" s="206"/>
      <c r="BW66" s="206"/>
      <c r="BX66" s="206"/>
      <c r="BY66" s="206"/>
      <c r="BZ66" s="206"/>
      <c r="CA66" s="206"/>
      <c r="CB66" s="206"/>
      <c r="CC66" s="206"/>
      <c r="CD66" s="206"/>
      <c r="CE66" s="206"/>
      <c r="CF66" s="206"/>
      <c r="CG66" s="206"/>
      <c r="CH66" s="206"/>
      <c r="CI66" s="206"/>
      <c r="CJ66" s="206"/>
      <c r="CK66" s="206"/>
      <c r="CL66" s="206"/>
      <c r="CM66" s="206"/>
      <c r="CN66" s="206"/>
      <c r="CO66" s="206"/>
      <c r="CP66" s="206"/>
      <c r="CQ66" s="206"/>
      <c r="CR66" s="206"/>
      <c r="CS66" s="206"/>
    </row>
    <row r="67" spans="4:97" s="198" customFormat="1" x14ac:dyDescent="0.2">
      <c r="D67" s="9"/>
      <c r="E67" s="9"/>
      <c r="F67" s="9"/>
      <c r="G67" s="9"/>
      <c r="H67" s="206"/>
      <c r="I67" s="206"/>
      <c r="J67" s="206"/>
      <c r="K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6"/>
      <c r="AV67" s="206"/>
      <c r="AW67" s="206"/>
      <c r="AX67" s="206"/>
      <c r="AY67" s="206"/>
      <c r="AZ67" s="206"/>
      <c r="BA67" s="206"/>
      <c r="BB67" s="206"/>
      <c r="BC67" s="206"/>
      <c r="BD67" s="206"/>
      <c r="BE67" s="206"/>
      <c r="BF67" s="206"/>
      <c r="BG67" s="206"/>
      <c r="BH67" s="206"/>
      <c r="BI67" s="206"/>
      <c r="BJ67" s="206"/>
      <c r="BK67" s="206"/>
      <c r="BL67" s="206"/>
      <c r="BM67" s="206"/>
      <c r="BN67" s="206"/>
      <c r="BO67" s="206"/>
      <c r="BP67" s="206"/>
      <c r="BQ67" s="206"/>
      <c r="BR67" s="206"/>
      <c r="BS67" s="206"/>
      <c r="BT67" s="206"/>
      <c r="BU67" s="206"/>
      <c r="BV67" s="206"/>
      <c r="BW67" s="206"/>
      <c r="BX67" s="206"/>
      <c r="BY67" s="206"/>
      <c r="BZ67" s="206"/>
      <c r="CA67" s="206"/>
      <c r="CB67" s="206"/>
      <c r="CC67" s="206"/>
      <c r="CD67" s="206"/>
      <c r="CE67" s="206"/>
      <c r="CF67" s="206"/>
      <c r="CG67" s="206"/>
      <c r="CH67" s="206"/>
      <c r="CI67" s="206"/>
      <c r="CJ67" s="206"/>
      <c r="CK67" s="206"/>
      <c r="CL67" s="206"/>
      <c r="CM67" s="206"/>
      <c r="CN67" s="206"/>
      <c r="CO67" s="206"/>
      <c r="CP67" s="206"/>
      <c r="CQ67" s="206"/>
      <c r="CR67" s="206"/>
      <c r="CS67" s="206"/>
    </row>
    <row r="68" spans="4:97" s="198" customFormat="1" x14ac:dyDescent="0.2">
      <c r="D68" s="206"/>
      <c r="E68" s="206"/>
      <c r="F68" s="206"/>
      <c r="G68" s="206"/>
      <c r="H68" s="206"/>
      <c r="I68" s="206"/>
      <c r="J68" s="206"/>
      <c r="K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6"/>
      <c r="BV68" s="206"/>
      <c r="BW68" s="206"/>
      <c r="BX68" s="206"/>
      <c r="BY68" s="206"/>
      <c r="BZ68" s="206"/>
      <c r="CA68" s="206"/>
      <c r="CB68" s="206"/>
      <c r="CC68" s="206"/>
      <c r="CD68" s="206"/>
      <c r="CE68" s="206"/>
      <c r="CF68" s="206"/>
      <c r="CG68" s="206"/>
      <c r="CH68" s="206"/>
      <c r="CI68" s="206"/>
      <c r="CJ68" s="206"/>
      <c r="CK68" s="206"/>
      <c r="CL68" s="206"/>
      <c r="CM68" s="206"/>
      <c r="CN68" s="206"/>
      <c r="CO68" s="206"/>
      <c r="CP68" s="206"/>
      <c r="CQ68" s="206"/>
      <c r="CR68" s="206"/>
      <c r="CS68" s="206"/>
    </row>
    <row r="69" spans="4:97" s="198" customFormat="1" x14ac:dyDescent="0.2">
      <c r="D69" s="206"/>
      <c r="E69" s="206"/>
      <c r="F69" s="206"/>
      <c r="G69" s="206"/>
      <c r="H69" s="206"/>
      <c r="I69" s="206"/>
      <c r="J69" s="206"/>
      <c r="K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6"/>
      <c r="BR69" s="206"/>
      <c r="BS69" s="206"/>
      <c r="BT69" s="206"/>
      <c r="BU69" s="206"/>
      <c r="BV69" s="206"/>
      <c r="BW69" s="206"/>
      <c r="BX69" s="206"/>
      <c r="BY69" s="206"/>
      <c r="BZ69" s="206"/>
      <c r="CA69" s="206"/>
      <c r="CB69" s="206"/>
      <c r="CC69" s="206"/>
      <c r="CD69" s="206"/>
      <c r="CE69" s="206"/>
      <c r="CF69" s="206"/>
      <c r="CG69" s="206"/>
      <c r="CH69" s="206"/>
      <c r="CI69" s="206"/>
      <c r="CJ69" s="206"/>
      <c r="CK69" s="206"/>
      <c r="CL69" s="206"/>
      <c r="CM69" s="206"/>
      <c r="CN69" s="206"/>
      <c r="CO69" s="206"/>
      <c r="CP69" s="206"/>
      <c r="CQ69" s="206"/>
      <c r="CR69" s="206"/>
      <c r="CS69" s="206"/>
    </row>
    <row r="70" spans="4:97" s="198" customFormat="1" x14ac:dyDescent="0.2">
      <c r="D70" s="206"/>
      <c r="E70" s="206"/>
      <c r="F70" s="206"/>
      <c r="G70" s="206"/>
      <c r="H70" s="206"/>
      <c r="I70" s="206"/>
      <c r="J70" s="206"/>
      <c r="K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206"/>
      <c r="BO70" s="206"/>
      <c r="BP70" s="206"/>
      <c r="BQ70" s="206"/>
      <c r="BR70" s="206"/>
      <c r="BS70" s="206"/>
      <c r="BT70" s="206"/>
      <c r="BU70" s="206"/>
      <c r="BV70" s="206"/>
      <c r="BW70" s="206"/>
      <c r="BX70" s="206"/>
      <c r="BY70" s="206"/>
      <c r="BZ70" s="206"/>
      <c r="CA70" s="206"/>
      <c r="CB70" s="206"/>
      <c r="CC70" s="206"/>
      <c r="CD70" s="206"/>
      <c r="CE70" s="206"/>
      <c r="CF70" s="206"/>
      <c r="CG70" s="206"/>
      <c r="CH70" s="206"/>
      <c r="CI70" s="206"/>
      <c r="CJ70" s="206"/>
      <c r="CK70" s="206"/>
      <c r="CL70" s="206"/>
      <c r="CM70" s="206"/>
      <c r="CN70" s="206"/>
      <c r="CO70" s="206"/>
      <c r="CP70" s="206"/>
      <c r="CQ70" s="206"/>
      <c r="CR70" s="206"/>
      <c r="CS70" s="206"/>
    </row>
    <row r="71" spans="4:97" s="198" customFormat="1" x14ac:dyDescent="0.2">
      <c r="D71" s="206"/>
      <c r="E71" s="206"/>
      <c r="F71" s="206"/>
      <c r="G71" s="206"/>
      <c r="H71" s="206"/>
      <c r="I71" s="206"/>
      <c r="J71" s="206"/>
      <c r="K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206"/>
      <c r="AI71" s="206"/>
      <c r="AJ71" s="206"/>
      <c r="AK71" s="206"/>
      <c r="AL71" s="206"/>
      <c r="AM71" s="206"/>
      <c r="AN71" s="206"/>
      <c r="AO71" s="206"/>
      <c r="AP71" s="206"/>
      <c r="AQ71" s="206"/>
      <c r="AR71" s="206"/>
      <c r="AS71" s="206"/>
      <c r="AT71" s="206"/>
      <c r="AU71" s="206"/>
      <c r="AV71" s="206"/>
      <c r="AW71" s="206"/>
      <c r="AX71" s="206"/>
      <c r="AY71" s="206"/>
      <c r="AZ71" s="206"/>
      <c r="BA71" s="206"/>
      <c r="BB71" s="206"/>
      <c r="BC71" s="206"/>
      <c r="BD71" s="206"/>
      <c r="BE71" s="206"/>
      <c r="BF71" s="206"/>
      <c r="BG71" s="206"/>
      <c r="BH71" s="206"/>
      <c r="BI71" s="206"/>
      <c r="BJ71" s="206"/>
      <c r="BK71" s="206"/>
      <c r="BL71" s="206"/>
      <c r="BM71" s="206"/>
      <c r="BN71" s="206"/>
      <c r="BO71" s="206"/>
      <c r="BP71" s="206"/>
      <c r="BQ71" s="206"/>
      <c r="BR71" s="206"/>
      <c r="BS71" s="206"/>
      <c r="BT71" s="206"/>
      <c r="BU71" s="206"/>
      <c r="BV71" s="206"/>
      <c r="BW71" s="206"/>
      <c r="BX71" s="206"/>
      <c r="BY71" s="206"/>
      <c r="BZ71" s="206"/>
      <c r="CA71" s="206"/>
      <c r="CB71" s="206"/>
      <c r="CC71" s="206"/>
      <c r="CD71" s="206"/>
      <c r="CE71" s="206"/>
      <c r="CF71" s="206"/>
      <c r="CG71" s="206"/>
      <c r="CH71" s="206"/>
      <c r="CI71" s="206"/>
      <c r="CJ71" s="206"/>
      <c r="CK71" s="206"/>
      <c r="CL71" s="206"/>
      <c r="CM71" s="206"/>
      <c r="CN71" s="206"/>
      <c r="CO71" s="206"/>
      <c r="CP71" s="206"/>
      <c r="CQ71" s="206"/>
      <c r="CR71" s="206"/>
      <c r="CS71" s="206"/>
    </row>
    <row r="72" spans="4:97" s="198" customFormat="1" x14ac:dyDescent="0.2">
      <c r="D72" s="206"/>
      <c r="E72" s="206"/>
      <c r="F72" s="206"/>
      <c r="G72" s="206"/>
      <c r="H72" s="206"/>
      <c r="I72" s="206"/>
      <c r="J72" s="206"/>
      <c r="K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6"/>
      <c r="AH72" s="206"/>
      <c r="AI72" s="206"/>
      <c r="AJ72" s="206"/>
      <c r="AK72" s="206"/>
      <c r="AL72" s="206"/>
      <c r="AM72" s="206"/>
      <c r="AN72" s="206"/>
      <c r="AO72" s="206"/>
      <c r="AP72" s="206"/>
      <c r="AQ72" s="206"/>
      <c r="AR72" s="206"/>
      <c r="AS72" s="206"/>
      <c r="AT72" s="206"/>
      <c r="AU72" s="206"/>
      <c r="AV72" s="206"/>
      <c r="AW72" s="206"/>
      <c r="AX72" s="206"/>
      <c r="AY72" s="206"/>
      <c r="AZ72" s="206"/>
      <c r="BA72" s="206"/>
      <c r="BB72" s="206"/>
      <c r="BC72" s="206"/>
      <c r="BD72" s="206"/>
      <c r="BE72" s="206"/>
      <c r="BF72" s="206"/>
      <c r="BG72" s="206"/>
      <c r="BH72" s="206"/>
      <c r="BI72" s="206"/>
      <c r="BJ72" s="206"/>
      <c r="BK72" s="206"/>
      <c r="BL72" s="206"/>
      <c r="BM72" s="206"/>
      <c r="BN72" s="206"/>
      <c r="BO72" s="206"/>
      <c r="BP72" s="206"/>
      <c r="BQ72" s="206"/>
      <c r="BR72" s="206"/>
      <c r="BS72" s="206"/>
      <c r="BT72" s="206"/>
      <c r="BU72" s="206"/>
      <c r="BV72" s="206"/>
      <c r="BW72" s="206"/>
      <c r="BX72" s="206"/>
      <c r="BY72" s="206"/>
      <c r="BZ72" s="206"/>
      <c r="CA72" s="206"/>
      <c r="CB72" s="206"/>
      <c r="CC72" s="206"/>
      <c r="CD72" s="206"/>
      <c r="CE72" s="206"/>
      <c r="CF72" s="206"/>
      <c r="CG72" s="206"/>
      <c r="CH72" s="206"/>
      <c r="CI72" s="206"/>
      <c r="CJ72" s="206"/>
      <c r="CK72" s="206"/>
      <c r="CL72" s="206"/>
      <c r="CM72" s="206"/>
      <c r="CN72" s="206"/>
      <c r="CO72" s="206"/>
      <c r="CP72" s="206"/>
      <c r="CQ72" s="206"/>
      <c r="CR72" s="206"/>
      <c r="CS72" s="206"/>
    </row>
    <row r="73" spans="4:97" s="198" customFormat="1" x14ac:dyDescent="0.2">
      <c r="D73" s="206"/>
      <c r="E73" s="206"/>
      <c r="F73" s="206"/>
      <c r="G73" s="206"/>
      <c r="H73" s="206"/>
      <c r="I73" s="206"/>
      <c r="J73" s="206"/>
      <c r="K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/>
      <c r="AF73" s="206"/>
      <c r="AG73" s="206"/>
      <c r="AH73" s="206"/>
      <c r="AI73" s="206"/>
      <c r="AJ73" s="206"/>
      <c r="AK73" s="206"/>
      <c r="AL73" s="206"/>
      <c r="AM73" s="206"/>
      <c r="AN73" s="206"/>
      <c r="AO73" s="206"/>
      <c r="AP73" s="206"/>
      <c r="AQ73" s="206"/>
      <c r="AR73" s="206"/>
      <c r="AS73" s="206"/>
      <c r="AT73" s="206"/>
      <c r="AU73" s="206"/>
      <c r="AV73" s="206"/>
      <c r="AW73" s="206"/>
      <c r="AX73" s="206"/>
      <c r="AY73" s="206"/>
      <c r="AZ73" s="206"/>
      <c r="BA73" s="206"/>
      <c r="BB73" s="206"/>
      <c r="BC73" s="206"/>
      <c r="BD73" s="206"/>
      <c r="BE73" s="206"/>
      <c r="BF73" s="206"/>
      <c r="BG73" s="206"/>
      <c r="BH73" s="206"/>
      <c r="BI73" s="206"/>
      <c r="BJ73" s="206"/>
      <c r="BK73" s="206"/>
      <c r="BL73" s="206"/>
      <c r="BM73" s="206"/>
      <c r="BN73" s="206"/>
      <c r="BO73" s="206"/>
      <c r="BP73" s="206"/>
      <c r="BQ73" s="206"/>
      <c r="BR73" s="206"/>
      <c r="BS73" s="206"/>
      <c r="BT73" s="206"/>
      <c r="BU73" s="206"/>
      <c r="BV73" s="206"/>
      <c r="BW73" s="206"/>
      <c r="BX73" s="206"/>
      <c r="BY73" s="206"/>
      <c r="BZ73" s="206"/>
      <c r="CA73" s="206"/>
      <c r="CB73" s="206"/>
      <c r="CC73" s="206"/>
      <c r="CD73" s="206"/>
      <c r="CE73" s="206"/>
      <c r="CF73" s="206"/>
      <c r="CG73" s="206"/>
      <c r="CH73" s="206"/>
      <c r="CI73" s="206"/>
      <c r="CJ73" s="206"/>
      <c r="CK73" s="206"/>
      <c r="CL73" s="206"/>
      <c r="CM73" s="206"/>
      <c r="CN73" s="206"/>
      <c r="CO73" s="206"/>
      <c r="CP73" s="206"/>
      <c r="CQ73" s="206"/>
      <c r="CR73" s="206"/>
      <c r="CS73" s="206"/>
    </row>
    <row r="74" spans="4:97" s="198" customFormat="1" x14ac:dyDescent="0.2">
      <c r="D74" s="206"/>
      <c r="E74" s="206"/>
      <c r="F74" s="206"/>
      <c r="G74" s="206"/>
      <c r="H74" s="206"/>
      <c r="I74" s="206"/>
      <c r="J74" s="206"/>
      <c r="K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6"/>
      <c r="AT74" s="206"/>
      <c r="AU74" s="206"/>
      <c r="AV74" s="206"/>
      <c r="AW74" s="206"/>
      <c r="AX74" s="206"/>
      <c r="AY74" s="206"/>
      <c r="AZ74" s="206"/>
      <c r="BA74" s="206"/>
      <c r="BB74" s="206"/>
      <c r="BC74" s="206"/>
      <c r="BD74" s="206"/>
      <c r="BE74" s="206"/>
      <c r="BF74" s="206"/>
      <c r="BG74" s="206"/>
      <c r="BH74" s="206"/>
      <c r="BI74" s="206"/>
      <c r="BJ74" s="206"/>
      <c r="BK74" s="206"/>
      <c r="BL74" s="206"/>
      <c r="BM74" s="206"/>
      <c r="BN74" s="206"/>
      <c r="BO74" s="206"/>
      <c r="BP74" s="206"/>
      <c r="BQ74" s="206"/>
      <c r="BR74" s="206"/>
      <c r="BS74" s="206"/>
      <c r="BT74" s="206"/>
      <c r="BU74" s="206"/>
      <c r="BV74" s="206"/>
      <c r="BW74" s="206"/>
      <c r="BX74" s="206"/>
      <c r="BY74" s="206"/>
      <c r="BZ74" s="206"/>
      <c r="CA74" s="206"/>
      <c r="CB74" s="206"/>
      <c r="CC74" s="206"/>
      <c r="CD74" s="206"/>
      <c r="CE74" s="206"/>
      <c r="CF74" s="206"/>
      <c r="CG74" s="206"/>
      <c r="CH74" s="206"/>
      <c r="CI74" s="206"/>
      <c r="CJ74" s="206"/>
      <c r="CK74" s="206"/>
      <c r="CL74" s="206"/>
      <c r="CM74" s="206"/>
      <c r="CN74" s="206"/>
      <c r="CO74" s="206"/>
      <c r="CP74" s="206"/>
      <c r="CQ74" s="206"/>
      <c r="CR74" s="206"/>
      <c r="CS74" s="206"/>
    </row>
    <row r="75" spans="4:97" s="198" customFormat="1" x14ac:dyDescent="0.2">
      <c r="D75" s="206"/>
      <c r="E75" s="206"/>
      <c r="F75" s="206"/>
      <c r="G75" s="206"/>
      <c r="H75" s="9"/>
      <c r="I75" s="206"/>
      <c r="J75" s="206"/>
      <c r="K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  <c r="BI75" s="206"/>
      <c r="BJ75" s="206"/>
      <c r="BK75" s="206"/>
      <c r="BL75" s="206"/>
      <c r="BM75" s="206"/>
      <c r="BN75" s="206"/>
      <c r="BO75" s="206"/>
      <c r="BP75" s="206"/>
      <c r="BQ75" s="206"/>
      <c r="BR75" s="206"/>
      <c r="BS75" s="206"/>
      <c r="BT75" s="206"/>
      <c r="BU75" s="206"/>
      <c r="BV75" s="206"/>
      <c r="BW75" s="206"/>
      <c r="BX75" s="206"/>
      <c r="BY75" s="206"/>
      <c r="BZ75" s="206"/>
      <c r="CA75" s="206"/>
      <c r="CB75" s="206"/>
      <c r="CC75" s="206"/>
      <c r="CD75" s="206"/>
      <c r="CE75" s="206"/>
      <c r="CF75" s="206"/>
      <c r="CG75" s="206"/>
      <c r="CH75" s="206"/>
      <c r="CI75" s="206"/>
      <c r="CJ75" s="206"/>
      <c r="CK75" s="206"/>
      <c r="CL75" s="206"/>
      <c r="CM75" s="206"/>
      <c r="CN75" s="206"/>
      <c r="CO75" s="206"/>
      <c r="CP75" s="206"/>
      <c r="CQ75" s="206"/>
      <c r="CR75" s="206"/>
      <c r="CS75" s="206"/>
    </row>
    <row r="76" spans="4:97" x14ac:dyDescent="0.2">
      <c r="I76" s="9"/>
      <c r="J76" s="9"/>
      <c r="K76" s="9"/>
    </row>
    <row r="77" spans="4:97" x14ac:dyDescent="0.2">
      <c r="D77" s="9"/>
      <c r="E77" s="9"/>
      <c r="F77" s="9"/>
      <c r="G77" s="9"/>
    </row>
    <row r="97" spans="4:4" x14ac:dyDescent="0.2">
      <c r="D97" s="229"/>
    </row>
  </sheetData>
  <mergeCells count="8">
    <mergeCell ref="D7:K7"/>
    <mergeCell ref="D8:K8"/>
    <mergeCell ref="D55:H55"/>
    <mergeCell ref="D9:K9"/>
    <mergeCell ref="D10:K10"/>
    <mergeCell ref="D11:D13"/>
    <mergeCell ref="E11:K11"/>
    <mergeCell ref="E12:J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4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31" t="s">
        <v>10</v>
      </c>
      <c r="E8" s="231"/>
      <c r="F8" s="231"/>
      <c r="G8" s="231"/>
      <c r="H8" s="231"/>
      <c r="I8" s="231"/>
      <c r="J8" s="231"/>
      <c r="K8" s="16"/>
      <c r="L8" s="16"/>
    </row>
    <row r="9" spans="1:14" s="14" customFormat="1" ht="18.75" x14ac:dyDescent="0.2">
      <c r="C9" s="18"/>
      <c r="D9" s="237" t="s">
        <v>24</v>
      </c>
      <c r="E9" s="237"/>
      <c r="F9" s="237"/>
      <c r="G9" s="237"/>
      <c r="H9" s="237"/>
      <c r="I9" s="237"/>
      <c r="J9" s="237"/>
    </row>
    <row r="10" spans="1:14" s="17" customFormat="1" ht="18" customHeight="1" x14ac:dyDescent="0.2">
      <c r="B10" s="18"/>
      <c r="C10" s="18"/>
      <c r="D10" s="237" t="s">
        <v>20</v>
      </c>
      <c r="E10" s="237"/>
      <c r="F10" s="237"/>
      <c r="G10" s="237"/>
      <c r="H10" s="237"/>
      <c r="I10" s="237"/>
      <c r="J10" s="237"/>
    </row>
    <row r="11" spans="1:14" s="14" customFormat="1" ht="18.75" customHeight="1" x14ac:dyDescent="0.2">
      <c r="D11" s="238" t="s">
        <v>86</v>
      </c>
      <c r="E11" s="238"/>
      <c r="F11" s="238"/>
      <c r="G11" s="238"/>
      <c r="H11" s="238"/>
      <c r="I11" s="238"/>
      <c r="J11" s="238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6"/>
      <c r="E14" s="233" t="s">
        <v>24</v>
      </c>
      <c r="F14" s="233"/>
      <c r="G14" s="233"/>
      <c r="H14" s="233"/>
      <c r="I14" s="233"/>
      <c r="J14" s="233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6"/>
      <c r="E15" s="232" t="s">
        <v>25</v>
      </c>
      <c r="F15" s="232"/>
      <c r="G15" s="232"/>
      <c r="H15" s="232"/>
      <c r="I15" s="232"/>
      <c r="J15" s="50">
        <f>'[1]CTA. FONDOCYT 960'!$J$70</f>
        <v>94946.429999999746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6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106">
        <v>45199</v>
      </c>
      <c r="H17" s="107"/>
      <c r="I17" s="108">
        <v>0</v>
      </c>
      <c r="J17" s="107">
        <f>+J15</f>
        <v>94946.429999999746</v>
      </c>
    </row>
    <row r="18" spans="4:96" s="10" customFormat="1" ht="30" hidden="1" customHeight="1" x14ac:dyDescent="0.2">
      <c r="D18" s="159"/>
      <c r="E18" s="160"/>
      <c r="F18" s="161"/>
      <c r="G18" s="193"/>
      <c r="H18" s="162"/>
      <c r="I18" s="163"/>
      <c r="J18" s="69"/>
    </row>
    <row r="19" spans="4:96" s="10" customFormat="1" ht="30" hidden="1" customHeight="1" x14ac:dyDescent="0.2">
      <c r="D19" s="159"/>
      <c r="E19" s="160"/>
      <c r="F19" s="161"/>
      <c r="G19" s="193"/>
      <c r="H19" s="162"/>
      <c r="I19" s="163"/>
      <c r="J19" s="69"/>
    </row>
    <row r="20" spans="4:96" s="10" customFormat="1" ht="30" hidden="1" customHeight="1" x14ac:dyDescent="0.2">
      <c r="D20" s="159"/>
      <c r="E20" s="160"/>
      <c r="F20" s="161"/>
      <c r="G20" s="193"/>
      <c r="H20" s="162"/>
      <c r="I20" s="163"/>
      <c r="J20" s="69"/>
    </row>
    <row r="21" spans="4:96" s="10" customFormat="1" ht="30" hidden="1" customHeight="1" x14ac:dyDescent="0.2">
      <c r="D21" s="159"/>
      <c r="E21" s="160"/>
      <c r="F21" s="161"/>
      <c r="G21" s="193"/>
      <c r="H21" s="162"/>
      <c r="I21" s="163"/>
      <c r="J21" s="69"/>
    </row>
    <row r="22" spans="4:96" s="10" customFormat="1" ht="39" customHeight="1" thickBot="1" x14ac:dyDescent="0.25">
      <c r="D22" s="159"/>
      <c r="E22" s="160">
        <v>45230</v>
      </c>
      <c r="F22" s="161"/>
      <c r="G22" s="193" t="s">
        <v>29</v>
      </c>
      <c r="H22" s="162"/>
      <c r="I22" s="163">
        <v>175</v>
      </c>
      <c r="J22" s="69">
        <f>J17+H22-I22</f>
        <v>94771.429999999746</v>
      </c>
    </row>
    <row r="23" spans="4:96" s="11" customFormat="1" ht="19.5" thickTop="1" thickBot="1" x14ac:dyDescent="0.25">
      <c r="D23" s="254" t="s">
        <v>8</v>
      </c>
      <c r="E23" s="254"/>
      <c r="F23" s="254"/>
      <c r="G23" s="254"/>
      <c r="H23" s="70">
        <f>SUM(H18:H22)</f>
        <v>0</v>
      </c>
      <c r="I23" s="70">
        <f>SUM(I18:I22)</f>
        <v>175</v>
      </c>
      <c r="J23" s="70">
        <f>+J15+H23-I23</f>
        <v>94771.429999999746</v>
      </c>
      <c r="K23" s="29">
        <f>+J23-'[1]CTA. FONDOCYT 960'!$J$71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55</v>
      </c>
      <c r="E26" s="78" t="s">
        <v>37</v>
      </c>
      <c r="F26" s="9"/>
      <c r="G26" s="79" t="s">
        <v>39</v>
      </c>
      <c r="H26" s="9"/>
      <c r="I26" s="78" t="s">
        <v>38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30</v>
      </c>
      <c r="F27" s="9"/>
      <c r="G27" s="78" t="s">
        <v>31</v>
      </c>
      <c r="H27" s="9"/>
      <c r="I27" s="78" t="s">
        <v>35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8" t="s">
        <v>32</v>
      </c>
      <c r="F28" s="9"/>
      <c r="G28" s="78" t="s">
        <v>68</v>
      </c>
      <c r="H28" s="9"/>
      <c r="I28" s="78" t="s">
        <v>42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78" t="s">
        <v>33</v>
      </c>
      <c r="F29" s="9"/>
      <c r="G29" s="78" t="s">
        <v>34</v>
      </c>
      <c r="H29" s="9"/>
      <c r="I29" s="78" t="s">
        <v>36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63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7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5"/>
      <c r="E38" s="255"/>
      <c r="F38" s="255"/>
      <c r="G38" s="255"/>
      <c r="H38" s="255"/>
      <c r="I38" s="255"/>
      <c r="J38" s="25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6"/>
      <c r="E39" s="256"/>
      <c r="F39" s="256"/>
      <c r="G39" s="256"/>
      <c r="H39" s="256"/>
      <c r="I39" s="256"/>
      <c r="J39" s="25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39"/>
      <c r="E40" s="239"/>
      <c r="F40" s="239"/>
      <c r="G40" s="239"/>
      <c r="H40" s="239"/>
      <c r="I40" s="239"/>
      <c r="J40" s="23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39"/>
      <c r="E41" s="239"/>
      <c r="F41" s="239"/>
      <c r="G41" s="239"/>
      <c r="H41" s="239"/>
      <c r="I41" s="239"/>
      <c r="J41" s="23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39"/>
      <c r="E42" s="239"/>
      <c r="F42" s="239"/>
      <c r="G42" s="239"/>
      <c r="H42" s="239"/>
      <c r="I42" s="239"/>
      <c r="J42" s="23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39"/>
      <c r="E43" s="239"/>
      <c r="F43" s="239"/>
      <c r="G43" s="239"/>
      <c r="H43" s="239"/>
      <c r="I43" s="239"/>
      <c r="J43" s="23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'EGRESOS CTA.  OPERT. 160'!Área_de_impresión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2023-11-07T19:28:34Z</cp:lastPrinted>
  <dcterms:created xsi:type="dcterms:W3CDTF">2006-07-11T17:39:34Z</dcterms:created>
  <dcterms:modified xsi:type="dcterms:W3CDTF">2023-11-09T18:24:26Z</dcterms:modified>
</cp:coreProperties>
</file>