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NOVIEMBRE 2023\scaner\"/>
    </mc:Choice>
  </mc:AlternateContent>
  <bookViews>
    <workbookView xWindow="0" yWindow="0" windowWidth="20490" windowHeight="7455" tabRatio="601" firstSheet="2" activeTab="4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COLECT'!$B$1:$H$328</definedName>
    <definedName name="_xlnm.Print_Area" localSheetId="2">'EGRESOS CTA.  OPERT. 160'!$A$1:$I$86</definedName>
    <definedName name="_xlnm.Print_Area" localSheetId="1">'EGRESOS CTA. AUXILIAR 3001'!$B$1:$J$291</definedName>
    <definedName name="_xlnm.Print_Area" localSheetId="4">'EGRESOS CTA. FONDOCYT'!$A$1:$J$39</definedName>
    <definedName name="_xlnm.Print_Area" localSheetId="3">'EGRESOS CTA. NOMINA'!$C$1:$K$64</definedName>
    <definedName name="_xlnm.Print_Area" localSheetId="0">'INGRESOS CUENTA COLECT'!$A$1:$G$299</definedName>
    <definedName name="_xlnm.Print_Titles" localSheetId="2">'EGRESOS CTA.  OPERT. 160'!$1:$12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K284" i="4" l="1"/>
  <c r="L54" i="6"/>
  <c r="J15" i="7" l="1"/>
  <c r="K12" i="6"/>
  <c r="I11" i="5"/>
  <c r="J12" i="4"/>
  <c r="G13" i="1"/>
  <c r="H78" i="5" l="1"/>
  <c r="K14" i="6" l="1"/>
  <c r="J14" i="4"/>
  <c r="G16" i="1"/>
  <c r="G289" i="1" s="1"/>
  <c r="H289" i="1" s="1"/>
  <c r="G17" i="1" l="1"/>
  <c r="J15" i="4"/>
  <c r="F289" i="1"/>
  <c r="J54" i="6" l="1"/>
  <c r="I54" i="6"/>
  <c r="I284" i="4"/>
  <c r="E289" i="1" l="1"/>
  <c r="H23" i="7" l="1"/>
  <c r="I23" i="7"/>
  <c r="G78" i="5" l="1"/>
  <c r="J23" i="7" l="1"/>
  <c r="K23" i="7" s="1"/>
  <c r="H284" i="4"/>
  <c r="J284" i="4" s="1"/>
  <c r="J17" i="7" l="1"/>
  <c r="J22" i="7" s="1"/>
  <c r="E16" i="1"/>
  <c r="K54" i="6" l="1"/>
  <c r="K15" i="6"/>
  <c r="K16" i="6" s="1"/>
  <c r="K17" i="6" s="1"/>
  <c r="K18" i="6" s="1"/>
  <c r="K19" i="6" s="1"/>
  <c r="K20" i="6" s="1"/>
  <c r="K21" i="6" s="1"/>
  <c r="K22" i="6" s="1"/>
  <c r="K23" i="6" s="1"/>
  <c r="K24" i="6" s="1"/>
  <c r="K25" i="6" s="1"/>
  <c r="K26" i="6" s="1"/>
  <c r="K27" i="6" s="1"/>
  <c r="K28" i="6" s="1"/>
  <c r="K29" i="6" s="1"/>
  <c r="K30" i="6" s="1"/>
  <c r="K31" i="6" s="1"/>
  <c r="K32" i="6" s="1"/>
  <c r="K33" i="6" s="1"/>
  <c r="K34" i="6" s="1"/>
  <c r="K35" i="6" s="1"/>
  <c r="K36" i="6" s="1"/>
  <c r="K37" i="6" s="1"/>
  <c r="K38" i="6" s="1"/>
  <c r="K39" i="6" s="1"/>
  <c r="K40" i="6" s="1"/>
  <c r="K41" i="6" s="1"/>
  <c r="K42" i="6" s="1"/>
  <c r="K43" i="6" s="1"/>
  <c r="K44" i="6" s="1"/>
  <c r="K45" i="6" s="1"/>
  <c r="K46" i="6" s="1"/>
  <c r="K47" i="6" s="1"/>
  <c r="K48" i="6" s="1"/>
  <c r="K49" i="6" s="1"/>
  <c r="K50" i="6" s="1"/>
  <c r="K51" i="6" s="1"/>
  <c r="K52" i="6" s="1"/>
  <c r="K53" i="6" s="1"/>
  <c r="J16" i="4" l="1"/>
  <c r="J17" i="4" s="1"/>
  <c r="J18" i="4" s="1"/>
  <c r="J19" i="4" s="1"/>
  <c r="J20" i="4" s="1"/>
  <c r="J21" i="4" s="1"/>
  <c r="J22" i="4" s="1"/>
  <c r="J23" i="4" s="1"/>
  <c r="J24" i="4" s="1"/>
  <c r="J25" i="4" s="1"/>
  <c r="J26" i="4" s="1"/>
  <c r="J27" i="4" s="1"/>
  <c r="J28" i="4" s="1"/>
  <c r="J29" i="4" s="1"/>
  <c r="J30" i="4" s="1"/>
  <c r="J31" i="4" s="1"/>
  <c r="J32" i="4" s="1"/>
  <c r="J33" i="4" s="1"/>
  <c r="J34" i="4" s="1"/>
  <c r="J35" i="4" s="1"/>
  <c r="J36" i="4" s="1"/>
  <c r="J37" i="4" s="1"/>
  <c r="J38" i="4" s="1"/>
  <c r="J39" i="4" s="1"/>
  <c r="J40" i="4" s="1"/>
  <c r="J41" i="4" s="1"/>
  <c r="J42" i="4" s="1"/>
  <c r="J43" i="4" s="1"/>
  <c r="J44" i="4" s="1"/>
  <c r="J45" i="4" s="1"/>
  <c r="J46" i="4" s="1"/>
  <c r="J47" i="4" s="1"/>
  <c r="J48" i="4" s="1"/>
  <c r="J49" i="4" s="1"/>
  <c r="J50" i="4" s="1"/>
  <c r="J51" i="4" s="1"/>
  <c r="J52" i="4" s="1"/>
  <c r="J53" i="4" s="1"/>
  <c r="J54" i="4" s="1"/>
  <c r="J55" i="4" s="1"/>
  <c r="J56" i="4" s="1"/>
  <c r="J57" i="4" s="1"/>
  <c r="J58" i="4" s="1"/>
  <c r="J59" i="4" s="1"/>
  <c r="J60" i="4" s="1"/>
  <c r="J61" i="4" s="1"/>
  <c r="J62" i="4" s="1"/>
  <c r="J63" i="4" s="1"/>
  <c r="J64" i="4" s="1"/>
  <c r="J65" i="4" s="1"/>
  <c r="J66" i="4" s="1"/>
  <c r="J67" i="4" s="1"/>
  <c r="J68" i="4" s="1"/>
  <c r="J69" i="4" s="1"/>
  <c r="J70" i="4" s="1"/>
  <c r="J71" i="4" s="1"/>
  <c r="J72" i="4" s="1"/>
  <c r="J73" i="4" s="1"/>
  <c r="J74" i="4" s="1"/>
  <c r="J75" i="4" s="1"/>
  <c r="J76" i="4" s="1"/>
  <c r="J77" i="4" s="1"/>
  <c r="J78" i="4" s="1"/>
  <c r="J79" i="4" s="1"/>
  <c r="J80" i="4" s="1"/>
  <c r="J81" i="4" s="1"/>
  <c r="J82" i="4" s="1"/>
  <c r="J83" i="4" s="1"/>
  <c r="J84" i="4" s="1"/>
  <c r="J85" i="4" s="1"/>
  <c r="J86" i="4" s="1"/>
  <c r="J87" i="4" s="1"/>
  <c r="J88" i="4" s="1"/>
  <c r="J89" i="4" s="1"/>
  <c r="J90" i="4" s="1"/>
  <c r="J91" i="4" s="1"/>
  <c r="J92" i="4" s="1"/>
  <c r="J93" i="4" s="1"/>
  <c r="J94" i="4" s="1"/>
  <c r="J95" i="4" s="1"/>
  <c r="J96" i="4" s="1"/>
  <c r="J97" i="4" s="1"/>
  <c r="J98" i="4" s="1"/>
  <c r="J99" i="4" s="1"/>
  <c r="J100" i="4" s="1"/>
  <c r="J101" i="4" s="1"/>
  <c r="J102" i="4" s="1"/>
  <c r="J103" i="4" s="1"/>
  <c r="J104" i="4" s="1"/>
  <c r="J105" i="4" s="1"/>
  <c r="J106" i="4" s="1"/>
  <c r="J107" i="4" s="1"/>
  <c r="J108" i="4" s="1"/>
  <c r="J109" i="4" s="1"/>
  <c r="J110" i="4" s="1"/>
  <c r="J111" i="4" s="1"/>
  <c r="J112" i="4" s="1"/>
  <c r="J113" i="4" s="1"/>
  <c r="J114" i="4" s="1"/>
  <c r="J115" i="4" s="1"/>
  <c r="J116" i="4" s="1"/>
  <c r="J117" i="4" s="1"/>
  <c r="J118" i="4" s="1"/>
  <c r="J119" i="4" s="1"/>
  <c r="J120" i="4" s="1"/>
  <c r="J121" i="4" s="1"/>
  <c r="J122" i="4" s="1"/>
  <c r="J123" i="4" s="1"/>
  <c r="J124" i="4" s="1"/>
  <c r="J125" i="4" s="1"/>
  <c r="J126" i="4" s="1"/>
  <c r="J127" i="4" s="1"/>
  <c r="J128" i="4" s="1"/>
  <c r="J129" i="4" s="1"/>
  <c r="J130" i="4" s="1"/>
  <c r="J131" i="4" s="1"/>
  <c r="J132" i="4" s="1"/>
  <c r="J133" i="4" s="1"/>
  <c r="J134" i="4" s="1"/>
  <c r="J135" i="4" s="1"/>
  <c r="J136" i="4" s="1"/>
  <c r="J137" i="4" s="1"/>
  <c r="J138" i="4" s="1"/>
  <c r="J139" i="4" s="1"/>
  <c r="J140" i="4" s="1"/>
  <c r="J141" i="4" s="1"/>
  <c r="J142" i="4" s="1"/>
  <c r="J143" i="4" s="1"/>
  <c r="J144" i="4" s="1"/>
  <c r="J145" i="4" s="1"/>
  <c r="J146" i="4" s="1"/>
  <c r="J147" i="4" s="1"/>
  <c r="J148" i="4" s="1"/>
  <c r="J149" i="4" s="1"/>
  <c r="J150" i="4" s="1"/>
  <c r="J151" i="4" s="1"/>
  <c r="J152" i="4" s="1"/>
  <c r="J153" i="4" s="1"/>
  <c r="J154" i="4" s="1"/>
  <c r="J155" i="4" s="1"/>
  <c r="J156" i="4" s="1"/>
  <c r="J157" i="4" s="1"/>
  <c r="J158" i="4" s="1"/>
  <c r="J159" i="4" s="1"/>
  <c r="J160" i="4" s="1"/>
  <c r="J161" i="4" s="1"/>
  <c r="J162" i="4" s="1"/>
  <c r="J163" i="4" s="1"/>
  <c r="J164" i="4" s="1"/>
  <c r="J165" i="4" s="1"/>
  <c r="J166" i="4" s="1"/>
  <c r="J167" i="4" s="1"/>
  <c r="J168" i="4" s="1"/>
  <c r="J169" i="4" s="1"/>
  <c r="J170" i="4" s="1"/>
  <c r="J171" i="4" s="1"/>
  <c r="J172" i="4" s="1"/>
  <c r="J173" i="4" s="1"/>
  <c r="J174" i="4" s="1"/>
  <c r="J175" i="4" s="1"/>
  <c r="J176" i="4" s="1"/>
  <c r="J177" i="4" s="1"/>
  <c r="J178" i="4" s="1"/>
  <c r="J179" i="4" s="1"/>
  <c r="J180" i="4" s="1"/>
  <c r="J181" i="4" s="1"/>
  <c r="J182" i="4" s="1"/>
  <c r="J183" i="4" s="1"/>
  <c r="J184" i="4" s="1"/>
  <c r="J185" i="4" s="1"/>
  <c r="J186" i="4" s="1"/>
  <c r="J187" i="4" s="1"/>
  <c r="J188" i="4" s="1"/>
  <c r="J189" i="4" s="1"/>
  <c r="J190" i="4" s="1"/>
  <c r="J191" i="4" s="1"/>
  <c r="J192" i="4" s="1"/>
  <c r="J193" i="4" s="1"/>
  <c r="J194" i="4" s="1"/>
  <c r="J195" i="4" s="1"/>
  <c r="J196" i="4" s="1"/>
  <c r="J197" i="4" s="1"/>
  <c r="J198" i="4" s="1"/>
  <c r="J199" i="4" s="1"/>
  <c r="J200" i="4" s="1"/>
  <c r="J201" i="4" s="1"/>
  <c r="J202" i="4" s="1"/>
  <c r="J203" i="4" s="1"/>
  <c r="J204" i="4" s="1"/>
  <c r="J205" i="4" s="1"/>
  <c r="J206" i="4" s="1"/>
  <c r="J207" i="4" s="1"/>
  <c r="J208" i="4" s="1"/>
  <c r="J209" i="4" s="1"/>
  <c r="J210" i="4" s="1"/>
  <c r="J211" i="4" s="1"/>
  <c r="J212" i="4" s="1"/>
  <c r="J213" i="4" s="1"/>
  <c r="J214" i="4" s="1"/>
  <c r="J215" i="4" s="1"/>
  <c r="J216" i="4" s="1"/>
  <c r="J217" i="4" s="1"/>
  <c r="J218" i="4" s="1"/>
  <c r="J219" i="4" s="1"/>
  <c r="J220" i="4" s="1"/>
  <c r="J221" i="4" s="1"/>
  <c r="J222" i="4" s="1"/>
  <c r="J223" i="4" s="1"/>
  <c r="J224" i="4" s="1"/>
  <c r="J225" i="4" s="1"/>
  <c r="J226" i="4" s="1"/>
  <c r="J227" i="4" s="1"/>
  <c r="J228" i="4" s="1"/>
  <c r="J229" i="4" s="1"/>
  <c r="J230" i="4" s="1"/>
  <c r="J231" i="4" s="1"/>
  <c r="J232" i="4" s="1"/>
  <c r="J233" i="4" s="1"/>
  <c r="J234" i="4" s="1"/>
  <c r="J235" i="4" s="1"/>
  <c r="J236" i="4" s="1"/>
  <c r="J237" i="4" s="1"/>
  <c r="J238" i="4" s="1"/>
  <c r="J239" i="4" s="1"/>
  <c r="J240" i="4" s="1"/>
  <c r="J241" i="4" s="1"/>
  <c r="J242" i="4" s="1"/>
  <c r="J243" i="4" s="1"/>
  <c r="J244" i="4" s="1"/>
  <c r="J245" i="4" s="1"/>
  <c r="J246" i="4" s="1"/>
  <c r="J247" i="4" s="1"/>
  <c r="J248" i="4" s="1"/>
  <c r="J249" i="4" s="1"/>
  <c r="J250" i="4" s="1"/>
  <c r="J251" i="4" s="1"/>
  <c r="J252" i="4" s="1"/>
  <c r="J253" i="4" s="1"/>
  <c r="J254" i="4" s="1"/>
  <c r="J255" i="4" s="1"/>
  <c r="J256" i="4" s="1"/>
  <c r="J257" i="4" s="1"/>
  <c r="J258" i="4" s="1"/>
  <c r="J259" i="4" s="1"/>
  <c r="J260" i="4" s="1"/>
  <c r="J261" i="4" s="1"/>
  <c r="J262" i="4" s="1"/>
  <c r="J263" i="4" s="1"/>
  <c r="J264" i="4" s="1"/>
  <c r="J265" i="4" s="1"/>
  <c r="J266" i="4" s="1"/>
  <c r="J267" i="4" s="1"/>
  <c r="J268" i="4" s="1"/>
  <c r="J269" i="4" s="1"/>
  <c r="J270" i="4" s="1"/>
  <c r="J271" i="4" s="1"/>
  <c r="J272" i="4" s="1"/>
  <c r="J273" i="4" s="1"/>
  <c r="J274" i="4" s="1"/>
  <c r="J275" i="4" s="1"/>
  <c r="J276" i="4" s="1"/>
  <c r="J277" i="4" s="1"/>
  <c r="J278" i="4" s="1"/>
  <c r="J279" i="4" s="1"/>
  <c r="J280" i="4" s="1"/>
  <c r="J281" i="4" s="1"/>
  <c r="J282" i="4" s="1"/>
  <c r="J283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I13" i="5" l="1"/>
  <c r="I78" i="5" l="1"/>
  <c r="J78" i="5" s="1"/>
  <c r="I14" i="5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</calcChain>
</file>

<file path=xl/sharedStrings.xml><?xml version="1.0" encoding="utf-8"?>
<sst xmlns="http://schemas.openxmlformats.org/spreadsheetml/2006/main" count="977" uniqueCount="331">
  <si>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</si>
  <si>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</si>
  <si>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</si>
  <si>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</si>
  <si>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</si>
  <si>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</si>
  <si>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</si>
  <si>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</si>
  <si>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</si>
  <si>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</si>
  <si>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</si>
  <si>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</si>
  <si>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</si>
  <si>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</si>
  <si>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</si>
  <si>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</si>
  <si>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</si>
  <si>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</si>
  <si>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</si>
  <si>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</si>
  <si>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</si>
  <si>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</si>
  <si>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</si>
  <si>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</si>
  <si>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</si>
  <si>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</si>
  <si>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</si>
  <si>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</si>
  <si>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</si>
  <si>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</si>
  <si>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</si>
  <si>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</si>
  <si>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</si>
  <si>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</si>
  <si>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</si>
  <si>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</si>
  <si>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</si>
  <si>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</si>
  <si>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</si>
  <si>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</si>
  <si>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</si>
  <si>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</si>
  <si>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</si>
  <si>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</si>
  <si>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</si>
  <si>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</si>
  <si>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</si>
  <si>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</si>
  <si>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</si>
  <si>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</si>
  <si>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</si>
  <si>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</si>
  <si>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</si>
  <si>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SEGUROS SURA, S.A.</t>
  </si>
  <si>
    <t xml:space="preserve">    Aprobabdo Por:</t>
  </si>
  <si>
    <t xml:space="preserve">      </t>
  </si>
  <si>
    <t>DEPOSITO VIA TRANSF. ARS UNIVERSAL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</si>
  <si>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</si>
  <si>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</si>
  <si>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</si>
  <si>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</si>
  <si>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 xml:space="preserve">                                                                     </t>
  </si>
  <si>
    <t>MILDRED VIRGINIA CASTILLO RIERA</t>
  </si>
  <si>
    <t>Lcda. Yunetvelin Hernandez</t>
  </si>
  <si>
    <t xml:space="preserve">DEPOSITO VIA TRANSF. ARS SEMMA </t>
  </si>
  <si>
    <t>REFERENCIA LABORATORIO CLINICO</t>
  </si>
  <si>
    <t>AYUNTAMIENTO DISTRITO NACIONAL (ADN)</t>
  </si>
  <si>
    <t>RETENCION 0.30% POR TRASF. VIA LIBRAMIENTOS A PROVEERDORES</t>
  </si>
  <si>
    <t>KYODOM DOCUMENT SOLUTIONS</t>
  </si>
  <si>
    <t>PRODUCTOS MEDICINALES SRL (PROMEDCA)</t>
  </si>
  <si>
    <t>DHL DOMINICANA,  S. A.</t>
  </si>
  <si>
    <t>TRANSF. DESDE CUENTA 3000 A LA CTA. 160 OPERATIVA POR REPOSICION GASTOS MENORES.</t>
  </si>
  <si>
    <t>DEPOSITO VIA TRANSF. ARS CMD</t>
  </si>
  <si>
    <t>DEPOSITO VIA TRANSF. ARS RESERVAS</t>
  </si>
  <si>
    <t xml:space="preserve">DEPOSITO VIA CHEQUE ARS  PRIMERA DE HUMANO </t>
  </si>
  <si>
    <t xml:space="preserve">DEPOSITO VIA CHEQUE ARS   HUMANO SEGUROS </t>
  </si>
  <si>
    <t>DEPOSITO VIA TRANSF. ARS META SALUD</t>
  </si>
  <si>
    <t>5574-1</t>
  </si>
  <si>
    <t>DEPOSITO VIA TRANSF. ARS SENASA</t>
  </si>
  <si>
    <t xml:space="preserve">NO. LIBRAMIENTO </t>
  </si>
  <si>
    <t>ADEVENTS, S.R.L.</t>
  </si>
  <si>
    <t>DSETA GROUP, S.R.L.</t>
  </si>
  <si>
    <t>MULTISERVICIOS, F&amp;S, S.R.L.</t>
  </si>
  <si>
    <t>PRODUCTOS MEDICOS Y QUIRURGICOS, S.A. (PROMEDICA)</t>
  </si>
  <si>
    <t>GRUPO FARMACEUTICO CAR-M,  S. R. L.</t>
  </si>
  <si>
    <t>TRIGAS DEL CARIBE, S.R.L.</t>
  </si>
  <si>
    <t>CROMEDIX, S.R.L.</t>
  </si>
  <si>
    <t>0125-2023</t>
  </si>
  <si>
    <t>NOMINA COMPENSACION MIILITAR OCTUBRE 2023, FONDO GENERAL</t>
  </si>
  <si>
    <t>Del 01 Al 30 De Noviembre 2023</t>
  </si>
  <si>
    <t>NOTA DEBITO POR COBRO TARJETA CREDITO OCTUBRE 2023</t>
  </si>
  <si>
    <t>DEPOSITO PENDIENTE POR IDENTIFICAR</t>
  </si>
  <si>
    <t>Deposito Cheque  #002186  Asoc. Mujeres Solidarias (AMSI) Donacion a la Sra. Juana Altagracia Custodio para estudio de Pet-Ctrl , por el monto de RD$ 7,000.00</t>
  </si>
  <si>
    <t>Deposoto via transferencia Sra. Santa Geannis Medrano de León, cédula #028-0100792-9,ayuda paciente de nombre Francisca García, Récord #2021/15697, la cual está próxima a internarse para una Hemiglosectomia</t>
  </si>
  <si>
    <t>DEPOSITO VIA CK.  ARS ASEMAP</t>
  </si>
  <si>
    <t>DEPOSITO VIA CK.  ARS APS</t>
  </si>
  <si>
    <t xml:space="preserve">DEPOSITO VIA DONACION FARMACIA GBC PARA COBERTURA ESTUDIOS DE PACIENTES </t>
  </si>
  <si>
    <t xml:space="preserve">DIFERENCIA POR EN TASA CAMBIARIA LUG HEALTHCARE TECHNOLOGY, S.L. </t>
  </si>
  <si>
    <t xml:space="preserve">TRANSFERENCIA RECIBIDA EN LA CUENTA  3000 por subsidio de Maternidad del mes de abril 2023.  </t>
  </si>
  <si>
    <t>Deposoto via transferencia Paciente fabienne alexander   Abono a Internamiento por el monto de RD$10,000.00</t>
  </si>
  <si>
    <t>Deposoto via transferencia Paciente fabienne alexander   Abono a Internamiento por el monto de RD$8,000.00</t>
  </si>
  <si>
    <t>Deposito via transferencia Pcte Marisol Ramirez Figueroa, pago de Factura # 443002 para toma de muestra de laboratorio por el monto de RD$1,290.00</t>
  </si>
  <si>
    <t xml:space="preserve">TRANSFERENCIA RECIBIDA EN LA CUENTA  3000 por subsidio de Maternidad del mes de mayo 2023.  </t>
  </si>
  <si>
    <t xml:space="preserve">Deposito Via cheque  # 031032 Liga Dominicana Contra El Cancer, Pago de factura no. 132419-23  No. Comprobante 4510 monto RD$426,829.80 </t>
  </si>
  <si>
    <t>DEPOSITO VIA TRANSF. ARS SEMMA</t>
  </si>
  <si>
    <t>DEPOSITO VIA CK.  ARS GMA</t>
  </si>
  <si>
    <t>DEPOSITO CK. 692 SOLEO FOOD SERVICES SRL PAGO  RENTA CAFETERIA   2023</t>
  </si>
  <si>
    <t xml:space="preserve">Deposito via CK. 1004 del Gabinete de politica social,saldo de factura #144434-23 relacionado para  cobertura  gastos  de procedimiento medicos de la señora Margarita Jimenez por el monto de RD$67,820.00 </t>
  </si>
  <si>
    <t>Dp via transferencia sraAlba migdalia de la cruz para procedimientos medicos por el monto RD$3,620.00</t>
  </si>
  <si>
    <t>TRANSFERENCIA RECIBIDA EN LA CUENTA  3000 corresponde a reintegro fondos cheques vencido #2259422 personal inactivos  sr. Jose Miguel Cruz Arias, cedula 001-1126548-4 por el monto de RD$,102,547.85</t>
  </si>
  <si>
    <t>TRANSFERENCIA RECIBIDA EN LA CUENTA  3000 corresponde a reintegro fondos cheques vencido #2259433 personal inactivos  sr. Raul Contretas Brito, cedula 001-0768017-5 por el monto de RD$,76,142.13</t>
  </si>
  <si>
    <t>TRANSFERENCIA RECIBIDA EN LA CUENTA  3000 corresponde a reintegro fondos cheques vencido #2259403 personal inactivos  sra. Emely Mercedes Guerrero Aybar, cedula 003-0101078-1 por el monto de RD$9,512.44</t>
  </si>
  <si>
    <t>TRANSFERENCIA RECIBIDA EN LA CUENTA  3000 corresponde a reintegro fondos cheques vencido #2675023 personal inactivos  sr. Tommy Joel Fernandez Troncos, cedula 225-0082777-3  por el monto de RD$16,612.83</t>
  </si>
  <si>
    <t>TRANSFERENCIA RECIBIDA EN LA CUENTA  3000 corresponde a reintegro fondos cheques vencido #2675026 personal inactivos  sr. Nichols Peña de Garcia, cedula 402-2452428-6  por el monto de RD$10,152.28</t>
  </si>
  <si>
    <t>TRANSFERENCIA RECIBIDA EN LA CUENTA  3000 corresponde a reintegro fondos cheques vencido #2675028 personal inactivos  sr. Hector Isaac Santana Merino, cedula 402-0998827-4-3  por el monto de RD$14,766.96</t>
  </si>
  <si>
    <t>DEPOSITO VIA CK.  ARS YUNEN</t>
  </si>
  <si>
    <t xml:space="preserve">DP VIA CHEQUE #9679 AYUNTAMIENTO SANTO DOMINGO ESTE  Donacion a la Sra. Francisca Zoraida Marte Cuevas , para procedimientos medicos. </t>
  </si>
  <si>
    <t>DEPOSITO VIA CK.  ARS FUTURO</t>
  </si>
  <si>
    <t>5735-1</t>
  </si>
  <si>
    <t>SERVICIOS ELECTROMEDICOS E INST.,  S. A. (SEMINSA)</t>
  </si>
  <si>
    <t>5737-1</t>
  </si>
  <si>
    <t>5761-1</t>
  </si>
  <si>
    <t>5763-1</t>
  </si>
  <si>
    <t>5765-1</t>
  </si>
  <si>
    <t>5813-1</t>
  </si>
  <si>
    <t>5816-1</t>
  </si>
  <si>
    <t>5840-1</t>
  </si>
  <si>
    <t>5863-1</t>
  </si>
  <si>
    <t>AMFE PROYECT SOLUTION, S.R.L.</t>
  </si>
  <si>
    <t>5870-1</t>
  </si>
  <si>
    <t>ALTA REAL ESTATE SHECIA, S.R.L.</t>
  </si>
  <si>
    <t>5874-1</t>
  </si>
  <si>
    <t>ENDISA EVENTS PRODUCTION, S.R.L.</t>
  </si>
  <si>
    <t>5883-1</t>
  </si>
  <si>
    <t>RADIONCOL SERVICIOS MEDICOS, S.R.L.</t>
  </si>
  <si>
    <t>5886-1</t>
  </si>
  <si>
    <t>5889-1</t>
  </si>
  <si>
    <t>OSCAR A. RENTA NEGRON, S. A.</t>
  </si>
  <si>
    <t>5891-1</t>
  </si>
  <si>
    <t>5893-1</t>
  </si>
  <si>
    <t>WEST, S.A.</t>
  </si>
  <si>
    <t>5895-1</t>
  </si>
  <si>
    <t>ATHILL &amp; MARTINEZ, S.A.</t>
  </si>
  <si>
    <t>5905-1</t>
  </si>
  <si>
    <t>INGENIERIA, TECNOLOGIA Y SERVICIOS OROZCO, S.R.L.</t>
  </si>
  <si>
    <t>5907-1</t>
  </si>
  <si>
    <t>5909-1</t>
  </si>
  <si>
    <t>5914-1</t>
  </si>
  <si>
    <t>DOCTORES MALLEN GUERRA, S. A.</t>
  </si>
  <si>
    <t>5917-1</t>
  </si>
  <si>
    <t>5920-1</t>
  </si>
  <si>
    <t>5924-1</t>
  </si>
  <si>
    <t>PROFARES, S.R.L.</t>
  </si>
  <si>
    <t>5929-1</t>
  </si>
  <si>
    <t>LUFISA COMERCIAL. S.R.L.</t>
  </si>
  <si>
    <t>5932-1</t>
  </si>
  <si>
    <t>INVERSIONES ND &amp; ASOCIADOS, S.R.L.</t>
  </si>
  <si>
    <t>5941-1</t>
  </si>
  <si>
    <t>5945-1</t>
  </si>
  <si>
    <t>5949-1</t>
  </si>
  <si>
    <t>5824-1</t>
  </si>
  <si>
    <t>NOMINA INDEMNIZACION EX COLABORADORES NOVIEMBRE  2023 FP</t>
  </si>
  <si>
    <t>5801-1</t>
  </si>
  <si>
    <t>NOMINA ADICIONAL  PERSONAL CARÁCTER TEMPORAL  NOVIEMBRE 2023 FP</t>
  </si>
  <si>
    <t>5826-1</t>
  </si>
  <si>
    <t>NOMINA VACACIONES NO DISFRUTADAS EX COLABORADORES NOVIEMBRE  2023 FP</t>
  </si>
  <si>
    <t>5975-1</t>
  </si>
  <si>
    <t>5977-1</t>
  </si>
  <si>
    <t>5979-1</t>
  </si>
  <si>
    <t>5981-1</t>
  </si>
  <si>
    <t>5911-1</t>
  </si>
  <si>
    <t>NOMINA PERSONAL CARÁCTER EVENTUAL   NOVIEMBRE 2023 FP</t>
  </si>
  <si>
    <t>5876-1</t>
  </si>
  <si>
    <t>NOMINA PERSONAL CARÁCTER SUPLENCIA  NOVIEMBRE 2023 FP</t>
  </si>
  <si>
    <t>5872-1</t>
  </si>
  <si>
    <t>NOMINA PERSONAL CARÁCTER EVENTUAL  EXTRANJEROS NOVIEMBRE 2023 FP</t>
  </si>
  <si>
    <t>5989-1</t>
  </si>
  <si>
    <t>AGRO-GLOBAL EXPORT E IMPORT SRL</t>
  </si>
  <si>
    <t>5991-1</t>
  </si>
  <si>
    <t>5994-1</t>
  </si>
  <si>
    <t>5996-1</t>
  </si>
  <si>
    <t>5999-1</t>
  </si>
  <si>
    <t>6002-1</t>
  </si>
  <si>
    <t>6007-1</t>
  </si>
  <si>
    <t>6013-1</t>
  </si>
  <si>
    <t>6030-1</t>
  </si>
  <si>
    <t>INVERSIONES YANG, S.R.L.</t>
  </si>
  <si>
    <t>6032-1</t>
  </si>
  <si>
    <t>6034-1</t>
  </si>
  <si>
    <t>ALMACENES OCEAN MEAT, S.R.L.</t>
  </si>
  <si>
    <t>6036-1</t>
  </si>
  <si>
    <t>MAIKOL JOSE DE LA ROSA RAMIREZ</t>
  </si>
  <si>
    <t>6043-1</t>
  </si>
  <si>
    <t>6046-1</t>
  </si>
  <si>
    <t>MINERVINO, S.R.L.</t>
  </si>
  <si>
    <t>6048-1</t>
  </si>
  <si>
    <t>UVRO SOLUCIONES EMPRESARIALES</t>
  </si>
  <si>
    <t>6060-1</t>
  </si>
  <si>
    <t>SISTEMA DE GASES MEDICINALES Y VACIO</t>
  </si>
  <si>
    <t>6065-1</t>
  </si>
  <si>
    <t>BAVERAS FIRE SERVICES, S.R.L.</t>
  </si>
  <si>
    <t>6067-1</t>
  </si>
  <si>
    <t>6082-1</t>
  </si>
  <si>
    <t>6079-1</t>
  </si>
  <si>
    <t>6086-1</t>
  </si>
  <si>
    <t>6088-1</t>
  </si>
  <si>
    <t>6090-1</t>
  </si>
  <si>
    <t>6092-1</t>
  </si>
  <si>
    <t>6094-1</t>
  </si>
  <si>
    <t>6098-1</t>
  </si>
  <si>
    <t>6096-1</t>
  </si>
  <si>
    <t>6117-1</t>
  </si>
  <si>
    <t>UNIQUE REPRESENTACIONES, S.R.L.</t>
  </si>
  <si>
    <t>6119-1</t>
  </si>
  <si>
    <t>6121-1</t>
  </si>
  <si>
    <t>6124-1</t>
  </si>
  <si>
    <t>6131-1</t>
  </si>
  <si>
    <t>6133-1</t>
  </si>
  <si>
    <t>MAXBIO PHARMA, S.R.L.</t>
  </si>
  <si>
    <t>6129-1</t>
  </si>
  <si>
    <t>AUTO AIRE LUGO, S.R.L.</t>
  </si>
  <si>
    <t>AGRO SOLUCIONES MARTE, AGROSEMA, S.R.L.</t>
  </si>
  <si>
    <t>SUIPHAR DOMINICANA,  S. R. L.</t>
  </si>
  <si>
    <t>6189-1</t>
  </si>
  <si>
    <t>BIO-NOVA,  S. R. L.</t>
  </si>
  <si>
    <t>6191-1</t>
  </si>
  <si>
    <t>6202-1</t>
  </si>
  <si>
    <t>AMIPHARMA DOMINICANA, S. R. L.</t>
  </si>
  <si>
    <t>6193-1</t>
  </si>
  <si>
    <t>6198-1</t>
  </si>
  <si>
    <t>6195-1</t>
  </si>
  <si>
    <t>6200-1</t>
  </si>
  <si>
    <t>6204-1</t>
  </si>
  <si>
    <t>CAJUFA, S.R.L.</t>
  </si>
  <si>
    <t>6206-1</t>
  </si>
  <si>
    <t>SAVANT CONSULTORES, S.R.L.</t>
  </si>
  <si>
    <t>6210-1</t>
  </si>
  <si>
    <t>SEVEN PHARMA D.R, S.R.L.</t>
  </si>
  <si>
    <t>6212-1</t>
  </si>
  <si>
    <t>6214-1</t>
  </si>
  <si>
    <t>6216-1</t>
  </si>
  <si>
    <t>COMPU-OFFICE DOMINICANA,S.R.L</t>
  </si>
  <si>
    <t>6218-1</t>
  </si>
  <si>
    <t>J GASSO GASSO, SAS</t>
  </si>
  <si>
    <t>6223-1</t>
  </si>
  <si>
    <t>REVIARC GROUP, S.R.L.</t>
  </si>
  <si>
    <t>6225-1</t>
  </si>
  <si>
    <t>SERVIAMED DOMINICANA,  S.R.L.</t>
  </si>
  <si>
    <t>6227-1</t>
  </si>
  <si>
    <t>ZARIOS TECHNOLOGIY, S.R.L.</t>
  </si>
  <si>
    <t>6288-1</t>
  </si>
  <si>
    <t>EDWIN AMAURY PERALTA</t>
  </si>
  <si>
    <t>6297-1</t>
  </si>
  <si>
    <t>DRL &amp; ASOCIADOS, S.R.L.</t>
  </si>
  <si>
    <t>6299-1</t>
  </si>
  <si>
    <t>ICU SOLUCIONES EMPRESARIALES, S.R.L.</t>
  </si>
  <si>
    <t>6303-1</t>
  </si>
  <si>
    <t>6305-1</t>
  </si>
  <si>
    <t>INVERSIONES SIMEDI, S.R.L.</t>
  </si>
  <si>
    <t>6309-1</t>
  </si>
  <si>
    <t>EDITORA EL NUEVO DIARIO, S.A.</t>
  </si>
  <si>
    <t>6311-1</t>
  </si>
  <si>
    <t>6314-1</t>
  </si>
  <si>
    <t>EDITORA LISTIN DIARIO, S.A.</t>
  </si>
  <si>
    <t>6316-1</t>
  </si>
  <si>
    <t>6318-1</t>
  </si>
  <si>
    <t>6320-1</t>
  </si>
  <si>
    <t>6322-1</t>
  </si>
  <si>
    <t>INTRAMEDICAL, S.R.L.</t>
  </si>
  <si>
    <t>6341-1</t>
  </si>
  <si>
    <t>INSTITUTO NACIONAL DE ADMINISTRACION PUBLICA (INAP)</t>
  </si>
  <si>
    <t>6327-1</t>
  </si>
  <si>
    <t>6331-1</t>
  </si>
  <si>
    <t>OCTAMAR SOLUTIONS, S.R.L.</t>
  </si>
  <si>
    <t>6333-1</t>
  </si>
  <si>
    <t>CROS PUBLICIDAD, S.R.L.</t>
  </si>
  <si>
    <t>6343-1</t>
  </si>
  <si>
    <t>HEMS, S.R.L.</t>
  </si>
  <si>
    <t>6140-1</t>
  </si>
  <si>
    <t>6137-1</t>
  </si>
  <si>
    <t>6135-1</t>
  </si>
  <si>
    <t>Del 01 Al 30 De  Noviembre 2023</t>
  </si>
  <si>
    <t>2070</t>
  </si>
  <si>
    <t>2186</t>
  </si>
  <si>
    <t>2187</t>
  </si>
  <si>
    <t>2188</t>
  </si>
  <si>
    <t>0126-2023</t>
  </si>
  <si>
    <t>2045</t>
  </si>
  <si>
    <t>2051</t>
  </si>
  <si>
    <t>2092</t>
  </si>
  <si>
    <t>0127-2023</t>
  </si>
  <si>
    <t>0128-2023</t>
  </si>
  <si>
    <t>0129-2023</t>
  </si>
  <si>
    <t>2189</t>
  </si>
  <si>
    <t>2190</t>
  </si>
  <si>
    <t>2191</t>
  </si>
  <si>
    <t xml:space="preserve">  COMISION POR PAGO AL INSTANTE COLECTOR IMPUESTOS INTERNOS</t>
  </si>
  <si>
    <t>REINTEGRO CK. 2070,  BENEFICIARIO JUAN LUCIANO ( CHEQUE NULO POR VENCIMIENTO)</t>
  </si>
  <si>
    <t>JHONATTAN DE JESUS RESTITUYO EUSEBIO</t>
  </si>
  <si>
    <t>JUAN LUCIANO</t>
  </si>
  <si>
    <t>NOMINA DE VIATICOS JORNADA GPS-INCART 2023</t>
  </si>
  <si>
    <t>REINTEGRO CK. 2045,  BENEFICIARIO LOUISE NAPOLEON ( CHEQUE NULO POR VENCIMIENTO)</t>
  </si>
  <si>
    <t>REINTEGRO CK. 2051,  BENEFICIARIO MODESTA CONTRERAS PAYANO ( CHEQUE NULO POR VENCIMIENTO)</t>
  </si>
  <si>
    <t>REINTEGRO CK. 2092,  BENEFICIARIO ARCADIA DIROCHE SUERO ( CHEQUE NULO POR VENCIMIENTO)</t>
  </si>
  <si>
    <t>IBA LIFESCIENCES GMBH</t>
  </si>
  <si>
    <t>C-LOGISTCS SOLUTIONS, S.R.L.</t>
  </si>
  <si>
    <t>SERVICIOS ELECTROMEDICOS E INSTITUCIONALES, S.A.</t>
  </si>
  <si>
    <t>AJUSTE POR DIFERENCIA CAMBIARIA  IBA LIFESCIENCES GMBH</t>
  </si>
  <si>
    <t xml:space="preserve">  COMISION POR PAGO AL INSTANTE IBA LIFESCIENCES GMBH</t>
  </si>
  <si>
    <t>CRISTALINA GARCIA PACHECO</t>
  </si>
  <si>
    <t>Tranferencia recibida RD$36,600.00 relacionada al lib. No. 6368, cargado por el Programa supérate a favor de Instituto Nacional del cáncer Rosa Emilia Tavarez, por concepto de PAGO AYUDA A LA SRA. DENNYS MARIA CAMILO RAMIREZ COMO APOYO PARA REALIZACION DE BIOPSIA TOMODIRIGIDA DE PULMON Y ESTUDIO DE TEJIDOS BLANDOS, CILINDROS (TRUCUT), YA QUE NO CUENTA CON LOS RECURSOS NECESARIOS PARA COSTEAR LOS MISMOS.</t>
  </si>
  <si>
    <t>NOMINA COMPENSACION ESPECIAL NOVIEMBRE  2023 FONDO GENERAL</t>
  </si>
  <si>
    <t>NOMINA  PERSONAL CARÁCTER TEMPORAL NOVIEMBRE 2023 FONDO GENERAL</t>
  </si>
  <si>
    <t>NOMINA  PERSONAL CARÁCTER FIJO   NOVIEMBRE 2023 FONDO GENERAL</t>
  </si>
  <si>
    <t>NOMINA  PERSONAL CARÁCTER TEMPORAL (CICLOTRON) NOVIEMBRE  2023 FONDO GENERAL</t>
  </si>
  <si>
    <t>ASIGNACION PRESUPUESTARIA PARA REGALIA DIC.2023</t>
  </si>
  <si>
    <t>TRANSFERENCIA RECIBIDA EN LA CUENTA  2000 corresponde a reintegro fondos cheques vencido #2626695 personal inactivosl sr. Matires Hernandez Villar, cedula 002-0011848-7 por el monto de RD$13,510.03</t>
  </si>
  <si>
    <t>TRANSFERENCIA RECIBIDA EN LA CUENTA  2000 corresponde a reintegro fondos cheques vencido #2084560 personal inactivosl sra. Michelle Nathalie Mendez Rodriguez, cedula 001-1790143-9 por el monto de RD$42,433.87</t>
  </si>
  <si>
    <t>TRANSFERENCIA RECIBIDA EN LA CUENTA  2000 corresponde a reintegro fondos cheques vencido #2120648 personal inactivosl sra. Lorianny Raquel Simo Perez, cedula 001-1798967-3 por el monto de RD$42,433.87</t>
  </si>
  <si>
    <t>Del 01 Al 30 DeNoviembre 2023</t>
  </si>
  <si>
    <t>DP VIA TRANSFERENCIA FUNDAC. AMIGOS CONTRA EL CANCER INFANTIL, PAGO DE FACTURAS Nos. UFINo4 C6-000130465-23 DE LA PACIENTE DAWENSKA SENDO EXIL POR EL MONTO DE RD$11,913.00</t>
  </si>
  <si>
    <t>Dp a cuenta Club Atletico Licey pago factura de paciente (niño)  Rousen Arleen Pelier Quezada, para varias facturas  por un monto de RD$ 3,601.00</t>
  </si>
  <si>
    <t>NOMINA REGALIA PASCUAL PERSONAL EVENTUAL EXTRANJEROS DICIEMBRE 2023 FG</t>
  </si>
  <si>
    <t>NOMINA REGALIA PASCUAL  COMPENSACION ESPECIAL DICIEMBRE  2023 FONDO GENERAL</t>
  </si>
  <si>
    <t>NOMINA REGALIA PASCUAL  PERSONAL CARÁCTER TEMPORAL (CICLOTRON) DICIEMBRE  2023 FONDO GENERAL</t>
  </si>
  <si>
    <t>NOMINA REGALIA PASCUAL PERSONAL CARÁCTER FIJO  DICIEMBRE 2023 FONDO GENERAL</t>
  </si>
  <si>
    <t>NOMINA NOMINA REGALIA PASCUAL  PERSONAL CARÁCTER TEMPORAL DICIEMBRE 2023 FONDO GENERAL</t>
  </si>
  <si>
    <t>6275-1</t>
  </si>
  <si>
    <t>NOMINA REGALIA PASCUAL  PERSONAL CARÁCTER TEMPORAL DICIEMBRE 2023 FONDO PROPIO</t>
  </si>
  <si>
    <t>6307-1</t>
  </si>
  <si>
    <t>NOMINA REGALIA PASCUAL PERSONAL CARÁCTER EVENTUAL   NOVIEMBRE 2023 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</si>
</sst>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Verdana"/>
      <family val="2"/>
    </font>
    <font>
      <b/>
      <sz val="11"/>
      <name val="Arial"/>
      <family val="2"/>
    </font>
    <font>
      <sz val="11"/>
      <name val="Verdana"/>
      <family val="2"/>
    </font>
    <font>
      <b/>
      <sz val="11.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" fillId="0" borderId="0"/>
    <xf numFmtId="0" fontId="17" fillId="0" borderId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/>
    <xf numFmtId="0" fontId="16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vertical="center" wrapText="1"/>
    </xf>
    <xf numFmtId="43" fontId="18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vertical="center" wrapText="1"/>
    </xf>
    <xf numFmtId="43" fontId="18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8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8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19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8" fillId="6" borderId="7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8" fillId="0" borderId="11" xfId="4" applyFont="1" applyFill="1" applyBorder="1" applyAlignment="1">
      <alignment horizontal="lef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43" fontId="19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19" fillId="0" borderId="17" xfId="1" applyFont="1" applyFill="1" applyBorder="1" applyAlignment="1">
      <alignment vertical="center"/>
    </xf>
    <xf numFmtId="43" fontId="18" fillId="0" borderId="18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8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19" fillId="0" borderId="24" xfId="1" applyFont="1" applyFill="1" applyBorder="1" applyAlignment="1">
      <alignment vertical="center"/>
    </xf>
    <xf numFmtId="0" fontId="18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8" fillId="0" borderId="28" xfId="4" applyFont="1" applyFill="1" applyBorder="1" applyAlignment="1">
      <alignment horizontal="left" vertical="center"/>
    </xf>
    <xf numFmtId="43" fontId="18" fillId="0" borderId="4" xfId="4" applyFont="1" applyFill="1" applyBorder="1" applyAlignment="1">
      <alignment horizontal="left" vertical="center"/>
    </xf>
    <xf numFmtId="43" fontId="18" fillId="0" borderId="29" xfId="4" applyFont="1" applyFill="1" applyBorder="1"/>
    <xf numFmtId="43" fontId="18" fillId="0" borderId="30" xfId="4" applyFont="1" applyFill="1" applyBorder="1" applyAlignment="1">
      <alignment horizontal="left" vertical="center"/>
    </xf>
    <xf numFmtId="43" fontId="18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19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2" fillId="0" borderId="15" xfId="0" applyNumberFormat="1" applyFont="1" applyFill="1" applyBorder="1" applyAlignment="1">
      <alignment horizontal="left" vertical="center" wrapText="1"/>
    </xf>
    <xf numFmtId="0" fontId="22" fillId="0" borderId="15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center" wrapText="1"/>
    </xf>
    <xf numFmtId="43" fontId="22" fillId="0" borderId="30" xfId="4" applyFont="1" applyFill="1" applyBorder="1" applyAlignment="1">
      <alignment vertical="center"/>
    </xf>
    <xf numFmtId="43" fontId="22" fillId="0" borderId="13" xfId="1" applyFont="1" applyFill="1" applyBorder="1" applyAlignment="1">
      <alignment vertical="center"/>
    </xf>
    <xf numFmtId="165" fontId="22" fillId="0" borderId="16" xfId="0" applyNumberFormat="1" applyFont="1" applyFill="1" applyBorder="1" applyAlignment="1">
      <alignment horizontal="left" vertical="center" wrapText="1"/>
    </xf>
    <xf numFmtId="0" fontId="22" fillId="0" borderId="16" xfId="0" applyFont="1" applyFill="1" applyBorder="1" applyAlignment="1">
      <alignment horizontal="center"/>
    </xf>
    <xf numFmtId="0" fontId="22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2" fillId="0" borderId="11" xfId="0" applyNumberFormat="1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22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19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19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19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2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8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2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3" fillId="4" borderId="22" xfId="0" applyNumberFormat="1" applyFont="1" applyFill="1" applyBorder="1" applyAlignment="1">
      <alignment vertical="center"/>
    </xf>
    <xf numFmtId="4" fontId="23" fillId="4" borderId="35" xfId="0" applyNumberFormat="1" applyFont="1" applyFill="1" applyBorder="1" applyAlignment="1">
      <alignment vertical="center"/>
    </xf>
    <xf numFmtId="4" fontId="23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2" fillId="0" borderId="30" xfId="1" applyFont="1" applyFill="1" applyBorder="1" applyAlignment="1">
      <alignment vertical="center"/>
    </xf>
    <xf numFmtId="43" fontId="22" fillId="0" borderId="28" xfId="1" applyFont="1" applyFill="1" applyBorder="1"/>
    <xf numFmtId="43" fontId="22" fillId="0" borderId="28" xfId="1" applyFont="1" applyFill="1" applyBorder="1" applyAlignment="1">
      <alignment vertical="center"/>
    </xf>
    <xf numFmtId="43" fontId="22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2" fillId="0" borderId="28" xfId="1" applyFont="1" applyFill="1" applyBorder="1" applyAlignment="1">
      <alignment vertical="center" wrapText="1"/>
    </xf>
    <xf numFmtId="43" fontId="23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2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8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5" fillId="3" borderId="0" xfId="1" applyFont="1" applyFill="1" applyAlignment="1">
      <alignment vertical="center"/>
    </xf>
    <xf numFmtId="0" fontId="22" fillId="0" borderId="2" xfId="0" applyFont="1" applyFill="1" applyBorder="1" applyAlignment="1">
      <alignment wrapText="1"/>
    </xf>
    <xf numFmtId="0" fontId="1" fillId="3" borderId="0" xfId="0" applyFont="1" applyFill="1" applyAlignment="1">
      <alignment vertical="center"/>
    </xf>
    <xf numFmtId="0" fontId="26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3" borderId="0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43" fontId="1" fillId="3" borderId="0" xfId="0" applyNumberFormat="1" applyFont="1" applyFill="1" applyAlignment="1">
      <alignment horizontal="center" vertical="center"/>
    </xf>
    <xf numFmtId="43" fontId="1" fillId="3" borderId="0" xfId="1" applyFont="1" applyFill="1" applyAlignment="1">
      <alignment vertical="center"/>
    </xf>
    <xf numFmtId="0" fontId="28" fillId="0" borderId="0" xfId="0" applyFont="1"/>
    <xf numFmtId="0" fontId="1" fillId="0" borderId="0" xfId="0" applyFont="1" applyBorder="1" applyAlignment="1">
      <alignment vertical="center"/>
    </xf>
    <xf numFmtId="0" fontId="29" fillId="2" borderId="10" xfId="0" applyFont="1" applyFill="1" applyBorder="1" applyAlignment="1">
      <alignment horizontal="center" vertical="center" wrapText="1"/>
    </xf>
    <xf numFmtId="14" fontId="30" fillId="0" borderId="4" xfId="0" applyNumberFormat="1" applyFont="1" applyFill="1" applyBorder="1" applyAlignment="1">
      <alignment horizontal="left" vertical="center" wrapText="1"/>
    </xf>
    <xf numFmtId="0" fontId="30" fillId="0" borderId="4" xfId="0" applyFont="1" applyFill="1" applyBorder="1" applyAlignment="1">
      <alignment vertical="center" wrapText="1"/>
    </xf>
    <xf numFmtId="43" fontId="31" fillId="2" borderId="10" xfId="0" applyNumberFormat="1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43" fontId="19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8" fillId="0" borderId="38" xfId="0" applyFont="1" applyFill="1" applyBorder="1" applyAlignment="1">
      <alignment vertical="center" wrapText="1"/>
    </xf>
    <xf numFmtId="4" fontId="13" fillId="3" borderId="20" xfId="0" applyNumberFormat="1" applyFont="1" applyFill="1" applyBorder="1" applyAlignment="1">
      <alignment horizontal="right" vertical="center"/>
    </xf>
    <xf numFmtId="43" fontId="19" fillId="0" borderId="21" xfId="1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right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209550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346</xdr:row>
      <xdr:rowOff>28575</xdr:rowOff>
    </xdr:from>
    <xdr:to>
      <xdr:col>7</xdr:col>
      <xdr:colOff>1062037</xdr:colOff>
      <xdr:row>356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390525</xdr:colOff>
      <xdr:row>0</xdr:row>
      <xdr:rowOff>19050</xdr:rowOff>
    </xdr:from>
    <xdr:to>
      <xdr:col>9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7</xdr:col>
      <xdr:colOff>143435</xdr:colOff>
      <xdr:row>8</xdr:row>
      <xdr:rowOff>4802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114</xdr:row>
      <xdr:rowOff>47625</xdr:rowOff>
    </xdr:from>
    <xdr:to>
      <xdr:col>9</xdr:col>
      <xdr:colOff>699328</xdr:colOff>
      <xdr:row>124</xdr:row>
      <xdr:rowOff>118862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115</xdr:row>
      <xdr:rowOff>38100</xdr:rowOff>
    </xdr:from>
    <xdr:to>
      <xdr:col>9</xdr:col>
      <xdr:colOff>851728</xdr:colOff>
      <xdr:row>125</xdr:row>
      <xdr:rowOff>118859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116</xdr:row>
      <xdr:rowOff>38100</xdr:rowOff>
    </xdr:from>
    <xdr:to>
      <xdr:col>9</xdr:col>
      <xdr:colOff>946978</xdr:colOff>
      <xdr:row>126</xdr:row>
      <xdr:rowOff>109338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117</xdr:row>
      <xdr:rowOff>28575</xdr:rowOff>
    </xdr:from>
    <xdr:to>
      <xdr:col>9</xdr:col>
      <xdr:colOff>946978</xdr:colOff>
      <xdr:row>127</xdr:row>
      <xdr:rowOff>109341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1352550</xdr:colOff>
      <xdr:row>0</xdr:row>
      <xdr:rowOff>66675</xdr:rowOff>
    </xdr:from>
    <xdr:to>
      <xdr:col>10</xdr:col>
      <xdr:colOff>1591874</xdr:colOff>
      <xdr:row>6</xdr:row>
      <xdr:rowOff>38821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5242">
          <cell r="G5242">
            <v>28326541.738399848</v>
          </cell>
        </row>
        <row r="5543">
          <cell r="G5543">
            <v>43811493.178399831</v>
          </cell>
        </row>
      </sheetData>
      <sheetData sheetId="1"/>
      <sheetData sheetId="2">
        <row r="3707">
          <cell r="J3707">
            <v>-26926812.122999974</v>
          </cell>
        </row>
        <row r="3958">
          <cell r="J3958">
            <v>-60217990.272999965</v>
          </cell>
        </row>
      </sheetData>
      <sheetData sheetId="3">
        <row r="820">
          <cell r="J820">
            <v>1766139.7248000104</v>
          </cell>
        </row>
        <row r="856">
          <cell r="J856">
            <v>2965307.5448000105</v>
          </cell>
        </row>
      </sheetData>
      <sheetData sheetId="4"/>
      <sheetData sheetId="5">
        <row r="889">
          <cell r="G889">
            <v>12414.683999940054</v>
          </cell>
        </row>
        <row r="918">
          <cell r="G918">
            <v>1984131.283999946</v>
          </cell>
        </row>
      </sheetData>
      <sheetData sheetId="6">
        <row r="71">
          <cell r="J71">
            <v>94771.429999999746</v>
          </cell>
        </row>
        <row r="72">
          <cell r="J72">
            <v>94596.429999999746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28"/>
  <sheetViews>
    <sheetView view="pageBreakPreview" topLeftCell="B61" zoomScale="50" zoomScaleNormal="80" zoomScaleSheetLayoutView="50" workbookViewId="0">
      <selection activeCell="F95" sqref="F95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7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5"/>
    </row>
    <row r="2" spans="1:14" s="11" customFormat="1" x14ac:dyDescent="0.2">
      <c r="F2" s="175"/>
    </row>
    <row r="3" spans="1:14" s="14" customFormat="1" ht="12" customHeight="1" x14ac:dyDescent="0.2">
      <c r="F3" s="176"/>
    </row>
    <row r="4" spans="1:14" s="15" customFormat="1" ht="18" customHeight="1" x14ac:dyDescent="0.3">
      <c r="A4" s="16"/>
      <c r="B4" s="12"/>
      <c r="C4" s="16"/>
      <c r="D4" s="16"/>
      <c r="E4" s="16"/>
      <c r="F4" s="177"/>
      <c r="G4" s="16"/>
      <c r="H4" s="16"/>
      <c r="I4" s="16"/>
    </row>
    <row r="5" spans="1:14" s="13" customFormat="1" ht="18.75" x14ac:dyDescent="0.2">
      <c r="A5" s="233"/>
      <c r="B5" s="233"/>
      <c r="C5" s="233"/>
      <c r="D5" s="233"/>
      <c r="E5" s="233"/>
      <c r="F5" s="233"/>
      <c r="G5" s="233"/>
    </row>
    <row r="6" spans="1:14" s="15" customFormat="1" ht="18.75" x14ac:dyDescent="0.3">
      <c r="A6" s="233" t="s">
        <v>10</v>
      </c>
      <c r="B6" s="233"/>
      <c r="C6" s="233"/>
      <c r="D6" s="233"/>
      <c r="E6" s="233"/>
      <c r="F6" s="233"/>
      <c r="G6" s="233"/>
      <c r="H6" s="16"/>
      <c r="I6" s="16"/>
    </row>
    <row r="7" spans="1:14" s="14" customFormat="1" ht="18.75" x14ac:dyDescent="0.2">
      <c r="A7" s="233" t="s">
        <v>15</v>
      </c>
      <c r="B7" s="233"/>
      <c r="C7" s="233"/>
      <c r="D7" s="233"/>
      <c r="E7" s="233"/>
      <c r="F7" s="233"/>
      <c r="G7" s="233"/>
    </row>
    <row r="8" spans="1:14" s="17" customFormat="1" ht="21" customHeight="1" x14ac:dyDescent="0.2">
      <c r="A8" s="239" t="s">
        <v>3</v>
      </c>
      <c r="B8" s="239"/>
      <c r="C8" s="239"/>
      <c r="D8" s="239"/>
      <c r="E8" s="239"/>
      <c r="F8" s="239"/>
      <c r="G8" s="239"/>
    </row>
    <row r="9" spans="1:14" s="14" customFormat="1" ht="18.75" x14ac:dyDescent="0.2">
      <c r="A9" s="240" t="s">
        <v>89</v>
      </c>
      <c r="B9" s="240"/>
      <c r="C9" s="240"/>
      <c r="D9" s="240"/>
      <c r="E9" s="240"/>
      <c r="F9" s="240"/>
      <c r="G9" s="240"/>
    </row>
    <row r="10" spans="1:14" s="14" customFormat="1" ht="18.75" x14ac:dyDescent="0.2">
      <c r="A10" s="15"/>
      <c r="B10" s="31"/>
      <c r="C10" s="31"/>
      <c r="D10" s="31"/>
      <c r="E10" s="31"/>
      <c r="F10" s="178"/>
      <c r="G10" s="15"/>
    </row>
    <row r="11" spans="1:14" s="11" customFormat="1" ht="19.5" customHeight="1" thickBot="1" x14ac:dyDescent="0.25">
      <c r="F11" s="175"/>
      <c r="N11" s="30"/>
    </row>
    <row r="12" spans="1:14" s="3" customFormat="1" ht="27.75" customHeight="1" thickTop="1" thickBot="1" x14ac:dyDescent="0.25">
      <c r="A12" s="236"/>
      <c r="B12" s="235" t="s">
        <v>14</v>
      </c>
      <c r="C12" s="235"/>
      <c r="D12" s="235"/>
      <c r="E12" s="235"/>
      <c r="F12" s="235"/>
      <c r="G12" s="235"/>
      <c r="H12" s="7"/>
      <c r="I12" s="7"/>
      <c r="J12" s="7"/>
      <c r="K12" s="7"/>
    </row>
    <row r="13" spans="1:14" s="3" customFormat="1" ht="27.75" customHeight="1" thickTop="1" thickBot="1" x14ac:dyDescent="0.25">
      <c r="A13" s="236"/>
      <c r="B13" s="234" t="s">
        <v>15</v>
      </c>
      <c r="C13" s="234"/>
      <c r="D13" s="234"/>
      <c r="E13" s="234"/>
      <c r="F13" s="234"/>
      <c r="G13" s="71">
        <f>+'[1]CTA. RECOLECTORA (010) y 3000'!$G$5242</f>
        <v>28326541.738399848</v>
      </c>
      <c r="H13" s="7"/>
      <c r="I13" s="7"/>
      <c r="J13" s="7"/>
      <c r="K13" s="7"/>
    </row>
    <row r="14" spans="1:14" s="3" customFormat="1" ht="26.25" customHeight="1" thickTop="1" thickBot="1" x14ac:dyDescent="0.25">
      <c r="A14" s="236"/>
      <c r="B14" s="238"/>
      <c r="C14" s="238"/>
      <c r="D14" s="238"/>
      <c r="E14" s="238"/>
      <c r="F14" s="238"/>
      <c r="G14" s="71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37"/>
      <c r="B15" s="61" t="s">
        <v>4</v>
      </c>
      <c r="C15" s="61" t="s">
        <v>5</v>
      </c>
      <c r="D15" s="61" t="s">
        <v>6</v>
      </c>
      <c r="E15" s="61" t="s">
        <v>0</v>
      </c>
      <c r="F15" s="71" t="s">
        <v>1</v>
      </c>
      <c r="G15" s="61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1"/>
      <c r="B16" s="142"/>
      <c r="C16" s="143"/>
      <c r="D16" s="142">
        <v>45230</v>
      </c>
      <c r="E16" s="144">
        <f>'[2]CTA. RECOLECTORA (010)'!E6</f>
        <v>0</v>
      </c>
      <c r="F16" s="145">
        <v>0</v>
      </c>
      <c r="G16" s="146">
        <f>+G13</f>
        <v>28326541.738399848</v>
      </c>
      <c r="H16" s="76"/>
    </row>
    <row r="17" spans="1:7" s="10" customFormat="1" ht="27" customHeight="1" thickTop="1" thickBot="1" x14ac:dyDescent="0.25">
      <c r="A17" s="42"/>
      <c r="B17" s="109">
        <v>45231</v>
      </c>
      <c r="C17" s="110"/>
      <c r="D17" s="111" t="s">
        <v>90</v>
      </c>
      <c r="E17" s="112"/>
      <c r="F17" s="179">
        <v>1191.48</v>
      </c>
      <c r="G17" s="113">
        <f>G16+E17-F17</f>
        <v>28325350.258399848</v>
      </c>
    </row>
    <row r="18" spans="1:7" s="10" customFormat="1" ht="18" thickTop="1" thickBot="1" x14ac:dyDescent="0.25">
      <c r="A18" s="24"/>
      <c r="B18" s="114">
        <v>45231</v>
      </c>
      <c r="C18" s="115"/>
      <c r="D18" s="111" t="s">
        <v>40</v>
      </c>
      <c r="E18" s="112">
        <v>81115</v>
      </c>
      <c r="F18" s="180"/>
      <c r="G18" s="113">
        <f t="shared" ref="G18:G66" si="0">G17+E18-F18</f>
        <v>28406465.258399848</v>
      </c>
    </row>
    <row r="19" spans="1:7" s="7" customFormat="1" ht="18" thickTop="1" thickBot="1" x14ac:dyDescent="0.25">
      <c r="A19" s="24"/>
      <c r="B19" s="114">
        <v>45231</v>
      </c>
      <c r="C19" s="115"/>
      <c r="D19" s="111" t="s">
        <v>40</v>
      </c>
      <c r="E19" s="112">
        <v>7950</v>
      </c>
      <c r="F19" s="180"/>
      <c r="G19" s="113">
        <f t="shared" si="0"/>
        <v>28414415.258399848</v>
      </c>
    </row>
    <row r="20" spans="1:7" s="7" customFormat="1" ht="18" thickTop="1" thickBot="1" x14ac:dyDescent="0.25">
      <c r="A20" s="24"/>
      <c r="B20" s="114">
        <v>45231</v>
      </c>
      <c r="C20" s="115"/>
      <c r="D20" s="111" t="s">
        <v>40</v>
      </c>
      <c r="E20" s="112">
        <v>15300</v>
      </c>
      <c r="F20" s="180"/>
      <c r="G20" s="113">
        <f t="shared" si="0"/>
        <v>28429715.258399848</v>
      </c>
    </row>
    <row r="21" spans="1:7" s="7" customFormat="1" ht="18" thickTop="1" thickBot="1" x14ac:dyDescent="0.25">
      <c r="A21" s="24"/>
      <c r="B21" s="114">
        <v>45231</v>
      </c>
      <c r="C21" s="115"/>
      <c r="D21" s="111" t="s">
        <v>40</v>
      </c>
      <c r="E21" s="112">
        <v>12050</v>
      </c>
      <c r="F21" s="180"/>
      <c r="G21" s="113">
        <f t="shared" si="0"/>
        <v>28441765.258399848</v>
      </c>
    </row>
    <row r="22" spans="1:7" s="7" customFormat="1" ht="18" thickTop="1" thickBot="1" x14ac:dyDescent="0.25">
      <c r="A22" s="24"/>
      <c r="B22" s="114">
        <v>45231</v>
      </c>
      <c r="C22" s="115"/>
      <c r="D22" s="111" t="s">
        <v>40</v>
      </c>
      <c r="E22" s="112">
        <v>2999</v>
      </c>
      <c r="F22" s="180"/>
      <c r="G22" s="113">
        <f t="shared" si="0"/>
        <v>28444764.258399848</v>
      </c>
    </row>
    <row r="23" spans="1:7" s="7" customFormat="1" ht="18" thickTop="1" thickBot="1" x14ac:dyDescent="0.25">
      <c r="A23" s="24"/>
      <c r="B23" s="114">
        <v>45231</v>
      </c>
      <c r="C23" s="115"/>
      <c r="D23" s="111" t="s">
        <v>40</v>
      </c>
      <c r="E23" s="112">
        <v>51857</v>
      </c>
      <c r="F23" s="180"/>
      <c r="G23" s="113">
        <f t="shared" si="0"/>
        <v>28496621.258399848</v>
      </c>
    </row>
    <row r="24" spans="1:7" s="7" customFormat="1" ht="18" thickTop="1" thickBot="1" x14ac:dyDescent="0.25">
      <c r="A24" s="24"/>
      <c r="B24" s="114">
        <v>45231</v>
      </c>
      <c r="C24" s="115"/>
      <c r="D24" s="111" t="s">
        <v>28</v>
      </c>
      <c r="E24" s="112">
        <v>21165.08</v>
      </c>
      <c r="F24" s="180">
        <v>539.59</v>
      </c>
      <c r="G24" s="113">
        <f t="shared" si="0"/>
        <v>28517246.748399846</v>
      </c>
    </row>
    <row r="25" spans="1:7" s="7" customFormat="1" ht="18" customHeight="1" thickTop="1" thickBot="1" x14ac:dyDescent="0.25">
      <c r="A25" s="24"/>
      <c r="B25" s="114">
        <v>45231</v>
      </c>
      <c r="C25" s="115"/>
      <c r="D25" s="111" t="s">
        <v>49</v>
      </c>
      <c r="E25" s="112">
        <v>6000</v>
      </c>
      <c r="F25" s="180">
        <v>205</v>
      </c>
      <c r="G25" s="113">
        <f t="shared" si="0"/>
        <v>28523041.748399846</v>
      </c>
    </row>
    <row r="26" spans="1:7" s="7" customFormat="1" ht="18" thickTop="1" thickBot="1" x14ac:dyDescent="0.25">
      <c r="A26" s="24"/>
      <c r="B26" s="114">
        <v>45231</v>
      </c>
      <c r="C26" s="115"/>
      <c r="D26" s="111" t="s">
        <v>91</v>
      </c>
      <c r="E26" s="112">
        <v>1300</v>
      </c>
      <c r="F26" s="180"/>
      <c r="G26" s="113">
        <f t="shared" si="0"/>
        <v>28524341.748399846</v>
      </c>
    </row>
    <row r="27" spans="1:7" s="7" customFormat="1" ht="17.25" customHeight="1" thickTop="1" thickBot="1" x14ac:dyDescent="0.25">
      <c r="A27" s="24"/>
      <c r="B27" s="114">
        <v>45231</v>
      </c>
      <c r="C27" s="115"/>
      <c r="D27" s="111" t="s">
        <v>91</v>
      </c>
      <c r="E27" s="112">
        <v>248416</v>
      </c>
      <c r="F27" s="180"/>
      <c r="G27" s="113">
        <f t="shared" si="0"/>
        <v>28772757.748399846</v>
      </c>
    </row>
    <row r="28" spans="1:7" s="7" customFormat="1" ht="18.75" customHeight="1" thickTop="1" thickBot="1" x14ac:dyDescent="0.25">
      <c r="A28" s="24"/>
      <c r="B28" s="114">
        <v>45232</v>
      </c>
      <c r="C28" s="115"/>
      <c r="D28" s="111" t="s">
        <v>40</v>
      </c>
      <c r="E28" s="112">
        <v>47943</v>
      </c>
      <c r="F28" s="180"/>
      <c r="G28" s="113">
        <f t="shared" si="0"/>
        <v>28820700.748399846</v>
      </c>
    </row>
    <row r="29" spans="1:7" s="7" customFormat="1" ht="18" thickTop="1" thickBot="1" x14ac:dyDescent="0.25">
      <c r="A29" s="24"/>
      <c r="B29" s="114">
        <v>45232</v>
      </c>
      <c r="C29" s="115"/>
      <c r="D29" s="111" t="s">
        <v>40</v>
      </c>
      <c r="E29" s="112">
        <v>6985</v>
      </c>
      <c r="F29" s="180"/>
      <c r="G29" s="113">
        <f t="shared" si="0"/>
        <v>28827685.748399846</v>
      </c>
    </row>
    <row r="30" spans="1:7" s="7" customFormat="1" ht="18" thickTop="1" thickBot="1" x14ac:dyDescent="0.25">
      <c r="A30" s="24"/>
      <c r="B30" s="114">
        <v>45232</v>
      </c>
      <c r="C30" s="115"/>
      <c r="D30" s="111" t="s">
        <v>40</v>
      </c>
      <c r="E30" s="112">
        <v>3944</v>
      </c>
      <c r="F30" s="180"/>
      <c r="G30" s="113">
        <f t="shared" si="0"/>
        <v>28831629.748399846</v>
      </c>
    </row>
    <row r="31" spans="1:7" s="7" customFormat="1" ht="18" thickTop="1" thickBot="1" x14ac:dyDescent="0.25">
      <c r="A31" s="24"/>
      <c r="B31" s="114">
        <v>45232</v>
      </c>
      <c r="C31" s="115"/>
      <c r="D31" s="111" t="s">
        <v>40</v>
      </c>
      <c r="E31" s="112">
        <v>5305</v>
      </c>
      <c r="F31" s="180"/>
      <c r="G31" s="113">
        <f t="shared" si="0"/>
        <v>28836934.748399846</v>
      </c>
    </row>
    <row r="32" spans="1:7" s="7" customFormat="1" ht="14.25" customHeight="1" thickTop="1" thickBot="1" x14ac:dyDescent="0.25">
      <c r="A32" s="24"/>
      <c r="B32" s="114">
        <v>45232</v>
      </c>
      <c r="C32" s="115"/>
      <c r="D32" s="111" t="s">
        <v>40</v>
      </c>
      <c r="E32" s="112">
        <v>108980</v>
      </c>
      <c r="F32" s="180"/>
      <c r="G32" s="113">
        <f t="shared" si="0"/>
        <v>28945914.748399846</v>
      </c>
    </row>
    <row r="33" spans="1:9" s="7" customFormat="1" ht="18" thickTop="1" thickBot="1" x14ac:dyDescent="0.25">
      <c r="A33" s="24"/>
      <c r="B33" s="114">
        <v>45232</v>
      </c>
      <c r="C33" s="115"/>
      <c r="D33" s="111" t="s">
        <v>40</v>
      </c>
      <c r="E33" s="112">
        <v>34615</v>
      </c>
      <c r="F33" s="180"/>
      <c r="G33" s="113">
        <f t="shared" si="0"/>
        <v>28980529.748399846</v>
      </c>
    </row>
    <row r="34" spans="1:9" s="7" customFormat="1" ht="18" thickTop="1" thickBot="1" x14ac:dyDescent="0.25">
      <c r="A34" s="24"/>
      <c r="B34" s="114">
        <v>45232</v>
      </c>
      <c r="C34" s="115"/>
      <c r="D34" s="111" t="s">
        <v>40</v>
      </c>
      <c r="E34" s="112">
        <v>18500</v>
      </c>
      <c r="F34" s="180"/>
      <c r="G34" s="113">
        <f t="shared" si="0"/>
        <v>28999029.748399846</v>
      </c>
    </row>
    <row r="35" spans="1:9" s="7" customFormat="1" ht="18" customHeight="1" thickTop="1" thickBot="1" x14ac:dyDescent="0.25">
      <c r="A35" s="24"/>
      <c r="B35" s="114">
        <v>45232</v>
      </c>
      <c r="C35" s="115"/>
      <c r="D35" s="111" t="s">
        <v>28</v>
      </c>
      <c r="E35" s="112">
        <v>108025.56</v>
      </c>
      <c r="F35" s="180">
        <v>2743.99</v>
      </c>
      <c r="G35" s="113">
        <f t="shared" si="0"/>
        <v>29104311.318399847</v>
      </c>
    </row>
    <row r="36" spans="1:9" s="7" customFormat="1" ht="18" thickTop="1" thickBot="1" x14ac:dyDescent="0.25">
      <c r="A36" s="24"/>
      <c r="B36" s="114">
        <v>45232</v>
      </c>
      <c r="C36" s="115"/>
      <c r="D36" s="111" t="s">
        <v>76</v>
      </c>
      <c r="E36" s="112">
        <v>2000</v>
      </c>
      <c r="F36" s="180"/>
      <c r="G36" s="113">
        <f t="shared" si="0"/>
        <v>29106311.318399847</v>
      </c>
    </row>
    <row r="37" spans="1:9" s="7" customFormat="1" ht="15" customHeight="1" thickTop="1" thickBot="1" x14ac:dyDescent="0.25">
      <c r="A37" s="24"/>
      <c r="B37" s="114">
        <v>45232</v>
      </c>
      <c r="C37" s="115"/>
      <c r="D37" s="111" t="s">
        <v>78</v>
      </c>
      <c r="E37" s="112">
        <v>2904050.24</v>
      </c>
      <c r="F37" s="180"/>
      <c r="G37" s="113">
        <f t="shared" si="0"/>
        <v>32010361.558399849</v>
      </c>
    </row>
    <row r="38" spans="1:9" s="7" customFormat="1" ht="18" customHeight="1" thickTop="1" thickBot="1" x14ac:dyDescent="0.25">
      <c r="A38" s="24"/>
      <c r="B38" s="114">
        <v>45232</v>
      </c>
      <c r="C38" s="115"/>
      <c r="D38" s="111" t="s">
        <v>78</v>
      </c>
      <c r="E38" s="112">
        <v>489372.42</v>
      </c>
      <c r="F38" s="180"/>
      <c r="G38" s="113">
        <f t="shared" si="0"/>
        <v>32499733.97839985</v>
      </c>
    </row>
    <row r="39" spans="1:9" s="7" customFormat="1" ht="22.5" customHeight="1" thickTop="1" thickBot="1" x14ac:dyDescent="0.25">
      <c r="A39" s="24"/>
      <c r="B39" s="114">
        <v>45233</v>
      </c>
      <c r="C39" s="115"/>
      <c r="D39" s="111" t="s">
        <v>40</v>
      </c>
      <c r="E39" s="112">
        <v>19100</v>
      </c>
      <c r="F39" s="180"/>
      <c r="G39" s="113">
        <f t="shared" si="0"/>
        <v>32518833.97839985</v>
      </c>
    </row>
    <row r="40" spans="1:9" s="7" customFormat="1" ht="18" thickTop="1" thickBot="1" x14ac:dyDescent="0.25">
      <c r="A40" s="24"/>
      <c r="B40" s="114">
        <v>45233</v>
      </c>
      <c r="C40" s="115"/>
      <c r="D40" s="111" t="s">
        <v>40</v>
      </c>
      <c r="E40" s="112">
        <v>44325</v>
      </c>
      <c r="F40" s="180"/>
      <c r="G40" s="113">
        <f t="shared" si="0"/>
        <v>32563158.97839985</v>
      </c>
    </row>
    <row r="41" spans="1:9" s="7" customFormat="1" ht="18" customHeight="1" thickTop="1" thickBot="1" x14ac:dyDescent="0.25">
      <c r="A41" s="24"/>
      <c r="B41" s="114">
        <v>45233</v>
      </c>
      <c r="C41" s="115"/>
      <c r="D41" s="111" t="s">
        <v>40</v>
      </c>
      <c r="E41" s="112">
        <v>1345</v>
      </c>
      <c r="F41" s="181"/>
      <c r="G41" s="113">
        <f t="shared" si="0"/>
        <v>32564503.97839985</v>
      </c>
    </row>
    <row r="42" spans="1:9" s="7" customFormat="1" ht="18" thickTop="1" thickBot="1" x14ac:dyDescent="0.25">
      <c r="A42" s="24"/>
      <c r="B42" s="114">
        <v>45233</v>
      </c>
      <c r="C42" s="115"/>
      <c r="D42" s="111" t="s">
        <v>40</v>
      </c>
      <c r="E42" s="112">
        <v>42430</v>
      </c>
      <c r="F42" s="180"/>
      <c r="G42" s="113">
        <f t="shared" si="0"/>
        <v>32606933.97839985</v>
      </c>
    </row>
    <row r="43" spans="1:9" s="7" customFormat="1" ht="18" thickTop="1" thickBot="1" x14ac:dyDescent="0.25">
      <c r="A43" s="24"/>
      <c r="B43" s="114">
        <v>45233</v>
      </c>
      <c r="C43" s="115"/>
      <c r="D43" s="111" t="s">
        <v>40</v>
      </c>
      <c r="E43" s="112">
        <v>5660</v>
      </c>
      <c r="F43" s="180"/>
      <c r="G43" s="113">
        <f t="shared" si="0"/>
        <v>32612593.97839985</v>
      </c>
    </row>
    <row r="44" spans="1:9" s="7" customFormat="1" ht="17.25" customHeight="1" thickTop="1" thickBot="1" x14ac:dyDescent="0.25">
      <c r="A44" s="24"/>
      <c r="B44" s="114">
        <v>45233</v>
      </c>
      <c r="C44" s="115"/>
      <c r="D44" s="111" t="s">
        <v>40</v>
      </c>
      <c r="E44" s="112">
        <v>38645</v>
      </c>
      <c r="F44" s="180"/>
      <c r="G44" s="113">
        <f t="shared" si="0"/>
        <v>32651238.97839985</v>
      </c>
    </row>
    <row r="45" spans="1:9" s="7" customFormat="1" ht="18.75" customHeight="1" thickTop="1" thickBot="1" x14ac:dyDescent="0.25">
      <c r="A45" s="24"/>
      <c r="B45" s="114">
        <v>45233</v>
      </c>
      <c r="C45" s="115"/>
      <c r="D45" s="129" t="s">
        <v>28</v>
      </c>
      <c r="E45" s="112">
        <v>21390.68</v>
      </c>
      <c r="F45" s="181">
        <v>569.99</v>
      </c>
      <c r="G45" s="113">
        <f t="shared" si="0"/>
        <v>32672059.668399852</v>
      </c>
      <c r="H45" s="190"/>
      <c r="I45" s="101"/>
    </row>
    <row r="46" spans="1:9" s="7" customFormat="1" ht="19.5" customHeight="1" thickTop="1" thickBot="1" x14ac:dyDescent="0.25">
      <c r="A46" s="24"/>
      <c r="B46" s="114">
        <v>45233</v>
      </c>
      <c r="C46" s="115"/>
      <c r="D46" s="111" t="s">
        <v>78</v>
      </c>
      <c r="E46" s="112">
        <v>3490426.78</v>
      </c>
      <c r="F46" s="181"/>
      <c r="G46" s="113">
        <f t="shared" si="0"/>
        <v>36162486.448399849</v>
      </c>
    </row>
    <row r="47" spans="1:9" s="7" customFormat="1" ht="18" thickTop="1" thickBot="1" x14ac:dyDescent="0.25">
      <c r="A47" s="24"/>
      <c r="B47" s="114">
        <v>45233</v>
      </c>
      <c r="C47" s="115"/>
      <c r="D47" s="111" t="s">
        <v>91</v>
      </c>
      <c r="E47" s="112">
        <v>3308</v>
      </c>
      <c r="F47" s="180"/>
      <c r="G47" s="113">
        <f t="shared" si="0"/>
        <v>36165794.448399849</v>
      </c>
    </row>
    <row r="48" spans="1:9" s="7" customFormat="1" ht="18" thickTop="1" thickBot="1" x14ac:dyDescent="0.25">
      <c r="A48" s="24"/>
      <c r="B48" s="114">
        <v>45233</v>
      </c>
      <c r="C48" s="115"/>
      <c r="D48" s="111" t="s">
        <v>91</v>
      </c>
      <c r="E48" s="112">
        <v>6420</v>
      </c>
      <c r="F48" s="180"/>
      <c r="G48" s="113">
        <f t="shared" si="0"/>
        <v>36172214.448399849</v>
      </c>
    </row>
    <row r="49" spans="1:7" s="7" customFormat="1" ht="18" thickTop="1" thickBot="1" x14ac:dyDescent="0.25">
      <c r="A49" s="24"/>
      <c r="B49" s="114">
        <v>45233</v>
      </c>
      <c r="C49" s="115"/>
      <c r="D49" s="111" t="s">
        <v>22</v>
      </c>
      <c r="E49" s="112"/>
      <c r="F49" s="180">
        <v>2012190.32</v>
      </c>
      <c r="G49" s="113">
        <f t="shared" si="0"/>
        <v>34160024.128399849</v>
      </c>
    </row>
    <row r="50" spans="1:7" s="7" customFormat="1" ht="18" thickTop="1" thickBot="1" x14ac:dyDescent="0.25">
      <c r="A50" s="24"/>
      <c r="B50" s="114">
        <v>45234</v>
      </c>
      <c r="C50" s="115"/>
      <c r="D50" s="111" t="s">
        <v>40</v>
      </c>
      <c r="E50" s="112">
        <v>22700</v>
      </c>
      <c r="F50" s="180"/>
      <c r="G50" s="113">
        <f t="shared" si="0"/>
        <v>34182724.128399849</v>
      </c>
    </row>
    <row r="51" spans="1:7" s="7" customFormat="1" ht="19.5" customHeight="1" thickTop="1" thickBot="1" x14ac:dyDescent="0.25">
      <c r="A51" s="24"/>
      <c r="B51" s="114">
        <v>45235</v>
      </c>
      <c r="C51" s="115"/>
      <c r="D51" s="111" t="s">
        <v>40</v>
      </c>
      <c r="E51" s="112">
        <v>5000</v>
      </c>
      <c r="F51" s="180"/>
      <c r="G51" s="113">
        <f t="shared" si="0"/>
        <v>34187724.128399849</v>
      </c>
    </row>
    <row r="52" spans="1:7" s="7" customFormat="1" ht="18" thickTop="1" thickBot="1" x14ac:dyDescent="0.25">
      <c r="A52" s="24"/>
      <c r="B52" s="114">
        <v>45236</v>
      </c>
      <c r="C52" s="115"/>
      <c r="D52" s="111" t="s">
        <v>40</v>
      </c>
      <c r="E52" s="112">
        <v>800</v>
      </c>
      <c r="F52" s="180"/>
      <c r="G52" s="113">
        <f t="shared" si="0"/>
        <v>34188524.128399849</v>
      </c>
    </row>
    <row r="53" spans="1:7" s="7" customFormat="1" ht="24" customHeight="1" thickTop="1" thickBot="1" x14ac:dyDescent="0.25">
      <c r="A53" s="24"/>
      <c r="B53" s="114">
        <v>45236</v>
      </c>
      <c r="C53" s="115"/>
      <c r="D53" s="197" t="s">
        <v>28</v>
      </c>
      <c r="E53" s="112">
        <v>25000</v>
      </c>
      <c r="F53" s="182">
        <v>625</v>
      </c>
      <c r="G53" s="113">
        <f t="shared" si="0"/>
        <v>34212899.128399849</v>
      </c>
    </row>
    <row r="54" spans="1:7" s="7" customFormat="1" ht="18" customHeight="1" thickTop="1" thickBot="1" x14ac:dyDescent="0.25">
      <c r="A54" s="24"/>
      <c r="B54" s="114">
        <v>45237</v>
      </c>
      <c r="C54" s="115"/>
      <c r="D54" s="111" t="s">
        <v>40</v>
      </c>
      <c r="E54" s="112">
        <v>97115</v>
      </c>
      <c r="F54" s="180"/>
      <c r="G54" s="113">
        <f t="shared" si="0"/>
        <v>34310014.128399849</v>
      </c>
    </row>
    <row r="55" spans="1:7" s="7" customFormat="1" ht="18" thickTop="1" thickBot="1" x14ac:dyDescent="0.25">
      <c r="A55" s="24"/>
      <c r="B55" s="114">
        <v>45237</v>
      </c>
      <c r="C55" s="115"/>
      <c r="D55" s="111" t="s">
        <v>40</v>
      </c>
      <c r="E55" s="112">
        <v>57405</v>
      </c>
      <c r="F55" s="180"/>
      <c r="G55" s="113">
        <f t="shared" si="0"/>
        <v>34367419.128399849</v>
      </c>
    </row>
    <row r="56" spans="1:7" s="7" customFormat="1" ht="18" thickTop="1" thickBot="1" x14ac:dyDescent="0.25">
      <c r="A56" s="24"/>
      <c r="B56" s="114">
        <v>45237</v>
      </c>
      <c r="C56" s="115"/>
      <c r="D56" s="111" t="s">
        <v>40</v>
      </c>
      <c r="E56" s="112">
        <v>7479</v>
      </c>
      <c r="F56" s="181"/>
      <c r="G56" s="113">
        <f t="shared" si="0"/>
        <v>34374898.128399849</v>
      </c>
    </row>
    <row r="57" spans="1:7" s="7" customFormat="1" ht="18" thickTop="1" thickBot="1" x14ac:dyDescent="0.25">
      <c r="A57" s="24"/>
      <c r="B57" s="114">
        <v>45237</v>
      </c>
      <c r="C57" s="115"/>
      <c r="D57" s="111" t="s">
        <v>40</v>
      </c>
      <c r="E57" s="112">
        <v>7550</v>
      </c>
      <c r="F57" s="180"/>
      <c r="G57" s="113">
        <f t="shared" si="0"/>
        <v>34382448.128399849</v>
      </c>
    </row>
    <row r="58" spans="1:7" s="7" customFormat="1" ht="15" customHeight="1" thickTop="1" thickBot="1" x14ac:dyDescent="0.25">
      <c r="A58" s="24"/>
      <c r="B58" s="114">
        <v>45237</v>
      </c>
      <c r="C58" s="115"/>
      <c r="D58" s="111" t="s">
        <v>40</v>
      </c>
      <c r="E58" s="112">
        <v>20900</v>
      </c>
      <c r="F58" s="180"/>
      <c r="G58" s="113">
        <f t="shared" si="0"/>
        <v>34403348.128399849</v>
      </c>
    </row>
    <row r="59" spans="1:7" s="7" customFormat="1" ht="18" thickTop="1" thickBot="1" x14ac:dyDescent="0.25">
      <c r="A59" s="24"/>
      <c r="B59" s="114">
        <v>45237</v>
      </c>
      <c r="C59" s="115"/>
      <c r="D59" s="111" t="s">
        <v>40</v>
      </c>
      <c r="E59" s="112">
        <v>36617</v>
      </c>
      <c r="F59" s="180"/>
      <c r="G59" s="113">
        <f t="shared" si="0"/>
        <v>34439965.128399849</v>
      </c>
    </row>
    <row r="60" spans="1:7" s="7" customFormat="1" ht="24" customHeight="1" thickTop="1" thickBot="1" x14ac:dyDescent="0.25">
      <c r="A60" s="24"/>
      <c r="B60" s="114">
        <v>45237</v>
      </c>
      <c r="C60" s="115"/>
      <c r="D60" s="111" t="s">
        <v>28</v>
      </c>
      <c r="E60" s="112">
        <v>71315.259999999995</v>
      </c>
      <c r="F60" s="182">
        <v>1843.28</v>
      </c>
      <c r="G60" s="113">
        <f t="shared" si="0"/>
        <v>34509437.108399846</v>
      </c>
    </row>
    <row r="61" spans="1:7" s="7" customFormat="1" ht="18" thickTop="1" thickBot="1" x14ac:dyDescent="0.25">
      <c r="A61" s="24"/>
      <c r="B61" s="114">
        <v>45237</v>
      </c>
      <c r="C61" s="115"/>
      <c r="D61" s="111" t="s">
        <v>64</v>
      </c>
      <c r="E61" s="112">
        <v>743307.81</v>
      </c>
      <c r="F61" s="180"/>
      <c r="G61" s="113">
        <f t="shared" si="0"/>
        <v>35252744.918399848</v>
      </c>
    </row>
    <row r="62" spans="1:7" s="7" customFormat="1" ht="19.5" customHeight="1" thickTop="1" thickBot="1" x14ac:dyDescent="0.25">
      <c r="A62" s="24"/>
      <c r="B62" s="114">
        <v>45237</v>
      </c>
      <c r="C62" s="115"/>
      <c r="D62" s="111" t="s">
        <v>78</v>
      </c>
      <c r="E62" s="112">
        <v>103697.23</v>
      </c>
      <c r="F62" s="180"/>
      <c r="G62" s="113">
        <f t="shared" si="0"/>
        <v>35356442.148399845</v>
      </c>
    </row>
    <row r="63" spans="1:7" s="7" customFormat="1" ht="18" thickTop="1" thickBot="1" x14ac:dyDescent="0.25">
      <c r="A63" s="24"/>
      <c r="B63" s="114">
        <v>45237</v>
      </c>
      <c r="C63" s="115"/>
      <c r="D63" s="116" t="s">
        <v>78</v>
      </c>
      <c r="E63" s="112">
        <v>4413766.42</v>
      </c>
      <c r="F63" s="182"/>
      <c r="G63" s="113">
        <f t="shared" si="0"/>
        <v>39770208.568399847</v>
      </c>
    </row>
    <row r="64" spans="1:7" s="7" customFormat="1" ht="18" thickTop="1" thickBot="1" x14ac:dyDescent="0.25">
      <c r="A64" s="24"/>
      <c r="B64" s="114">
        <v>45237</v>
      </c>
      <c r="C64" s="115"/>
      <c r="D64" s="111" t="s">
        <v>22</v>
      </c>
      <c r="E64" s="112"/>
      <c r="F64" s="180">
        <v>7911868.7800000003</v>
      </c>
      <c r="G64" s="113">
        <f t="shared" si="0"/>
        <v>31858339.788399845</v>
      </c>
    </row>
    <row r="65" spans="1:7" s="7" customFormat="1" ht="18" thickTop="1" thickBot="1" x14ac:dyDescent="0.25">
      <c r="A65" s="24"/>
      <c r="B65" s="114">
        <v>45238</v>
      </c>
      <c r="C65" s="115"/>
      <c r="D65" s="111" t="s">
        <v>40</v>
      </c>
      <c r="E65" s="112">
        <v>86390</v>
      </c>
      <c r="F65" s="180"/>
      <c r="G65" s="113">
        <f t="shared" si="0"/>
        <v>31944729.788399845</v>
      </c>
    </row>
    <row r="66" spans="1:7" s="7" customFormat="1" ht="18" thickTop="1" thickBot="1" x14ac:dyDescent="0.25">
      <c r="A66" s="24"/>
      <c r="B66" s="114">
        <v>45238</v>
      </c>
      <c r="C66" s="115"/>
      <c r="D66" s="111" t="s">
        <v>40</v>
      </c>
      <c r="E66" s="112">
        <v>57585</v>
      </c>
      <c r="F66" s="180"/>
      <c r="G66" s="113">
        <f t="shared" si="0"/>
        <v>32002314.788399845</v>
      </c>
    </row>
    <row r="67" spans="1:7" s="7" customFormat="1" ht="21" customHeight="1" thickTop="1" thickBot="1" x14ac:dyDescent="0.25">
      <c r="A67" s="24"/>
      <c r="B67" s="114">
        <v>45238</v>
      </c>
      <c r="C67" s="115"/>
      <c r="D67" s="111" t="s">
        <v>40</v>
      </c>
      <c r="E67" s="112">
        <v>20110</v>
      </c>
      <c r="F67" s="180"/>
      <c r="G67" s="113">
        <f>G66+E67-F67</f>
        <v>32022424.788399845</v>
      </c>
    </row>
    <row r="68" spans="1:7" s="7" customFormat="1" ht="21" customHeight="1" thickTop="1" thickBot="1" x14ac:dyDescent="0.25">
      <c r="A68" s="24"/>
      <c r="B68" s="114">
        <v>45238</v>
      </c>
      <c r="C68" s="115"/>
      <c r="D68" s="111" t="s">
        <v>40</v>
      </c>
      <c r="E68" s="112">
        <v>6325</v>
      </c>
      <c r="F68" s="180"/>
      <c r="G68" s="113">
        <f>G67+E68-F68</f>
        <v>32028749.788399845</v>
      </c>
    </row>
    <row r="69" spans="1:7" s="7" customFormat="1" ht="18" thickTop="1" thickBot="1" x14ac:dyDescent="0.25">
      <c r="A69" s="24"/>
      <c r="B69" s="114">
        <v>45238</v>
      </c>
      <c r="C69" s="115"/>
      <c r="D69" s="111" t="s">
        <v>40</v>
      </c>
      <c r="E69" s="112">
        <v>8315</v>
      </c>
      <c r="F69" s="180"/>
      <c r="G69" s="113">
        <f t="shared" ref="G69:G132" si="1">G68+E69-F69</f>
        <v>32037064.788399845</v>
      </c>
    </row>
    <row r="70" spans="1:7" s="7" customFormat="1" ht="18" thickTop="1" thickBot="1" x14ac:dyDescent="0.25">
      <c r="A70" s="24"/>
      <c r="B70" s="114">
        <v>45238</v>
      </c>
      <c r="C70" s="115"/>
      <c r="D70" s="111" t="s">
        <v>40</v>
      </c>
      <c r="E70" s="112">
        <v>92450</v>
      </c>
      <c r="F70" s="180"/>
      <c r="G70" s="113">
        <f t="shared" si="1"/>
        <v>32129514.788399845</v>
      </c>
    </row>
    <row r="71" spans="1:7" s="7" customFormat="1" ht="18" thickTop="1" thickBot="1" x14ac:dyDescent="0.25">
      <c r="A71" s="24"/>
      <c r="B71" s="114">
        <v>45238</v>
      </c>
      <c r="C71" s="115"/>
      <c r="D71" s="111" t="s">
        <v>28</v>
      </c>
      <c r="E71" s="112">
        <v>76185.850000000006</v>
      </c>
      <c r="F71" s="180">
        <v>1968.35</v>
      </c>
      <c r="G71" s="113">
        <f t="shared" si="1"/>
        <v>32203732.288399845</v>
      </c>
    </row>
    <row r="72" spans="1:7" s="7" customFormat="1" ht="31.5" thickTop="1" thickBot="1" x14ac:dyDescent="0.25">
      <c r="A72" s="24"/>
      <c r="B72" s="114">
        <v>45238</v>
      </c>
      <c r="C72" s="115"/>
      <c r="D72" s="111" t="s">
        <v>48</v>
      </c>
      <c r="E72" s="117">
        <v>198975</v>
      </c>
      <c r="F72" s="180"/>
      <c r="G72" s="113">
        <f t="shared" si="1"/>
        <v>32402707.288399845</v>
      </c>
    </row>
    <row r="73" spans="1:7" s="7" customFormat="1" ht="18" thickTop="1" thickBot="1" x14ac:dyDescent="0.25">
      <c r="A73" s="24"/>
      <c r="B73" s="114">
        <v>45238</v>
      </c>
      <c r="C73" s="115"/>
      <c r="D73" s="111" t="s">
        <v>78</v>
      </c>
      <c r="E73" s="117">
        <v>435908.8</v>
      </c>
      <c r="F73" s="180"/>
      <c r="G73" s="113">
        <f t="shared" si="1"/>
        <v>32838616.088399846</v>
      </c>
    </row>
    <row r="74" spans="1:7" s="7" customFormat="1" ht="18" thickTop="1" thickBot="1" x14ac:dyDescent="0.25">
      <c r="A74" s="24"/>
      <c r="B74" s="114">
        <v>45238</v>
      </c>
      <c r="C74" s="115"/>
      <c r="D74" s="111" t="s">
        <v>78</v>
      </c>
      <c r="E74" s="117">
        <v>141486.04</v>
      </c>
      <c r="F74" s="183"/>
      <c r="G74" s="113">
        <f t="shared" si="1"/>
        <v>32980102.128399845</v>
      </c>
    </row>
    <row r="75" spans="1:7" s="7" customFormat="1" ht="18" thickTop="1" thickBot="1" x14ac:dyDescent="0.25">
      <c r="A75" s="24"/>
      <c r="B75" s="114">
        <v>45238</v>
      </c>
      <c r="C75" s="115"/>
      <c r="D75" s="111" t="s">
        <v>78</v>
      </c>
      <c r="E75" s="117">
        <v>2785390.32</v>
      </c>
      <c r="F75" s="183"/>
      <c r="G75" s="113">
        <f t="shared" si="1"/>
        <v>35765492.448399842</v>
      </c>
    </row>
    <row r="76" spans="1:7" s="7" customFormat="1" ht="46.5" thickTop="1" thickBot="1" x14ac:dyDescent="0.25">
      <c r="A76" s="24"/>
      <c r="B76" s="114">
        <v>45238</v>
      </c>
      <c r="C76" s="115"/>
      <c r="D76" s="116" t="s">
        <v>92</v>
      </c>
      <c r="E76" s="112">
        <v>7000</v>
      </c>
      <c r="F76" s="180"/>
      <c r="G76" s="113">
        <f t="shared" si="1"/>
        <v>35772492.448399842</v>
      </c>
    </row>
    <row r="77" spans="1:7" s="7" customFormat="1" ht="18" customHeight="1" thickTop="1" thickBot="1" x14ac:dyDescent="0.25">
      <c r="A77" s="24"/>
      <c r="B77" s="114">
        <v>45238</v>
      </c>
      <c r="C77" s="115"/>
      <c r="D77" s="111" t="s">
        <v>22</v>
      </c>
      <c r="E77" s="112"/>
      <c r="F77" s="180">
        <v>2682581.6800000002</v>
      </c>
      <c r="G77" s="113">
        <f t="shared" si="1"/>
        <v>33089910.768399842</v>
      </c>
    </row>
    <row r="78" spans="1:7" s="7" customFormat="1" ht="18" customHeight="1" thickTop="1" thickBot="1" x14ac:dyDescent="0.25">
      <c r="A78" s="24"/>
      <c r="B78" s="114">
        <v>45239</v>
      </c>
      <c r="C78" s="115"/>
      <c r="D78" s="111" t="s">
        <v>40</v>
      </c>
      <c r="E78" s="112">
        <v>137955</v>
      </c>
      <c r="F78" s="180"/>
      <c r="G78" s="113">
        <f t="shared" si="1"/>
        <v>33227865.768399842</v>
      </c>
    </row>
    <row r="79" spans="1:7" s="103" customFormat="1" ht="18" thickTop="1" thickBot="1" x14ac:dyDescent="0.25">
      <c r="A79" s="102"/>
      <c r="B79" s="114">
        <v>45239</v>
      </c>
      <c r="C79" s="115"/>
      <c r="D79" s="111" t="s">
        <v>40</v>
      </c>
      <c r="E79" s="112">
        <v>41090</v>
      </c>
      <c r="F79" s="180"/>
      <c r="G79" s="113">
        <f t="shared" si="1"/>
        <v>33268955.768399842</v>
      </c>
    </row>
    <row r="80" spans="1:7" s="7" customFormat="1" ht="18" thickTop="1" thickBot="1" x14ac:dyDescent="0.25">
      <c r="A80" s="24"/>
      <c r="B80" s="114">
        <v>45239</v>
      </c>
      <c r="C80" s="115"/>
      <c r="D80" s="111" t="s">
        <v>40</v>
      </c>
      <c r="E80" s="112">
        <v>8075</v>
      </c>
      <c r="F80" s="183"/>
      <c r="G80" s="113">
        <f t="shared" si="1"/>
        <v>33277030.768399842</v>
      </c>
    </row>
    <row r="81" spans="1:9" s="7" customFormat="1" ht="18" thickTop="1" thickBot="1" x14ac:dyDescent="0.25">
      <c r="A81" s="24"/>
      <c r="B81" s="114">
        <v>45239</v>
      </c>
      <c r="C81" s="115"/>
      <c r="D81" s="111" t="s">
        <v>40</v>
      </c>
      <c r="E81" s="112">
        <v>9015</v>
      </c>
      <c r="F81" s="180"/>
      <c r="G81" s="113">
        <f t="shared" si="1"/>
        <v>33286045.768399842</v>
      </c>
    </row>
    <row r="82" spans="1:9" s="7" customFormat="1" ht="18" thickTop="1" thickBot="1" x14ac:dyDescent="0.25">
      <c r="A82" s="24"/>
      <c r="B82" s="114">
        <v>45239</v>
      </c>
      <c r="C82" s="115"/>
      <c r="D82" s="111" t="s">
        <v>40</v>
      </c>
      <c r="E82" s="112">
        <v>912</v>
      </c>
      <c r="F82" s="180"/>
      <c r="G82" s="113">
        <f t="shared" si="1"/>
        <v>33286957.768399842</v>
      </c>
    </row>
    <row r="83" spans="1:9" s="7" customFormat="1" ht="18.75" customHeight="1" thickTop="1" thickBot="1" x14ac:dyDescent="0.25">
      <c r="A83" s="24"/>
      <c r="B83" s="114">
        <v>45239</v>
      </c>
      <c r="C83" s="115"/>
      <c r="D83" s="111" t="s">
        <v>40</v>
      </c>
      <c r="E83" s="112">
        <v>71610</v>
      </c>
      <c r="F83" s="180"/>
      <c r="G83" s="113">
        <f t="shared" si="1"/>
        <v>33358567.768399842</v>
      </c>
    </row>
    <row r="84" spans="1:9" s="7" customFormat="1" ht="18.75" customHeight="1" thickTop="1" thickBot="1" x14ac:dyDescent="0.25">
      <c r="A84" s="24"/>
      <c r="B84" s="114">
        <v>45239</v>
      </c>
      <c r="C84" s="115"/>
      <c r="D84" s="191" t="s">
        <v>40</v>
      </c>
      <c r="E84" s="112">
        <v>1825</v>
      </c>
      <c r="F84" s="180"/>
      <c r="G84" s="113">
        <f t="shared" si="1"/>
        <v>33360392.768399842</v>
      </c>
    </row>
    <row r="85" spans="1:9" s="7" customFormat="1" ht="22.5" customHeight="1" thickTop="1" thickBot="1" x14ac:dyDescent="0.25">
      <c r="A85" s="24"/>
      <c r="B85" s="114">
        <v>45239</v>
      </c>
      <c r="C85" s="115"/>
      <c r="D85" s="130" t="s">
        <v>28</v>
      </c>
      <c r="E85" s="112">
        <v>62860.59</v>
      </c>
      <c r="F85" s="180">
        <v>1600.22</v>
      </c>
      <c r="G85" s="113">
        <f t="shared" si="1"/>
        <v>33421653.138399843</v>
      </c>
    </row>
    <row r="86" spans="1:9" s="7" customFormat="1" ht="15" customHeight="1" thickTop="1" thickBot="1" x14ac:dyDescent="0.25">
      <c r="A86" s="24"/>
      <c r="B86" s="114">
        <v>45239</v>
      </c>
      <c r="C86" s="115"/>
      <c r="D86" s="111" t="s">
        <v>49</v>
      </c>
      <c r="E86" s="112">
        <v>8000</v>
      </c>
      <c r="F86" s="180">
        <v>265</v>
      </c>
      <c r="G86" s="113">
        <f t="shared" si="1"/>
        <v>33429388.138399843</v>
      </c>
    </row>
    <row r="87" spans="1:9" s="7" customFormat="1" ht="31.5" thickTop="1" thickBot="1" x14ac:dyDescent="0.25">
      <c r="A87" s="24"/>
      <c r="B87" s="114">
        <v>45239</v>
      </c>
      <c r="C87" s="115"/>
      <c r="D87" s="111" t="s">
        <v>48</v>
      </c>
      <c r="E87" s="112">
        <v>198975</v>
      </c>
      <c r="F87" s="180"/>
      <c r="G87" s="113">
        <f t="shared" si="1"/>
        <v>33628363.138399839</v>
      </c>
      <c r="H87" s="190"/>
      <c r="I87" s="101"/>
    </row>
    <row r="88" spans="1:9" s="7" customFormat="1" ht="18" thickTop="1" thickBot="1" x14ac:dyDescent="0.25">
      <c r="A88" s="24"/>
      <c r="B88" s="114">
        <v>45239</v>
      </c>
      <c r="C88" s="115"/>
      <c r="D88" s="111" t="s">
        <v>22</v>
      </c>
      <c r="E88" s="112"/>
      <c r="F88" s="180">
        <v>6282398.2300000004</v>
      </c>
      <c r="G88" s="113">
        <f t="shared" si="1"/>
        <v>27345964.908399839</v>
      </c>
    </row>
    <row r="89" spans="1:9" s="7" customFormat="1" ht="18" thickTop="1" thickBot="1" x14ac:dyDescent="0.25">
      <c r="A89" s="24"/>
      <c r="B89" s="114">
        <v>45240</v>
      </c>
      <c r="C89" s="115"/>
      <c r="D89" s="111" t="s">
        <v>40</v>
      </c>
      <c r="E89" s="112">
        <v>54580</v>
      </c>
      <c r="F89" s="180"/>
      <c r="G89" s="113">
        <f t="shared" si="1"/>
        <v>27400544.908399839</v>
      </c>
    </row>
    <row r="90" spans="1:9" s="7" customFormat="1" ht="18" thickTop="1" thickBot="1" x14ac:dyDescent="0.25">
      <c r="A90" s="24"/>
      <c r="B90" s="114">
        <v>45240</v>
      </c>
      <c r="C90" s="115"/>
      <c r="D90" s="116" t="s">
        <v>40</v>
      </c>
      <c r="E90" s="112">
        <v>9350</v>
      </c>
      <c r="F90" s="180"/>
      <c r="G90" s="113">
        <f t="shared" si="1"/>
        <v>27409894.908399839</v>
      </c>
    </row>
    <row r="91" spans="1:9" s="7" customFormat="1" ht="18" thickTop="1" thickBot="1" x14ac:dyDescent="0.25">
      <c r="A91" s="24"/>
      <c r="B91" s="114">
        <v>45240</v>
      </c>
      <c r="C91" s="115"/>
      <c r="D91" s="111" t="s">
        <v>40</v>
      </c>
      <c r="E91" s="112">
        <v>1600</v>
      </c>
      <c r="F91" s="180"/>
      <c r="G91" s="113">
        <f t="shared" si="1"/>
        <v>27411494.908399839</v>
      </c>
    </row>
    <row r="92" spans="1:9" s="7" customFormat="1" ht="18" thickTop="1" thickBot="1" x14ac:dyDescent="0.25">
      <c r="A92" s="24"/>
      <c r="B92" s="114">
        <v>45240</v>
      </c>
      <c r="C92" s="115"/>
      <c r="D92" s="111" t="s">
        <v>40</v>
      </c>
      <c r="E92" s="112">
        <v>10500</v>
      </c>
      <c r="F92" s="180"/>
      <c r="G92" s="113">
        <f t="shared" si="1"/>
        <v>27421994.908399839</v>
      </c>
    </row>
    <row r="93" spans="1:9" s="7" customFormat="1" ht="18" thickTop="1" thickBot="1" x14ac:dyDescent="0.25">
      <c r="A93" s="24"/>
      <c r="B93" s="114">
        <v>45240</v>
      </c>
      <c r="C93" s="115"/>
      <c r="D93" s="111" t="s">
        <v>40</v>
      </c>
      <c r="E93" s="112">
        <v>2422</v>
      </c>
      <c r="F93" s="180"/>
      <c r="G93" s="113">
        <f t="shared" si="1"/>
        <v>27424416.908399839</v>
      </c>
    </row>
    <row r="94" spans="1:9" s="7" customFormat="1" ht="18" thickTop="1" thickBot="1" x14ac:dyDescent="0.25">
      <c r="A94" s="24"/>
      <c r="B94" s="114">
        <v>45240</v>
      </c>
      <c r="C94" s="115"/>
      <c r="D94" s="111" t="s">
        <v>40</v>
      </c>
      <c r="E94" s="112">
        <v>79475</v>
      </c>
      <c r="F94" s="180"/>
      <c r="G94" s="113">
        <f t="shared" si="1"/>
        <v>27503891.908399839</v>
      </c>
    </row>
    <row r="95" spans="1:9" s="7" customFormat="1" ht="18" thickTop="1" thickBot="1" x14ac:dyDescent="0.25">
      <c r="A95" s="24"/>
      <c r="B95" s="114">
        <v>45240</v>
      </c>
      <c r="C95" s="115"/>
      <c r="D95" s="111" t="s">
        <v>28</v>
      </c>
      <c r="E95" s="112">
        <v>127683.08</v>
      </c>
      <c r="F95" s="180">
        <v>3392.51</v>
      </c>
      <c r="G95" s="113">
        <f t="shared" si="1"/>
        <v>27628182.478399836</v>
      </c>
      <c r="H95" s="101"/>
    </row>
    <row r="96" spans="1:9" s="7" customFormat="1" ht="18" thickTop="1" thickBot="1" x14ac:dyDescent="0.25">
      <c r="A96" s="24"/>
      <c r="B96" s="114">
        <v>45240</v>
      </c>
      <c r="C96" s="115"/>
      <c r="D96" s="111" t="s">
        <v>22</v>
      </c>
      <c r="E96" s="112"/>
      <c r="F96" s="180">
        <v>1805240.01</v>
      </c>
      <c r="G96" s="113">
        <f t="shared" si="1"/>
        <v>25822942.468399834</v>
      </c>
    </row>
    <row r="97" spans="1:7" s="7" customFormat="1" ht="18" thickTop="1" thickBot="1" x14ac:dyDescent="0.25">
      <c r="A97" s="24"/>
      <c r="B97" s="114">
        <v>45241</v>
      </c>
      <c r="C97" s="115"/>
      <c r="D97" s="111" t="s">
        <v>40</v>
      </c>
      <c r="E97" s="112">
        <v>6500</v>
      </c>
      <c r="F97" s="180"/>
      <c r="G97" s="113">
        <f t="shared" si="1"/>
        <v>25829442.468399834</v>
      </c>
    </row>
    <row r="98" spans="1:7" s="7" customFormat="1" ht="19.5" customHeight="1" thickTop="1" thickBot="1" x14ac:dyDescent="0.25">
      <c r="A98" s="24"/>
      <c r="B98" s="114">
        <v>45241</v>
      </c>
      <c r="C98" s="115"/>
      <c r="D98" s="111" t="s">
        <v>28</v>
      </c>
      <c r="E98" s="112">
        <v>18650</v>
      </c>
      <c r="F98" s="180">
        <v>484.84</v>
      </c>
      <c r="G98" s="113">
        <f t="shared" si="1"/>
        <v>25847607.628399834</v>
      </c>
    </row>
    <row r="99" spans="1:7" s="7" customFormat="1" ht="18" thickTop="1" thickBot="1" x14ac:dyDescent="0.25">
      <c r="A99" s="24"/>
      <c r="B99" s="114">
        <v>45210</v>
      </c>
      <c r="C99" s="115"/>
      <c r="D99" s="111" t="s">
        <v>22</v>
      </c>
      <c r="E99" s="112"/>
      <c r="F99" s="180"/>
      <c r="G99" s="113">
        <f t="shared" si="1"/>
        <v>25847607.628399834</v>
      </c>
    </row>
    <row r="100" spans="1:7" s="7" customFormat="1" ht="18" thickTop="1" thickBot="1" x14ac:dyDescent="0.25">
      <c r="A100" s="24"/>
      <c r="B100" s="114">
        <v>45242</v>
      </c>
      <c r="C100" s="115"/>
      <c r="D100" s="111" t="s">
        <v>40</v>
      </c>
      <c r="E100" s="112">
        <v>8200</v>
      </c>
      <c r="F100" s="180"/>
      <c r="G100" s="113">
        <f t="shared" si="1"/>
        <v>25855807.628399834</v>
      </c>
    </row>
    <row r="101" spans="1:7" s="7" customFormat="1" ht="21" customHeight="1" thickTop="1" thickBot="1" x14ac:dyDescent="0.25">
      <c r="A101" s="24"/>
      <c r="B101" s="114">
        <v>45242</v>
      </c>
      <c r="C101" s="115"/>
      <c r="D101" s="111" t="s">
        <v>28</v>
      </c>
      <c r="E101" s="112">
        <v>16200</v>
      </c>
      <c r="F101" s="180">
        <v>440.64</v>
      </c>
      <c r="G101" s="113">
        <f t="shared" si="1"/>
        <v>25871566.988399833</v>
      </c>
    </row>
    <row r="102" spans="1:7" s="7" customFormat="1" ht="18" thickTop="1" thickBot="1" x14ac:dyDescent="0.25">
      <c r="A102" s="24"/>
      <c r="B102" s="114">
        <v>45243</v>
      </c>
      <c r="C102" s="115"/>
      <c r="D102" s="111" t="s">
        <v>40</v>
      </c>
      <c r="E102" s="112">
        <v>38745</v>
      </c>
      <c r="F102" s="181"/>
      <c r="G102" s="113">
        <f t="shared" si="1"/>
        <v>25910311.988399833</v>
      </c>
    </row>
    <row r="103" spans="1:7" s="7" customFormat="1" ht="18" thickTop="1" thickBot="1" x14ac:dyDescent="0.25">
      <c r="A103" s="24"/>
      <c r="B103" s="114">
        <v>45243</v>
      </c>
      <c r="C103" s="115"/>
      <c r="D103" s="116" t="s">
        <v>40</v>
      </c>
      <c r="E103" s="112">
        <v>23560</v>
      </c>
      <c r="F103" s="180"/>
      <c r="G103" s="113">
        <f t="shared" si="1"/>
        <v>25933871.988399833</v>
      </c>
    </row>
    <row r="104" spans="1:7" s="7" customFormat="1" ht="18" thickTop="1" thickBot="1" x14ac:dyDescent="0.25">
      <c r="A104" s="24"/>
      <c r="B104" s="114">
        <v>45243</v>
      </c>
      <c r="C104" s="115"/>
      <c r="D104" s="111" t="s">
        <v>40</v>
      </c>
      <c r="E104" s="112">
        <v>19700</v>
      </c>
      <c r="F104" s="180"/>
      <c r="G104" s="113">
        <f t="shared" si="1"/>
        <v>25953571.988399833</v>
      </c>
    </row>
    <row r="105" spans="1:7" s="7" customFormat="1" ht="18" thickTop="1" thickBot="1" x14ac:dyDescent="0.25">
      <c r="A105" s="24"/>
      <c r="B105" s="114">
        <v>45243</v>
      </c>
      <c r="C105" s="115"/>
      <c r="D105" s="111" t="s">
        <v>40</v>
      </c>
      <c r="E105" s="112">
        <v>3105</v>
      </c>
      <c r="F105" s="180"/>
      <c r="G105" s="113">
        <f t="shared" si="1"/>
        <v>25956676.988399833</v>
      </c>
    </row>
    <row r="106" spans="1:7" s="7" customFormat="1" ht="20.25" customHeight="1" thickTop="1" thickBot="1" x14ac:dyDescent="0.25">
      <c r="A106" s="24"/>
      <c r="B106" s="114">
        <v>45243</v>
      </c>
      <c r="C106" s="115"/>
      <c r="D106" s="111" t="s">
        <v>40</v>
      </c>
      <c r="E106" s="112">
        <v>19140</v>
      </c>
      <c r="F106" s="180"/>
      <c r="G106" s="113">
        <f t="shared" si="1"/>
        <v>25975816.988399833</v>
      </c>
    </row>
    <row r="107" spans="1:7" s="7" customFormat="1" ht="18" thickTop="1" thickBot="1" x14ac:dyDescent="0.25">
      <c r="A107" s="24"/>
      <c r="B107" s="114">
        <v>45243</v>
      </c>
      <c r="C107" s="115"/>
      <c r="D107" s="111" t="s">
        <v>40</v>
      </c>
      <c r="E107" s="112">
        <v>2806</v>
      </c>
      <c r="F107" s="180"/>
      <c r="G107" s="113">
        <f t="shared" si="1"/>
        <v>25978622.988399833</v>
      </c>
    </row>
    <row r="108" spans="1:7" s="7" customFormat="1" ht="18" thickTop="1" thickBot="1" x14ac:dyDescent="0.25">
      <c r="A108" s="24"/>
      <c r="B108" s="114">
        <v>45243</v>
      </c>
      <c r="C108" s="115"/>
      <c r="D108" s="111" t="s">
        <v>40</v>
      </c>
      <c r="E108" s="112">
        <v>55</v>
      </c>
      <c r="F108" s="180"/>
      <c r="G108" s="113">
        <f t="shared" si="1"/>
        <v>25978677.988399833</v>
      </c>
    </row>
    <row r="109" spans="1:7" s="7" customFormat="1" ht="18" thickTop="1" thickBot="1" x14ac:dyDescent="0.25">
      <c r="A109" s="24"/>
      <c r="B109" s="114">
        <v>45243</v>
      </c>
      <c r="C109" s="115"/>
      <c r="D109" s="111" t="s">
        <v>28</v>
      </c>
      <c r="E109" s="112">
        <v>83718.23</v>
      </c>
      <c r="F109" s="180">
        <v>2139.94</v>
      </c>
      <c r="G109" s="113">
        <f t="shared" si="1"/>
        <v>26060256.278399833</v>
      </c>
    </row>
    <row r="110" spans="1:7" s="7" customFormat="1" ht="66" customHeight="1" thickTop="1" thickBot="1" x14ac:dyDescent="0.25">
      <c r="A110" s="24"/>
      <c r="B110" s="118">
        <v>45243</v>
      </c>
      <c r="C110" s="119"/>
      <c r="D110" s="111" t="s">
        <v>93</v>
      </c>
      <c r="E110" s="112">
        <v>25000</v>
      </c>
      <c r="F110" s="180"/>
      <c r="G110" s="113">
        <f t="shared" si="1"/>
        <v>26085256.278399833</v>
      </c>
    </row>
    <row r="111" spans="1:7" s="7" customFormat="1" ht="18" thickTop="1" thickBot="1" x14ac:dyDescent="0.25">
      <c r="A111" s="24"/>
      <c r="B111" s="114">
        <v>45243</v>
      </c>
      <c r="C111" s="115"/>
      <c r="D111" s="111" t="s">
        <v>22</v>
      </c>
      <c r="E111" s="112"/>
      <c r="F111" s="180">
        <v>1267305.8600000001</v>
      </c>
      <c r="G111" s="113">
        <f t="shared" si="1"/>
        <v>24817950.418399833</v>
      </c>
    </row>
    <row r="112" spans="1:7" s="7" customFormat="1" ht="18" thickTop="1" thickBot="1" x14ac:dyDescent="0.25">
      <c r="A112" s="24"/>
      <c r="B112" s="114">
        <v>45244</v>
      </c>
      <c r="C112" s="115"/>
      <c r="D112" s="111" t="s">
        <v>40</v>
      </c>
      <c r="E112" s="112">
        <v>91280</v>
      </c>
      <c r="F112" s="180"/>
      <c r="G112" s="113">
        <f t="shared" si="1"/>
        <v>24909230.418399833</v>
      </c>
    </row>
    <row r="113" spans="1:7" s="7" customFormat="1" ht="17.25" customHeight="1" thickTop="1" thickBot="1" x14ac:dyDescent="0.25">
      <c r="A113" s="24"/>
      <c r="B113" s="114">
        <v>45244</v>
      </c>
      <c r="C113" s="115"/>
      <c r="D113" s="111" t="s">
        <v>40</v>
      </c>
      <c r="E113" s="112">
        <v>22862</v>
      </c>
      <c r="F113" s="180"/>
      <c r="G113" s="113">
        <f t="shared" si="1"/>
        <v>24932092.418399833</v>
      </c>
    </row>
    <row r="114" spans="1:7" s="7" customFormat="1" ht="18" thickTop="1" thickBot="1" x14ac:dyDescent="0.25">
      <c r="A114" s="24"/>
      <c r="B114" s="114">
        <v>45244</v>
      </c>
      <c r="C114" s="115"/>
      <c r="D114" s="111" t="s">
        <v>40</v>
      </c>
      <c r="E114" s="112">
        <v>13600</v>
      </c>
      <c r="F114" s="180"/>
      <c r="G114" s="113">
        <f t="shared" si="1"/>
        <v>24945692.418399833</v>
      </c>
    </row>
    <row r="115" spans="1:7" s="7" customFormat="1" ht="21" customHeight="1" thickTop="1" thickBot="1" x14ac:dyDescent="0.25">
      <c r="A115" s="24"/>
      <c r="B115" s="114">
        <v>45244</v>
      </c>
      <c r="C115" s="115"/>
      <c r="D115" s="111" t="s">
        <v>40</v>
      </c>
      <c r="E115" s="112">
        <v>1850</v>
      </c>
      <c r="F115" s="180"/>
      <c r="G115" s="113">
        <f t="shared" si="1"/>
        <v>24947542.418399833</v>
      </c>
    </row>
    <row r="116" spans="1:7" s="7" customFormat="1" ht="15.75" customHeight="1" thickTop="1" thickBot="1" x14ac:dyDescent="0.25">
      <c r="A116" s="24"/>
      <c r="B116" s="118">
        <v>45244</v>
      </c>
      <c r="C116" s="119"/>
      <c r="D116" s="111" t="s">
        <v>40</v>
      </c>
      <c r="E116" s="112">
        <v>1550</v>
      </c>
      <c r="F116" s="180"/>
      <c r="G116" s="113">
        <f t="shared" si="1"/>
        <v>24949092.418399833</v>
      </c>
    </row>
    <row r="117" spans="1:7" s="7" customFormat="1" ht="18" thickTop="1" thickBot="1" x14ac:dyDescent="0.25">
      <c r="A117" s="24"/>
      <c r="B117" s="114">
        <v>45244</v>
      </c>
      <c r="C117" s="115"/>
      <c r="D117" s="111" t="s">
        <v>40</v>
      </c>
      <c r="E117" s="112">
        <v>23650</v>
      </c>
      <c r="F117" s="180"/>
      <c r="G117" s="113">
        <f t="shared" si="1"/>
        <v>24972742.418399833</v>
      </c>
    </row>
    <row r="118" spans="1:7" s="7" customFormat="1" ht="18" thickTop="1" thickBot="1" x14ac:dyDescent="0.25">
      <c r="A118" s="24"/>
      <c r="B118" s="114">
        <v>45244</v>
      </c>
      <c r="C118" s="115"/>
      <c r="D118" s="111" t="s">
        <v>40</v>
      </c>
      <c r="E118" s="112">
        <v>75</v>
      </c>
      <c r="F118" s="149"/>
      <c r="G118" s="113">
        <f t="shared" si="1"/>
        <v>24972817.418399833</v>
      </c>
    </row>
    <row r="119" spans="1:7" s="7" customFormat="1" ht="18" thickTop="1" thickBot="1" x14ac:dyDescent="0.25">
      <c r="A119" s="24"/>
      <c r="B119" s="114">
        <v>45244</v>
      </c>
      <c r="C119" s="115"/>
      <c r="D119" s="111" t="s">
        <v>28</v>
      </c>
      <c r="E119" s="112">
        <v>124939</v>
      </c>
      <c r="F119" s="180">
        <v>3209.64</v>
      </c>
      <c r="G119" s="113">
        <f t="shared" si="1"/>
        <v>25094546.778399833</v>
      </c>
    </row>
    <row r="120" spans="1:7" s="7" customFormat="1" ht="18" thickTop="1" thickBot="1" x14ac:dyDescent="0.25">
      <c r="A120" s="24"/>
      <c r="B120" s="114">
        <v>45244</v>
      </c>
      <c r="C120" s="115"/>
      <c r="D120" s="111" t="s">
        <v>94</v>
      </c>
      <c r="E120" s="112">
        <v>111003.66</v>
      </c>
      <c r="F120" s="180"/>
      <c r="G120" s="113">
        <f t="shared" si="1"/>
        <v>25205550.438399833</v>
      </c>
    </row>
    <row r="121" spans="1:7" s="7" customFormat="1" ht="21.75" customHeight="1" thickTop="1" thickBot="1" x14ac:dyDescent="0.25">
      <c r="A121" s="24"/>
      <c r="B121" s="114">
        <v>45244</v>
      </c>
      <c r="C121" s="115"/>
      <c r="D121" s="116" t="s">
        <v>95</v>
      </c>
      <c r="E121" s="112">
        <v>107608.91</v>
      </c>
      <c r="F121" s="180"/>
      <c r="G121" s="113">
        <f t="shared" si="1"/>
        <v>25313159.348399833</v>
      </c>
    </row>
    <row r="122" spans="1:7" s="7" customFormat="1" ht="18" thickTop="1" thickBot="1" x14ac:dyDescent="0.25">
      <c r="A122" s="24"/>
      <c r="B122" s="114">
        <v>45244</v>
      </c>
      <c r="C122" s="115"/>
      <c r="D122" s="111" t="s">
        <v>78</v>
      </c>
      <c r="E122" s="112">
        <v>1875864.18</v>
      </c>
      <c r="F122" s="180"/>
      <c r="G122" s="113">
        <f t="shared" si="1"/>
        <v>27189023.528399833</v>
      </c>
    </row>
    <row r="123" spans="1:7" s="7" customFormat="1" ht="18" thickTop="1" thickBot="1" x14ac:dyDescent="0.25">
      <c r="A123" s="24"/>
      <c r="B123" s="114">
        <v>45244</v>
      </c>
      <c r="C123" s="115"/>
      <c r="D123" s="111" t="s">
        <v>78</v>
      </c>
      <c r="E123" s="112">
        <v>1995035.12</v>
      </c>
      <c r="F123" s="180"/>
      <c r="G123" s="113">
        <f t="shared" si="1"/>
        <v>29184058.648399834</v>
      </c>
    </row>
    <row r="124" spans="1:7" s="7" customFormat="1" ht="18" thickTop="1" thickBot="1" x14ac:dyDescent="0.25">
      <c r="A124" s="24"/>
      <c r="B124" s="114">
        <v>45244</v>
      </c>
      <c r="C124" s="115"/>
      <c r="D124" s="111" t="s">
        <v>78</v>
      </c>
      <c r="E124" s="112">
        <v>275859.06</v>
      </c>
      <c r="F124" s="180"/>
      <c r="G124" s="113">
        <f t="shared" si="1"/>
        <v>29459917.708399832</v>
      </c>
    </row>
    <row r="125" spans="1:7" s="7" customFormat="1" ht="18" thickTop="1" thickBot="1" x14ac:dyDescent="0.25">
      <c r="A125" s="24"/>
      <c r="B125" s="114">
        <v>45245</v>
      </c>
      <c r="C125" s="115"/>
      <c r="D125" s="111" t="s">
        <v>40</v>
      </c>
      <c r="E125" s="112">
        <v>41830</v>
      </c>
      <c r="F125" s="180"/>
      <c r="G125" s="113">
        <f t="shared" si="1"/>
        <v>29501747.708399832</v>
      </c>
    </row>
    <row r="126" spans="1:7" s="7" customFormat="1" ht="18" thickTop="1" thickBot="1" x14ac:dyDescent="0.25">
      <c r="A126" s="24"/>
      <c r="B126" s="114">
        <v>45245</v>
      </c>
      <c r="C126" s="115"/>
      <c r="D126" s="111" t="s">
        <v>40</v>
      </c>
      <c r="E126" s="112">
        <v>12550</v>
      </c>
      <c r="F126" s="180"/>
      <c r="G126" s="113">
        <f t="shared" si="1"/>
        <v>29514297.708399832</v>
      </c>
    </row>
    <row r="127" spans="1:7" s="7" customFormat="1" ht="24.75" customHeight="1" thickTop="1" thickBot="1" x14ac:dyDescent="0.25">
      <c r="A127" s="24"/>
      <c r="B127" s="114">
        <v>45245</v>
      </c>
      <c r="C127" s="115"/>
      <c r="D127" s="111" t="s">
        <v>40</v>
      </c>
      <c r="E127" s="112">
        <v>11200</v>
      </c>
      <c r="F127" s="181"/>
      <c r="G127" s="113">
        <f t="shared" si="1"/>
        <v>29525497.708399832</v>
      </c>
    </row>
    <row r="128" spans="1:7" s="7" customFormat="1" ht="18" thickTop="1" thickBot="1" x14ac:dyDescent="0.25">
      <c r="A128" s="24"/>
      <c r="B128" s="114">
        <v>45245</v>
      </c>
      <c r="C128" s="115"/>
      <c r="D128" s="111" t="s">
        <v>40</v>
      </c>
      <c r="E128" s="112">
        <v>5035</v>
      </c>
      <c r="F128" s="180"/>
      <c r="G128" s="113">
        <f t="shared" si="1"/>
        <v>29530532.708399832</v>
      </c>
    </row>
    <row r="129" spans="1:9" s="7" customFormat="1" ht="21.75" customHeight="1" thickTop="1" thickBot="1" x14ac:dyDescent="0.25">
      <c r="A129" s="24"/>
      <c r="B129" s="114">
        <v>45245</v>
      </c>
      <c r="C129" s="115"/>
      <c r="D129" s="111" t="s">
        <v>40</v>
      </c>
      <c r="E129" s="112">
        <v>1775</v>
      </c>
      <c r="F129" s="180"/>
      <c r="G129" s="113">
        <f t="shared" si="1"/>
        <v>29532307.708399832</v>
      </c>
      <c r="H129" s="190"/>
      <c r="I129" s="101"/>
    </row>
    <row r="130" spans="1:9" s="7" customFormat="1" ht="18" thickTop="1" thickBot="1" x14ac:dyDescent="0.25">
      <c r="A130" s="74"/>
      <c r="B130" s="114">
        <v>45245</v>
      </c>
      <c r="C130" s="115"/>
      <c r="D130" s="116" t="s">
        <v>40</v>
      </c>
      <c r="E130" s="112">
        <v>24835</v>
      </c>
      <c r="F130" s="182"/>
      <c r="G130" s="113">
        <f t="shared" si="1"/>
        <v>29557142.708399832</v>
      </c>
    </row>
    <row r="131" spans="1:9" s="7" customFormat="1" ht="18" thickTop="1" thickBot="1" x14ac:dyDescent="0.25">
      <c r="A131" s="74"/>
      <c r="B131" s="114">
        <v>45245</v>
      </c>
      <c r="C131" s="115"/>
      <c r="D131" s="116" t="s">
        <v>28</v>
      </c>
      <c r="E131" s="112">
        <v>49538.34</v>
      </c>
      <c r="F131" s="184">
        <v>1248.1500000000001</v>
      </c>
      <c r="G131" s="113">
        <f t="shared" si="1"/>
        <v>29605432.898399834</v>
      </c>
    </row>
    <row r="132" spans="1:9" s="7" customFormat="1" ht="18" thickTop="1" thickBot="1" x14ac:dyDescent="0.25">
      <c r="A132" s="74"/>
      <c r="B132" s="114">
        <v>45245</v>
      </c>
      <c r="C132" s="115"/>
      <c r="D132" s="111" t="s">
        <v>91</v>
      </c>
      <c r="E132" s="112">
        <v>5800</v>
      </c>
      <c r="F132" s="180"/>
      <c r="G132" s="113">
        <f t="shared" si="1"/>
        <v>29611232.898399834</v>
      </c>
    </row>
    <row r="133" spans="1:9" s="7" customFormat="1" ht="18" thickTop="1" thickBot="1" x14ac:dyDescent="0.25">
      <c r="A133" s="74"/>
      <c r="B133" s="114">
        <v>45245</v>
      </c>
      <c r="C133" s="115"/>
      <c r="D133" s="111" t="s">
        <v>78</v>
      </c>
      <c r="E133" s="112">
        <v>28500</v>
      </c>
      <c r="F133" s="180"/>
      <c r="G133" s="113">
        <f t="shared" ref="G133:G196" si="2">G132+E133-F133</f>
        <v>29639732.898399834</v>
      </c>
    </row>
    <row r="134" spans="1:9" s="7" customFormat="1" ht="31.5" thickTop="1" thickBot="1" x14ac:dyDescent="0.25">
      <c r="A134" s="74"/>
      <c r="B134" s="114">
        <v>45245</v>
      </c>
      <c r="C134" s="115"/>
      <c r="D134" s="111" t="s">
        <v>96</v>
      </c>
      <c r="E134" s="112">
        <v>200000</v>
      </c>
      <c r="F134" s="180"/>
      <c r="G134" s="113">
        <f t="shared" si="2"/>
        <v>29839732.898399834</v>
      </c>
    </row>
    <row r="135" spans="1:9" s="7" customFormat="1" ht="20.25" customHeight="1" thickTop="1" thickBot="1" x14ac:dyDescent="0.25">
      <c r="A135" s="74"/>
      <c r="B135" s="114">
        <v>45245</v>
      </c>
      <c r="C135" s="115"/>
      <c r="D135" s="111" t="s">
        <v>78</v>
      </c>
      <c r="E135" s="112">
        <v>6432285.6900000004</v>
      </c>
      <c r="F135" s="180"/>
      <c r="G135" s="113">
        <f t="shared" si="2"/>
        <v>36272018.588399835</v>
      </c>
    </row>
    <row r="136" spans="1:9" s="7" customFormat="1" ht="18" thickTop="1" thickBot="1" x14ac:dyDescent="0.25">
      <c r="A136" s="74"/>
      <c r="B136" s="114">
        <v>45245</v>
      </c>
      <c r="C136" s="115"/>
      <c r="D136" s="111" t="s">
        <v>75</v>
      </c>
      <c r="E136" s="112">
        <v>500</v>
      </c>
      <c r="F136" s="180"/>
      <c r="G136" s="113">
        <f t="shared" si="2"/>
        <v>36272518.588399835</v>
      </c>
    </row>
    <row r="137" spans="1:9" s="7" customFormat="1" ht="18" thickTop="1" thickBot="1" x14ac:dyDescent="0.25">
      <c r="A137" s="74"/>
      <c r="B137" s="114">
        <v>45245</v>
      </c>
      <c r="C137" s="115"/>
      <c r="D137" s="111" t="s">
        <v>75</v>
      </c>
      <c r="E137" s="112">
        <v>1260894.74</v>
      </c>
      <c r="F137" s="184"/>
      <c r="G137" s="113">
        <f t="shared" si="2"/>
        <v>37533413.328399837</v>
      </c>
    </row>
    <row r="138" spans="1:9" s="7" customFormat="1" ht="18" thickTop="1" thickBot="1" x14ac:dyDescent="0.25">
      <c r="A138" s="74"/>
      <c r="B138" s="114">
        <v>45245</v>
      </c>
      <c r="C138" s="115"/>
      <c r="D138" s="111" t="s">
        <v>74</v>
      </c>
      <c r="E138" s="112">
        <v>5578835.5700000003</v>
      </c>
      <c r="F138" s="180"/>
      <c r="G138" s="113">
        <f t="shared" si="2"/>
        <v>43112248.898399837</v>
      </c>
    </row>
    <row r="139" spans="1:9" s="7" customFormat="1" ht="18" thickTop="1" thickBot="1" x14ac:dyDescent="0.25">
      <c r="A139" s="74"/>
      <c r="B139" s="114">
        <v>45245</v>
      </c>
      <c r="C139" s="115"/>
      <c r="D139" s="111" t="s">
        <v>78</v>
      </c>
      <c r="E139" s="112">
        <v>174613</v>
      </c>
      <c r="F139" s="180"/>
      <c r="G139" s="113">
        <f t="shared" si="2"/>
        <v>43286861.898399837</v>
      </c>
    </row>
    <row r="140" spans="1:9" s="7" customFormat="1" ht="18" thickTop="1" thickBot="1" x14ac:dyDescent="0.25">
      <c r="A140" s="74"/>
      <c r="B140" s="114">
        <v>45245</v>
      </c>
      <c r="C140" s="115"/>
      <c r="D140" s="111" t="s">
        <v>78</v>
      </c>
      <c r="E140" s="112">
        <v>4413276.38</v>
      </c>
      <c r="F140" s="180"/>
      <c r="G140" s="113">
        <f t="shared" si="2"/>
        <v>47700138.27839984</v>
      </c>
    </row>
    <row r="141" spans="1:9" s="7" customFormat="1" ht="18" thickTop="1" thickBot="1" x14ac:dyDescent="0.25">
      <c r="A141" s="74"/>
      <c r="B141" s="114">
        <v>45245</v>
      </c>
      <c r="C141" s="115"/>
      <c r="D141" s="111" t="s">
        <v>73</v>
      </c>
      <c r="E141" s="112">
        <v>172277.49</v>
      </c>
      <c r="F141" s="180"/>
      <c r="G141" s="113">
        <f t="shared" si="2"/>
        <v>47872415.768399842</v>
      </c>
    </row>
    <row r="142" spans="1:9" s="7" customFormat="1" ht="31.5" thickTop="1" thickBot="1" x14ac:dyDescent="0.25">
      <c r="A142" s="74"/>
      <c r="B142" s="114">
        <v>45245</v>
      </c>
      <c r="C142" s="115" t="s">
        <v>77</v>
      </c>
      <c r="D142" s="111" t="s">
        <v>97</v>
      </c>
      <c r="E142" s="112"/>
      <c r="F142" s="180">
        <v>10531.1</v>
      </c>
      <c r="G142" s="113">
        <f t="shared" si="2"/>
        <v>47861884.668399841</v>
      </c>
    </row>
    <row r="143" spans="1:9" s="7" customFormat="1" ht="18" thickTop="1" thickBot="1" x14ac:dyDescent="0.25">
      <c r="A143" s="74"/>
      <c r="B143" s="114">
        <v>45246</v>
      </c>
      <c r="C143" s="115"/>
      <c r="D143" s="111" t="s">
        <v>40</v>
      </c>
      <c r="E143" s="117">
        <v>35526</v>
      </c>
      <c r="F143" s="183"/>
      <c r="G143" s="113">
        <f t="shared" si="2"/>
        <v>47897410.668399841</v>
      </c>
    </row>
    <row r="144" spans="1:9" s="7" customFormat="1" ht="18" thickTop="1" thickBot="1" x14ac:dyDescent="0.25">
      <c r="A144" s="74"/>
      <c r="B144" s="114">
        <v>45246</v>
      </c>
      <c r="C144" s="115"/>
      <c r="D144" s="111" t="s">
        <v>40</v>
      </c>
      <c r="E144" s="117">
        <v>85258</v>
      </c>
      <c r="F144" s="183"/>
      <c r="G144" s="113">
        <f t="shared" si="2"/>
        <v>47982668.668399841</v>
      </c>
    </row>
    <row r="145" spans="1:7" s="7" customFormat="1" ht="17.25" customHeight="1" thickTop="1" thickBot="1" x14ac:dyDescent="0.25">
      <c r="A145" s="74"/>
      <c r="B145" s="114">
        <v>45246</v>
      </c>
      <c r="C145" s="115"/>
      <c r="D145" s="111" t="s">
        <v>40</v>
      </c>
      <c r="E145" s="117">
        <v>6740</v>
      </c>
      <c r="F145" s="180"/>
      <c r="G145" s="113">
        <f t="shared" si="2"/>
        <v>47989408.668399841</v>
      </c>
    </row>
    <row r="146" spans="1:7" s="7" customFormat="1" ht="18" thickTop="1" thickBot="1" x14ac:dyDescent="0.25">
      <c r="A146" s="74"/>
      <c r="B146" s="114">
        <v>45246</v>
      </c>
      <c r="C146" s="115"/>
      <c r="D146" s="111" t="s">
        <v>40</v>
      </c>
      <c r="E146" s="117">
        <v>9600</v>
      </c>
      <c r="F146" s="180"/>
      <c r="G146" s="113">
        <f t="shared" si="2"/>
        <v>47999008.668399841</v>
      </c>
    </row>
    <row r="147" spans="1:7" s="7" customFormat="1" ht="18" thickTop="1" thickBot="1" x14ac:dyDescent="0.25">
      <c r="A147" s="74"/>
      <c r="B147" s="114">
        <v>45246</v>
      </c>
      <c r="C147" s="115"/>
      <c r="D147" s="111" t="s">
        <v>40</v>
      </c>
      <c r="E147" s="112">
        <v>4710</v>
      </c>
      <c r="F147" s="180"/>
      <c r="G147" s="113">
        <f t="shared" si="2"/>
        <v>48003718.668399841</v>
      </c>
    </row>
    <row r="148" spans="1:7" s="7" customFormat="1" ht="18" thickTop="1" thickBot="1" x14ac:dyDescent="0.25">
      <c r="A148" s="74"/>
      <c r="B148" s="114">
        <v>45246</v>
      </c>
      <c r="C148" s="115"/>
      <c r="D148" s="111" t="s">
        <v>40</v>
      </c>
      <c r="E148" s="112">
        <v>93166</v>
      </c>
      <c r="F148" s="180"/>
      <c r="G148" s="113">
        <f t="shared" si="2"/>
        <v>48096884.668399841</v>
      </c>
    </row>
    <row r="149" spans="1:7" s="7" customFormat="1" ht="18" customHeight="1" thickTop="1" thickBot="1" x14ac:dyDescent="0.25">
      <c r="A149" s="74"/>
      <c r="B149" s="114">
        <v>45246</v>
      </c>
      <c r="C149" s="115"/>
      <c r="D149" s="111" t="s">
        <v>28</v>
      </c>
      <c r="E149" s="112">
        <v>72444.86</v>
      </c>
      <c r="F149" s="180">
        <v>1866.27</v>
      </c>
      <c r="G149" s="113">
        <f t="shared" si="2"/>
        <v>48167463.258399837</v>
      </c>
    </row>
    <row r="150" spans="1:7" s="7" customFormat="1" ht="18" thickTop="1" thickBot="1" x14ac:dyDescent="0.25">
      <c r="A150" s="74"/>
      <c r="B150" s="114">
        <v>45246</v>
      </c>
      <c r="C150" s="115"/>
      <c r="D150" s="111" t="s">
        <v>78</v>
      </c>
      <c r="E150" s="112">
        <v>2161797.77</v>
      </c>
      <c r="F150" s="180"/>
      <c r="G150" s="113">
        <f t="shared" si="2"/>
        <v>50329261.02839984</v>
      </c>
    </row>
    <row r="151" spans="1:7" s="7" customFormat="1" ht="18" thickTop="1" thickBot="1" x14ac:dyDescent="0.25">
      <c r="A151" s="74"/>
      <c r="B151" s="114">
        <v>45246</v>
      </c>
      <c r="C151" s="115"/>
      <c r="D151" s="111" t="s">
        <v>78</v>
      </c>
      <c r="E151" s="112">
        <v>1870957.89</v>
      </c>
      <c r="F151" s="180"/>
      <c r="G151" s="113">
        <f t="shared" si="2"/>
        <v>52200218.918399841</v>
      </c>
    </row>
    <row r="152" spans="1:7" s="7" customFormat="1" ht="18" thickTop="1" thickBot="1" x14ac:dyDescent="0.25">
      <c r="A152" s="74"/>
      <c r="B152" s="114">
        <v>45246</v>
      </c>
      <c r="C152" s="115"/>
      <c r="D152" s="111" t="s">
        <v>72</v>
      </c>
      <c r="E152" s="112">
        <v>360217.68</v>
      </c>
      <c r="F152" s="180"/>
      <c r="G152" s="113">
        <f t="shared" si="2"/>
        <v>52560436.59839984</v>
      </c>
    </row>
    <row r="153" spans="1:7" s="7" customFormat="1" ht="18" thickTop="1" thickBot="1" x14ac:dyDescent="0.25">
      <c r="A153" s="74"/>
      <c r="B153" s="114">
        <v>45246</v>
      </c>
      <c r="C153" s="115"/>
      <c r="D153" s="111" t="s">
        <v>78</v>
      </c>
      <c r="E153" s="112">
        <v>2615719.2799999998</v>
      </c>
      <c r="F153" s="180"/>
      <c r="G153" s="113">
        <f t="shared" si="2"/>
        <v>55176155.878399841</v>
      </c>
    </row>
    <row r="154" spans="1:7" s="7" customFormat="1" ht="18" thickTop="1" thickBot="1" x14ac:dyDescent="0.25">
      <c r="A154" s="74"/>
      <c r="B154" s="114">
        <v>45246</v>
      </c>
      <c r="C154" s="115"/>
      <c r="D154" s="111" t="s">
        <v>22</v>
      </c>
      <c r="E154" s="112"/>
      <c r="F154" s="180">
        <v>9600314.1799999997</v>
      </c>
      <c r="G154" s="113">
        <f t="shared" si="2"/>
        <v>45575841.698399842</v>
      </c>
    </row>
    <row r="155" spans="1:7" s="7" customFormat="1" ht="18" thickTop="1" thickBot="1" x14ac:dyDescent="0.25">
      <c r="A155" s="74"/>
      <c r="B155" s="114">
        <v>45246</v>
      </c>
      <c r="C155" s="115"/>
      <c r="D155" s="111" t="s">
        <v>22</v>
      </c>
      <c r="E155" s="112"/>
      <c r="F155" s="180">
        <v>10153038.449999999</v>
      </c>
      <c r="G155" s="113">
        <f t="shared" si="2"/>
        <v>35422803.248399839</v>
      </c>
    </row>
    <row r="156" spans="1:7" s="7" customFormat="1" ht="31.5" thickTop="1" thickBot="1" x14ac:dyDescent="0.25">
      <c r="A156" s="74"/>
      <c r="B156" s="114">
        <v>45246</v>
      </c>
      <c r="C156" s="115"/>
      <c r="D156" s="111" t="s">
        <v>98</v>
      </c>
      <c r="E156" s="112">
        <v>674449.31</v>
      </c>
      <c r="F156" s="180"/>
      <c r="G156" s="113">
        <f t="shared" si="2"/>
        <v>36097252.558399841</v>
      </c>
    </row>
    <row r="157" spans="1:7" s="7" customFormat="1" ht="18.75" customHeight="1" thickTop="1" thickBot="1" x14ac:dyDescent="0.25">
      <c r="A157" s="74"/>
      <c r="B157" s="114">
        <v>45247</v>
      </c>
      <c r="C157" s="115"/>
      <c r="D157" s="111" t="s">
        <v>40</v>
      </c>
      <c r="E157" s="112">
        <v>54225</v>
      </c>
      <c r="F157" s="180"/>
      <c r="G157" s="113">
        <f t="shared" si="2"/>
        <v>36151477.558399841</v>
      </c>
    </row>
    <row r="158" spans="1:7" s="7" customFormat="1" ht="23.25" customHeight="1" thickTop="1" thickBot="1" x14ac:dyDescent="0.25">
      <c r="A158" s="74"/>
      <c r="B158" s="114">
        <v>45247</v>
      </c>
      <c r="C158" s="115"/>
      <c r="D158" s="111" t="s">
        <v>40</v>
      </c>
      <c r="E158" s="112">
        <v>56780</v>
      </c>
      <c r="F158" s="180"/>
      <c r="G158" s="113">
        <f t="shared" si="2"/>
        <v>36208257.558399841</v>
      </c>
    </row>
    <row r="159" spans="1:7" s="7" customFormat="1" ht="19.5" customHeight="1" thickTop="1" thickBot="1" x14ac:dyDescent="0.25">
      <c r="A159" s="74"/>
      <c r="B159" s="114">
        <v>45247</v>
      </c>
      <c r="C159" s="115"/>
      <c r="D159" s="111" t="s">
        <v>40</v>
      </c>
      <c r="E159" s="112">
        <v>11475</v>
      </c>
      <c r="F159" s="180"/>
      <c r="G159" s="113">
        <f t="shared" si="2"/>
        <v>36219732.558399841</v>
      </c>
    </row>
    <row r="160" spans="1:7" s="7" customFormat="1" ht="21.75" customHeight="1" thickTop="1" thickBot="1" x14ac:dyDescent="0.25">
      <c r="A160" s="74"/>
      <c r="B160" s="130">
        <v>45247</v>
      </c>
      <c r="C160" s="130"/>
      <c r="D160" s="130" t="s">
        <v>40</v>
      </c>
      <c r="E160" s="152">
        <v>6000</v>
      </c>
      <c r="F160" s="152"/>
      <c r="G160" s="113">
        <f t="shared" si="2"/>
        <v>36225732.558399841</v>
      </c>
    </row>
    <row r="161" spans="1:7" s="7" customFormat="1" ht="18" thickTop="1" thickBot="1" x14ac:dyDescent="0.25">
      <c r="A161" s="74"/>
      <c r="B161" s="130">
        <v>45247</v>
      </c>
      <c r="C161" s="130"/>
      <c r="D161" s="130" t="s">
        <v>40</v>
      </c>
      <c r="E161" s="152">
        <v>11425</v>
      </c>
      <c r="F161" s="152"/>
      <c r="G161" s="113">
        <f t="shared" si="2"/>
        <v>36237157.558399841</v>
      </c>
    </row>
    <row r="162" spans="1:7" s="7" customFormat="1" ht="18" thickTop="1" thickBot="1" x14ac:dyDescent="0.25">
      <c r="A162" s="74"/>
      <c r="B162" s="130">
        <v>45247</v>
      </c>
      <c r="C162" s="130"/>
      <c r="D162" s="130" t="s">
        <v>40</v>
      </c>
      <c r="E162" s="152">
        <v>13</v>
      </c>
      <c r="F162" s="152"/>
      <c r="G162" s="113">
        <f t="shared" si="2"/>
        <v>36237170.558399841</v>
      </c>
    </row>
    <row r="163" spans="1:7" s="7" customFormat="1" ht="18" thickTop="1" thickBot="1" x14ac:dyDescent="0.25">
      <c r="A163" s="74"/>
      <c r="B163" s="130">
        <v>45247</v>
      </c>
      <c r="C163" s="130"/>
      <c r="D163" s="130" t="s">
        <v>40</v>
      </c>
      <c r="E163" s="152">
        <v>13005</v>
      </c>
      <c r="F163" s="152"/>
      <c r="G163" s="113">
        <f t="shared" si="2"/>
        <v>36250175.558399841</v>
      </c>
    </row>
    <row r="164" spans="1:7" s="7" customFormat="1" ht="18" thickTop="1" thickBot="1" x14ac:dyDescent="0.25">
      <c r="A164" s="74"/>
      <c r="B164" s="130">
        <v>45247</v>
      </c>
      <c r="C164" s="130"/>
      <c r="D164" s="130" t="s">
        <v>28</v>
      </c>
      <c r="E164" s="152">
        <v>47257.06</v>
      </c>
      <c r="F164" s="152">
        <v>1217.1300000000001</v>
      </c>
      <c r="G164" s="113">
        <f t="shared" si="2"/>
        <v>36296215.488399841</v>
      </c>
    </row>
    <row r="165" spans="1:7" s="7" customFormat="1" ht="18" thickTop="1" thickBot="1" x14ac:dyDescent="0.25">
      <c r="A165" s="74"/>
      <c r="B165" s="130">
        <v>45247</v>
      </c>
      <c r="C165" s="130"/>
      <c r="D165" s="130" t="s">
        <v>78</v>
      </c>
      <c r="E165" s="152">
        <v>66699.199999999997</v>
      </c>
      <c r="F165" s="152"/>
      <c r="G165" s="113">
        <f t="shared" si="2"/>
        <v>36362914.688399844</v>
      </c>
    </row>
    <row r="166" spans="1:7" s="7" customFormat="1" ht="18" thickTop="1" thickBot="1" x14ac:dyDescent="0.25">
      <c r="A166" s="74"/>
      <c r="B166" s="130">
        <v>45247</v>
      </c>
      <c r="C166" s="130"/>
      <c r="D166" s="130" t="s">
        <v>78</v>
      </c>
      <c r="E166" s="152">
        <v>5595963.7400000002</v>
      </c>
      <c r="F166" s="152"/>
      <c r="G166" s="113">
        <f t="shared" si="2"/>
        <v>41958878.428399846</v>
      </c>
    </row>
    <row r="167" spans="1:7" s="7" customFormat="1" ht="18" thickTop="1" thickBot="1" x14ac:dyDescent="0.25">
      <c r="A167" s="74"/>
      <c r="B167" s="130">
        <v>45247</v>
      </c>
      <c r="C167" s="130"/>
      <c r="D167" s="130" t="s">
        <v>78</v>
      </c>
      <c r="E167" s="152">
        <v>2864340.56</v>
      </c>
      <c r="F167" s="152"/>
      <c r="G167" s="113">
        <f t="shared" si="2"/>
        <v>44823218.988399848</v>
      </c>
    </row>
    <row r="168" spans="1:7" s="7" customFormat="1" ht="18" thickTop="1" thickBot="1" x14ac:dyDescent="0.25">
      <c r="A168" s="74"/>
      <c r="B168" s="130">
        <v>45248</v>
      </c>
      <c r="C168" s="130"/>
      <c r="D168" s="130" t="s">
        <v>40</v>
      </c>
      <c r="E168" s="152">
        <v>3500</v>
      </c>
      <c r="F168" s="152"/>
      <c r="G168" s="113">
        <f t="shared" si="2"/>
        <v>44826718.988399848</v>
      </c>
    </row>
    <row r="169" spans="1:7" s="7" customFormat="1" ht="18" thickTop="1" thickBot="1" x14ac:dyDescent="0.25">
      <c r="A169" s="74"/>
      <c r="B169" s="156">
        <v>45248</v>
      </c>
      <c r="C169" s="157"/>
      <c r="D169" s="154" t="s">
        <v>28</v>
      </c>
      <c r="E169" s="155">
        <v>44000</v>
      </c>
      <c r="F169" s="155">
        <v>1155</v>
      </c>
      <c r="G169" s="113">
        <f t="shared" si="2"/>
        <v>44869563.988399848</v>
      </c>
    </row>
    <row r="170" spans="1:7" s="7" customFormat="1" ht="18" thickTop="1" thickBot="1" x14ac:dyDescent="0.25">
      <c r="A170" s="74"/>
      <c r="B170" s="130">
        <v>45249</v>
      </c>
      <c r="C170" s="130"/>
      <c r="D170" s="192" t="s">
        <v>28</v>
      </c>
      <c r="E170" s="152">
        <v>23000</v>
      </c>
      <c r="F170" s="152">
        <v>604.70000000000005</v>
      </c>
      <c r="G170" s="113">
        <f t="shared" si="2"/>
        <v>44891959.288399845</v>
      </c>
    </row>
    <row r="171" spans="1:7" s="7" customFormat="1" ht="18" thickTop="1" thickBot="1" x14ac:dyDescent="0.25">
      <c r="A171" s="74"/>
      <c r="B171" s="151">
        <v>45250</v>
      </c>
      <c r="C171" s="130"/>
      <c r="D171" s="150" t="s">
        <v>40</v>
      </c>
      <c r="E171" s="152">
        <v>42845</v>
      </c>
      <c r="F171" s="152"/>
      <c r="G171" s="113">
        <f t="shared" si="2"/>
        <v>44934804.288399845</v>
      </c>
    </row>
    <row r="172" spans="1:7" s="7" customFormat="1" ht="18" thickTop="1" thickBot="1" x14ac:dyDescent="0.25">
      <c r="A172" s="74"/>
      <c r="B172" s="151">
        <v>45250</v>
      </c>
      <c r="C172" s="130"/>
      <c r="D172" s="150" t="s">
        <v>40</v>
      </c>
      <c r="E172" s="152">
        <v>42955</v>
      </c>
      <c r="F172" s="152"/>
      <c r="G172" s="113">
        <f t="shared" si="2"/>
        <v>44977759.288399845</v>
      </c>
    </row>
    <row r="173" spans="1:7" s="7" customFormat="1" ht="18" thickTop="1" thickBot="1" x14ac:dyDescent="0.25">
      <c r="A173" s="74"/>
      <c r="B173" s="151">
        <v>45250</v>
      </c>
      <c r="C173" s="130"/>
      <c r="D173" s="150" t="s">
        <v>40</v>
      </c>
      <c r="E173" s="152">
        <v>17300</v>
      </c>
      <c r="F173" s="152"/>
      <c r="G173" s="113">
        <f t="shared" si="2"/>
        <v>44995059.288399845</v>
      </c>
    </row>
    <row r="174" spans="1:7" s="7" customFormat="1" ht="18" thickTop="1" thickBot="1" x14ac:dyDescent="0.25">
      <c r="A174" s="74"/>
      <c r="B174" s="153">
        <v>45250</v>
      </c>
      <c r="C174" s="149"/>
      <c r="D174" s="154" t="s">
        <v>40</v>
      </c>
      <c r="E174" s="149">
        <v>4620</v>
      </c>
      <c r="F174" s="149"/>
      <c r="G174" s="113">
        <f t="shared" si="2"/>
        <v>44999679.288399845</v>
      </c>
    </row>
    <row r="175" spans="1:7" s="7" customFormat="1" ht="17.25" customHeight="1" thickTop="1" thickBot="1" x14ac:dyDescent="0.25">
      <c r="A175" s="74"/>
      <c r="B175" s="114">
        <v>45250</v>
      </c>
      <c r="C175" s="115"/>
      <c r="D175" s="111" t="s">
        <v>40</v>
      </c>
      <c r="E175" s="112">
        <v>6900</v>
      </c>
      <c r="F175" s="158"/>
      <c r="G175" s="113">
        <f t="shared" si="2"/>
        <v>45006579.288399845</v>
      </c>
    </row>
    <row r="176" spans="1:7" s="7" customFormat="1" ht="18" thickTop="1" thickBot="1" x14ac:dyDescent="0.25">
      <c r="A176" s="74"/>
      <c r="B176" s="120">
        <v>45250</v>
      </c>
      <c r="C176" s="121"/>
      <c r="D176" s="111" t="s">
        <v>40</v>
      </c>
      <c r="E176" s="112">
        <v>11375</v>
      </c>
      <c r="F176" s="158"/>
      <c r="G176" s="113">
        <f t="shared" si="2"/>
        <v>45017954.288399845</v>
      </c>
    </row>
    <row r="177" spans="1:9" s="7" customFormat="1" ht="18" thickTop="1" thickBot="1" x14ac:dyDescent="0.25">
      <c r="A177" s="74"/>
      <c r="B177" s="120">
        <v>45250</v>
      </c>
      <c r="C177" s="121"/>
      <c r="D177" s="111" t="s">
        <v>28</v>
      </c>
      <c r="E177" s="112">
        <v>117491.67</v>
      </c>
      <c r="F177" s="158">
        <v>2981.75</v>
      </c>
      <c r="G177" s="113">
        <f t="shared" si="2"/>
        <v>45132464.208399847</v>
      </c>
    </row>
    <row r="178" spans="1:9" s="7" customFormat="1" ht="18" thickTop="1" thickBot="1" x14ac:dyDescent="0.25">
      <c r="A178" s="74"/>
      <c r="B178" s="120">
        <v>45250</v>
      </c>
      <c r="C178" s="121"/>
      <c r="D178" s="111" t="s">
        <v>41</v>
      </c>
      <c r="E178" s="112">
        <v>19053.72</v>
      </c>
      <c r="F178" s="158"/>
      <c r="G178" s="113">
        <f t="shared" si="2"/>
        <v>45151517.928399846</v>
      </c>
    </row>
    <row r="179" spans="1:9" s="7" customFormat="1" ht="18" thickTop="1" thickBot="1" x14ac:dyDescent="0.25">
      <c r="A179" s="74"/>
      <c r="B179" s="120">
        <v>45250</v>
      </c>
      <c r="C179" s="121"/>
      <c r="D179" s="111" t="s">
        <v>41</v>
      </c>
      <c r="E179" s="112">
        <v>1273528.95</v>
      </c>
      <c r="F179" s="158"/>
      <c r="G179" s="113">
        <f t="shared" si="2"/>
        <v>46425046.878399849</v>
      </c>
    </row>
    <row r="180" spans="1:9" s="7" customFormat="1" ht="18" thickTop="1" thickBot="1" x14ac:dyDescent="0.25">
      <c r="A180" s="74"/>
      <c r="B180" s="120">
        <v>45250</v>
      </c>
      <c r="C180" s="121"/>
      <c r="D180" s="111" t="s">
        <v>41</v>
      </c>
      <c r="E180" s="112">
        <v>66607.039999999994</v>
      </c>
      <c r="F180" s="158"/>
      <c r="G180" s="113">
        <f t="shared" si="2"/>
        <v>46491653.918399848</v>
      </c>
    </row>
    <row r="181" spans="1:9" s="7" customFormat="1" ht="18" thickTop="1" thickBot="1" x14ac:dyDescent="0.25">
      <c r="A181" s="74"/>
      <c r="B181" s="120">
        <v>45250</v>
      </c>
      <c r="C181" s="121"/>
      <c r="D181" s="111" t="s">
        <v>41</v>
      </c>
      <c r="E181" s="112">
        <v>1607436.9</v>
      </c>
      <c r="F181" s="158"/>
      <c r="G181" s="113">
        <f t="shared" si="2"/>
        <v>48099090.818399847</v>
      </c>
    </row>
    <row r="182" spans="1:9" s="7" customFormat="1" ht="18" thickTop="1" thickBot="1" x14ac:dyDescent="0.25">
      <c r="A182" s="74"/>
      <c r="B182" s="120">
        <v>45250</v>
      </c>
      <c r="C182" s="121"/>
      <c r="D182" s="111" t="s">
        <v>41</v>
      </c>
      <c r="E182" s="112">
        <v>421672.73</v>
      </c>
      <c r="F182" s="158"/>
      <c r="G182" s="113">
        <f t="shared" si="2"/>
        <v>48520763.548399843</v>
      </c>
    </row>
    <row r="183" spans="1:9" s="7" customFormat="1" ht="24.75" customHeight="1" thickTop="1" thickBot="1" x14ac:dyDescent="0.25">
      <c r="A183" s="74"/>
      <c r="B183" s="120">
        <v>45250</v>
      </c>
      <c r="C183" s="121"/>
      <c r="D183" s="111" t="s">
        <v>41</v>
      </c>
      <c r="E183" s="112">
        <v>294681</v>
      </c>
      <c r="F183" s="158"/>
      <c r="G183" s="113">
        <f t="shared" si="2"/>
        <v>48815444.548399843</v>
      </c>
    </row>
    <row r="184" spans="1:9" s="7" customFormat="1" ht="20.25" customHeight="1" thickTop="1" thickBot="1" x14ac:dyDescent="0.25">
      <c r="A184" s="74"/>
      <c r="B184" s="120">
        <v>45250</v>
      </c>
      <c r="C184" s="121"/>
      <c r="D184" s="111" t="s">
        <v>41</v>
      </c>
      <c r="E184" s="112">
        <v>53511.6</v>
      </c>
      <c r="F184" s="158"/>
      <c r="G184" s="113">
        <f t="shared" si="2"/>
        <v>48868956.148399845</v>
      </c>
    </row>
    <row r="185" spans="1:9" s="7" customFormat="1" ht="18" thickTop="1" thickBot="1" x14ac:dyDescent="0.25">
      <c r="A185" s="74"/>
      <c r="B185" s="120">
        <v>45250</v>
      </c>
      <c r="C185" s="121"/>
      <c r="D185" s="111" t="s">
        <v>41</v>
      </c>
      <c r="E185" s="112">
        <v>6696</v>
      </c>
      <c r="F185" s="158"/>
      <c r="G185" s="113">
        <f t="shared" si="2"/>
        <v>48875652.148399845</v>
      </c>
    </row>
    <row r="186" spans="1:9" s="7" customFormat="1" ht="18" thickTop="1" thickBot="1" x14ac:dyDescent="0.25">
      <c r="A186" s="74"/>
      <c r="B186" s="120">
        <v>45250</v>
      </c>
      <c r="C186" s="121"/>
      <c r="D186" s="111" t="s">
        <v>41</v>
      </c>
      <c r="E186" s="112">
        <v>2496.9</v>
      </c>
      <c r="F186" s="158"/>
      <c r="G186" s="113">
        <f t="shared" si="2"/>
        <v>48878149.048399843</v>
      </c>
    </row>
    <row r="187" spans="1:9" s="7" customFormat="1" ht="18" thickTop="1" thickBot="1" x14ac:dyDescent="0.25">
      <c r="A187" s="74"/>
      <c r="B187" s="120">
        <v>45250</v>
      </c>
      <c r="C187" s="121"/>
      <c r="D187" s="111" t="s">
        <v>76</v>
      </c>
      <c r="E187" s="112">
        <v>51499.18</v>
      </c>
      <c r="F187" s="158"/>
      <c r="G187" s="113">
        <f t="shared" si="2"/>
        <v>48929648.228399843</v>
      </c>
    </row>
    <row r="188" spans="1:9" s="7" customFormat="1" ht="18" thickTop="1" thickBot="1" x14ac:dyDescent="0.25">
      <c r="A188" s="74"/>
      <c r="B188" s="120">
        <v>45250</v>
      </c>
      <c r="C188" s="121"/>
      <c r="D188" s="111" t="s">
        <v>56</v>
      </c>
      <c r="E188" s="112">
        <v>951123.29</v>
      </c>
      <c r="F188" s="158"/>
      <c r="G188" s="113">
        <f t="shared" si="2"/>
        <v>49880771.518399842</v>
      </c>
    </row>
    <row r="189" spans="1:9" s="7" customFormat="1" ht="31.5" thickTop="1" thickBot="1" x14ac:dyDescent="0.25">
      <c r="A189" s="74"/>
      <c r="B189" s="120">
        <v>45250</v>
      </c>
      <c r="C189" s="121"/>
      <c r="D189" s="111" t="s">
        <v>99</v>
      </c>
      <c r="E189" s="112">
        <v>10000</v>
      </c>
      <c r="F189" s="158"/>
      <c r="G189" s="113">
        <f t="shared" si="2"/>
        <v>49890771.518399842</v>
      </c>
      <c r="H189" s="190"/>
      <c r="I189" s="101"/>
    </row>
    <row r="190" spans="1:9" s="7" customFormat="1" ht="31.5" thickTop="1" thickBot="1" x14ac:dyDescent="0.25">
      <c r="A190" s="74"/>
      <c r="B190" s="120">
        <v>45250</v>
      </c>
      <c r="C190" s="121"/>
      <c r="D190" s="111" t="s">
        <v>100</v>
      </c>
      <c r="E190" s="112">
        <v>8000</v>
      </c>
      <c r="F190" s="158"/>
      <c r="G190" s="113">
        <f t="shared" si="2"/>
        <v>49898771.518399842</v>
      </c>
    </row>
    <row r="191" spans="1:9" s="7" customFormat="1" ht="18" thickTop="1" thickBot="1" x14ac:dyDescent="0.25">
      <c r="A191" s="74"/>
      <c r="B191" s="120">
        <v>45250</v>
      </c>
      <c r="C191" s="121"/>
      <c r="D191" s="111" t="s">
        <v>22</v>
      </c>
      <c r="E191" s="112"/>
      <c r="F191" s="158">
        <v>1210722.93</v>
      </c>
      <c r="G191" s="113">
        <f t="shared" si="2"/>
        <v>48688048.588399842</v>
      </c>
    </row>
    <row r="192" spans="1:9" s="7" customFormat="1" ht="18" thickTop="1" thickBot="1" x14ac:dyDescent="0.25">
      <c r="A192" s="74"/>
      <c r="B192" s="120">
        <v>45251</v>
      </c>
      <c r="C192" s="121"/>
      <c r="D192" s="111" t="s">
        <v>40</v>
      </c>
      <c r="E192" s="112">
        <v>174300</v>
      </c>
      <c r="F192" s="158"/>
      <c r="G192" s="113">
        <f t="shared" si="2"/>
        <v>48862348.588399842</v>
      </c>
    </row>
    <row r="193" spans="1:7" s="7" customFormat="1" ht="18" thickTop="1" thickBot="1" x14ac:dyDescent="0.25">
      <c r="A193" s="74"/>
      <c r="B193" s="120">
        <v>45251</v>
      </c>
      <c r="C193" s="121"/>
      <c r="D193" s="111" t="s">
        <v>40</v>
      </c>
      <c r="E193" s="112">
        <v>48005</v>
      </c>
      <c r="F193" s="158"/>
      <c r="G193" s="113">
        <f t="shared" si="2"/>
        <v>48910353.588399842</v>
      </c>
    </row>
    <row r="194" spans="1:7" s="7" customFormat="1" ht="18" thickTop="1" thickBot="1" x14ac:dyDescent="0.25">
      <c r="A194" s="74"/>
      <c r="B194" s="120">
        <v>45251</v>
      </c>
      <c r="C194" s="121"/>
      <c r="D194" s="111" t="s">
        <v>40</v>
      </c>
      <c r="E194" s="112">
        <v>3205</v>
      </c>
      <c r="F194" s="158"/>
      <c r="G194" s="113">
        <f t="shared" si="2"/>
        <v>48913558.588399842</v>
      </c>
    </row>
    <row r="195" spans="1:7" s="7" customFormat="1" ht="18" thickTop="1" thickBot="1" x14ac:dyDescent="0.25">
      <c r="A195" s="74"/>
      <c r="B195" s="120">
        <v>45251</v>
      </c>
      <c r="C195" s="121"/>
      <c r="D195" s="111" t="s">
        <v>40</v>
      </c>
      <c r="E195" s="112">
        <v>11350</v>
      </c>
      <c r="F195" s="158"/>
      <c r="G195" s="113">
        <f t="shared" si="2"/>
        <v>48924908.588399842</v>
      </c>
    </row>
    <row r="196" spans="1:7" s="7" customFormat="1" ht="18" thickTop="1" thickBot="1" x14ac:dyDescent="0.25">
      <c r="A196" s="74"/>
      <c r="B196" s="120">
        <v>45251</v>
      </c>
      <c r="C196" s="121"/>
      <c r="D196" s="111" t="s">
        <v>40</v>
      </c>
      <c r="E196" s="112">
        <v>7910</v>
      </c>
      <c r="F196" s="158"/>
      <c r="G196" s="113">
        <f t="shared" si="2"/>
        <v>48932818.588399842</v>
      </c>
    </row>
    <row r="197" spans="1:7" s="7" customFormat="1" ht="18" thickTop="1" thickBot="1" x14ac:dyDescent="0.25">
      <c r="A197" s="74"/>
      <c r="B197" s="120">
        <v>45251</v>
      </c>
      <c r="C197" s="121"/>
      <c r="D197" s="111" t="s">
        <v>40</v>
      </c>
      <c r="E197" s="112">
        <v>58443</v>
      </c>
      <c r="F197" s="158"/>
      <c r="G197" s="113">
        <f t="shared" ref="G197:G260" si="3">G196+E197-F197</f>
        <v>48991261.588399842</v>
      </c>
    </row>
    <row r="198" spans="1:7" s="7" customFormat="1" ht="18" thickTop="1" thickBot="1" x14ac:dyDescent="0.25">
      <c r="A198" s="74"/>
      <c r="B198" s="120">
        <v>45251</v>
      </c>
      <c r="C198" s="121"/>
      <c r="D198" s="111" t="s">
        <v>28</v>
      </c>
      <c r="E198" s="112">
        <v>33012.870000000003</v>
      </c>
      <c r="F198" s="158">
        <v>850.5</v>
      </c>
      <c r="G198" s="113">
        <f t="shared" si="3"/>
        <v>49023423.95839984</v>
      </c>
    </row>
    <row r="199" spans="1:7" s="7" customFormat="1" ht="46.5" thickTop="1" thickBot="1" x14ac:dyDescent="0.25">
      <c r="A199" s="74"/>
      <c r="B199" s="120">
        <v>45251</v>
      </c>
      <c r="C199" s="121"/>
      <c r="D199" s="111" t="s">
        <v>101</v>
      </c>
      <c r="E199" s="112">
        <v>1290</v>
      </c>
      <c r="F199" s="158"/>
      <c r="G199" s="113">
        <f t="shared" si="3"/>
        <v>49024713.95839984</v>
      </c>
    </row>
    <row r="200" spans="1:7" s="7" customFormat="1" ht="18" thickTop="1" thickBot="1" x14ac:dyDescent="0.25">
      <c r="A200" s="74"/>
      <c r="B200" s="120">
        <v>45251</v>
      </c>
      <c r="C200" s="121"/>
      <c r="D200" s="111" t="s">
        <v>43</v>
      </c>
      <c r="E200" s="112">
        <v>327405.64</v>
      </c>
      <c r="F200" s="158"/>
      <c r="G200" s="113">
        <f t="shared" si="3"/>
        <v>49352119.59839984</v>
      </c>
    </row>
    <row r="201" spans="1:7" s="7" customFormat="1" ht="18" thickTop="1" thickBot="1" x14ac:dyDescent="0.25">
      <c r="A201" s="74"/>
      <c r="B201" s="120">
        <v>45251</v>
      </c>
      <c r="C201" s="121"/>
      <c r="D201" s="111" t="s">
        <v>22</v>
      </c>
      <c r="E201" s="112"/>
      <c r="F201" s="158">
        <v>4724619.8899999997</v>
      </c>
      <c r="G201" s="113">
        <f t="shared" si="3"/>
        <v>44627499.70839984</v>
      </c>
    </row>
    <row r="202" spans="1:7" s="7" customFormat="1" ht="18" thickTop="1" thickBot="1" x14ac:dyDescent="0.25">
      <c r="A202" s="74"/>
      <c r="B202" s="120">
        <v>45252</v>
      </c>
      <c r="C202" s="121"/>
      <c r="D202" s="111" t="s">
        <v>40</v>
      </c>
      <c r="E202" s="112">
        <v>41065</v>
      </c>
      <c r="F202" s="158"/>
      <c r="G202" s="113">
        <f t="shared" si="3"/>
        <v>44668564.70839984</v>
      </c>
    </row>
    <row r="203" spans="1:7" s="7" customFormat="1" ht="21.75" customHeight="1" thickTop="1" thickBot="1" x14ac:dyDescent="0.25">
      <c r="A203" s="74"/>
      <c r="B203" s="120">
        <v>45252</v>
      </c>
      <c r="C203" s="121"/>
      <c r="D203" s="111" t="s">
        <v>40</v>
      </c>
      <c r="E203" s="112">
        <v>2300</v>
      </c>
      <c r="F203" s="158"/>
      <c r="G203" s="113">
        <f t="shared" si="3"/>
        <v>44670864.70839984</v>
      </c>
    </row>
    <row r="204" spans="1:7" s="7" customFormat="1" ht="18" thickTop="1" thickBot="1" x14ac:dyDescent="0.25">
      <c r="A204" s="74"/>
      <c r="B204" s="120">
        <v>45252</v>
      </c>
      <c r="C204" s="121"/>
      <c r="D204" s="111" t="s">
        <v>40</v>
      </c>
      <c r="E204" s="112">
        <v>88007</v>
      </c>
      <c r="F204" s="158"/>
      <c r="G204" s="113">
        <f t="shared" si="3"/>
        <v>44758871.70839984</v>
      </c>
    </row>
    <row r="205" spans="1:7" s="7" customFormat="1" ht="18" thickTop="1" thickBot="1" x14ac:dyDescent="0.25">
      <c r="A205" s="74"/>
      <c r="B205" s="120">
        <v>45252</v>
      </c>
      <c r="C205" s="121"/>
      <c r="D205" s="111" t="s">
        <v>40</v>
      </c>
      <c r="E205" s="112">
        <v>9325</v>
      </c>
      <c r="F205" s="158"/>
      <c r="G205" s="113">
        <f t="shared" si="3"/>
        <v>44768196.70839984</v>
      </c>
    </row>
    <row r="206" spans="1:7" s="7" customFormat="1" ht="18" thickTop="1" thickBot="1" x14ac:dyDescent="0.25">
      <c r="A206" s="74"/>
      <c r="B206" s="120">
        <v>45252</v>
      </c>
      <c r="C206" s="121"/>
      <c r="D206" s="111" t="s">
        <v>40</v>
      </c>
      <c r="E206" s="112">
        <v>16820</v>
      </c>
      <c r="F206" s="158"/>
      <c r="G206" s="113">
        <f t="shared" si="3"/>
        <v>44785016.70839984</v>
      </c>
    </row>
    <row r="207" spans="1:7" s="7" customFormat="1" ht="18" thickTop="1" thickBot="1" x14ac:dyDescent="0.25">
      <c r="A207" s="74"/>
      <c r="B207" s="120">
        <v>45252</v>
      </c>
      <c r="C207" s="121"/>
      <c r="D207" s="111" t="s">
        <v>40</v>
      </c>
      <c r="E207" s="112">
        <v>750</v>
      </c>
      <c r="F207" s="158"/>
      <c r="G207" s="113">
        <f t="shared" si="3"/>
        <v>44785766.70839984</v>
      </c>
    </row>
    <row r="208" spans="1:7" s="7" customFormat="1" ht="18" thickTop="1" thickBot="1" x14ac:dyDescent="0.25">
      <c r="A208" s="74"/>
      <c r="B208" s="120">
        <v>45252</v>
      </c>
      <c r="C208" s="121"/>
      <c r="D208" s="111" t="s">
        <v>40</v>
      </c>
      <c r="E208" s="112">
        <v>57680</v>
      </c>
      <c r="F208" s="158"/>
      <c r="G208" s="113">
        <f t="shared" si="3"/>
        <v>44843446.70839984</v>
      </c>
    </row>
    <row r="209" spans="1:7" s="7" customFormat="1" ht="18" thickTop="1" thickBot="1" x14ac:dyDescent="0.25">
      <c r="A209" s="74"/>
      <c r="B209" s="120">
        <v>45252</v>
      </c>
      <c r="C209" s="121"/>
      <c r="D209" s="111" t="s">
        <v>28</v>
      </c>
      <c r="E209" s="112">
        <v>134779.63</v>
      </c>
      <c r="F209" s="158">
        <v>3482.92</v>
      </c>
      <c r="G209" s="113">
        <f t="shared" si="3"/>
        <v>44974743.418399841</v>
      </c>
    </row>
    <row r="210" spans="1:7" s="7" customFormat="1" ht="21.75" customHeight="1" thickTop="1" thickBot="1" x14ac:dyDescent="0.25">
      <c r="A210" s="74"/>
      <c r="B210" s="120">
        <v>45252</v>
      </c>
      <c r="C210" s="121"/>
      <c r="D210" s="111" t="s">
        <v>49</v>
      </c>
      <c r="E210" s="112">
        <v>2600</v>
      </c>
      <c r="F210" s="158">
        <v>103</v>
      </c>
      <c r="G210" s="113">
        <f t="shared" si="3"/>
        <v>44977240.418399841</v>
      </c>
    </row>
    <row r="211" spans="1:7" s="7" customFormat="1" ht="18" thickTop="1" thickBot="1" x14ac:dyDescent="0.25">
      <c r="A211" s="74"/>
      <c r="B211" s="120">
        <v>45252</v>
      </c>
      <c r="C211" s="121"/>
      <c r="D211" s="111" t="s">
        <v>78</v>
      </c>
      <c r="E211" s="112">
        <v>51807</v>
      </c>
      <c r="F211" s="158"/>
      <c r="G211" s="113">
        <f t="shared" si="3"/>
        <v>45029047.418399841</v>
      </c>
    </row>
    <row r="212" spans="1:7" s="7" customFormat="1" ht="18" thickTop="1" thickBot="1" x14ac:dyDescent="0.25">
      <c r="A212" s="74"/>
      <c r="B212" s="120">
        <v>45252</v>
      </c>
      <c r="C212" s="121"/>
      <c r="D212" s="111" t="s">
        <v>78</v>
      </c>
      <c r="E212" s="112">
        <v>32421</v>
      </c>
      <c r="F212" s="158"/>
      <c r="G212" s="113">
        <f t="shared" si="3"/>
        <v>45061468.418399841</v>
      </c>
    </row>
    <row r="213" spans="1:7" s="7" customFormat="1" ht="31.5" thickTop="1" thickBot="1" x14ac:dyDescent="0.25">
      <c r="A213" s="74"/>
      <c r="B213" s="120">
        <v>45252</v>
      </c>
      <c r="C213" s="121"/>
      <c r="D213" s="111" t="s">
        <v>48</v>
      </c>
      <c r="E213" s="112">
        <v>557130</v>
      </c>
      <c r="F213" s="158"/>
      <c r="G213" s="113">
        <f t="shared" si="3"/>
        <v>45618598.418399841</v>
      </c>
    </row>
    <row r="214" spans="1:7" s="7" customFormat="1" ht="58.5" thickTop="1" thickBot="1" x14ac:dyDescent="0.25">
      <c r="A214" s="74"/>
      <c r="B214" s="120">
        <v>45252</v>
      </c>
      <c r="C214" s="121"/>
      <c r="D214" s="213" t="s">
        <v>320</v>
      </c>
      <c r="E214" s="112">
        <v>11913</v>
      </c>
      <c r="F214" s="158"/>
      <c r="G214" s="113">
        <f t="shared" si="3"/>
        <v>45630511.418399841</v>
      </c>
    </row>
    <row r="215" spans="1:7" s="7" customFormat="1" ht="18" thickTop="1" thickBot="1" x14ac:dyDescent="0.25">
      <c r="A215" s="74"/>
      <c r="B215" s="120">
        <v>45252</v>
      </c>
      <c r="C215" s="121"/>
      <c r="D215" s="111" t="s">
        <v>91</v>
      </c>
      <c r="E215" s="112">
        <v>2000</v>
      </c>
      <c r="F215" s="158"/>
      <c r="G215" s="113">
        <f t="shared" si="3"/>
        <v>45632511.418399841</v>
      </c>
    </row>
    <row r="216" spans="1:7" s="7" customFormat="1" ht="31.5" thickTop="1" thickBot="1" x14ac:dyDescent="0.25">
      <c r="A216" s="74"/>
      <c r="B216" s="120">
        <v>45252</v>
      </c>
      <c r="C216" s="121"/>
      <c r="D216" s="111" t="s">
        <v>102</v>
      </c>
      <c r="E216" s="112">
        <v>595950.16</v>
      </c>
      <c r="F216" s="158"/>
      <c r="G216" s="113">
        <f t="shared" si="3"/>
        <v>46228461.578399837</v>
      </c>
    </row>
    <row r="217" spans="1:7" s="7" customFormat="1" ht="18" thickTop="1" thickBot="1" x14ac:dyDescent="0.25">
      <c r="A217" s="74"/>
      <c r="B217" s="120">
        <v>45253</v>
      </c>
      <c r="C217" s="121"/>
      <c r="D217" s="111" t="s">
        <v>40</v>
      </c>
      <c r="E217" s="112">
        <v>30334</v>
      </c>
      <c r="F217" s="158"/>
      <c r="G217" s="113">
        <f t="shared" si="3"/>
        <v>46258795.578399837</v>
      </c>
    </row>
    <row r="218" spans="1:7" s="7" customFormat="1" ht="18" thickTop="1" thickBot="1" x14ac:dyDescent="0.25">
      <c r="A218" s="74"/>
      <c r="B218" s="120">
        <v>45253</v>
      </c>
      <c r="C218" s="121"/>
      <c r="D218" s="111" t="s">
        <v>40</v>
      </c>
      <c r="E218" s="112">
        <v>33021</v>
      </c>
      <c r="F218" s="158"/>
      <c r="G218" s="113">
        <f t="shared" si="3"/>
        <v>46291816.578399837</v>
      </c>
    </row>
    <row r="219" spans="1:7" s="7" customFormat="1" ht="18" thickTop="1" thickBot="1" x14ac:dyDescent="0.25">
      <c r="A219" s="74"/>
      <c r="B219" s="120">
        <v>45253</v>
      </c>
      <c r="C219" s="121"/>
      <c r="D219" s="111" t="s">
        <v>40</v>
      </c>
      <c r="E219" s="112">
        <v>7330</v>
      </c>
      <c r="F219" s="158"/>
      <c r="G219" s="113">
        <f t="shared" si="3"/>
        <v>46299146.578399837</v>
      </c>
    </row>
    <row r="220" spans="1:7" s="7" customFormat="1" ht="18" thickTop="1" thickBot="1" x14ac:dyDescent="0.25">
      <c r="A220" s="74"/>
      <c r="B220" s="120">
        <v>45253</v>
      </c>
      <c r="C220" s="121"/>
      <c r="D220" s="111" t="s">
        <v>40</v>
      </c>
      <c r="E220" s="112">
        <v>3955</v>
      </c>
      <c r="F220" s="158"/>
      <c r="G220" s="113">
        <f t="shared" si="3"/>
        <v>46303101.578399837</v>
      </c>
    </row>
    <row r="221" spans="1:7" s="7" customFormat="1" ht="18" thickTop="1" thickBot="1" x14ac:dyDescent="0.25">
      <c r="A221" s="74"/>
      <c r="B221" s="120">
        <v>45253</v>
      </c>
      <c r="C221" s="121"/>
      <c r="D221" s="111" t="s">
        <v>40</v>
      </c>
      <c r="E221" s="112">
        <v>1260</v>
      </c>
      <c r="F221" s="158"/>
      <c r="G221" s="113">
        <f t="shared" si="3"/>
        <v>46304361.578399837</v>
      </c>
    </row>
    <row r="222" spans="1:7" s="7" customFormat="1" ht="18" thickTop="1" thickBot="1" x14ac:dyDescent="0.25">
      <c r="A222" s="74"/>
      <c r="B222" s="120">
        <v>45253</v>
      </c>
      <c r="C222" s="121"/>
      <c r="D222" s="111" t="s">
        <v>40</v>
      </c>
      <c r="E222" s="112">
        <v>59160</v>
      </c>
      <c r="F222" s="158"/>
      <c r="G222" s="113">
        <f t="shared" si="3"/>
        <v>46363521.578399837</v>
      </c>
    </row>
    <row r="223" spans="1:7" s="7" customFormat="1" ht="18" thickTop="1" thickBot="1" x14ac:dyDescent="0.25">
      <c r="A223" s="74"/>
      <c r="B223" s="120">
        <v>45253</v>
      </c>
      <c r="C223" s="121"/>
      <c r="D223" s="111" t="s">
        <v>28</v>
      </c>
      <c r="E223" s="112">
        <v>88232.51</v>
      </c>
      <c r="F223" s="158">
        <v>2261.0500000000002</v>
      </c>
      <c r="G223" s="113">
        <f t="shared" si="3"/>
        <v>46449493.038399838</v>
      </c>
    </row>
    <row r="224" spans="1:7" s="7" customFormat="1" ht="18" thickTop="1" thickBot="1" x14ac:dyDescent="0.25">
      <c r="A224" s="74"/>
      <c r="B224" s="120">
        <v>45253</v>
      </c>
      <c r="C224" s="121"/>
      <c r="D224" s="111" t="s">
        <v>22</v>
      </c>
      <c r="E224" s="112"/>
      <c r="F224" s="158">
        <v>414640.2</v>
      </c>
      <c r="G224" s="113">
        <f t="shared" si="3"/>
        <v>46034852.838399835</v>
      </c>
    </row>
    <row r="225" spans="1:7" s="7" customFormat="1" ht="31.5" thickTop="1" thickBot="1" x14ac:dyDescent="0.25">
      <c r="A225" s="74"/>
      <c r="B225" s="120">
        <v>45253</v>
      </c>
      <c r="C225" s="121"/>
      <c r="D225" s="111" t="s">
        <v>71</v>
      </c>
      <c r="E225" s="112"/>
      <c r="F225" s="158">
        <v>3120830.72</v>
      </c>
      <c r="G225" s="113">
        <f t="shared" si="3"/>
        <v>42914022.118399836</v>
      </c>
    </row>
    <row r="226" spans="1:7" s="7" customFormat="1" ht="18" thickTop="1" thickBot="1" x14ac:dyDescent="0.25">
      <c r="A226" s="74"/>
      <c r="B226" s="120">
        <v>45254</v>
      </c>
      <c r="C226" s="121"/>
      <c r="D226" s="111" t="s">
        <v>40</v>
      </c>
      <c r="E226" s="112">
        <v>51600</v>
      </c>
      <c r="F226" s="158"/>
      <c r="G226" s="113">
        <f t="shared" si="3"/>
        <v>42965622.118399836</v>
      </c>
    </row>
    <row r="227" spans="1:7" s="7" customFormat="1" ht="18" thickTop="1" thickBot="1" x14ac:dyDescent="0.25">
      <c r="A227" s="74"/>
      <c r="B227" s="120">
        <v>45254</v>
      </c>
      <c r="C227" s="121"/>
      <c r="D227" s="111" t="s">
        <v>40</v>
      </c>
      <c r="E227" s="112">
        <v>25491</v>
      </c>
      <c r="F227" s="158"/>
      <c r="G227" s="113">
        <f t="shared" si="3"/>
        <v>42991113.118399836</v>
      </c>
    </row>
    <row r="228" spans="1:7" s="7" customFormat="1" ht="18" thickTop="1" thickBot="1" x14ac:dyDescent="0.25">
      <c r="A228" s="74"/>
      <c r="B228" s="120">
        <v>45254</v>
      </c>
      <c r="C228" s="121"/>
      <c r="D228" s="111" t="s">
        <v>40</v>
      </c>
      <c r="E228" s="112">
        <v>13590</v>
      </c>
      <c r="F228" s="158"/>
      <c r="G228" s="113">
        <f t="shared" si="3"/>
        <v>43004703.118399836</v>
      </c>
    </row>
    <row r="229" spans="1:7" s="7" customFormat="1" ht="18" thickTop="1" thickBot="1" x14ac:dyDescent="0.25">
      <c r="A229" s="74"/>
      <c r="B229" s="120">
        <v>45254</v>
      </c>
      <c r="C229" s="121"/>
      <c r="D229" s="111" t="s">
        <v>40</v>
      </c>
      <c r="E229" s="112">
        <v>4530</v>
      </c>
      <c r="F229" s="158"/>
      <c r="G229" s="113">
        <f t="shared" si="3"/>
        <v>43009233.118399836</v>
      </c>
    </row>
    <row r="230" spans="1:7" s="7" customFormat="1" ht="18" thickTop="1" thickBot="1" x14ac:dyDescent="0.25">
      <c r="A230" s="74"/>
      <c r="B230" s="120">
        <v>45254</v>
      </c>
      <c r="C230" s="121"/>
      <c r="D230" s="111" t="s">
        <v>40</v>
      </c>
      <c r="E230" s="112">
        <v>4925</v>
      </c>
      <c r="F230" s="158"/>
      <c r="G230" s="113">
        <f t="shared" si="3"/>
        <v>43014158.118399836</v>
      </c>
    </row>
    <row r="231" spans="1:7" s="7" customFormat="1" ht="18" thickTop="1" thickBot="1" x14ac:dyDescent="0.25">
      <c r="A231" s="74"/>
      <c r="B231" s="120">
        <v>45254</v>
      </c>
      <c r="C231" s="121"/>
      <c r="D231" s="111" t="s">
        <v>40</v>
      </c>
      <c r="E231" s="112">
        <v>38310</v>
      </c>
      <c r="F231" s="158"/>
      <c r="G231" s="113">
        <f t="shared" si="3"/>
        <v>43052468.118399836</v>
      </c>
    </row>
    <row r="232" spans="1:7" s="7" customFormat="1" ht="18" thickTop="1" thickBot="1" x14ac:dyDescent="0.25">
      <c r="A232" s="74"/>
      <c r="B232" s="120">
        <v>45254</v>
      </c>
      <c r="C232" s="121"/>
      <c r="D232" s="111" t="s">
        <v>28</v>
      </c>
      <c r="E232" s="112">
        <v>51850.1</v>
      </c>
      <c r="F232" s="158">
        <v>1337.15</v>
      </c>
      <c r="G232" s="113">
        <f t="shared" si="3"/>
        <v>43102981.068399839</v>
      </c>
    </row>
    <row r="233" spans="1:7" s="7" customFormat="1" ht="18" thickTop="1" thickBot="1" x14ac:dyDescent="0.25">
      <c r="A233" s="74"/>
      <c r="B233" s="120">
        <v>45254</v>
      </c>
      <c r="C233" s="121"/>
      <c r="D233" s="111" t="s">
        <v>78</v>
      </c>
      <c r="E233" s="112">
        <v>48866.92</v>
      </c>
      <c r="F233" s="158"/>
      <c r="G233" s="113">
        <f t="shared" si="3"/>
        <v>43151847.988399841</v>
      </c>
    </row>
    <row r="234" spans="1:7" s="7" customFormat="1" ht="46.5" thickTop="1" thickBot="1" x14ac:dyDescent="0.25">
      <c r="A234" s="74"/>
      <c r="B234" s="120">
        <v>45254</v>
      </c>
      <c r="C234" s="121"/>
      <c r="D234" s="111" t="s">
        <v>103</v>
      </c>
      <c r="E234" s="112">
        <v>426829.8</v>
      </c>
      <c r="F234" s="158"/>
      <c r="G234" s="113">
        <f t="shared" si="3"/>
        <v>43578677.788399838</v>
      </c>
    </row>
    <row r="235" spans="1:7" s="7" customFormat="1" ht="18" thickTop="1" thickBot="1" x14ac:dyDescent="0.25">
      <c r="A235" s="74"/>
      <c r="B235" s="120">
        <v>45254</v>
      </c>
      <c r="C235" s="121"/>
      <c r="D235" s="111" t="s">
        <v>104</v>
      </c>
      <c r="E235" s="112">
        <v>351571.8</v>
      </c>
      <c r="F235" s="158"/>
      <c r="G235" s="113">
        <f t="shared" si="3"/>
        <v>43930249.588399835</v>
      </c>
    </row>
    <row r="236" spans="1:7" s="7" customFormat="1" ht="44.25" thickTop="1" thickBot="1" x14ac:dyDescent="0.25">
      <c r="A236" s="74"/>
      <c r="B236" s="120">
        <v>45254</v>
      </c>
      <c r="C236" s="121"/>
      <c r="D236" s="214" t="s">
        <v>321</v>
      </c>
      <c r="E236" s="112">
        <v>3601</v>
      </c>
      <c r="F236" s="158"/>
      <c r="G236" s="113">
        <f t="shared" si="3"/>
        <v>43933850.588399835</v>
      </c>
    </row>
    <row r="237" spans="1:7" s="7" customFormat="1" ht="18" thickTop="1" thickBot="1" x14ac:dyDescent="0.25">
      <c r="A237" s="74"/>
      <c r="B237" s="120">
        <v>45254</v>
      </c>
      <c r="C237" s="121"/>
      <c r="D237" s="111" t="s">
        <v>22</v>
      </c>
      <c r="E237" s="112"/>
      <c r="F237" s="158">
        <v>369205</v>
      </c>
      <c r="G237" s="113">
        <f t="shared" si="3"/>
        <v>43564645.588399835</v>
      </c>
    </row>
    <row r="238" spans="1:7" s="7" customFormat="1" ht="18" thickTop="1" thickBot="1" x14ac:dyDescent="0.25">
      <c r="A238" s="74"/>
      <c r="B238" s="120">
        <v>45255</v>
      </c>
      <c r="C238" s="121"/>
      <c r="D238" s="111" t="s">
        <v>40</v>
      </c>
      <c r="E238" s="112">
        <v>4500</v>
      </c>
      <c r="F238" s="158"/>
      <c r="G238" s="113">
        <f t="shared" si="3"/>
        <v>43569145.588399835</v>
      </c>
    </row>
    <row r="239" spans="1:7" s="7" customFormat="1" ht="18" thickTop="1" thickBot="1" x14ac:dyDescent="0.25">
      <c r="A239" s="74"/>
      <c r="B239" s="120">
        <v>45255</v>
      </c>
      <c r="C239" s="121"/>
      <c r="D239" s="111" t="s">
        <v>28</v>
      </c>
      <c r="E239" s="112">
        <v>27700</v>
      </c>
      <c r="F239" s="158">
        <v>736.94</v>
      </c>
      <c r="G239" s="113">
        <f t="shared" si="3"/>
        <v>43596108.648399837</v>
      </c>
    </row>
    <row r="240" spans="1:7" s="7" customFormat="1" ht="19.5" customHeight="1" thickTop="1" thickBot="1" x14ac:dyDescent="0.25">
      <c r="A240" s="74"/>
      <c r="B240" s="120">
        <v>45256</v>
      </c>
      <c r="C240" s="121"/>
      <c r="D240" s="111" t="s">
        <v>40</v>
      </c>
      <c r="E240" s="112">
        <v>7500</v>
      </c>
      <c r="F240" s="158"/>
      <c r="G240" s="113">
        <f t="shared" si="3"/>
        <v>43603608.648399837</v>
      </c>
    </row>
    <row r="241" spans="1:7" s="7" customFormat="1" ht="24.75" customHeight="1" thickTop="1" thickBot="1" x14ac:dyDescent="0.25">
      <c r="A241" s="74"/>
      <c r="B241" s="120">
        <v>45257</v>
      </c>
      <c r="C241" s="121"/>
      <c r="D241" s="111" t="s">
        <v>40</v>
      </c>
      <c r="E241" s="112">
        <v>203992</v>
      </c>
      <c r="F241" s="158"/>
      <c r="G241" s="113">
        <f t="shared" si="3"/>
        <v>43807600.648399837</v>
      </c>
    </row>
    <row r="242" spans="1:7" s="7" customFormat="1" ht="18" thickTop="1" thickBot="1" x14ac:dyDescent="0.25">
      <c r="A242" s="74"/>
      <c r="B242" s="120">
        <v>45257</v>
      </c>
      <c r="C242" s="121"/>
      <c r="D242" s="111" t="s">
        <v>40</v>
      </c>
      <c r="E242" s="112">
        <v>20950</v>
      </c>
      <c r="F242" s="158"/>
      <c r="G242" s="113">
        <f t="shared" si="3"/>
        <v>43828550.648399837</v>
      </c>
    </row>
    <row r="243" spans="1:7" s="7" customFormat="1" ht="18" thickTop="1" thickBot="1" x14ac:dyDescent="0.25">
      <c r="A243" s="74"/>
      <c r="B243" s="120">
        <v>45257</v>
      </c>
      <c r="C243" s="121"/>
      <c r="D243" s="111" t="s">
        <v>40</v>
      </c>
      <c r="E243" s="112">
        <v>8600</v>
      </c>
      <c r="F243" s="158"/>
      <c r="G243" s="113">
        <f t="shared" si="3"/>
        <v>43837150.648399837</v>
      </c>
    </row>
    <row r="244" spans="1:7" s="7" customFormat="1" ht="18" thickTop="1" thickBot="1" x14ac:dyDescent="0.25">
      <c r="A244" s="74"/>
      <c r="B244" s="120">
        <v>45257</v>
      </c>
      <c r="C244" s="121"/>
      <c r="D244" s="111" t="s">
        <v>40</v>
      </c>
      <c r="E244" s="112">
        <v>4955</v>
      </c>
      <c r="F244" s="158"/>
      <c r="G244" s="113">
        <f t="shared" si="3"/>
        <v>43842105.648399837</v>
      </c>
    </row>
    <row r="245" spans="1:7" s="7" customFormat="1" ht="18" thickTop="1" thickBot="1" x14ac:dyDescent="0.25">
      <c r="A245" s="74"/>
      <c r="B245" s="120">
        <v>45257</v>
      </c>
      <c r="C245" s="121"/>
      <c r="D245" s="111" t="s">
        <v>40</v>
      </c>
      <c r="E245" s="112">
        <v>23775</v>
      </c>
      <c r="F245" s="158"/>
      <c r="G245" s="113">
        <f t="shared" si="3"/>
        <v>43865880.648399837</v>
      </c>
    </row>
    <row r="246" spans="1:7" s="7" customFormat="1" ht="18" thickTop="1" thickBot="1" x14ac:dyDescent="0.25">
      <c r="A246" s="74"/>
      <c r="B246" s="120">
        <v>45257</v>
      </c>
      <c r="C246" s="121"/>
      <c r="D246" s="111" t="s">
        <v>40</v>
      </c>
      <c r="E246" s="112">
        <v>26150</v>
      </c>
      <c r="F246" s="158"/>
      <c r="G246" s="113">
        <f t="shared" si="3"/>
        <v>43892030.648399837</v>
      </c>
    </row>
    <row r="247" spans="1:7" s="7" customFormat="1" ht="18" thickTop="1" thickBot="1" x14ac:dyDescent="0.25">
      <c r="A247" s="74"/>
      <c r="B247" s="120">
        <v>45257</v>
      </c>
      <c r="C247" s="121"/>
      <c r="D247" s="111" t="s">
        <v>28</v>
      </c>
      <c r="E247" s="112">
        <v>71410.509999999995</v>
      </c>
      <c r="F247" s="158">
        <v>1835.43</v>
      </c>
      <c r="G247" s="113">
        <f t="shared" si="3"/>
        <v>43961605.728399836</v>
      </c>
    </row>
    <row r="248" spans="1:7" s="7" customFormat="1" ht="18" thickTop="1" thickBot="1" x14ac:dyDescent="0.25">
      <c r="A248" s="74"/>
      <c r="B248" s="120">
        <v>45257</v>
      </c>
      <c r="C248" s="121"/>
      <c r="D248" s="111" t="s">
        <v>105</v>
      </c>
      <c r="E248" s="112">
        <v>107180.4</v>
      </c>
      <c r="F248" s="158"/>
      <c r="G248" s="113">
        <f t="shared" si="3"/>
        <v>44068786.128399834</v>
      </c>
    </row>
    <row r="249" spans="1:7" s="7" customFormat="1" ht="18" thickTop="1" thickBot="1" x14ac:dyDescent="0.25">
      <c r="A249" s="74"/>
      <c r="B249" s="120">
        <v>45258</v>
      </c>
      <c r="C249" s="121"/>
      <c r="D249" s="111" t="s">
        <v>40</v>
      </c>
      <c r="E249" s="112">
        <v>45336</v>
      </c>
      <c r="F249" s="158"/>
      <c r="G249" s="113">
        <f t="shared" si="3"/>
        <v>44114122.128399834</v>
      </c>
    </row>
    <row r="250" spans="1:7" s="7" customFormat="1" ht="18" thickTop="1" thickBot="1" x14ac:dyDescent="0.25">
      <c r="A250" s="74"/>
      <c r="B250" s="120">
        <v>45258</v>
      </c>
      <c r="C250" s="121"/>
      <c r="D250" s="111" t="s">
        <v>40</v>
      </c>
      <c r="E250" s="112">
        <v>9900</v>
      </c>
      <c r="F250" s="158"/>
      <c r="G250" s="113">
        <f t="shared" si="3"/>
        <v>44124022.128399834</v>
      </c>
    </row>
    <row r="251" spans="1:7" s="7" customFormat="1" ht="18" thickTop="1" thickBot="1" x14ac:dyDescent="0.25">
      <c r="A251" s="74"/>
      <c r="B251" s="120">
        <v>45258</v>
      </c>
      <c r="C251" s="121"/>
      <c r="D251" s="111" t="s">
        <v>40</v>
      </c>
      <c r="E251" s="112">
        <v>10700</v>
      </c>
      <c r="F251" s="158"/>
      <c r="G251" s="113">
        <f t="shared" si="3"/>
        <v>44134722.128399834</v>
      </c>
    </row>
    <row r="252" spans="1:7" s="7" customFormat="1" ht="18" thickTop="1" thickBot="1" x14ac:dyDescent="0.25">
      <c r="A252" s="74"/>
      <c r="B252" s="120">
        <v>45258</v>
      </c>
      <c r="C252" s="121"/>
      <c r="D252" s="111" t="s">
        <v>40</v>
      </c>
      <c r="E252" s="112">
        <v>350</v>
      </c>
      <c r="F252" s="158"/>
      <c r="G252" s="113">
        <f t="shared" si="3"/>
        <v>44135072.128399834</v>
      </c>
    </row>
    <row r="253" spans="1:7" s="7" customFormat="1" ht="18" thickTop="1" thickBot="1" x14ac:dyDescent="0.25">
      <c r="A253" s="74"/>
      <c r="B253" s="120">
        <v>45258</v>
      </c>
      <c r="C253" s="121"/>
      <c r="D253" s="111" t="s">
        <v>40</v>
      </c>
      <c r="E253" s="112">
        <v>2300</v>
      </c>
      <c r="F253" s="158"/>
      <c r="G253" s="113">
        <f t="shared" si="3"/>
        <v>44137372.128399834</v>
      </c>
    </row>
    <row r="254" spans="1:7" s="7" customFormat="1" ht="18" thickTop="1" thickBot="1" x14ac:dyDescent="0.25">
      <c r="A254" s="74"/>
      <c r="B254" s="120">
        <v>45258</v>
      </c>
      <c r="C254" s="121"/>
      <c r="D254" s="111" t="s">
        <v>40</v>
      </c>
      <c r="E254" s="112">
        <v>110985</v>
      </c>
      <c r="F254" s="158"/>
      <c r="G254" s="113">
        <f t="shared" si="3"/>
        <v>44248357.128399834</v>
      </c>
    </row>
    <row r="255" spans="1:7" s="7" customFormat="1" ht="18" thickTop="1" thickBot="1" x14ac:dyDescent="0.25">
      <c r="A255" s="74"/>
      <c r="B255" s="120">
        <v>45258</v>
      </c>
      <c r="C255" s="121"/>
      <c r="D255" s="111" t="s">
        <v>40</v>
      </c>
      <c r="E255" s="112">
        <v>1145</v>
      </c>
      <c r="F255" s="158"/>
      <c r="G255" s="113">
        <f t="shared" si="3"/>
        <v>44249502.128399834</v>
      </c>
    </row>
    <row r="256" spans="1:7" s="7" customFormat="1" ht="18" thickTop="1" thickBot="1" x14ac:dyDescent="0.25">
      <c r="A256" s="74"/>
      <c r="B256" s="120">
        <v>45258</v>
      </c>
      <c r="C256" s="121"/>
      <c r="D256" s="111" t="s">
        <v>28</v>
      </c>
      <c r="E256" s="112">
        <v>101405.69</v>
      </c>
      <c r="F256" s="158">
        <v>2698.06</v>
      </c>
      <c r="G256" s="113">
        <f t="shared" si="3"/>
        <v>44348209.758399829</v>
      </c>
    </row>
    <row r="257" spans="1:7" s="7" customFormat="1" ht="31.5" thickTop="1" thickBot="1" x14ac:dyDescent="0.25">
      <c r="A257" s="74"/>
      <c r="B257" s="120">
        <v>45258</v>
      </c>
      <c r="C257" s="121"/>
      <c r="D257" s="111" t="s">
        <v>106</v>
      </c>
      <c r="E257" s="112">
        <v>75000</v>
      </c>
      <c r="F257" s="158"/>
      <c r="G257" s="113">
        <f t="shared" si="3"/>
        <v>44423209.758399829</v>
      </c>
    </row>
    <row r="258" spans="1:7" s="7" customFormat="1" ht="61.5" thickTop="1" thickBot="1" x14ac:dyDescent="0.25">
      <c r="A258" s="74"/>
      <c r="B258" s="120">
        <v>45258</v>
      </c>
      <c r="C258" s="121"/>
      <c r="D258" s="111" t="s">
        <v>107</v>
      </c>
      <c r="E258" s="112">
        <v>67820</v>
      </c>
      <c r="F258" s="158"/>
      <c r="G258" s="113">
        <f t="shared" si="3"/>
        <v>44491029.758399829</v>
      </c>
    </row>
    <row r="259" spans="1:7" s="7" customFormat="1" ht="18" thickTop="1" thickBot="1" x14ac:dyDescent="0.25">
      <c r="A259" s="74"/>
      <c r="B259" s="120">
        <v>45258</v>
      </c>
      <c r="C259" s="121"/>
      <c r="D259" s="111" t="s">
        <v>22</v>
      </c>
      <c r="E259" s="112"/>
      <c r="F259" s="158">
        <v>943225.36</v>
      </c>
      <c r="G259" s="113">
        <f t="shared" si="3"/>
        <v>43547804.39839983</v>
      </c>
    </row>
    <row r="260" spans="1:7" s="7" customFormat="1" ht="18" thickTop="1" thickBot="1" x14ac:dyDescent="0.25">
      <c r="A260" s="74"/>
      <c r="B260" s="120">
        <v>45259</v>
      </c>
      <c r="C260" s="121"/>
      <c r="D260" s="111" t="s">
        <v>40</v>
      </c>
      <c r="E260" s="112">
        <v>36050</v>
      </c>
      <c r="F260" s="158"/>
      <c r="G260" s="113">
        <f t="shared" si="3"/>
        <v>43583854.39839983</v>
      </c>
    </row>
    <row r="261" spans="1:7" s="7" customFormat="1" ht="18" thickTop="1" thickBot="1" x14ac:dyDescent="0.25">
      <c r="A261" s="74"/>
      <c r="B261" s="120">
        <v>45259</v>
      </c>
      <c r="C261" s="121"/>
      <c r="D261" s="111" t="s">
        <v>40</v>
      </c>
      <c r="E261" s="112">
        <v>2450</v>
      </c>
      <c r="F261" s="158"/>
      <c r="G261" s="113">
        <f t="shared" ref="G261:G288" si="4">G260+E261-F261</f>
        <v>43586304.39839983</v>
      </c>
    </row>
    <row r="262" spans="1:7" s="7" customFormat="1" ht="30.75" customHeight="1" thickTop="1" thickBot="1" x14ac:dyDescent="0.25">
      <c r="A262" s="74"/>
      <c r="B262" s="120">
        <v>45259</v>
      </c>
      <c r="C262" s="121"/>
      <c r="D262" s="111" t="s">
        <v>40</v>
      </c>
      <c r="E262" s="112">
        <v>3920</v>
      </c>
      <c r="F262" s="158"/>
      <c r="G262" s="113">
        <f t="shared" si="4"/>
        <v>43590224.39839983</v>
      </c>
    </row>
    <row r="263" spans="1:7" s="7" customFormat="1" ht="18" thickTop="1" thickBot="1" x14ac:dyDescent="0.25">
      <c r="A263" s="74"/>
      <c r="B263" s="120">
        <v>45259</v>
      </c>
      <c r="C263" s="121"/>
      <c r="D263" s="111" t="s">
        <v>40</v>
      </c>
      <c r="E263" s="112">
        <v>61777</v>
      </c>
      <c r="F263" s="158"/>
      <c r="G263" s="113">
        <f t="shared" si="4"/>
        <v>43652001.39839983</v>
      </c>
    </row>
    <row r="264" spans="1:7" s="7" customFormat="1" ht="18" thickTop="1" thickBot="1" x14ac:dyDescent="0.25">
      <c r="A264" s="74"/>
      <c r="B264" s="120">
        <v>45259</v>
      </c>
      <c r="C264" s="121"/>
      <c r="D264" s="111" t="s">
        <v>40</v>
      </c>
      <c r="E264" s="112">
        <v>25415</v>
      </c>
      <c r="F264" s="158"/>
      <c r="G264" s="113">
        <f t="shared" si="4"/>
        <v>43677416.39839983</v>
      </c>
    </row>
    <row r="265" spans="1:7" s="7" customFormat="1" ht="18" thickTop="1" thickBot="1" x14ac:dyDescent="0.25">
      <c r="A265" s="74"/>
      <c r="B265" s="120">
        <v>45259</v>
      </c>
      <c r="C265" s="121"/>
      <c r="D265" s="111" t="s">
        <v>40</v>
      </c>
      <c r="E265" s="112">
        <v>15965</v>
      </c>
      <c r="F265" s="158"/>
      <c r="G265" s="113">
        <f t="shared" si="4"/>
        <v>43693381.39839983</v>
      </c>
    </row>
    <row r="266" spans="1:7" s="7" customFormat="1" ht="18" thickTop="1" thickBot="1" x14ac:dyDescent="0.25">
      <c r="A266" s="74"/>
      <c r="B266" s="120">
        <v>45259</v>
      </c>
      <c r="C266" s="121"/>
      <c r="D266" s="111" t="s">
        <v>28</v>
      </c>
      <c r="E266" s="112">
        <v>93876.11</v>
      </c>
      <c r="F266" s="158">
        <v>2462.88</v>
      </c>
      <c r="G266" s="113">
        <f t="shared" si="4"/>
        <v>43784794.628399827</v>
      </c>
    </row>
    <row r="267" spans="1:7" s="7" customFormat="1" ht="31.5" thickTop="1" thickBot="1" x14ac:dyDescent="0.25">
      <c r="A267" s="74"/>
      <c r="B267" s="120">
        <v>45259</v>
      </c>
      <c r="C267" s="121"/>
      <c r="D267" s="111" t="s">
        <v>108</v>
      </c>
      <c r="E267" s="112">
        <v>3620</v>
      </c>
      <c r="F267" s="158"/>
      <c r="G267" s="113">
        <f t="shared" si="4"/>
        <v>43788414.628399827</v>
      </c>
    </row>
    <row r="268" spans="1:7" s="7" customFormat="1" ht="61.5" thickTop="1" thickBot="1" x14ac:dyDescent="0.25">
      <c r="A268" s="74"/>
      <c r="B268" s="120">
        <v>45259</v>
      </c>
      <c r="C268" s="121"/>
      <c r="D268" s="111" t="s">
        <v>109</v>
      </c>
      <c r="E268" s="112">
        <v>102547.85</v>
      </c>
      <c r="F268" s="158"/>
      <c r="G268" s="113">
        <f t="shared" si="4"/>
        <v>43890962.478399828</v>
      </c>
    </row>
    <row r="269" spans="1:7" s="7" customFormat="1" ht="61.5" thickTop="1" thickBot="1" x14ac:dyDescent="0.25">
      <c r="A269" s="74"/>
      <c r="B269" s="120">
        <v>45259</v>
      </c>
      <c r="C269" s="121"/>
      <c r="D269" s="111" t="s">
        <v>110</v>
      </c>
      <c r="E269" s="112">
        <v>76142.13</v>
      </c>
      <c r="F269" s="158"/>
      <c r="G269" s="113">
        <f t="shared" si="4"/>
        <v>43967104.608399831</v>
      </c>
    </row>
    <row r="270" spans="1:7" s="7" customFormat="1" ht="61.5" thickTop="1" thickBot="1" x14ac:dyDescent="0.25">
      <c r="A270" s="74"/>
      <c r="B270" s="120">
        <v>45259</v>
      </c>
      <c r="C270" s="121"/>
      <c r="D270" s="111" t="s">
        <v>111</v>
      </c>
      <c r="E270" s="112">
        <v>9512.44</v>
      </c>
      <c r="F270" s="158"/>
      <c r="G270" s="113">
        <f t="shared" si="4"/>
        <v>43976617.048399828</v>
      </c>
    </row>
    <row r="271" spans="1:7" s="7" customFormat="1" ht="61.5" thickTop="1" thickBot="1" x14ac:dyDescent="0.25">
      <c r="A271" s="74"/>
      <c r="B271" s="120">
        <v>45259</v>
      </c>
      <c r="C271" s="121"/>
      <c r="D271" s="111" t="s">
        <v>112</v>
      </c>
      <c r="E271" s="112">
        <v>16612.830000000002</v>
      </c>
      <c r="F271" s="158"/>
      <c r="G271" s="113">
        <f t="shared" si="4"/>
        <v>43993229.878399827</v>
      </c>
    </row>
    <row r="272" spans="1:7" s="7" customFormat="1" ht="61.5" thickTop="1" thickBot="1" x14ac:dyDescent="0.25">
      <c r="A272" s="74"/>
      <c r="B272" s="120">
        <v>45259</v>
      </c>
      <c r="C272" s="121"/>
      <c r="D272" s="111" t="s">
        <v>113</v>
      </c>
      <c r="E272" s="112">
        <v>10152.280000000001</v>
      </c>
      <c r="F272" s="158"/>
      <c r="G272" s="113">
        <f t="shared" si="4"/>
        <v>44003382.158399828</v>
      </c>
    </row>
    <row r="273" spans="1:7" s="7" customFormat="1" ht="61.5" thickTop="1" thickBot="1" x14ac:dyDescent="0.25">
      <c r="A273" s="74"/>
      <c r="B273" s="120">
        <v>45259</v>
      </c>
      <c r="C273" s="121"/>
      <c r="D273" s="111" t="s">
        <v>114</v>
      </c>
      <c r="E273" s="112">
        <v>14766.96</v>
      </c>
      <c r="F273" s="158"/>
      <c r="G273" s="113">
        <f t="shared" si="4"/>
        <v>44018149.118399829</v>
      </c>
    </row>
    <row r="274" spans="1:7" s="7" customFormat="1" ht="18" thickTop="1" thickBot="1" x14ac:dyDescent="0.25">
      <c r="A274" s="74"/>
      <c r="B274" s="120">
        <v>45259</v>
      </c>
      <c r="C274" s="121"/>
      <c r="D274" s="111" t="s">
        <v>22</v>
      </c>
      <c r="E274" s="112"/>
      <c r="F274" s="158">
        <v>1098130</v>
      </c>
      <c r="G274" s="113">
        <f t="shared" si="4"/>
        <v>42920019.118399829</v>
      </c>
    </row>
    <row r="275" spans="1:7" s="7" customFormat="1" ht="18" thickTop="1" thickBot="1" x14ac:dyDescent="0.25">
      <c r="A275" s="74"/>
      <c r="B275" s="120">
        <v>45260</v>
      </c>
      <c r="C275" s="121"/>
      <c r="D275" s="111" t="s">
        <v>40</v>
      </c>
      <c r="E275" s="112">
        <v>33850</v>
      </c>
      <c r="F275" s="158"/>
      <c r="G275" s="113">
        <f t="shared" si="4"/>
        <v>42953869.118399829</v>
      </c>
    </row>
    <row r="276" spans="1:7" s="7" customFormat="1" ht="18" thickTop="1" thickBot="1" x14ac:dyDescent="0.25">
      <c r="A276" s="74"/>
      <c r="B276" s="120">
        <v>45260</v>
      </c>
      <c r="C276" s="121"/>
      <c r="D276" s="111" t="s">
        <v>40</v>
      </c>
      <c r="E276" s="112">
        <v>2950</v>
      </c>
      <c r="F276" s="158"/>
      <c r="G276" s="113">
        <f t="shared" si="4"/>
        <v>42956819.118399829</v>
      </c>
    </row>
    <row r="277" spans="1:7" s="7" customFormat="1" ht="18" thickTop="1" thickBot="1" x14ac:dyDescent="0.25">
      <c r="A277" s="74"/>
      <c r="B277" s="120">
        <v>45260</v>
      </c>
      <c r="C277" s="121"/>
      <c r="D277" s="111" t="s">
        <v>40</v>
      </c>
      <c r="E277" s="112">
        <v>5935</v>
      </c>
      <c r="F277" s="158"/>
      <c r="G277" s="113">
        <f t="shared" si="4"/>
        <v>42962754.118399829</v>
      </c>
    </row>
    <row r="278" spans="1:7" s="7" customFormat="1" ht="18" thickTop="1" thickBot="1" x14ac:dyDescent="0.25">
      <c r="A278" s="74"/>
      <c r="B278" s="120">
        <v>45260</v>
      </c>
      <c r="C278" s="121"/>
      <c r="D278" s="111" t="s">
        <v>40</v>
      </c>
      <c r="E278" s="112">
        <v>78150</v>
      </c>
      <c r="F278" s="158"/>
      <c r="G278" s="113">
        <f t="shared" si="4"/>
        <v>43040904.118399829</v>
      </c>
    </row>
    <row r="279" spans="1:7" s="7" customFormat="1" ht="18" thickTop="1" thickBot="1" x14ac:dyDescent="0.25">
      <c r="A279" s="74"/>
      <c r="B279" s="120">
        <v>45260</v>
      </c>
      <c r="C279" s="121"/>
      <c r="D279" s="111" t="s">
        <v>40</v>
      </c>
      <c r="E279" s="112">
        <v>8700</v>
      </c>
      <c r="F279" s="158"/>
      <c r="G279" s="113">
        <f t="shared" si="4"/>
        <v>43049604.118399829</v>
      </c>
    </row>
    <row r="280" spans="1:7" s="7" customFormat="1" ht="18" thickTop="1" thickBot="1" x14ac:dyDescent="0.25">
      <c r="A280" s="74"/>
      <c r="B280" s="120">
        <v>45260</v>
      </c>
      <c r="C280" s="121"/>
      <c r="D280" s="111" t="s">
        <v>40</v>
      </c>
      <c r="E280" s="112">
        <v>42910</v>
      </c>
      <c r="F280" s="158"/>
      <c r="G280" s="113">
        <f t="shared" si="4"/>
        <v>43092514.118399829</v>
      </c>
    </row>
    <row r="281" spans="1:7" s="7" customFormat="1" ht="18" thickTop="1" thickBot="1" x14ac:dyDescent="0.25">
      <c r="A281" s="74"/>
      <c r="B281" s="120">
        <v>45260</v>
      </c>
      <c r="C281" s="121"/>
      <c r="D281" s="111" t="s">
        <v>40</v>
      </c>
      <c r="E281" s="112">
        <v>21</v>
      </c>
      <c r="F281" s="158"/>
      <c r="G281" s="113">
        <f t="shared" si="4"/>
        <v>43092535.118399829</v>
      </c>
    </row>
    <row r="282" spans="1:7" s="7" customFormat="1" ht="18" thickTop="1" thickBot="1" x14ac:dyDescent="0.25">
      <c r="A282" s="74"/>
      <c r="B282" s="120">
        <v>45260</v>
      </c>
      <c r="C282" s="121"/>
      <c r="D282" s="111" t="s">
        <v>28</v>
      </c>
      <c r="E282" s="112">
        <v>78695.75</v>
      </c>
      <c r="F282" s="158"/>
      <c r="G282" s="113">
        <f t="shared" si="4"/>
        <v>43171230.868399829</v>
      </c>
    </row>
    <row r="283" spans="1:7" s="7" customFormat="1" ht="31.5" thickTop="1" thickBot="1" x14ac:dyDescent="0.25">
      <c r="A283" s="74"/>
      <c r="B283" s="120">
        <v>45260</v>
      </c>
      <c r="C283" s="121"/>
      <c r="D283" s="111" t="s">
        <v>49</v>
      </c>
      <c r="E283" s="112">
        <v>1600</v>
      </c>
      <c r="F283" s="158"/>
      <c r="G283" s="113">
        <f t="shared" si="4"/>
        <v>43172830.868399829</v>
      </c>
    </row>
    <row r="284" spans="1:7" s="7" customFormat="1" ht="18" thickTop="1" thickBot="1" x14ac:dyDescent="0.25">
      <c r="A284" s="74"/>
      <c r="B284" s="120">
        <v>45260</v>
      </c>
      <c r="C284" s="121"/>
      <c r="D284" s="111" t="s">
        <v>115</v>
      </c>
      <c r="E284" s="112">
        <v>178837.06</v>
      </c>
      <c r="F284" s="158"/>
      <c r="G284" s="113">
        <f t="shared" si="4"/>
        <v>43351667.928399831</v>
      </c>
    </row>
    <row r="285" spans="1:7" s="7" customFormat="1" ht="46.5" thickTop="1" thickBot="1" x14ac:dyDescent="0.25">
      <c r="A285" s="74"/>
      <c r="B285" s="120">
        <v>45260</v>
      </c>
      <c r="C285" s="121"/>
      <c r="D285" s="111" t="s">
        <v>116</v>
      </c>
      <c r="E285" s="112">
        <v>60000</v>
      </c>
      <c r="F285" s="158"/>
      <c r="G285" s="113">
        <f t="shared" si="4"/>
        <v>43411667.928399831</v>
      </c>
    </row>
    <row r="286" spans="1:7" s="7" customFormat="1" ht="18" thickTop="1" thickBot="1" x14ac:dyDescent="0.25">
      <c r="A286" s="74"/>
      <c r="B286" s="120">
        <v>45260</v>
      </c>
      <c r="C286" s="121"/>
      <c r="D286" s="111" t="s">
        <v>117</v>
      </c>
      <c r="E286" s="112">
        <v>399825.25</v>
      </c>
      <c r="F286" s="158"/>
      <c r="G286" s="113">
        <f t="shared" si="4"/>
        <v>43811493.178399831</v>
      </c>
    </row>
    <row r="287" spans="1:7" s="7" customFormat="1" ht="18" thickTop="1" thickBot="1" x14ac:dyDescent="0.25">
      <c r="A287" s="74"/>
      <c r="B287" s="120"/>
      <c r="C287" s="121"/>
      <c r="D287" s="111"/>
      <c r="E287" s="112"/>
      <c r="F287" s="158"/>
      <c r="G287" s="113">
        <f t="shared" si="4"/>
        <v>43811493.178399831</v>
      </c>
    </row>
    <row r="288" spans="1:7" s="7" customFormat="1" ht="18" thickTop="1" thickBot="1" x14ac:dyDescent="0.25">
      <c r="A288" s="74"/>
      <c r="B288" s="120"/>
      <c r="C288" s="121"/>
      <c r="D288" s="111"/>
      <c r="E288" s="112"/>
      <c r="F288" s="158"/>
      <c r="G288" s="113">
        <f t="shared" si="4"/>
        <v>43811493.178399831</v>
      </c>
    </row>
    <row r="289" spans="1:8" ht="18" thickTop="1" thickBot="1" x14ac:dyDescent="0.25">
      <c r="A289" s="26"/>
      <c r="B289" s="173"/>
      <c r="C289" s="174"/>
      <c r="D289" s="174" t="s">
        <v>8</v>
      </c>
      <c r="E289" s="172">
        <f>SUM(E17:E288)</f>
        <v>69137854.549999997</v>
      </c>
      <c r="F289" s="172">
        <f>SUM(F17:F288)</f>
        <v>53652903.110000007</v>
      </c>
      <c r="G289" s="113">
        <f>G16+E289-F289</f>
        <v>43811493.178399839</v>
      </c>
      <c r="H289" s="28">
        <f>+G289-'[1]CTA. RECOLECTORA (010) y 3000'!$G$5543</f>
        <v>0</v>
      </c>
    </row>
    <row r="290" spans="1:8" ht="16.5" x14ac:dyDescent="0.2">
      <c r="A290" s="5"/>
      <c r="B290" s="122"/>
      <c r="C290" s="122"/>
      <c r="D290" s="122"/>
      <c r="E290" s="123"/>
      <c r="F290" s="185"/>
      <c r="G290" s="123"/>
    </row>
    <row r="291" spans="1:8" ht="16.5" x14ac:dyDescent="0.2">
      <c r="A291" s="5"/>
      <c r="B291" s="122"/>
      <c r="C291" s="124" t="s">
        <v>30</v>
      </c>
      <c r="D291" s="125"/>
      <c r="E291" s="195"/>
      <c r="F291" s="195"/>
      <c r="G291" s="123"/>
    </row>
    <row r="292" spans="1:8" ht="16.5" x14ac:dyDescent="0.2">
      <c r="A292" s="5"/>
      <c r="B292" s="122"/>
      <c r="C292" s="124" t="s">
        <v>32</v>
      </c>
      <c r="D292" s="125"/>
      <c r="E292" s="126"/>
      <c r="F292" s="186"/>
      <c r="G292" s="123"/>
    </row>
    <row r="293" spans="1:8" ht="16.5" x14ac:dyDescent="0.2">
      <c r="A293" s="5"/>
      <c r="B293" s="122"/>
      <c r="C293" s="124" t="s">
        <v>33</v>
      </c>
      <c r="D293" s="124" t="s">
        <v>37</v>
      </c>
      <c r="E293" s="124" t="s">
        <v>38</v>
      </c>
      <c r="G293" s="164" t="s">
        <v>46</v>
      </c>
    </row>
    <row r="294" spans="1:8" ht="16.5" x14ac:dyDescent="0.2">
      <c r="A294" s="5"/>
      <c r="B294" s="122"/>
      <c r="C294" s="125"/>
      <c r="D294" s="124" t="s">
        <v>30</v>
      </c>
      <c r="E294" s="78" t="s">
        <v>31</v>
      </c>
      <c r="G294" s="124" t="s">
        <v>54</v>
      </c>
    </row>
    <row r="295" spans="1:8" ht="16.5" x14ac:dyDescent="0.2">
      <c r="A295" s="5"/>
      <c r="B295" s="122"/>
      <c r="C295" s="125"/>
      <c r="D295" s="124" t="s">
        <v>32</v>
      </c>
      <c r="E295" s="78" t="s">
        <v>63</v>
      </c>
      <c r="G295" s="124" t="s">
        <v>42</v>
      </c>
    </row>
    <row r="296" spans="1:8" ht="16.5" x14ac:dyDescent="0.2">
      <c r="A296" s="5"/>
      <c r="B296" s="122"/>
      <c r="C296" s="125"/>
      <c r="D296" s="124" t="s">
        <v>33</v>
      </c>
      <c r="E296" s="78" t="s">
        <v>34</v>
      </c>
      <c r="G296" s="124" t="s">
        <v>36</v>
      </c>
    </row>
    <row r="297" spans="1:8" ht="16.5" x14ac:dyDescent="0.2">
      <c r="A297" s="5"/>
      <c r="B297" s="122"/>
      <c r="C297" s="125"/>
      <c r="D297" s="126"/>
      <c r="F297" s="185"/>
      <c r="H297" s="25"/>
    </row>
    <row r="298" spans="1:8" ht="16.5" x14ac:dyDescent="0.2">
      <c r="A298" s="5"/>
      <c r="B298" s="122"/>
      <c r="C298" s="125"/>
      <c r="D298" s="126"/>
      <c r="F298" s="185"/>
      <c r="G298" s="123"/>
    </row>
    <row r="299" spans="1:8" ht="16.5" x14ac:dyDescent="0.2">
      <c r="A299" s="5"/>
      <c r="B299" s="122"/>
      <c r="C299" s="125"/>
      <c r="D299" s="126"/>
      <c r="F299" s="185"/>
      <c r="G299" s="123"/>
    </row>
    <row r="300" spans="1:8" ht="16.5" x14ac:dyDescent="0.2">
      <c r="A300" s="5"/>
      <c r="B300" s="122"/>
      <c r="C300" s="125"/>
      <c r="D300" s="126"/>
      <c r="F300" s="185"/>
      <c r="G300" s="123"/>
    </row>
    <row r="301" spans="1:8" ht="16.5" x14ac:dyDescent="0.2">
      <c r="A301" s="5"/>
      <c r="B301" s="122"/>
      <c r="C301" s="122"/>
      <c r="F301" s="185"/>
      <c r="G301" s="123"/>
    </row>
    <row r="302" spans="1:8" ht="16.5" x14ac:dyDescent="0.2">
      <c r="A302" s="5"/>
      <c r="B302" s="122"/>
      <c r="C302" s="122"/>
      <c r="E302" s="126"/>
      <c r="F302" s="185"/>
      <c r="G302" s="123"/>
    </row>
    <row r="303" spans="1:8" ht="16.5" x14ac:dyDescent="0.2">
      <c r="A303" s="5"/>
      <c r="B303" s="5"/>
      <c r="C303" s="5"/>
      <c r="F303" s="188"/>
      <c r="G303" s="8"/>
    </row>
    <row r="304" spans="1:8" ht="16.5" x14ac:dyDescent="0.2">
      <c r="A304" s="5"/>
      <c r="B304" s="5"/>
      <c r="C304" s="5"/>
      <c r="F304" s="188"/>
      <c r="G304" s="8"/>
    </row>
    <row r="305" spans="1:7" ht="16.5" x14ac:dyDescent="0.2">
      <c r="A305" s="5"/>
      <c r="B305" s="5"/>
      <c r="C305" s="5"/>
      <c r="E305" s="8"/>
      <c r="F305" s="188"/>
      <c r="G305" s="8"/>
    </row>
    <row r="306" spans="1:7" x14ac:dyDescent="0.2">
      <c r="A306" s="9"/>
      <c r="B306" s="9"/>
      <c r="C306" s="9"/>
      <c r="D306" s="9"/>
      <c r="E306" s="9"/>
      <c r="F306" s="189"/>
      <c r="G306" s="9"/>
    </row>
    <row r="307" spans="1:7" x14ac:dyDescent="0.2">
      <c r="A307" s="9"/>
      <c r="B307" s="9"/>
      <c r="C307" s="9"/>
      <c r="D307" s="9"/>
      <c r="E307" s="9"/>
      <c r="F307" s="189"/>
      <c r="G307" s="9"/>
    </row>
    <row r="308" spans="1:7" x14ac:dyDescent="0.2">
      <c r="A308" s="9"/>
      <c r="B308" s="9"/>
      <c r="C308" s="9"/>
      <c r="D308" s="9"/>
      <c r="E308" s="9"/>
      <c r="F308" s="189"/>
      <c r="G308" s="9"/>
    </row>
    <row r="327" spans="1:1" ht="13.5" thickBot="1" x14ac:dyDescent="0.25"/>
    <row r="328" spans="1:1" ht="15" x14ac:dyDescent="0.2">
      <c r="A328" s="2"/>
    </row>
  </sheetData>
  <autoFilter ref="B1:H328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5" manualBreakCount="5">
    <brk id="64" max="6" man="1"/>
    <brk id="110" max="6" man="1"/>
    <brk id="164" max="6" man="1"/>
    <brk id="219" max="6" man="1"/>
    <brk id="26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R332"/>
  <sheetViews>
    <sheetView topLeftCell="B235" zoomScale="80" zoomScaleNormal="80" workbookViewId="0">
      <selection activeCell="K285" sqref="K28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5" width="17.42578125" style="1" customWidth="1"/>
    <col min="6" max="6" width="16" style="171" customWidth="1"/>
    <col min="7" max="7" width="46.7109375" style="1" customWidth="1"/>
    <col min="8" max="8" width="22.85546875" style="1" customWidth="1"/>
    <col min="9" max="9" width="23.7109375" style="1" customWidth="1"/>
    <col min="10" max="10" width="23.5703125" style="1" customWidth="1"/>
    <col min="11" max="11" width="19.42578125" style="11" bestFit="1" customWidth="1"/>
    <col min="12" max="14" width="9.140625" style="11"/>
    <col min="15" max="16384" width="9.140625" style="1"/>
  </cols>
  <sheetData>
    <row r="1" spans="1:14" s="11" customFormat="1" ht="15" customHeight="1" x14ac:dyDescent="0.2">
      <c r="F1" s="166"/>
    </row>
    <row r="2" spans="1:14" s="11" customFormat="1" x14ac:dyDescent="0.2">
      <c r="F2" s="166"/>
    </row>
    <row r="3" spans="1:14" s="14" customFormat="1" ht="12" customHeight="1" x14ac:dyDescent="0.2">
      <c r="F3" s="167"/>
    </row>
    <row r="4" spans="1:14" s="15" customFormat="1" ht="18" customHeight="1" x14ac:dyDescent="0.3">
      <c r="B4" s="16"/>
      <c r="C4" s="16"/>
      <c r="D4" s="12"/>
      <c r="E4" s="12"/>
      <c r="F4" s="168"/>
      <c r="G4" s="16"/>
      <c r="H4" s="16"/>
      <c r="I4" s="16"/>
      <c r="J4" s="16"/>
      <c r="K4" s="16"/>
      <c r="L4" s="16"/>
    </row>
    <row r="5" spans="1:14" s="13" customFormat="1" ht="18" customHeight="1" x14ac:dyDescent="0.2">
      <c r="A5" s="13" t="s">
        <v>9</v>
      </c>
      <c r="F5" s="12"/>
    </row>
    <row r="6" spans="1:14" s="15" customFormat="1" ht="15" customHeight="1" x14ac:dyDescent="0.3">
      <c r="B6" s="13"/>
      <c r="C6" s="233" t="s">
        <v>10</v>
      </c>
      <c r="D6" s="233"/>
      <c r="E6" s="233"/>
      <c r="F6" s="233"/>
      <c r="G6" s="233"/>
      <c r="H6" s="233"/>
      <c r="I6" s="233"/>
      <c r="J6" s="233"/>
      <c r="K6" s="16"/>
      <c r="L6" s="16"/>
    </row>
    <row r="7" spans="1:14" s="14" customFormat="1" ht="18.75" x14ac:dyDescent="0.2">
      <c r="B7" s="18"/>
      <c r="C7" s="239" t="s">
        <v>19</v>
      </c>
      <c r="D7" s="239"/>
      <c r="E7" s="239"/>
      <c r="F7" s="239"/>
      <c r="G7" s="239"/>
      <c r="H7" s="239"/>
      <c r="I7" s="239"/>
      <c r="J7" s="239"/>
    </row>
    <row r="8" spans="1:14" s="17" customFormat="1" ht="21" customHeight="1" x14ac:dyDescent="0.2">
      <c r="B8" s="18"/>
      <c r="C8" s="239" t="s">
        <v>3</v>
      </c>
      <c r="D8" s="239"/>
      <c r="E8" s="239"/>
      <c r="F8" s="239"/>
      <c r="G8" s="239"/>
      <c r="H8" s="239"/>
      <c r="I8" s="239"/>
      <c r="J8" s="239"/>
    </row>
    <row r="9" spans="1:14" s="14" customFormat="1" ht="18.75" x14ac:dyDescent="0.2">
      <c r="C9" s="240" t="s">
        <v>89</v>
      </c>
      <c r="D9" s="240"/>
      <c r="E9" s="240"/>
      <c r="F9" s="240"/>
      <c r="G9" s="240"/>
      <c r="H9" s="240"/>
      <c r="I9" s="240"/>
      <c r="J9" s="240"/>
    </row>
    <row r="10" spans="1:14" s="11" customFormat="1" ht="19.5" customHeight="1" thickBot="1" x14ac:dyDescent="0.25">
      <c r="F10" s="166"/>
    </row>
    <row r="11" spans="1:14" s="3" customFormat="1" ht="28.5" customHeight="1" thickTop="1" thickBot="1" x14ac:dyDescent="0.25">
      <c r="A11" s="7"/>
      <c r="B11" s="7"/>
      <c r="C11" s="238"/>
      <c r="D11" s="235" t="s">
        <v>17</v>
      </c>
      <c r="E11" s="235"/>
      <c r="F11" s="235"/>
      <c r="G11" s="235"/>
      <c r="H11" s="235"/>
      <c r="I11" s="235"/>
      <c r="J11" s="235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238"/>
      <c r="D12" s="234" t="s">
        <v>7</v>
      </c>
      <c r="E12" s="234"/>
      <c r="F12" s="234"/>
      <c r="G12" s="234"/>
      <c r="H12" s="234"/>
      <c r="I12" s="234"/>
      <c r="J12" s="50">
        <f>+'[1]CTA. RECOLECTORA AUXILIAR 3001'!$J$3707</f>
        <v>-26926812.122999974</v>
      </c>
      <c r="K12" s="7"/>
      <c r="L12" s="7"/>
      <c r="M12" s="7"/>
      <c r="N12" s="7"/>
    </row>
    <row r="13" spans="1:14" s="3" customFormat="1" ht="33" customHeight="1" thickTop="1" thickBot="1" x14ac:dyDescent="0.25">
      <c r="A13" s="7"/>
      <c r="B13" s="7"/>
      <c r="C13" s="238"/>
      <c r="D13" s="61" t="s">
        <v>4</v>
      </c>
      <c r="E13" s="212" t="s">
        <v>79</v>
      </c>
      <c r="F13" s="165" t="s">
        <v>5</v>
      </c>
      <c r="G13" s="61" t="s">
        <v>6</v>
      </c>
      <c r="H13" s="61" t="s">
        <v>0</v>
      </c>
      <c r="I13" s="61" t="s">
        <v>1</v>
      </c>
      <c r="J13" s="61" t="s">
        <v>2</v>
      </c>
      <c r="K13" s="7"/>
      <c r="L13" s="7"/>
      <c r="M13" s="7"/>
      <c r="N13" s="7"/>
    </row>
    <row r="14" spans="1:14" s="10" customFormat="1" ht="29.25" customHeight="1" thickTop="1" thickBot="1" x14ac:dyDescent="0.25">
      <c r="C14" s="138"/>
      <c r="D14" s="139"/>
      <c r="E14" s="139"/>
      <c r="F14" s="169"/>
      <c r="G14" s="135">
        <v>45230</v>
      </c>
      <c r="H14" s="140"/>
      <c r="I14" s="141">
        <v>0</v>
      </c>
      <c r="J14" s="60">
        <f>+J12</f>
        <v>-26926812.122999974</v>
      </c>
    </row>
    <row r="15" spans="1:14" s="27" customFormat="1" ht="31.5" customHeight="1" thickTop="1" thickBot="1" x14ac:dyDescent="0.25">
      <c r="C15" s="62"/>
      <c r="D15" s="64">
        <v>45233</v>
      </c>
      <c r="E15" s="64"/>
      <c r="F15" s="65"/>
      <c r="G15" s="92" t="s">
        <v>22</v>
      </c>
      <c r="H15" s="96">
        <v>2012190.32</v>
      </c>
      <c r="I15" s="96"/>
      <c r="J15" s="113">
        <f>J14+H15-I15</f>
        <v>-24914621.802999973</v>
      </c>
    </row>
    <row r="16" spans="1:14" s="27" customFormat="1" ht="31.5" customHeight="1" thickTop="1" thickBot="1" x14ac:dyDescent="0.25">
      <c r="C16" s="131"/>
      <c r="D16" s="64">
        <v>45237</v>
      </c>
      <c r="E16" s="64"/>
      <c r="F16" s="68"/>
      <c r="G16" s="92" t="s">
        <v>22</v>
      </c>
      <c r="H16" s="97">
        <v>7911868.7800000003</v>
      </c>
      <c r="I16" s="97"/>
      <c r="J16" s="44">
        <f t="shared" ref="J16:J123" si="0">J15+H16-I16</f>
        <v>-17002753.022999972</v>
      </c>
    </row>
    <row r="17" spans="3:10" s="27" customFormat="1" ht="24.75" customHeight="1" thickTop="1" thickBot="1" x14ac:dyDescent="0.25">
      <c r="C17" s="63"/>
      <c r="D17" s="64">
        <v>45238</v>
      </c>
      <c r="E17" s="64"/>
      <c r="F17" s="65"/>
      <c r="G17" s="92" t="s">
        <v>22</v>
      </c>
      <c r="H17" s="97">
        <v>2682581.6800000002</v>
      </c>
      <c r="I17" s="94"/>
      <c r="J17" s="44">
        <f t="shared" si="0"/>
        <v>-14320171.342999972</v>
      </c>
    </row>
    <row r="18" spans="3:10" s="27" customFormat="1" ht="30" thickTop="1" thickBot="1" x14ac:dyDescent="0.25">
      <c r="C18" s="63"/>
      <c r="D18" s="64">
        <v>45239</v>
      </c>
      <c r="E18" s="64"/>
      <c r="F18" s="68"/>
      <c r="G18" s="92" t="s">
        <v>22</v>
      </c>
      <c r="H18" s="97">
        <v>6282398.2300000004</v>
      </c>
      <c r="I18" s="94"/>
      <c r="J18" s="44">
        <f t="shared" si="0"/>
        <v>-8037773.112999972</v>
      </c>
    </row>
    <row r="19" spans="3:10" s="27" customFormat="1" ht="30" thickTop="1" thickBot="1" x14ac:dyDescent="0.25">
      <c r="C19" s="63"/>
      <c r="D19" s="64">
        <v>45240</v>
      </c>
      <c r="E19" s="64"/>
      <c r="F19" s="65"/>
      <c r="G19" s="92" t="s">
        <v>22</v>
      </c>
      <c r="H19" s="97">
        <v>1805240.01</v>
      </c>
      <c r="I19" s="94"/>
      <c r="J19" s="44">
        <f t="shared" si="0"/>
        <v>-6232533.1029999722</v>
      </c>
    </row>
    <row r="20" spans="3:10" s="27" customFormat="1" ht="30" thickTop="1" thickBot="1" x14ac:dyDescent="0.25">
      <c r="C20" s="63"/>
      <c r="D20" s="64">
        <v>45240</v>
      </c>
      <c r="E20" s="64" t="s">
        <v>118</v>
      </c>
      <c r="F20" s="68">
        <v>9023</v>
      </c>
      <c r="G20" s="92" t="s">
        <v>16</v>
      </c>
      <c r="H20" s="97"/>
      <c r="I20" s="94">
        <v>1800</v>
      </c>
      <c r="J20" s="44">
        <f t="shared" si="0"/>
        <v>-6234333.1029999722</v>
      </c>
    </row>
    <row r="21" spans="3:10" s="27" customFormat="1" ht="30" thickTop="1" thickBot="1" x14ac:dyDescent="0.25">
      <c r="C21" s="63"/>
      <c r="D21" s="64">
        <v>45240</v>
      </c>
      <c r="E21" s="64" t="s">
        <v>118</v>
      </c>
      <c r="F21" s="65">
        <v>9023</v>
      </c>
      <c r="G21" s="92" t="s">
        <v>67</v>
      </c>
      <c r="H21" s="97"/>
      <c r="I21" s="94">
        <v>1944</v>
      </c>
      <c r="J21" s="44">
        <f t="shared" si="0"/>
        <v>-6236277.1029999722</v>
      </c>
    </row>
    <row r="22" spans="3:10" s="27" customFormat="1" ht="30" thickTop="1" thickBot="1" x14ac:dyDescent="0.25">
      <c r="C22" s="63"/>
      <c r="D22" s="64">
        <v>45240</v>
      </c>
      <c r="E22" s="64" t="s">
        <v>118</v>
      </c>
      <c r="F22" s="65">
        <v>9023</v>
      </c>
      <c r="G22" s="92" t="s">
        <v>119</v>
      </c>
      <c r="H22" s="97"/>
      <c r="I22" s="94">
        <v>38736</v>
      </c>
      <c r="J22" s="44">
        <f t="shared" si="0"/>
        <v>-6275013.1029999722</v>
      </c>
    </row>
    <row r="23" spans="3:10" s="27" customFormat="1" ht="30" thickTop="1" thickBot="1" x14ac:dyDescent="0.25">
      <c r="C23" s="63"/>
      <c r="D23" s="64">
        <v>45240</v>
      </c>
      <c r="E23" s="64" t="s">
        <v>120</v>
      </c>
      <c r="F23" s="65">
        <v>9024</v>
      </c>
      <c r="G23" s="92" t="s">
        <v>16</v>
      </c>
      <c r="H23" s="97"/>
      <c r="I23" s="94">
        <v>1000</v>
      </c>
      <c r="J23" s="44">
        <f t="shared" si="0"/>
        <v>-6276013.1029999722</v>
      </c>
    </row>
    <row r="24" spans="3:10" s="27" customFormat="1" ht="30" thickTop="1" thickBot="1" x14ac:dyDescent="0.25">
      <c r="C24" s="63"/>
      <c r="D24" s="64">
        <v>45240</v>
      </c>
      <c r="E24" s="64" t="s">
        <v>120</v>
      </c>
      <c r="F24" s="65">
        <v>9024</v>
      </c>
      <c r="G24" s="92" t="s">
        <v>67</v>
      </c>
      <c r="H24" s="97"/>
      <c r="I24" s="94">
        <v>1080</v>
      </c>
      <c r="J24" s="44">
        <f t="shared" si="0"/>
        <v>-6277093.1029999722</v>
      </c>
    </row>
    <row r="25" spans="3:10" s="27" customFormat="1" ht="30" thickTop="1" thickBot="1" x14ac:dyDescent="0.25">
      <c r="C25" s="63"/>
      <c r="D25" s="64">
        <v>45240</v>
      </c>
      <c r="E25" s="64" t="s">
        <v>120</v>
      </c>
      <c r="F25" s="65">
        <v>9024</v>
      </c>
      <c r="G25" s="92" t="s">
        <v>119</v>
      </c>
      <c r="H25" s="97"/>
      <c r="I25" s="94">
        <v>21520</v>
      </c>
      <c r="J25" s="44">
        <f t="shared" si="0"/>
        <v>-6298613.1029999722</v>
      </c>
    </row>
    <row r="26" spans="3:10" s="27" customFormat="1" ht="30" thickTop="1" thickBot="1" x14ac:dyDescent="0.25">
      <c r="C26" s="63"/>
      <c r="D26" s="64">
        <v>45240</v>
      </c>
      <c r="E26" s="64"/>
      <c r="F26" s="65"/>
      <c r="G26" s="92" t="s">
        <v>22</v>
      </c>
      <c r="H26" s="97">
        <v>1267305.8600000001</v>
      </c>
      <c r="I26" s="94"/>
      <c r="J26" s="44">
        <f t="shared" si="0"/>
        <v>-5031307.2429999718</v>
      </c>
    </row>
    <row r="27" spans="3:10" s="27" customFormat="1" ht="30" thickTop="1" thickBot="1" x14ac:dyDescent="0.25">
      <c r="C27" s="63"/>
      <c r="D27" s="64">
        <v>45243</v>
      </c>
      <c r="E27" s="64" t="s">
        <v>121</v>
      </c>
      <c r="F27" s="65">
        <v>9025</v>
      </c>
      <c r="G27" s="92" t="s">
        <v>16</v>
      </c>
      <c r="H27" s="97"/>
      <c r="I27" s="94">
        <v>1928.4</v>
      </c>
      <c r="J27" s="44">
        <f t="shared" si="0"/>
        <v>-5033235.6429999722</v>
      </c>
    </row>
    <row r="28" spans="3:10" s="27" customFormat="1" ht="18" thickTop="1" thickBot="1" x14ac:dyDescent="0.25">
      <c r="C28" s="63"/>
      <c r="D28" s="64">
        <v>45243</v>
      </c>
      <c r="E28" s="64" t="s">
        <v>121</v>
      </c>
      <c r="F28" s="65">
        <v>9025</v>
      </c>
      <c r="G28" s="92" t="s">
        <v>51</v>
      </c>
      <c r="H28" s="97"/>
      <c r="I28" s="94">
        <v>36639.599999999999</v>
      </c>
      <c r="J28" s="44">
        <f t="shared" si="0"/>
        <v>-5069875.2429999718</v>
      </c>
    </row>
    <row r="29" spans="3:10" s="27" customFormat="1" ht="30" thickTop="1" thickBot="1" x14ac:dyDescent="0.25">
      <c r="C29" s="63"/>
      <c r="D29" s="64">
        <v>45243</v>
      </c>
      <c r="E29" s="64" t="s">
        <v>122</v>
      </c>
      <c r="F29" s="65">
        <v>9026</v>
      </c>
      <c r="G29" s="92" t="s">
        <v>16</v>
      </c>
      <c r="H29" s="97"/>
      <c r="I29" s="94">
        <v>12919.35</v>
      </c>
      <c r="J29" s="44">
        <f t="shared" si="0"/>
        <v>-5082794.5929999715</v>
      </c>
    </row>
    <row r="30" spans="3:10" s="27" customFormat="1" ht="18" thickTop="1" thickBot="1" x14ac:dyDescent="0.25">
      <c r="C30" s="63"/>
      <c r="D30" s="64">
        <v>45243</v>
      </c>
      <c r="E30" s="64" t="s">
        <v>122</v>
      </c>
      <c r="F30" s="65">
        <v>9026</v>
      </c>
      <c r="G30" s="92" t="s">
        <v>50</v>
      </c>
      <c r="H30" s="97"/>
      <c r="I30" s="94">
        <v>245467.65</v>
      </c>
      <c r="J30" s="44">
        <f t="shared" si="0"/>
        <v>-5328262.2429999718</v>
      </c>
    </row>
    <row r="31" spans="3:10" s="27" customFormat="1" ht="30" thickTop="1" thickBot="1" x14ac:dyDescent="0.25">
      <c r="C31" s="63"/>
      <c r="D31" s="64">
        <v>45243</v>
      </c>
      <c r="E31" s="64" t="s">
        <v>123</v>
      </c>
      <c r="F31" s="65">
        <v>9027</v>
      </c>
      <c r="G31" s="92" t="s">
        <v>16</v>
      </c>
      <c r="H31" s="97"/>
      <c r="I31" s="94">
        <v>3612.5</v>
      </c>
      <c r="J31" s="44">
        <f t="shared" si="0"/>
        <v>-5331874.7429999718</v>
      </c>
    </row>
    <row r="32" spans="3:10" s="27" customFormat="1" ht="18" thickTop="1" thickBot="1" x14ac:dyDescent="0.25">
      <c r="C32" s="63"/>
      <c r="D32" s="64">
        <v>45243</v>
      </c>
      <c r="E32" s="64" t="s">
        <v>123</v>
      </c>
      <c r="F32" s="65">
        <v>9027</v>
      </c>
      <c r="G32" s="92" t="s">
        <v>50</v>
      </c>
      <c r="H32" s="97"/>
      <c r="I32" s="94">
        <v>68637.5</v>
      </c>
      <c r="J32" s="44">
        <f t="shared" si="0"/>
        <v>-5400512.2429999718</v>
      </c>
    </row>
    <row r="33" spans="3:10" s="27" customFormat="1" ht="30" thickTop="1" thickBot="1" x14ac:dyDescent="0.25">
      <c r="C33" s="63"/>
      <c r="D33" s="64">
        <v>45245</v>
      </c>
      <c r="E33" s="64"/>
      <c r="F33" s="65"/>
      <c r="G33" s="92" t="s">
        <v>22</v>
      </c>
      <c r="H33" s="97"/>
      <c r="I33" s="94"/>
      <c r="J33" s="44">
        <f t="shared" si="0"/>
        <v>-5400512.2429999718</v>
      </c>
    </row>
    <row r="34" spans="3:10" s="27" customFormat="1" ht="18" thickTop="1" thickBot="1" x14ac:dyDescent="0.25">
      <c r="C34" s="63"/>
      <c r="D34" s="64">
        <v>45245</v>
      </c>
      <c r="E34" s="64" t="s">
        <v>124</v>
      </c>
      <c r="F34" s="65">
        <v>9028</v>
      </c>
      <c r="G34" s="92" t="s">
        <v>52</v>
      </c>
      <c r="H34" s="97"/>
      <c r="I34" s="94">
        <v>218394.62</v>
      </c>
      <c r="J34" s="44">
        <f t="shared" si="0"/>
        <v>-5618906.862999972</v>
      </c>
    </row>
    <row r="35" spans="3:10" s="27" customFormat="1" ht="30" thickTop="1" thickBot="1" x14ac:dyDescent="0.25">
      <c r="C35" s="63"/>
      <c r="D35" s="64">
        <v>45245</v>
      </c>
      <c r="E35" s="64" t="s">
        <v>125</v>
      </c>
      <c r="F35" s="65">
        <v>9029</v>
      </c>
      <c r="G35" s="92" t="s">
        <v>16</v>
      </c>
      <c r="H35" s="97"/>
      <c r="I35" s="94">
        <v>5547.9720000000007</v>
      </c>
      <c r="J35" s="44">
        <f t="shared" si="0"/>
        <v>-5624454.834999972</v>
      </c>
    </row>
    <row r="36" spans="3:10" s="27" customFormat="1" ht="18" thickTop="1" thickBot="1" x14ac:dyDescent="0.25">
      <c r="C36" s="63"/>
      <c r="D36" s="64">
        <v>45245</v>
      </c>
      <c r="E36" s="64" t="s">
        <v>125</v>
      </c>
      <c r="F36" s="65">
        <v>9029</v>
      </c>
      <c r="G36" s="92" t="s">
        <v>53</v>
      </c>
      <c r="H36" s="97"/>
      <c r="I36" s="94">
        <v>123164.978</v>
      </c>
      <c r="J36" s="44">
        <f t="shared" si="0"/>
        <v>-5747619.8129999721</v>
      </c>
    </row>
    <row r="37" spans="3:10" s="27" customFormat="1" ht="18" thickTop="1" thickBot="1" x14ac:dyDescent="0.25">
      <c r="C37" s="63"/>
      <c r="D37" s="64"/>
      <c r="E37" s="64"/>
      <c r="F37" s="65"/>
      <c r="G37" s="92"/>
      <c r="H37" s="97"/>
      <c r="I37" s="94"/>
      <c r="J37" s="44">
        <f t="shared" si="0"/>
        <v>-5747619.8129999721</v>
      </c>
    </row>
    <row r="38" spans="3:10" s="27" customFormat="1" ht="30" thickTop="1" thickBot="1" x14ac:dyDescent="0.25">
      <c r="C38" s="63"/>
      <c r="D38" s="64">
        <v>45246</v>
      </c>
      <c r="E38" s="64"/>
      <c r="F38" s="65"/>
      <c r="G38" s="92" t="s">
        <v>22</v>
      </c>
      <c r="H38" s="97">
        <v>9600314.1799999997</v>
      </c>
      <c r="I38" s="94"/>
      <c r="J38" s="44">
        <f t="shared" si="0"/>
        <v>3852694.3670000276</v>
      </c>
    </row>
    <row r="39" spans="3:10" s="27" customFormat="1" ht="30" thickTop="1" thickBot="1" x14ac:dyDescent="0.25">
      <c r="C39" s="63"/>
      <c r="D39" s="64">
        <v>45246</v>
      </c>
      <c r="E39" s="64"/>
      <c r="F39" s="65"/>
      <c r="G39" s="92" t="s">
        <v>22</v>
      </c>
      <c r="H39" s="97">
        <v>10153038.449999999</v>
      </c>
      <c r="I39" s="94"/>
      <c r="J39" s="44">
        <f t="shared" si="0"/>
        <v>14005732.817000028</v>
      </c>
    </row>
    <row r="40" spans="3:10" s="27" customFormat="1" ht="30" thickTop="1" thickBot="1" x14ac:dyDescent="0.25">
      <c r="C40" s="63"/>
      <c r="D40" s="64">
        <v>45246</v>
      </c>
      <c r="E40" s="64" t="s">
        <v>126</v>
      </c>
      <c r="F40" s="65">
        <v>9030</v>
      </c>
      <c r="G40" s="92" t="s">
        <v>16</v>
      </c>
      <c r="H40" s="97"/>
      <c r="I40" s="94">
        <v>14769.5</v>
      </c>
      <c r="J40" s="44">
        <f t="shared" si="0"/>
        <v>13990963.317000028</v>
      </c>
    </row>
    <row r="41" spans="3:10" s="27" customFormat="1" ht="30" thickTop="1" thickBot="1" x14ac:dyDescent="0.25">
      <c r="C41" s="63"/>
      <c r="D41" s="64">
        <v>45246</v>
      </c>
      <c r="E41" s="64" t="s">
        <v>126</v>
      </c>
      <c r="F41" s="65">
        <v>9030</v>
      </c>
      <c r="G41" s="92" t="s">
        <v>67</v>
      </c>
      <c r="H41" s="97"/>
      <c r="I41" s="94">
        <v>15951.059999999998</v>
      </c>
      <c r="J41" s="44">
        <f t="shared" si="0"/>
        <v>13975012.257000027</v>
      </c>
    </row>
    <row r="42" spans="3:10" s="27" customFormat="1" ht="18" thickTop="1" thickBot="1" x14ac:dyDescent="0.25">
      <c r="C42" s="63"/>
      <c r="D42" s="64">
        <v>45246</v>
      </c>
      <c r="E42" s="64" t="s">
        <v>126</v>
      </c>
      <c r="F42" s="65">
        <v>9030</v>
      </c>
      <c r="G42" s="92" t="s">
        <v>80</v>
      </c>
      <c r="H42" s="97"/>
      <c r="I42" s="94">
        <v>317839.64</v>
      </c>
      <c r="J42" s="44">
        <f t="shared" si="0"/>
        <v>13657172.617000027</v>
      </c>
    </row>
    <row r="43" spans="3:10" s="27" customFormat="1" ht="30" thickTop="1" thickBot="1" x14ac:dyDescent="0.25">
      <c r="C43" s="63"/>
      <c r="D43" s="64">
        <v>45247</v>
      </c>
      <c r="E43" s="64" t="s">
        <v>127</v>
      </c>
      <c r="F43" s="65">
        <v>9031</v>
      </c>
      <c r="G43" s="92" t="s">
        <v>16</v>
      </c>
      <c r="H43" s="97"/>
      <c r="I43" s="94">
        <v>43087.228000000003</v>
      </c>
      <c r="J43" s="44">
        <f t="shared" si="0"/>
        <v>13614085.389000027</v>
      </c>
    </row>
    <row r="44" spans="3:10" s="27" customFormat="1" ht="30" thickTop="1" thickBot="1" x14ac:dyDescent="0.25">
      <c r="C44" s="63"/>
      <c r="D44" s="64">
        <v>45247</v>
      </c>
      <c r="E44" s="64" t="s">
        <v>127</v>
      </c>
      <c r="F44" s="65">
        <v>9031</v>
      </c>
      <c r="G44" s="92" t="s">
        <v>67</v>
      </c>
      <c r="H44" s="97"/>
      <c r="I44" s="94">
        <v>4230.3810000000003</v>
      </c>
      <c r="J44" s="44">
        <f t="shared" si="0"/>
        <v>13609855.008000027</v>
      </c>
    </row>
    <row r="45" spans="3:10" s="27" customFormat="1" ht="18" thickTop="1" thickBot="1" x14ac:dyDescent="0.25">
      <c r="C45" s="63"/>
      <c r="D45" s="64">
        <v>45247</v>
      </c>
      <c r="E45" s="64" t="s">
        <v>127</v>
      </c>
      <c r="F45" s="65">
        <v>9031</v>
      </c>
      <c r="G45" s="92" t="s">
        <v>128</v>
      </c>
      <c r="H45" s="97"/>
      <c r="I45" s="94">
        <v>828528.2209999999</v>
      </c>
      <c r="J45" s="44">
        <f t="shared" si="0"/>
        <v>12781326.787000027</v>
      </c>
    </row>
    <row r="46" spans="3:10" s="27" customFormat="1" ht="30" thickTop="1" thickBot="1" x14ac:dyDescent="0.25">
      <c r="C46" s="63"/>
      <c r="D46" s="64">
        <v>45247</v>
      </c>
      <c r="E46" s="64" t="s">
        <v>129</v>
      </c>
      <c r="F46" s="65">
        <v>9032</v>
      </c>
      <c r="G46" s="92" t="s">
        <v>67</v>
      </c>
      <c r="H46" s="97"/>
      <c r="I46" s="94">
        <v>35862.053999999996</v>
      </c>
      <c r="J46" s="44">
        <f t="shared" si="0"/>
        <v>12745464.733000027</v>
      </c>
    </row>
    <row r="47" spans="3:10" s="27" customFormat="1" ht="18" thickTop="1" thickBot="1" x14ac:dyDescent="0.25">
      <c r="C47" s="63"/>
      <c r="D47" s="64">
        <v>45247</v>
      </c>
      <c r="E47" s="64" t="s">
        <v>129</v>
      </c>
      <c r="F47" s="65">
        <v>9032</v>
      </c>
      <c r="G47" s="92" t="s">
        <v>130</v>
      </c>
      <c r="H47" s="97"/>
      <c r="I47" s="94">
        <v>681379.02599999995</v>
      </c>
      <c r="J47" s="44">
        <f t="shared" si="0"/>
        <v>12064085.707000026</v>
      </c>
    </row>
    <row r="48" spans="3:10" s="27" customFormat="1" ht="30" thickTop="1" thickBot="1" x14ac:dyDescent="0.25">
      <c r="C48" s="63"/>
      <c r="D48" s="64">
        <v>45247</v>
      </c>
      <c r="E48" s="64" t="s">
        <v>131</v>
      </c>
      <c r="F48" s="65">
        <v>9033</v>
      </c>
      <c r="G48" s="92" t="s">
        <v>67</v>
      </c>
      <c r="H48" s="97"/>
      <c r="I48" s="94">
        <v>10175</v>
      </c>
      <c r="J48" s="44">
        <f t="shared" si="0"/>
        <v>12053910.707000026</v>
      </c>
    </row>
    <row r="49" spans="3:10" s="27" customFormat="1" ht="30" thickTop="1" thickBot="1" x14ac:dyDescent="0.25">
      <c r="C49" s="63"/>
      <c r="D49" s="64">
        <v>45247</v>
      </c>
      <c r="E49" s="64" t="s">
        <v>131</v>
      </c>
      <c r="F49" s="65">
        <v>9033</v>
      </c>
      <c r="G49" s="92" t="s">
        <v>67</v>
      </c>
      <c r="H49" s="97"/>
      <c r="I49" s="94">
        <v>10989</v>
      </c>
      <c r="J49" s="44">
        <f t="shared" si="0"/>
        <v>12042921.707000026</v>
      </c>
    </row>
    <row r="50" spans="3:10" s="27" customFormat="1" ht="18" thickTop="1" thickBot="1" x14ac:dyDescent="0.25">
      <c r="C50" s="63"/>
      <c r="D50" s="64">
        <v>45247</v>
      </c>
      <c r="E50" s="64" t="s">
        <v>131</v>
      </c>
      <c r="F50" s="65">
        <v>9033</v>
      </c>
      <c r="G50" s="92" t="s">
        <v>132</v>
      </c>
      <c r="H50" s="97"/>
      <c r="I50" s="94">
        <v>218966</v>
      </c>
      <c r="J50" s="44">
        <f t="shared" si="0"/>
        <v>11823955.707000026</v>
      </c>
    </row>
    <row r="51" spans="3:10" s="27" customFormat="1" ht="30" thickTop="1" thickBot="1" x14ac:dyDescent="0.25">
      <c r="C51" s="63"/>
      <c r="D51" s="64">
        <v>45247</v>
      </c>
      <c r="E51" s="64" t="s">
        <v>133</v>
      </c>
      <c r="F51" s="65">
        <v>9034</v>
      </c>
      <c r="G51" s="92" t="s">
        <v>67</v>
      </c>
      <c r="H51" s="97"/>
      <c r="I51" s="94">
        <v>42900</v>
      </c>
      <c r="J51" s="44">
        <f t="shared" si="0"/>
        <v>11781055.707000026</v>
      </c>
    </row>
    <row r="52" spans="3:10" s="27" customFormat="1" ht="18" thickTop="1" thickBot="1" x14ac:dyDescent="0.25">
      <c r="C52" s="63"/>
      <c r="D52" s="64">
        <v>45247</v>
      </c>
      <c r="E52" s="64" t="s">
        <v>133</v>
      </c>
      <c r="F52" s="65">
        <v>9034</v>
      </c>
      <c r="G52" s="92" t="s">
        <v>134</v>
      </c>
      <c r="H52" s="97"/>
      <c r="I52" s="94">
        <v>815100</v>
      </c>
      <c r="J52" s="44">
        <f t="shared" si="0"/>
        <v>10965955.707000026</v>
      </c>
    </row>
    <row r="53" spans="3:10" s="27" customFormat="1" ht="30" thickTop="1" thickBot="1" x14ac:dyDescent="0.25">
      <c r="C53" s="63"/>
      <c r="D53" s="64">
        <v>45247</v>
      </c>
      <c r="E53" s="64" t="s">
        <v>135</v>
      </c>
      <c r="F53" s="65">
        <v>9035</v>
      </c>
      <c r="G53" s="92" t="s">
        <v>67</v>
      </c>
      <c r="H53" s="97"/>
      <c r="I53" s="94">
        <v>25259.228000000003</v>
      </c>
      <c r="J53" s="44">
        <f t="shared" si="0"/>
        <v>10940696.479000026</v>
      </c>
    </row>
    <row r="54" spans="3:10" s="27" customFormat="1" ht="30" thickTop="1" thickBot="1" x14ac:dyDescent="0.25">
      <c r="C54" s="63"/>
      <c r="D54" s="64">
        <v>45247</v>
      </c>
      <c r="E54" s="64" t="s">
        <v>135</v>
      </c>
      <c r="F54" s="65">
        <v>9035</v>
      </c>
      <c r="G54" s="92" t="s">
        <v>67</v>
      </c>
      <c r="H54" s="97"/>
      <c r="I54" s="94">
        <v>27279.968999999997</v>
      </c>
      <c r="J54" s="44">
        <f t="shared" si="0"/>
        <v>10913416.510000026</v>
      </c>
    </row>
    <row r="55" spans="3:10" s="27" customFormat="1" ht="18" thickTop="1" thickBot="1" x14ac:dyDescent="0.25">
      <c r="C55" s="63"/>
      <c r="D55" s="64">
        <v>45247</v>
      </c>
      <c r="E55" s="64" t="s">
        <v>135</v>
      </c>
      <c r="F55" s="65">
        <v>9035</v>
      </c>
      <c r="G55" s="92" t="s">
        <v>80</v>
      </c>
      <c r="H55" s="97"/>
      <c r="I55" s="94">
        <v>543578.59299999999</v>
      </c>
      <c r="J55" s="44">
        <f t="shared" si="0"/>
        <v>10369837.917000026</v>
      </c>
    </row>
    <row r="56" spans="3:10" s="27" customFormat="1" ht="30" thickTop="1" thickBot="1" x14ac:dyDescent="0.25">
      <c r="C56" s="63"/>
      <c r="D56" s="64">
        <v>45250</v>
      </c>
      <c r="E56" s="64"/>
      <c r="F56" s="65"/>
      <c r="G56" s="92" t="s">
        <v>22</v>
      </c>
      <c r="H56" s="97">
        <v>1210722.93</v>
      </c>
      <c r="I56" s="94"/>
      <c r="J56" s="44">
        <f t="shared" si="0"/>
        <v>11580560.847000025</v>
      </c>
    </row>
    <row r="57" spans="3:10" s="27" customFormat="1" ht="30" thickTop="1" thickBot="1" x14ac:dyDescent="0.25">
      <c r="C57" s="63"/>
      <c r="D57" s="64">
        <v>45250</v>
      </c>
      <c r="E57" s="64" t="s">
        <v>136</v>
      </c>
      <c r="F57" s="65">
        <v>9036</v>
      </c>
      <c r="G57" s="92" t="s">
        <v>67</v>
      </c>
      <c r="H57" s="97"/>
      <c r="I57" s="94">
        <v>156732.6</v>
      </c>
      <c r="J57" s="44">
        <f t="shared" si="0"/>
        <v>11423828.247000026</v>
      </c>
    </row>
    <row r="58" spans="3:10" s="27" customFormat="1" ht="18" thickTop="1" thickBot="1" x14ac:dyDescent="0.25">
      <c r="C58" s="63"/>
      <c r="D58" s="64">
        <v>45250</v>
      </c>
      <c r="E58" s="64" t="s">
        <v>136</v>
      </c>
      <c r="F58" s="65">
        <v>9036</v>
      </c>
      <c r="G58" s="92" t="s">
        <v>137</v>
      </c>
      <c r="H58" s="97"/>
      <c r="I58" s="94">
        <v>2977919.4</v>
      </c>
      <c r="J58" s="44">
        <f t="shared" si="0"/>
        <v>8445908.8470000252</v>
      </c>
    </row>
    <row r="59" spans="3:10" s="27" customFormat="1" ht="30" thickTop="1" thickBot="1" x14ac:dyDescent="0.25">
      <c r="C59" s="63"/>
      <c r="D59" s="64">
        <v>45250</v>
      </c>
      <c r="E59" s="64" t="s">
        <v>138</v>
      </c>
      <c r="F59" s="65">
        <v>9037</v>
      </c>
      <c r="G59" s="92" t="s">
        <v>67</v>
      </c>
      <c r="H59" s="97"/>
      <c r="I59" s="94">
        <v>11319.25</v>
      </c>
      <c r="J59" s="44">
        <f t="shared" si="0"/>
        <v>8434589.5970000252</v>
      </c>
    </row>
    <row r="60" spans="3:10" s="27" customFormat="1" ht="18" thickTop="1" thickBot="1" x14ac:dyDescent="0.25">
      <c r="C60" s="63"/>
      <c r="D60" s="64">
        <v>45250</v>
      </c>
      <c r="E60" s="64" t="s">
        <v>138</v>
      </c>
      <c r="F60" s="65">
        <v>9037</v>
      </c>
      <c r="G60" s="92" t="s">
        <v>137</v>
      </c>
      <c r="H60" s="97"/>
      <c r="I60" s="94">
        <v>215065.75</v>
      </c>
      <c r="J60" s="44">
        <f t="shared" si="0"/>
        <v>8219523.8470000252</v>
      </c>
    </row>
    <row r="61" spans="3:10" s="27" customFormat="1" ht="30" thickTop="1" thickBot="1" x14ac:dyDescent="0.25">
      <c r="C61" s="63"/>
      <c r="D61" s="64">
        <v>45250</v>
      </c>
      <c r="E61" s="64" t="s">
        <v>139</v>
      </c>
      <c r="F61" s="65">
        <v>9038</v>
      </c>
      <c r="G61" s="92" t="s">
        <v>67</v>
      </c>
      <c r="H61" s="97"/>
      <c r="I61" s="94">
        <v>6280.5</v>
      </c>
      <c r="J61" s="44">
        <f t="shared" si="0"/>
        <v>8213243.3470000252</v>
      </c>
    </row>
    <row r="62" spans="3:10" s="27" customFormat="1" ht="18" thickTop="1" thickBot="1" x14ac:dyDescent="0.25">
      <c r="C62" s="63"/>
      <c r="D62" s="64">
        <v>45250</v>
      </c>
      <c r="E62" s="64" t="s">
        <v>139</v>
      </c>
      <c r="F62" s="65">
        <v>9038</v>
      </c>
      <c r="G62" s="92" t="s">
        <v>140</v>
      </c>
      <c r="H62" s="97"/>
      <c r="I62" s="94">
        <v>141939.29999999999</v>
      </c>
      <c r="J62" s="44">
        <f t="shared" si="0"/>
        <v>8071304.0470000254</v>
      </c>
    </row>
    <row r="63" spans="3:10" s="27" customFormat="1" ht="30" thickTop="1" thickBot="1" x14ac:dyDescent="0.25">
      <c r="C63" s="63"/>
      <c r="D63" s="64">
        <v>45250</v>
      </c>
      <c r="E63" s="64" t="s">
        <v>141</v>
      </c>
      <c r="F63" s="65">
        <v>9039</v>
      </c>
      <c r="G63" s="92" t="s">
        <v>67</v>
      </c>
      <c r="H63" s="97"/>
      <c r="I63" s="94">
        <v>9640</v>
      </c>
      <c r="J63" s="44">
        <f t="shared" si="0"/>
        <v>8061664.0470000254</v>
      </c>
    </row>
    <row r="64" spans="3:10" s="27" customFormat="1" ht="18" thickTop="1" thickBot="1" x14ac:dyDescent="0.25">
      <c r="C64" s="63"/>
      <c r="D64" s="64">
        <v>45250</v>
      </c>
      <c r="E64" s="64" t="s">
        <v>141</v>
      </c>
      <c r="F64" s="65">
        <v>9039</v>
      </c>
      <c r="G64" s="92" t="s">
        <v>142</v>
      </c>
      <c r="H64" s="97"/>
      <c r="I64" s="94">
        <v>217864</v>
      </c>
      <c r="J64" s="44">
        <f t="shared" si="0"/>
        <v>7843800.0470000254</v>
      </c>
    </row>
    <row r="65" spans="3:10" s="27" customFormat="1" ht="30" thickTop="1" thickBot="1" x14ac:dyDescent="0.25">
      <c r="C65" s="63"/>
      <c r="D65" s="64">
        <v>45250</v>
      </c>
      <c r="E65" s="64" t="s">
        <v>143</v>
      </c>
      <c r="F65" s="65">
        <v>9040</v>
      </c>
      <c r="G65" s="92" t="s">
        <v>67</v>
      </c>
      <c r="H65" s="97"/>
      <c r="I65" s="94">
        <v>5420.2000000000007</v>
      </c>
      <c r="J65" s="44">
        <f t="shared" si="0"/>
        <v>7838379.8470000252</v>
      </c>
    </row>
    <row r="66" spans="3:10" s="27" customFormat="1" ht="30" thickTop="1" thickBot="1" x14ac:dyDescent="0.25">
      <c r="C66" s="63"/>
      <c r="D66" s="64">
        <v>45250</v>
      </c>
      <c r="E66" s="64" t="s">
        <v>143</v>
      </c>
      <c r="F66" s="68">
        <v>9040</v>
      </c>
      <c r="G66" s="92" t="s">
        <v>144</v>
      </c>
      <c r="H66" s="97"/>
      <c r="I66" s="94">
        <v>122496.52</v>
      </c>
      <c r="J66" s="44">
        <f t="shared" si="0"/>
        <v>7715883.3270000257</v>
      </c>
    </row>
    <row r="67" spans="3:10" s="27" customFormat="1" ht="30" thickTop="1" thickBot="1" x14ac:dyDescent="0.25">
      <c r="C67" s="63"/>
      <c r="D67" s="64">
        <v>45250</v>
      </c>
      <c r="E67" s="64" t="s">
        <v>145</v>
      </c>
      <c r="F67" s="65">
        <v>9041</v>
      </c>
      <c r="G67" s="92" t="s">
        <v>16</v>
      </c>
      <c r="H67" s="97"/>
      <c r="I67" s="94">
        <v>61185.51</v>
      </c>
      <c r="J67" s="44">
        <f t="shared" si="0"/>
        <v>7654697.8170000259</v>
      </c>
    </row>
    <row r="68" spans="3:10" s="27" customFormat="1" ht="30" thickTop="1" thickBot="1" x14ac:dyDescent="0.25">
      <c r="C68" s="63"/>
      <c r="D68" s="64">
        <v>45250</v>
      </c>
      <c r="E68" s="64" t="s">
        <v>145</v>
      </c>
      <c r="F68" s="68">
        <v>9041</v>
      </c>
      <c r="G68" s="92" t="s">
        <v>144</v>
      </c>
      <c r="H68" s="97"/>
      <c r="I68" s="93">
        <v>1382792.53</v>
      </c>
      <c r="J68" s="44">
        <f t="shared" si="0"/>
        <v>6271905.2870000256</v>
      </c>
    </row>
    <row r="69" spans="3:10" s="27" customFormat="1" ht="30" thickTop="1" thickBot="1" x14ac:dyDescent="0.25">
      <c r="C69" s="63"/>
      <c r="D69" s="64">
        <v>45250</v>
      </c>
      <c r="E69" s="64" t="s">
        <v>146</v>
      </c>
      <c r="F69" s="68">
        <v>9042</v>
      </c>
      <c r="G69" s="92" t="s">
        <v>16</v>
      </c>
      <c r="H69" s="97"/>
      <c r="I69" s="93">
        <v>4984.0680000000002</v>
      </c>
      <c r="J69" s="44">
        <f t="shared" si="0"/>
        <v>6266921.2190000257</v>
      </c>
    </row>
    <row r="70" spans="3:10" s="27" customFormat="1" ht="30" thickTop="1" thickBot="1" x14ac:dyDescent="0.25">
      <c r="C70" s="63"/>
      <c r="D70" s="64">
        <v>45250</v>
      </c>
      <c r="E70" s="64" t="s">
        <v>146</v>
      </c>
      <c r="F70" s="65">
        <v>9042</v>
      </c>
      <c r="G70" s="92" t="s">
        <v>69</v>
      </c>
      <c r="H70" s="97"/>
      <c r="I70" s="94">
        <v>112639.932</v>
      </c>
      <c r="J70" s="44">
        <f t="shared" si="0"/>
        <v>6154281.2870000256</v>
      </c>
    </row>
    <row r="71" spans="3:10" s="27" customFormat="1" ht="30" thickTop="1" thickBot="1" x14ac:dyDescent="0.25">
      <c r="C71" s="63"/>
      <c r="D71" s="64">
        <v>45250</v>
      </c>
      <c r="E71" s="64" t="s">
        <v>147</v>
      </c>
      <c r="F71" s="65">
        <v>9043</v>
      </c>
      <c r="G71" s="92" t="s">
        <v>16</v>
      </c>
      <c r="H71" s="97"/>
      <c r="I71" s="94">
        <v>69452</v>
      </c>
      <c r="J71" s="44">
        <f t="shared" si="0"/>
        <v>6084829.2870000256</v>
      </c>
    </row>
    <row r="72" spans="3:10" s="27" customFormat="1" ht="18" thickTop="1" thickBot="1" x14ac:dyDescent="0.25">
      <c r="C72" s="63"/>
      <c r="D72" s="64">
        <v>45250</v>
      </c>
      <c r="E72" s="64" t="s">
        <v>147</v>
      </c>
      <c r="F72" s="68">
        <v>9043</v>
      </c>
      <c r="G72" s="92" t="s">
        <v>148</v>
      </c>
      <c r="H72" s="97"/>
      <c r="I72" s="94">
        <v>1319588</v>
      </c>
      <c r="J72" s="44">
        <f t="shared" si="0"/>
        <v>4765241.2870000256</v>
      </c>
    </row>
    <row r="73" spans="3:10" s="27" customFormat="1" ht="30" thickTop="1" thickBot="1" x14ac:dyDescent="0.25">
      <c r="C73" s="63"/>
      <c r="D73" s="64">
        <v>45250</v>
      </c>
      <c r="E73" s="64" t="s">
        <v>149</v>
      </c>
      <c r="F73" s="68">
        <v>9044</v>
      </c>
      <c r="G73" s="92" t="s">
        <v>16</v>
      </c>
      <c r="H73" s="97"/>
      <c r="I73" s="94">
        <v>69274.399999999994</v>
      </c>
      <c r="J73" s="44">
        <f t="shared" si="0"/>
        <v>4695966.8870000253</v>
      </c>
    </row>
    <row r="74" spans="3:10" s="27" customFormat="1" ht="18" thickTop="1" thickBot="1" x14ac:dyDescent="0.25">
      <c r="C74" s="63"/>
      <c r="D74" s="64">
        <v>45250</v>
      </c>
      <c r="E74" s="64" t="s">
        <v>149</v>
      </c>
      <c r="F74" s="65">
        <v>9044</v>
      </c>
      <c r="G74" s="92" t="s">
        <v>148</v>
      </c>
      <c r="H74" s="98"/>
      <c r="I74" s="94">
        <v>1316213.6000000001</v>
      </c>
      <c r="J74" s="44">
        <f t="shared" si="0"/>
        <v>3379753.2870000252</v>
      </c>
    </row>
    <row r="75" spans="3:10" s="27" customFormat="1" ht="30" thickTop="1" thickBot="1" x14ac:dyDescent="0.25">
      <c r="C75" s="63"/>
      <c r="D75" s="64">
        <v>45250</v>
      </c>
      <c r="E75" s="64" t="s">
        <v>150</v>
      </c>
      <c r="F75" s="68">
        <v>9045</v>
      </c>
      <c r="G75" s="66" t="s">
        <v>16</v>
      </c>
      <c r="H75" s="95"/>
      <c r="I75" s="77">
        <v>11520</v>
      </c>
      <c r="J75" s="44">
        <f t="shared" si="0"/>
        <v>3368233.2870000252</v>
      </c>
    </row>
    <row r="76" spans="3:10" s="27" customFormat="1" ht="18" thickTop="1" thickBot="1" x14ac:dyDescent="0.25">
      <c r="C76" s="63"/>
      <c r="D76" s="64">
        <v>45250</v>
      </c>
      <c r="E76" s="64" t="s">
        <v>150</v>
      </c>
      <c r="F76" s="65">
        <v>9045</v>
      </c>
      <c r="G76" s="66" t="s">
        <v>148</v>
      </c>
      <c r="H76" s="77"/>
      <c r="I76" s="77">
        <v>218880</v>
      </c>
      <c r="J76" s="44">
        <f t="shared" si="0"/>
        <v>3149353.2870000252</v>
      </c>
    </row>
    <row r="77" spans="3:10" s="27" customFormat="1" ht="30" thickTop="1" thickBot="1" x14ac:dyDescent="0.25">
      <c r="C77" s="63"/>
      <c r="D77" s="64">
        <v>45250</v>
      </c>
      <c r="E77" s="64" t="s">
        <v>151</v>
      </c>
      <c r="F77" s="68">
        <v>9046</v>
      </c>
      <c r="G77" s="66" t="s">
        <v>16</v>
      </c>
      <c r="H77" s="77"/>
      <c r="I77" s="77">
        <v>85982.580000000016</v>
      </c>
      <c r="J77" s="44">
        <f t="shared" si="0"/>
        <v>3063370.7070000251</v>
      </c>
    </row>
    <row r="78" spans="3:10" s="27" customFormat="1" ht="18" thickTop="1" thickBot="1" x14ac:dyDescent="0.25">
      <c r="C78" s="63"/>
      <c r="D78" s="64">
        <v>45250</v>
      </c>
      <c r="E78" s="64" t="s">
        <v>151</v>
      </c>
      <c r="F78" s="65">
        <v>9046</v>
      </c>
      <c r="G78" s="66" t="s">
        <v>152</v>
      </c>
      <c r="H78" s="77"/>
      <c r="I78" s="77">
        <v>1633669.02</v>
      </c>
      <c r="J78" s="44">
        <f t="shared" si="0"/>
        <v>1429701.6870000251</v>
      </c>
    </row>
    <row r="79" spans="3:10" s="27" customFormat="1" ht="30" thickTop="1" thickBot="1" x14ac:dyDescent="0.25">
      <c r="C79" s="63"/>
      <c r="D79" s="64">
        <v>45250</v>
      </c>
      <c r="E79" s="64" t="s">
        <v>153</v>
      </c>
      <c r="F79" s="68">
        <v>9047</v>
      </c>
      <c r="G79" s="66" t="s">
        <v>16</v>
      </c>
      <c r="H79" s="77"/>
      <c r="I79" s="77">
        <v>957.6</v>
      </c>
      <c r="J79" s="44">
        <f t="shared" si="0"/>
        <v>1428744.087000025</v>
      </c>
    </row>
    <row r="80" spans="3:10" s="27" customFormat="1" ht="18" thickTop="1" thickBot="1" x14ac:dyDescent="0.25">
      <c r="C80" s="63"/>
      <c r="D80" s="64">
        <v>45250</v>
      </c>
      <c r="E80" s="64" t="s">
        <v>153</v>
      </c>
      <c r="F80" s="65">
        <v>9047</v>
      </c>
      <c r="G80" s="66" t="s">
        <v>154</v>
      </c>
      <c r="H80" s="77"/>
      <c r="I80" s="77">
        <v>18194.400000000001</v>
      </c>
      <c r="J80" s="44">
        <f t="shared" si="0"/>
        <v>1410549.6870000251</v>
      </c>
    </row>
    <row r="81" spans="3:10" s="27" customFormat="1" ht="30" thickTop="1" thickBot="1" x14ac:dyDescent="0.25">
      <c r="C81" s="63"/>
      <c r="D81" s="64">
        <v>45250</v>
      </c>
      <c r="E81" s="64" t="s">
        <v>155</v>
      </c>
      <c r="F81" s="68">
        <v>9048</v>
      </c>
      <c r="G81" s="66" t="s">
        <v>16</v>
      </c>
      <c r="H81" s="77"/>
      <c r="I81" s="67">
        <v>5878.5</v>
      </c>
      <c r="J81" s="44">
        <f t="shared" si="0"/>
        <v>1404671.1870000251</v>
      </c>
    </row>
    <row r="82" spans="3:10" s="27" customFormat="1" ht="18" thickTop="1" thickBot="1" x14ac:dyDescent="0.25">
      <c r="C82" s="63"/>
      <c r="D82" s="64">
        <v>45250</v>
      </c>
      <c r="E82" s="64" t="s">
        <v>155</v>
      </c>
      <c r="F82" s="65">
        <v>9048</v>
      </c>
      <c r="G82" s="66" t="s">
        <v>156</v>
      </c>
      <c r="H82" s="77"/>
      <c r="I82" s="67">
        <v>111691.5</v>
      </c>
      <c r="J82" s="44">
        <f t="shared" si="0"/>
        <v>1292979.6870000251</v>
      </c>
    </row>
    <row r="83" spans="3:10" s="27" customFormat="1" ht="30" thickTop="1" thickBot="1" x14ac:dyDescent="0.25">
      <c r="C83" s="63"/>
      <c r="D83" s="64">
        <v>45250</v>
      </c>
      <c r="E83" s="64" t="s">
        <v>157</v>
      </c>
      <c r="F83" s="68">
        <v>9049</v>
      </c>
      <c r="G83" s="66" t="s">
        <v>16</v>
      </c>
      <c r="H83" s="77"/>
      <c r="I83" s="67">
        <v>24302.5</v>
      </c>
      <c r="J83" s="44">
        <f t="shared" si="0"/>
        <v>1268677.1870000251</v>
      </c>
    </row>
    <row r="84" spans="3:10" s="27" customFormat="1" ht="18" thickTop="1" thickBot="1" x14ac:dyDescent="0.25">
      <c r="C84" s="63"/>
      <c r="D84" s="64">
        <v>45250</v>
      </c>
      <c r="E84" s="64" t="s">
        <v>157</v>
      </c>
      <c r="F84" s="65">
        <v>9049</v>
      </c>
      <c r="G84" s="66" t="s">
        <v>156</v>
      </c>
      <c r="H84" s="77"/>
      <c r="I84" s="67">
        <v>482155.30000000005</v>
      </c>
      <c r="J84" s="44">
        <f t="shared" si="0"/>
        <v>786521.88700002502</v>
      </c>
    </row>
    <row r="85" spans="3:10" s="27" customFormat="1" ht="30" thickTop="1" thickBot="1" x14ac:dyDescent="0.25">
      <c r="C85" s="63"/>
      <c r="D85" s="64">
        <v>45250</v>
      </c>
      <c r="E85" s="64" t="s">
        <v>158</v>
      </c>
      <c r="F85" s="68">
        <v>9050</v>
      </c>
      <c r="G85" s="66" t="s">
        <v>16</v>
      </c>
      <c r="H85" s="77"/>
      <c r="I85" s="67">
        <v>13203</v>
      </c>
      <c r="J85" s="44">
        <f t="shared" si="0"/>
        <v>773318.88700002502</v>
      </c>
    </row>
    <row r="86" spans="3:10" s="27" customFormat="1" ht="18" thickTop="1" thickBot="1" x14ac:dyDescent="0.25">
      <c r="C86" s="63"/>
      <c r="D86" s="64">
        <v>45250</v>
      </c>
      <c r="E86" s="64" t="s">
        <v>158</v>
      </c>
      <c r="F86" s="68">
        <v>9050</v>
      </c>
      <c r="G86" s="66" t="s">
        <v>156</v>
      </c>
      <c r="H86" s="77"/>
      <c r="I86" s="67">
        <v>250857</v>
      </c>
      <c r="J86" s="44">
        <f t="shared" si="0"/>
        <v>522461.88700002502</v>
      </c>
    </row>
    <row r="87" spans="3:10" s="27" customFormat="1" ht="35.25" customHeight="1" thickTop="1" thickBot="1" x14ac:dyDescent="0.25">
      <c r="C87" s="63"/>
      <c r="D87" s="64">
        <v>45250</v>
      </c>
      <c r="E87" s="64" t="s">
        <v>159</v>
      </c>
      <c r="F87" s="68">
        <v>9051</v>
      </c>
      <c r="G87" s="66" t="s">
        <v>16</v>
      </c>
      <c r="H87" s="77"/>
      <c r="I87" s="67">
        <v>9155.5</v>
      </c>
      <c r="J87" s="44">
        <f t="shared" si="0"/>
        <v>513306.38700002502</v>
      </c>
    </row>
    <row r="88" spans="3:10" s="27" customFormat="1" ht="18" thickTop="1" thickBot="1" x14ac:dyDescent="0.25">
      <c r="C88" s="63"/>
      <c r="D88" s="64">
        <v>45250</v>
      </c>
      <c r="E88" s="64" t="s">
        <v>159</v>
      </c>
      <c r="F88" s="68">
        <v>9051</v>
      </c>
      <c r="G88" s="66" t="s">
        <v>156</v>
      </c>
      <c r="H88" s="77"/>
      <c r="I88" s="67">
        <v>195432.7</v>
      </c>
      <c r="J88" s="44">
        <f t="shared" si="0"/>
        <v>317873.68700002501</v>
      </c>
    </row>
    <row r="89" spans="3:10" s="27" customFormat="1" ht="30" thickTop="1" thickBot="1" x14ac:dyDescent="0.25">
      <c r="C89" s="63"/>
      <c r="D89" s="64">
        <v>45250</v>
      </c>
      <c r="E89" s="64" t="s">
        <v>160</v>
      </c>
      <c r="F89" s="68">
        <v>9052</v>
      </c>
      <c r="G89" s="66" t="s">
        <v>161</v>
      </c>
      <c r="H89" s="77"/>
      <c r="I89" s="67">
        <v>1000800</v>
      </c>
      <c r="J89" s="44">
        <f t="shared" si="0"/>
        <v>-682926.31299997494</v>
      </c>
    </row>
    <row r="90" spans="3:10" s="27" customFormat="1" ht="30" thickTop="1" thickBot="1" x14ac:dyDescent="0.25">
      <c r="C90" s="63"/>
      <c r="D90" s="64">
        <v>45250</v>
      </c>
      <c r="E90" s="64" t="s">
        <v>162</v>
      </c>
      <c r="F90" s="68">
        <v>9054</v>
      </c>
      <c r="G90" s="66" t="s">
        <v>44</v>
      </c>
      <c r="H90" s="77"/>
      <c r="I90" s="67">
        <v>457408.7</v>
      </c>
      <c r="J90" s="44">
        <f t="shared" si="0"/>
        <v>-1140335.0129999749</v>
      </c>
    </row>
    <row r="91" spans="3:10" s="27" customFormat="1" ht="44.25" thickTop="1" thickBot="1" x14ac:dyDescent="0.25">
      <c r="C91" s="63"/>
      <c r="D91" s="64">
        <v>45250</v>
      </c>
      <c r="E91" s="64" t="s">
        <v>162</v>
      </c>
      <c r="F91" s="68">
        <v>9054</v>
      </c>
      <c r="G91" s="66" t="s">
        <v>163</v>
      </c>
      <c r="H91" s="77"/>
      <c r="I91" s="67">
        <v>17739496.210000001</v>
      </c>
      <c r="J91" s="44">
        <f t="shared" si="0"/>
        <v>-18879831.222999975</v>
      </c>
    </row>
    <row r="92" spans="3:10" s="27" customFormat="1" ht="30" thickTop="1" thickBot="1" x14ac:dyDescent="0.25">
      <c r="C92" s="63"/>
      <c r="D92" s="64">
        <v>45250</v>
      </c>
      <c r="E92" s="64" t="s">
        <v>164</v>
      </c>
      <c r="F92" s="68">
        <v>9053</v>
      </c>
      <c r="G92" s="66" t="s">
        <v>44</v>
      </c>
      <c r="H92" s="77"/>
      <c r="I92" s="67">
        <v>7425</v>
      </c>
      <c r="J92" s="44">
        <f t="shared" si="0"/>
        <v>-18887256.222999975</v>
      </c>
    </row>
    <row r="93" spans="3:10" s="27" customFormat="1" ht="44.25" thickTop="1" thickBot="1" x14ac:dyDescent="0.25">
      <c r="C93" s="63"/>
      <c r="D93" s="64">
        <v>45250</v>
      </c>
      <c r="E93" s="64" t="s">
        <v>164</v>
      </c>
      <c r="F93" s="68">
        <v>9053</v>
      </c>
      <c r="G93" s="66" t="s">
        <v>165</v>
      </c>
      <c r="H93" s="77"/>
      <c r="I93" s="67">
        <v>548222.71999999997</v>
      </c>
      <c r="J93" s="44">
        <f t="shared" si="0"/>
        <v>-19435478.942999974</v>
      </c>
    </row>
    <row r="94" spans="3:10" s="27" customFormat="1" ht="30" thickTop="1" thickBot="1" x14ac:dyDescent="0.25">
      <c r="C94" s="63"/>
      <c r="D94" s="64">
        <v>45251</v>
      </c>
      <c r="E94" s="64"/>
      <c r="F94" s="68"/>
      <c r="G94" s="66" t="s">
        <v>22</v>
      </c>
      <c r="H94" s="77">
        <v>4724619.8899999997</v>
      </c>
      <c r="I94" s="67"/>
      <c r="J94" s="44">
        <f t="shared" si="0"/>
        <v>-14710859.052999973</v>
      </c>
    </row>
    <row r="95" spans="3:10" s="27" customFormat="1" ht="30" thickTop="1" thickBot="1" x14ac:dyDescent="0.25">
      <c r="C95" s="63"/>
      <c r="D95" s="64">
        <v>45251</v>
      </c>
      <c r="E95" s="64" t="s">
        <v>166</v>
      </c>
      <c r="F95" s="68">
        <v>9060</v>
      </c>
      <c r="G95" s="66" t="s">
        <v>16</v>
      </c>
      <c r="H95" s="77"/>
      <c r="I95" s="67">
        <v>693.75</v>
      </c>
      <c r="J95" s="44">
        <f t="shared" si="0"/>
        <v>-14711552.802999973</v>
      </c>
    </row>
    <row r="96" spans="3:10" s="27" customFormat="1" ht="18" thickTop="1" thickBot="1" x14ac:dyDescent="0.25">
      <c r="C96" s="63"/>
      <c r="D96" s="64">
        <v>45251</v>
      </c>
      <c r="E96" s="64" t="s">
        <v>166</v>
      </c>
      <c r="F96" s="68">
        <v>9060</v>
      </c>
      <c r="G96" s="66" t="s">
        <v>156</v>
      </c>
      <c r="H96" s="77"/>
      <c r="I96" s="67">
        <v>13181.25</v>
      </c>
      <c r="J96" s="44">
        <f t="shared" si="0"/>
        <v>-14724734.052999973</v>
      </c>
    </row>
    <row r="97" spans="3:10" s="27" customFormat="1" ht="30" thickTop="1" thickBot="1" x14ac:dyDescent="0.25">
      <c r="C97" s="63"/>
      <c r="D97" s="64">
        <v>45251</v>
      </c>
      <c r="E97" s="64" t="s">
        <v>167</v>
      </c>
      <c r="F97" s="68">
        <v>9061</v>
      </c>
      <c r="G97" s="66" t="s">
        <v>16</v>
      </c>
      <c r="H97" s="77"/>
      <c r="I97" s="67">
        <v>522</v>
      </c>
      <c r="J97" s="44">
        <f t="shared" si="0"/>
        <v>-14725256.052999973</v>
      </c>
    </row>
    <row r="98" spans="3:10" s="27" customFormat="1" ht="18" thickTop="1" thickBot="1" x14ac:dyDescent="0.25">
      <c r="C98" s="63"/>
      <c r="D98" s="64">
        <v>45251</v>
      </c>
      <c r="E98" s="64" t="s">
        <v>167</v>
      </c>
      <c r="F98" s="68">
        <v>9061</v>
      </c>
      <c r="G98" s="66" t="s">
        <v>156</v>
      </c>
      <c r="H98" s="77"/>
      <c r="I98" s="67">
        <v>9918</v>
      </c>
      <c r="J98" s="44">
        <f t="shared" si="0"/>
        <v>-14735174.052999973</v>
      </c>
    </row>
    <row r="99" spans="3:10" s="27" customFormat="1" ht="30" thickTop="1" thickBot="1" x14ac:dyDescent="0.25">
      <c r="C99" s="63"/>
      <c r="D99" s="64">
        <v>45251</v>
      </c>
      <c r="E99" s="64" t="s">
        <v>168</v>
      </c>
      <c r="F99" s="68">
        <v>9062</v>
      </c>
      <c r="G99" s="66" t="s">
        <v>16</v>
      </c>
      <c r="H99" s="77"/>
      <c r="I99" s="67">
        <v>9172.5</v>
      </c>
      <c r="J99" s="44">
        <f t="shared" si="0"/>
        <v>-14744346.552999973</v>
      </c>
    </row>
    <row r="100" spans="3:10" s="27" customFormat="1" ht="18" thickTop="1" thickBot="1" x14ac:dyDescent="0.25">
      <c r="C100" s="63"/>
      <c r="D100" s="64">
        <v>45251</v>
      </c>
      <c r="E100" s="64" t="s">
        <v>168</v>
      </c>
      <c r="F100" s="68">
        <v>9062</v>
      </c>
      <c r="G100" s="66" t="s">
        <v>156</v>
      </c>
      <c r="H100" s="77"/>
      <c r="I100" s="67">
        <v>207298.5</v>
      </c>
      <c r="J100" s="44">
        <f t="shared" si="0"/>
        <v>-14951645.052999973</v>
      </c>
    </row>
    <row r="101" spans="3:10" s="27" customFormat="1" ht="30" thickTop="1" thickBot="1" x14ac:dyDescent="0.25">
      <c r="C101" s="63"/>
      <c r="D101" s="64">
        <v>45251</v>
      </c>
      <c r="E101" s="64" t="s">
        <v>169</v>
      </c>
      <c r="F101" s="68">
        <v>9063</v>
      </c>
      <c r="G101" s="66" t="s">
        <v>16</v>
      </c>
      <c r="H101" s="77"/>
      <c r="I101" s="67">
        <v>7769.85</v>
      </c>
      <c r="J101" s="44">
        <f t="shared" si="0"/>
        <v>-14959414.902999973</v>
      </c>
    </row>
    <row r="102" spans="3:10" s="27" customFormat="1" ht="18" thickTop="1" thickBot="1" x14ac:dyDescent="0.25">
      <c r="C102" s="63"/>
      <c r="D102" s="64">
        <v>45251</v>
      </c>
      <c r="E102" s="64" t="s">
        <v>169</v>
      </c>
      <c r="F102" s="68">
        <v>9063</v>
      </c>
      <c r="G102" s="66" t="s">
        <v>156</v>
      </c>
      <c r="H102" s="77"/>
      <c r="I102" s="67">
        <v>147627.15</v>
      </c>
      <c r="J102" s="44">
        <f t="shared" si="0"/>
        <v>-15107042.052999973</v>
      </c>
    </row>
    <row r="103" spans="3:10" s="27" customFormat="1" ht="30" thickTop="1" thickBot="1" x14ac:dyDescent="0.25">
      <c r="C103" s="63"/>
      <c r="D103" s="64">
        <v>45251</v>
      </c>
      <c r="E103" s="64" t="s">
        <v>170</v>
      </c>
      <c r="F103" s="68">
        <v>9064</v>
      </c>
      <c r="G103" s="66" t="s">
        <v>44</v>
      </c>
      <c r="H103" s="77"/>
      <c r="I103" s="67">
        <v>472461.94</v>
      </c>
      <c r="J103" s="44">
        <f t="shared" si="0"/>
        <v>-15579503.992999973</v>
      </c>
    </row>
    <row r="104" spans="3:10" s="27" customFormat="1" ht="30" thickTop="1" thickBot="1" x14ac:dyDescent="0.25">
      <c r="C104" s="63"/>
      <c r="D104" s="64">
        <v>45251</v>
      </c>
      <c r="E104" s="64" t="s">
        <v>170</v>
      </c>
      <c r="F104" s="68">
        <v>9064</v>
      </c>
      <c r="G104" s="66" t="s">
        <v>171</v>
      </c>
      <c r="H104" s="77"/>
      <c r="I104" s="67">
        <v>4252157.95</v>
      </c>
      <c r="J104" s="44">
        <f t="shared" si="0"/>
        <v>-19831661.942999974</v>
      </c>
    </row>
    <row r="105" spans="3:10" s="27" customFormat="1" ht="30" thickTop="1" thickBot="1" x14ac:dyDescent="0.25">
      <c r="C105" s="63"/>
      <c r="D105" s="64">
        <v>45251</v>
      </c>
      <c r="E105" s="64" t="s">
        <v>172</v>
      </c>
      <c r="F105" s="68">
        <v>9065</v>
      </c>
      <c r="G105" s="66" t="s">
        <v>44</v>
      </c>
      <c r="H105" s="77"/>
      <c r="I105" s="67">
        <v>86079.14</v>
      </c>
      <c r="J105" s="44">
        <f t="shared" si="0"/>
        <v>-19917741.082999974</v>
      </c>
    </row>
    <row r="106" spans="3:10" s="27" customFormat="1" ht="30" thickTop="1" thickBot="1" x14ac:dyDescent="0.25">
      <c r="C106" s="63"/>
      <c r="D106" s="64">
        <v>45251</v>
      </c>
      <c r="E106" s="64" t="s">
        <v>172</v>
      </c>
      <c r="F106" s="68">
        <v>9065</v>
      </c>
      <c r="G106" s="66" t="s">
        <v>173</v>
      </c>
      <c r="H106" s="77"/>
      <c r="I106" s="67">
        <v>774712.37</v>
      </c>
      <c r="J106" s="44">
        <f t="shared" si="0"/>
        <v>-20692453.452999976</v>
      </c>
    </row>
    <row r="107" spans="3:10" s="27" customFormat="1" ht="30" thickTop="1" thickBot="1" x14ac:dyDescent="0.25">
      <c r="C107" s="63"/>
      <c r="D107" s="64">
        <v>45251</v>
      </c>
      <c r="E107" s="64" t="s">
        <v>174</v>
      </c>
      <c r="F107" s="68">
        <v>9066</v>
      </c>
      <c r="G107" s="66" t="s">
        <v>44</v>
      </c>
      <c r="H107" s="77"/>
      <c r="I107" s="67">
        <v>40323.56</v>
      </c>
      <c r="J107" s="44">
        <f t="shared" si="0"/>
        <v>-20732777.012999974</v>
      </c>
    </row>
    <row r="108" spans="3:10" s="27" customFormat="1" ht="44.25" thickTop="1" thickBot="1" x14ac:dyDescent="0.25">
      <c r="C108" s="63"/>
      <c r="D108" s="64">
        <v>45251</v>
      </c>
      <c r="E108" s="64" t="s">
        <v>174</v>
      </c>
      <c r="F108" s="68">
        <v>9066</v>
      </c>
      <c r="G108" s="66" t="s">
        <v>175</v>
      </c>
      <c r="H108" s="77"/>
      <c r="I108" s="67">
        <v>309607.86</v>
      </c>
      <c r="J108" s="44">
        <f t="shared" si="0"/>
        <v>-21042384.872999974</v>
      </c>
    </row>
    <row r="109" spans="3:10" s="27" customFormat="1" ht="30" thickTop="1" thickBot="1" x14ac:dyDescent="0.25">
      <c r="C109" s="63"/>
      <c r="D109" s="64">
        <v>45252</v>
      </c>
      <c r="E109" s="64" t="s">
        <v>176</v>
      </c>
      <c r="F109" s="68">
        <v>9067</v>
      </c>
      <c r="G109" s="66" t="s">
        <v>16</v>
      </c>
      <c r="H109" s="77"/>
      <c r="I109" s="67">
        <v>2910</v>
      </c>
      <c r="J109" s="44">
        <f t="shared" si="0"/>
        <v>-21045294.872999974</v>
      </c>
    </row>
    <row r="110" spans="3:10" s="27" customFormat="1" ht="18" thickTop="1" thickBot="1" x14ac:dyDescent="0.25">
      <c r="C110" s="63"/>
      <c r="D110" s="64">
        <v>45252</v>
      </c>
      <c r="E110" s="64" t="s">
        <v>176</v>
      </c>
      <c r="F110" s="68">
        <v>9067</v>
      </c>
      <c r="G110" s="66" t="s">
        <v>177</v>
      </c>
      <c r="H110" s="77"/>
      <c r="I110" s="67">
        <v>60442</v>
      </c>
      <c r="J110" s="44">
        <f t="shared" si="0"/>
        <v>-21105736.872999974</v>
      </c>
    </row>
    <row r="111" spans="3:10" s="27" customFormat="1" ht="30" thickTop="1" thickBot="1" x14ac:dyDescent="0.25">
      <c r="C111" s="63"/>
      <c r="D111" s="64">
        <v>45252</v>
      </c>
      <c r="E111" s="64" t="s">
        <v>178</v>
      </c>
      <c r="F111" s="68">
        <v>9068</v>
      </c>
      <c r="G111" s="66" t="s">
        <v>16</v>
      </c>
      <c r="H111" s="77"/>
      <c r="I111" s="67">
        <v>1455</v>
      </c>
      <c r="J111" s="44">
        <f t="shared" si="0"/>
        <v>-21107191.872999974</v>
      </c>
    </row>
    <row r="112" spans="3:10" s="27" customFormat="1" ht="18" thickTop="1" thickBot="1" x14ac:dyDescent="0.25">
      <c r="C112" s="63"/>
      <c r="D112" s="64">
        <v>45252</v>
      </c>
      <c r="E112" s="64" t="s">
        <v>178</v>
      </c>
      <c r="F112" s="68">
        <v>9068</v>
      </c>
      <c r="G112" s="66" t="s">
        <v>177</v>
      </c>
      <c r="H112" s="77"/>
      <c r="I112" s="67">
        <v>32289</v>
      </c>
      <c r="J112" s="44">
        <f t="shared" si="0"/>
        <v>-21139480.872999974</v>
      </c>
    </row>
    <row r="113" spans="3:10" s="27" customFormat="1" ht="30" thickTop="1" thickBot="1" x14ac:dyDescent="0.25">
      <c r="C113" s="63"/>
      <c r="D113" s="64">
        <v>45252</v>
      </c>
      <c r="E113" s="64" t="s">
        <v>179</v>
      </c>
      <c r="F113" s="68">
        <v>9069</v>
      </c>
      <c r="G113" s="66" t="s">
        <v>16</v>
      </c>
      <c r="H113" s="77"/>
      <c r="I113" s="67">
        <v>4240.3125</v>
      </c>
      <c r="J113" s="44">
        <f t="shared" si="0"/>
        <v>-21143721.185499974</v>
      </c>
    </row>
    <row r="114" spans="3:10" s="27" customFormat="1" ht="18" thickTop="1" thickBot="1" x14ac:dyDescent="0.25">
      <c r="C114" s="63"/>
      <c r="D114" s="64">
        <v>45252</v>
      </c>
      <c r="E114" s="64" t="s">
        <v>179</v>
      </c>
      <c r="F114" s="68">
        <v>9069</v>
      </c>
      <c r="G114" s="66" t="s">
        <v>177</v>
      </c>
      <c r="H114" s="77"/>
      <c r="I114" s="67">
        <v>83017.537500000006</v>
      </c>
      <c r="J114" s="44">
        <f t="shared" si="0"/>
        <v>-21226738.722999975</v>
      </c>
    </row>
    <row r="115" spans="3:10" s="27" customFormat="1" ht="30" thickTop="1" thickBot="1" x14ac:dyDescent="0.25">
      <c r="C115" s="63"/>
      <c r="D115" s="64">
        <v>45252</v>
      </c>
      <c r="E115" s="64" t="s">
        <v>180</v>
      </c>
      <c r="F115" s="68">
        <v>9070</v>
      </c>
      <c r="G115" s="66" t="s">
        <v>16</v>
      </c>
      <c r="H115" s="77"/>
      <c r="I115" s="67">
        <v>10628.6</v>
      </c>
      <c r="J115" s="44">
        <f t="shared" si="0"/>
        <v>-21237367.322999977</v>
      </c>
    </row>
    <row r="116" spans="3:10" s="27" customFormat="1" ht="18" thickTop="1" thickBot="1" x14ac:dyDescent="0.25">
      <c r="C116" s="63"/>
      <c r="D116" s="64">
        <v>45252</v>
      </c>
      <c r="E116" s="64" t="s">
        <v>180</v>
      </c>
      <c r="F116" s="68">
        <v>9070</v>
      </c>
      <c r="G116" s="66" t="s">
        <v>177</v>
      </c>
      <c r="H116" s="77"/>
      <c r="I116" s="67">
        <v>201943.4</v>
      </c>
      <c r="J116" s="44">
        <f t="shared" si="0"/>
        <v>-21439310.722999975</v>
      </c>
    </row>
    <row r="117" spans="3:10" s="27" customFormat="1" ht="30" thickTop="1" thickBot="1" x14ac:dyDescent="0.25">
      <c r="C117" s="63"/>
      <c r="D117" s="64">
        <v>45252</v>
      </c>
      <c r="E117" s="64" t="s">
        <v>181</v>
      </c>
      <c r="F117" s="68">
        <v>9071</v>
      </c>
      <c r="G117" s="66" t="s">
        <v>16</v>
      </c>
      <c r="H117" s="77"/>
      <c r="I117" s="67">
        <v>6462.9000000000005</v>
      </c>
      <c r="J117" s="44">
        <f t="shared" si="0"/>
        <v>-21445773.622999974</v>
      </c>
    </row>
    <row r="118" spans="3:10" s="27" customFormat="1" ht="18" thickTop="1" thickBot="1" x14ac:dyDescent="0.25">
      <c r="C118" s="63"/>
      <c r="D118" s="64">
        <v>45252</v>
      </c>
      <c r="E118" s="64" t="s">
        <v>181</v>
      </c>
      <c r="F118" s="68">
        <v>9071</v>
      </c>
      <c r="G118" s="66" t="s">
        <v>177</v>
      </c>
      <c r="H118" s="77"/>
      <c r="I118" s="67">
        <v>122795.1</v>
      </c>
      <c r="J118" s="44">
        <f t="shared" si="0"/>
        <v>-21568568.722999975</v>
      </c>
    </row>
    <row r="119" spans="3:10" s="27" customFormat="1" ht="30" thickTop="1" thickBot="1" x14ac:dyDescent="0.25">
      <c r="C119" s="63"/>
      <c r="D119" s="64">
        <v>45252</v>
      </c>
      <c r="E119" s="64" t="s">
        <v>182</v>
      </c>
      <c r="F119" s="68">
        <v>9072</v>
      </c>
      <c r="G119" s="66" t="s">
        <v>16</v>
      </c>
      <c r="H119" s="77"/>
      <c r="I119" s="67">
        <v>5125.9000000000005</v>
      </c>
      <c r="J119" s="44">
        <f t="shared" si="0"/>
        <v>-21573694.622999974</v>
      </c>
    </row>
    <row r="120" spans="3:10" s="27" customFormat="1" ht="18" thickTop="1" thickBot="1" x14ac:dyDescent="0.25">
      <c r="C120" s="63"/>
      <c r="D120" s="64">
        <v>45252</v>
      </c>
      <c r="E120" s="64" t="s">
        <v>182</v>
      </c>
      <c r="F120" s="68">
        <v>9072</v>
      </c>
      <c r="G120" s="66" t="s">
        <v>177</v>
      </c>
      <c r="H120" s="77"/>
      <c r="I120" s="67">
        <v>103592.62000000001</v>
      </c>
      <c r="J120" s="44">
        <f t="shared" si="0"/>
        <v>-21677287.242999975</v>
      </c>
    </row>
    <row r="121" spans="3:10" s="27" customFormat="1" ht="30" thickTop="1" thickBot="1" x14ac:dyDescent="0.25">
      <c r="C121" s="63"/>
      <c r="D121" s="64">
        <v>45252</v>
      </c>
      <c r="E121" s="64" t="s">
        <v>183</v>
      </c>
      <c r="F121" s="68">
        <v>9073</v>
      </c>
      <c r="G121" s="66" t="s">
        <v>16</v>
      </c>
      <c r="H121" s="77"/>
      <c r="I121" s="67">
        <v>3562.5</v>
      </c>
      <c r="J121" s="44">
        <f t="shared" si="0"/>
        <v>-21680849.742999975</v>
      </c>
    </row>
    <row r="122" spans="3:10" s="27" customFormat="1" ht="18" thickTop="1" thickBot="1" x14ac:dyDescent="0.25">
      <c r="C122" s="63"/>
      <c r="D122" s="64">
        <v>45252</v>
      </c>
      <c r="E122" s="64" t="s">
        <v>183</v>
      </c>
      <c r="F122" s="68">
        <v>9073</v>
      </c>
      <c r="G122" s="66" t="s">
        <v>177</v>
      </c>
      <c r="H122" s="77"/>
      <c r="I122" s="67">
        <v>67687.5</v>
      </c>
      <c r="J122" s="44">
        <f t="shared" si="0"/>
        <v>-21748537.242999975</v>
      </c>
    </row>
    <row r="123" spans="3:10" s="27" customFormat="1" ht="30" thickTop="1" thickBot="1" x14ac:dyDescent="0.25">
      <c r="C123" s="63"/>
      <c r="D123" s="64">
        <v>45252</v>
      </c>
      <c r="E123" s="64" t="s">
        <v>184</v>
      </c>
      <c r="F123" s="68">
        <v>9074</v>
      </c>
      <c r="G123" s="66" t="s">
        <v>16</v>
      </c>
      <c r="H123" s="77"/>
      <c r="I123" s="67">
        <v>10296</v>
      </c>
      <c r="J123" s="44">
        <f t="shared" si="0"/>
        <v>-21758833.242999975</v>
      </c>
    </row>
    <row r="124" spans="3:10" s="27" customFormat="1" ht="18" thickTop="1" thickBot="1" x14ac:dyDescent="0.25">
      <c r="C124" s="63"/>
      <c r="D124" s="64">
        <v>45252</v>
      </c>
      <c r="E124" s="64" t="s">
        <v>184</v>
      </c>
      <c r="F124" s="68">
        <v>9074</v>
      </c>
      <c r="G124" s="66" t="s">
        <v>177</v>
      </c>
      <c r="H124" s="77"/>
      <c r="I124" s="67">
        <v>195624</v>
      </c>
      <c r="J124" s="44">
        <f t="shared" ref="J124:J188" si="1">J123+H124-I124</f>
        <v>-21954457.242999975</v>
      </c>
    </row>
    <row r="125" spans="3:10" s="27" customFormat="1" ht="30" thickTop="1" thickBot="1" x14ac:dyDescent="0.25">
      <c r="C125" s="63"/>
      <c r="D125" s="64">
        <v>45252</v>
      </c>
      <c r="E125" s="64" t="s">
        <v>185</v>
      </c>
      <c r="F125" s="68">
        <v>9075</v>
      </c>
      <c r="G125" s="66" t="s">
        <v>16</v>
      </c>
      <c r="H125" s="77"/>
      <c r="I125" s="67">
        <v>3051.893</v>
      </c>
      <c r="J125" s="44">
        <f t="shared" si="1"/>
        <v>-21957509.135999974</v>
      </c>
    </row>
    <row r="126" spans="3:10" s="27" customFormat="1" ht="18" thickTop="1" thickBot="1" x14ac:dyDescent="0.25">
      <c r="C126" s="63"/>
      <c r="D126" s="64">
        <v>45252</v>
      </c>
      <c r="E126" s="64" t="s">
        <v>185</v>
      </c>
      <c r="F126" s="68">
        <v>9075</v>
      </c>
      <c r="G126" s="66" t="s">
        <v>186</v>
      </c>
      <c r="H126" s="77"/>
      <c r="I126" s="67">
        <v>57985.967000000004</v>
      </c>
      <c r="J126" s="44">
        <f t="shared" si="1"/>
        <v>-22015495.102999974</v>
      </c>
    </row>
    <row r="127" spans="3:10" s="27" customFormat="1" ht="30" thickTop="1" thickBot="1" x14ac:dyDescent="0.25">
      <c r="C127" s="100"/>
      <c r="D127" s="64">
        <v>45252</v>
      </c>
      <c r="E127" s="64" t="s">
        <v>187</v>
      </c>
      <c r="F127" s="68">
        <v>9076</v>
      </c>
      <c r="G127" s="66" t="s">
        <v>16</v>
      </c>
      <c r="H127" s="77"/>
      <c r="I127" s="67">
        <v>6229.68</v>
      </c>
      <c r="J127" s="44">
        <f t="shared" si="1"/>
        <v>-22021724.782999974</v>
      </c>
    </row>
    <row r="128" spans="3:10" s="27" customFormat="1" ht="18" thickTop="1" thickBot="1" x14ac:dyDescent="0.25">
      <c r="C128" s="100"/>
      <c r="D128" s="64">
        <v>45252</v>
      </c>
      <c r="E128" s="64" t="s">
        <v>187</v>
      </c>
      <c r="F128" s="68">
        <v>9076</v>
      </c>
      <c r="G128" s="66" t="s">
        <v>186</v>
      </c>
      <c r="H128" s="77"/>
      <c r="I128" s="67">
        <v>121361.57</v>
      </c>
      <c r="J128" s="44">
        <f t="shared" si="1"/>
        <v>-22143086.352999974</v>
      </c>
    </row>
    <row r="129" spans="3:10" s="27" customFormat="1" ht="30" thickTop="1" thickBot="1" x14ac:dyDescent="0.25">
      <c r="C129" s="100"/>
      <c r="D129" s="64">
        <v>45252</v>
      </c>
      <c r="E129" s="64" t="s">
        <v>188</v>
      </c>
      <c r="F129" s="68">
        <v>9077</v>
      </c>
      <c r="G129" s="66" t="s">
        <v>16</v>
      </c>
      <c r="H129" s="77"/>
      <c r="I129" s="67">
        <v>1100</v>
      </c>
      <c r="J129" s="44">
        <f t="shared" si="1"/>
        <v>-22144186.352999974</v>
      </c>
    </row>
    <row r="130" spans="3:10" s="27" customFormat="1" ht="18" thickTop="1" thickBot="1" x14ac:dyDescent="0.25">
      <c r="C130" s="100"/>
      <c r="D130" s="64">
        <v>45252</v>
      </c>
      <c r="E130" s="64" t="s">
        <v>188</v>
      </c>
      <c r="F130" s="68">
        <v>9077</v>
      </c>
      <c r="G130" s="66" t="s">
        <v>189</v>
      </c>
      <c r="H130" s="77"/>
      <c r="I130" s="67">
        <v>20900</v>
      </c>
      <c r="J130" s="44">
        <f t="shared" si="1"/>
        <v>-22165086.352999974</v>
      </c>
    </row>
    <row r="131" spans="3:10" s="27" customFormat="1" ht="30" thickTop="1" thickBot="1" x14ac:dyDescent="0.25">
      <c r="C131" s="104"/>
      <c r="D131" s="64">
        <v>45252</v>
      </c>
      <c r="E131" s="64" t="s">
        <v>190</v>
      </c>
      <c r="F131" s="68">
        <v>9078</v>
      </c>
      <c r="G131" s="66" t="s">
        <v>16</v>
      </c>
      <c r="H131" s="77"/>
      <c r="I131" s="67">
        <v>2310</v>
      </c>
      <c r="J131" s="44">
        <f t="shared" si="1"/>
        <v>-22167396.352999974</v>
      </c>
    </row>
    <row r="132" spans="3:10" s="27" customFormat="1" ht="18" thickTop="1" thickBot="1" x14ac:dyDescent="0.25">
      <c r="C132" s="104"/>
      <c r="D132" s="64">
        <v>45252</v>
      </c>
      <c r="E132" s="64" t="s">
        <v>190</v>
      </c>
      <c r="F132" s="68">
        <v>9078</v>
      </c>
      <c r="G132" s="66" t="s">
        <v>191</v>
      </c>
      <c r="H132" s="77"/>
      <c r="I132" s="67">
        <v>43890</v>
      </c>
      <c r="J132" s="44">
        <f t="shared" si="1"/>
        <v>-22211286.352999974</v>
      </c>
    </row>
    <row r="133" spans="3:10" s="27" customFormat="1" ht="30" thickTop="1" thickBot="1" x14ac:dyDescent="0.25">
      <c r="C133" s="104"/>
      <c r="D133" s="64">
        <v>45252</v>
      </c>
      <c r="E133" s="64" t="s">
        <v>192</v>
      </c>
      <c r="F133" s="68">
        <v>9079</v>
      </c>
      <c r="G133" s="66" t="s">
        <v>16</v>
      </c>
      <c r="H133" s="77"/>
      <c r="I133" s="67">
        <v>3697.5</v>
      </c>
      <c r="J133" s="44">
        <f t="shared" si="1"/>
        <v>-22214983.852999974</v>
      </c>
    </row>
    <row r="134" spans="3:10" s="27" customFormat="1" ht="18" thickTop="1" thickBot="1" x14ac:dyDescent="0.25">
      <c r="C134" s="104"/>
      <c r="D134" s="64">
        <v>45252</v>
      </c>
      <c r="E134" s="64" t="s">
        <v>192</v>
      </c>
      <c r="F134" s="68">
        <v>9079</v>
      </c>
      <c r="G134" s="66" t="s">
        <v>191</v>
      </c>
      <c r="H134" s="77"/>
      <c r="I134" s="67">
        <v>70252.5</v>
      </c>
      <c r="J134" s="44">
        <f t="shared" si="1"/>
        <v>-22285236.352999974</v>
      </c>
    </row>
    <row r="135" spans="3:10" s="27" customFormat="1" ht="30" thickTop="1" thickBot="1" x14ac:dyDescent="0.25">
      <c r="C135" s="104"/>
      <c r="D135" s="64">
        <v>45252</v>
      </c>
      <c r="E135" s="64" t="s">
        <v>193</v>
      </c>
      <c r="F135" s="68">
        <v>9080</v>
      </c>
      <c r="G135" s="66" t="s">
        <v>16</v>
      </c>
      <c r="H135" s="77"/>
      <c r="I135" s="67">
        <v>5651.1</v>
      </c>
      <c r="J135" s="44">
        <f t="shared" si="1"/>
        <v>-22290887.452999976</v>
      </c>
    </row>
    <row r="136" spans="3:10" s="27" customFormat="1" ht="18" thickTop="1" thickBot="1" x14ac:dyDescent="0.25">
      <c r="C136" s="104"/>
      <c r="D136" s="64">
        <v>45252</v>
      </c>
      <c r="E136" s="64" t="s">
        <v>193</v>
      </c>
      <c r="F136" s="68">
        <v>9080</v>
      </c>
      <c r="G136" s="66" t="s">
        <v>194</v>
      </c>
      <c r="H136" s="77"/>
      <c r="I136" s="67">
        <v>127714.85999999999</v>
      </c>
      <c r="J136" s="44">
        <f t="shared" si="1"/>
        <v>-22418602.312999975</v>
      </c>
    </row>
    <row r="137" spans="3:10" s="27" customFormat="1" ht="30" thickTop="1" thickBot="1" x14ac:dyDescent="0.25">
      <c r="C137" s="104"/>
      <c r="D137" s="64">
        <v>45252</v>
      </c>
      <c r="E137" s="64" t="s">
        <v>195</v>
      </c>
      <c r="F137" s="68">
        <v>9081</v>
      </c>
      <c r="G137" s="66" t="s">
        <v>16</v>
      </c>
      <c r="H137" s="77"/>
      <c r="I137" s="67">
        <v>3484.5</v>
      </c>
      <c r="J137" s="44">
        <f t="shared" si="1"/>
        <v>-22422086.812999975</v>
      </c>
    </row>
    <row r="138" spans="3:10" s="27" customFormat="1" ht="18" thickTop="1" thickBot="1" x14ac:dyDescent="0.25">
      <c r="C138" s="104"/>
      <c r="D138" s="64">
        <v>45252</v>
      </c>
      <c r="E138" s="64" t="s">
        <v>195</v>
      </c>
      <c r="F138" s="68">
        <v>9081</v>
      </c>
      <c r="G138" s="66" t="s">
        <v>196</v>
      </c>
      <c r="H138" s="77"/>
      <c r="I138" s="67">
        <v>73997.5</v>
      </c>
      <c r="J138" s="44">
        <f t="shared" si="1"/>
        <v>-22496084.312999975</v>
      </c>
    </row>
    <row r="139" spans="3:10" s="27" customFormat="1" ht="30" thickTop="1" thickBot="1" x14ac:dyDescent="0.25">
      <c r="C139" s="104"/>
      <c r="D139" s="64">
        <v>45252</v>
      </c>
      <c r="E139" s="64" t="s">
        <v>197</v>
      </c>
      <c r="F139" s="68">
        <v>9083</v>
      </c>
      <c r="G139" s="66" t="s">
        <v>16</v>
      </c>
      <c r="H139" s="77"/>
      <c r="I139" s="67">
        <v>8202.3490000000002</v>
      </c>
      <c r="J139" s="44">
        <f t="shared" si="1"/>
        <v>-22504286.661999974</v>
      </c>
    </row>
    <row r="140" spans="3:10" s="27" customFormat="1" ht="30" thickTop="1" thickBot="1" x14ac:dyDescent="0.25">
      <c r="C140" s="104"/>
      <c r="D140" s="64">
        <v>45252</v>
      </c>
      <c r="E140" s="64" t="s">
        <v>197</v>
      </c>
      <c r="F140" s="68">
        <v>9083</v>
      </c>
      <c r="G140" s="66" t="s">
        <v>67</v>
      </c>
      <c r="H140" s="77"/>
      <c r="I140" s="67">
        <v>8858.5379999999986</v>
      </c>
      <c r="J140" s="44">
        <f t="shared" si="1"/>
        <v>-22513145.199999973</v>
      </c>
    </row>
    <row r="141" spans="3:10" s="27" customFormat="1" ht="30" thickTop="1" thickBot="1" x14ac:dyDescent="0.25">
      <c r="C141" s="104"/>
      <c r="D141" s="64">
        <v>45252</v>
      </c>
      <c r="E141" s="64" t="s">
        <v>197</v>
      </c>
      <c r="F141" s="68">
        <v>9083</v>
      </c>
      <c r="G141" s="66" t="s">
        <v>198</v>
      </c>
      <c r="H141" s="77"/>
      <c r="I141" s="67">
        <v>176514.55300000001</v>
      </c>
      <c r="J141" s="44">
        <f t="shared" si="1"/>
        <v>-22689659.752999973</v>
      </c>
    </row>
    <row r="142" spans="3:10" s="27" customFormat="1" ht="30" thickTop="1" thickBot="1" x14ac:dyDescent="0.25">
      <c r="C142" s="104"/>
      <c r="D142" s="64">
        <v>45252</v>
      </c>
      <c r="E142" s="64" t="s">
        <v>199</v>
      </c>
      <c r="F142" s="68">
        <v>9084</v>
      </c>
      <c r="G142" s="66" t="s">
        <v>16</v>
      </c>
      <c r="H142" s="77"/>
      <c r="I142" s="67">
        <v>3695</v>
      </c>
      <c r="J142" s="44">
        <f t="shared" si="1"/>
        <v>-22693354.752999973</v>
      </c>
    </row>
    <row r="143" spans="3:10" s="27" customFormat="1" ht="30" thickTop="1" thickBot="1" x14ac:dyDescent="0.25">
      <c r="C143" s="104"/>
      <c r="D143" s="64">
        <v>45252</v>
      </c>
      <c r="E143" s="64" t="s">
        <v>199</v>
      </c>
      <c r="F143" s="68">
        <v>9084</v>
      </c>
      <c r="G143" s="66" t="s">
        <v>67</v>
      </c>
      <c r="H143" s="77"/>
      <c r="I143" s="67">
        <v>3990.6</v>
      </c>
      <c r="J143" s="44">
        <f t="shared" si="1"/>
        <v>-22697345.352999974</v>
      </c>
    </row>
    <row r="144" spans="3:10" s="27" customFormat="1" ht="18" thickTop="1" thickBot="1" x14ac:dyDescent="0.25">
      <c r="C144" s="104"/>
      <c r="D144" s="64">
        <v>45252</v>
      </c>
      <c r="E144" s="64" t="s">
        <v>199</v>
      </c>
      <c r="F144" s="68">
        <v>9084</v>
      </c>
      <c r="G144" s="66" t="s">
        <v>200</v>
      </c>
      <c r="H144" s="77"/>
      <c r="I144" s="67">
        <v>79516.399999999994</v>
      </c>
      <c r="J144" s="44">
        <f t="shared" si="1"/>
        <v>-22776861.752999973</v>
      </c>
    </row>
    <row r="145" spans="3:10" s="27" customFormat="1" ht="30" thickTop="1" thickBot="1" x14ac:dyDescent="0.25">
      <c r="C145" s="104"/>
      <c r="D145" s="64">
        <v>45252</v>
      </c>
      <c r="E145" s="64" t="s">
        <v>201</v>
      </c>
      <c r="F145" s="68">
        <v>9085</v>
      </c>
      <c r="G145" s="66" t="s">
        <v>16</v>
      </c>
      <c r="H145" s="77"/>
      <c r="I145" s="67">
        <v>13233.5</v>
      </c>
      <c r="J145" s="44">
        <f t="shared" si="1"/>
        <v>-22790095.252999973</v>
      </c>
    </row>
    <row r="146" spans="3:10" s="27" customFormat="1" ht="18" thickTop="1" thickBot="1" x14ac:dyDescent="0.25">
      <c r="C146" s="104"/>
      <c r="D146" s="64">
        <v>45252</v>
      </c>
      <c r="E146" s="64" t="s">
        <v>201</v>
      </c>
      <c r="F146" s="68">
        <v>9085</v>
      </c>
      <c r="G146" s="66" t="s">
        <v>65</v>
      </c>
      <c r="H146" s="77"/>
      <c r="I146" s="67">
        <v>251436.5</v>
      </c>
      <c r="J146" s="44">
        <f t="shared" si="1"/>
        <v>-23041531.752999973</v>
      </c>
    </row>
    <row r="147" spans="3:10" s="27" customFormat="1" ht="30" thickTop="1" thickBot="1" x14ac:dyDescent="0.25">
      <c r="C147" s="104"/>
      <c r="D147" s="64">
        <v>45253</v>
      </c>
      <c r="E147" s="64"/>
      <c r="F147" s="68"/>
      <c r="G147" s="66" t="s">
        <v>22</v>
      </c>
      <c r="H147" s="77">
        <v>414640.2</v>
      </c>
      <c r="I147" s="67"/>
      <c r="J147" s="44">
        <f t="shared" si="1"/>
        <v>-22626891.552999973</v>
      </c>
    </row>
    <row r="148" spans="3:10" s="27" customFormat="1" ht="30" thickTop="1" thickBot="1" x14ac:dyDescent="0.25">
      <c r="C148" s="104"/>
      <c r="D148" s="64">
        <v>45253</v>
      </c>
      <c r="E148" s="64" t="s">
        <v>202</v>
      </c>
      <c r="F148" s="68">
        <v>9086</v>
      </c>
      <c r="G148" s="66" t="s">
        <v>16</v>
      </c>
      <c r="H148" s="77"/>
      <c r="I148" s="67">
        <v>21311.571500000002</v>
      </c>
      <c r="J148" s="44">
        <f t="shared" si="1"/>
        <v>-22648203.124499973</v>
      </c>
    </row>
    <row r="149" spans="3:10" s="27" customFormat="1" ht="30" thickTop="1" thickBot="1" x14ac:dyDescent="0.25">
      <c r="C149" s="104"/>
      <c r="D149" s="64">
        <v>45253</v>
      </c>
      <c r="E149" s="64" t="s">
        <v>202</v>
      </c>
      <c r="F149" s="68">
        <v>9086</v>
      </c>
      <c r="G149" s="66" t="s">
        <v>67</v>
      </c>
      <c r="H149" s="77"/>
      <c r="I149" s="67">
        <v>23016.498</v>
      </c>
      <c r="J149" s="44">
        <f t="shared" si="1"/>
        <v>-22671219.622499973</v>
      </c>
    </row>
    <row r="150" spans="3:10" s="27" customFormat="1" ht="18" thickTop="1" thickBot="1" x14ac:dyDescent="0.25">
      <c r="C150" s="104"/>
      <c r="D150" s="64">
        <v>45253</v>
      </c>
      <c r="E150" s="64" t="s">
        <v>202</v>
      </c>
      <c r="F150" s="68">
        <v>9086</v>
      </c>
      <c r="G150" s="66" t="s">
        <v>68</v>
      </c>
      <c r="H150" s="77"/>
      <c r="I150" s="67">
        <v>458625.02049999998</v>
      </c>
      <c r="J150" s="44">
        <f t="shared" si="1"/>
        <v>-23129844.642999973</v>
      </c>
    </row>
    <row r="151" spans="3:10" s="27" customFormat="1" ht="30" thickTop="1" thickBot="1" x14ac:dyDescent="0.25">
      <c r="C151" s="104"/>
      <c r="D151" s="64">
        <v>45253</v>
      </c>
      <c r="E151" s="64" t="s">
        <v>203</v>
      </c>
      <c r="F151" s="68">
        <v>9087</v>
      </c>
      <c r="G151" s="66" t="s">
        <v>16</v>
      </c>
      <c r="H151" s="77"/>
      <c r="I151" s="67">
        <v>6500</v>
      </c>
      <c r="J151" s="44">
        <f t="shared" si="1"/>
        <v>-23136344.642999973</v>
      </c>
    </row>
    <row r="152" spans="3:10" s="27" customFormat="1" ht="30" thickTop="1" thickBot="1" x14ac:dyDescent="0.25">
      <c r="C152" s="104"/>
      <c r="D152" s="64">
        <v>45253</v>
      </c>
      <c r="E152" s="64" t="s">
        <v>203</v>
      </c>
      <c r="F152" s="68">
        <v>9087</v>
      </c>
      <c r="G152" s="66" t="s">
        <v>58</v>
      </c>
      <c r="H152" s="77"/>
      <c r="I152" s="67">
        <v>123500</v>
      </c>
      <c r="J152" s="44">
        <f t="shared" si="1"/>
        <v>-23259844.642999973</v>
      </c>
    </row>
    <row r="153" spans="3:10" s="27" customFormat="1" ht="30" thickTop="1" thickBot="1" x14ac:dyDescent="0.25">
      <c r="C153" s="104"/>
      <c r="D153" s="64">
        <v>45253</v>
      </c>
      <c r="E153" s="64" t="s">
        <v>204</v>
      </c>
      <c r="F153" s="68">
        <v>9088</v>
      </c>
      <c r="G153" s="66" t="s">
        <v>16</v>
      </c>
      <c r="H153" s="77"/>
      <c r="I153" s="67">
        <v>741.03250000000014</v>
      </c>
      <c r="J153" s="44">
        <f t="shared" si="1"/>
        <v>-23260585.675499972</v>
      </c>
    </row>
    <row r="154" spans="3:10" s="27" customFormat="1" ht="18" thickTop="1" thickBot="1" x14ac:dyDescent="0.25">
      <c r="C154" s="104"/>
      <c r="D154" s="64">
        <v>45253</v>
      </c>
      <c r="E154" s="64" t="s">
        <v>204</v>
      </c>
      <c r="F154" s="68">
        <v>9088</v>
      </c>
      <c r="G154" s="66" t="s">
        <v>47</v>
      </c>
      <c r="H154" s="77"/>
      <c r="I154" s="67">
        <v>18130.2775</v>
      </c>
      <c r="J154" s="44">
        <f t="shared" si="1"/>
        <v>-23278715.952999972</v>
      </c>
    </row>
    <row r="155" spans="3:10" s="27" customFormat="1" ht="30" thickTop="1" thickBot="1" x14ac:dyDescent="0.25">
      <c r="C155" s="104"/>
      <c r="D155" s="64">
        <v>45253</v>
      </c>
      <c r="E155" s="64" t="s">
        <v>205</v>
      </c>
      <c r="F155" s="68">
        <v>9089</v>
      </c>
      <c r="G155" s="66" t="s">
        <v>16</v>
      </c>
      <c r="H155" s="77"/>
      <c r="I155" s="67"/>
      <c r="J155" s="44">
        <f t="shared" si="1"/>
        <v>-23278715.952999972</v>
      </c>
    </row>
    <row r="156" spans="3:10" s="27" customFormat="1" ht="30" thickTop="1" thickBot="1" x14ac:dyDescent="0.25">
      <c r="C156" s="104"/>
      <c r="D156" s="64">
        <v>45253</v>
      </c>
      <c r="E156" s="64" t="s">
        <v>205</v>
      </c>
      <c r="F156" s="68">
        <v>9089</v>
      </c>
      <c r="G156" s="66" t="s">
        <v>66</v>
      </c>
      <c r="H156" s="77"/>
      <c r="I156" s="67">
        <v>17514</v>
      </c>
      <c r="J156" s="44">
        <f t="shared" si="1"/>
        <v>-23296229.952999972</v>
      </c>
    </row>
    <row r="157" spans="3:10" s="27" customFormat="1" ht="30" thickTop="1" thickBot="1" x14ac:dyDescent="0.25">
      <c r="C157" s="104"/>
      <c r="D157" s="64">
        <v>45253</v>
      </c>
      <c r="E157" s="64" t="s">
        <v>206</v>
      </c>
      <c r="F157" s="68">
        <v>9090</v>
      </c>
      <c r="G157" s="66" t="s">
        <v>16</v>
      </c>
      <c r="H157" s="77"/>
      <c r="I157" s="67"/>
      <c r="J157" s="44">
        <f t="shared" si="1"/>
        <v>-23296229.952999972</v>
      </c>
    </row>
    <row r="158" spans="3:10" s="27" customFormat="1" ht="18" thickTop="1" thickBot="1" x14ac:dyDescent="0.25">
      <c r="C158" s="104"/>
      <c r="D158" s="64">
        <v>45253</v>
      </c>
      <c r="E158" s="64" t="s">
        <v>206</v>
      </c>
      <c r="F158" s="68">
        <v>9090</v>
      </c>
      <c r="G158" s="66" t="s">
        <v>59</v>
      </c>
      <c r="H158" s="77"/>
      <c r="I158" s="67">
        <v>765663.63</v>
      </c>
      <c r="J158" s="44">
        <f t="shared" si="1"/>
        <v>-24061893.582999971</v>
      </c>
    </row>
    <row r="159" spans="3:10" s="27" customFormat="1" ht="30" thickTop="1" thickBot="1" x14ac:dyDescent="0.25">
      <c r="C159" s="104"/>
      <c r="D159" s="64">
        <v>45253</v>
      </c>
      <c r="E159" s="64" t="s">
        <v>207</v>
      </c>
      <c r="F159" s="68">
        <v>9091</v>
      </c>
      <c r="G159" s="66" t="s">
        <v>16</v>
      </c>
      <c r="H159" s="77"/>
      <c r="I159" s="67"/>
      <c r="J159" s="44">
        <f t="shared" si="1"/>
        <v>-24061893.582999971</v>
      </c>
    </row>
    <row r="160" spans="3:10" s="27" customFormat="1" ht="44.25" thickTop="1" thickBot="1" x14ac:dyDescent="0.25">
      <c r="C160" s="104"/>
      <c r="D160" s="64">
        <v>45253</v>
      </c>
      <c r="E160" s="64" t="s">
        <v>207</v>
      </c>
      <c r="F160" s="68">
        <v>9091</v>
      </c>
      <c r="G160" s="66" t="s">
        <v>60</v>
      </c>
      <c r="H160" s="77"/>
      <c r="I160" s="67">
        <v>134534.39999999999</v>
      </c>
      <c r="J160" s="44">
        <f t="shared" si="1"/>
        <v>-24196427.982999969</v>
      </c>
    </row>
    <row r="161" spans="3:10" s="27" customFormat="1" ht="30" thickTop="1" thickBot="1" x14ac:dyDescent="0.25">
      <c r="C161" s="104"/>
      <c r="D161" s="64">
        <v>45253</v>
      </c>
      <c r="E161" s="64" t="s">
        <v>208</v>
      </c>
      <c r="F161" s="68">
        <v>9092</v>
      </c>
      <c r="G161" s="66" t="s">
        <v>16</v>
      </c>
      <c r="H161" s="77"/>
      <c r="I161" s="67">
        <v>7000</v>
      </c>
      <c r="J161" s="44">
        <f t="shared" si="1"/>
        <v>-24203427.982999969</v>
      </c>
    </row>
    <row r="162" spans="3:10" s="27" customFormat="1" ht="30" thickTop="1" thickBot="1" x14ac:dyDescent="0.25">
      <c r="C162" s="104"/>
      <c r="D162" s="64">
        <v>45253</v>
      </c>
      <c r="E162" s="64" t="s">
        <v>208</v>
      </c>
      <c r="F162" s="68">
        <v>9092</v>
      </c>
      <c r="G162" s="66" t="s">
        <v>57</v>
      </c>
      <c r="H162" s="77"/>
      <c r="I162" s="67">
        <v>133000</v>
      </c>
      <c r="J162" s="44">
        <f t="shared" si="1"/>
        <v>-24336427.982999969</v>
      </c>
    </row>
    <row r="163" spans="3:10" s="27" customFormat="1" ht="30" thickTop="1" thickBot="1" x14ac:dyDescent="0.25">
      <c r="C163" s="104"/>
      <c r="D163" s="64">
        <v>45253</v>
      </c>
      <c r="E163" s="64" t="s">
        <v>209</v>
      </c>
      <c r="F163" s="68">
        <v>9093</v>
      </c>
      <c r="G163" s="66" t="s">
        <v>16</v>
      </c>
      <c r="H163" s="77"/>
      <c r="I163" s="67">
        <v>3308.65</v>
      </c>
      <c r="J163" s="44">
        <f t="shared" si="1"/>
        <v>-24339736.632999968</v>
      </c>
    </row>
    <row r="164" spans="3:10" s="27" customFormat="1" ht="30" thickTop="1" thickBot="1" x14ac:dyDescent="0.25">
      <c r="C164" s="104"/>
      <c r="D164" s="64">
        <v>45253</v>
      </c>
      <c r="E164" s="64" t="s">
        <v>209</v>
      </c>
      <c r="F164" s="68">
        <v>9093</v>
      </c>
      <c r="G164" s="66" t="s">
        <v>67</v>
      </c>
      <c r="H164" s="77"/>
      <c r="I164" s="67">
        <v>3573.3419999999996</v>
      </c>
      <c r="J164" s="44">
        <f t="shared" si="1"/>
        <v>-24343309.974999968</v>
      </c>
    </row>
    <row r="165" spans="3:10" s="27" customFormat="1" ht="18" thickTop="1" thickBot="1" x14ac:dyDescent="0.25">
      <c r="C165" s="104"/>
      <c r="D165" s="64">
        <v>45253</v>
      </c>
      <c r="E165" s="64" t="s">
        <v>209</v>
      </c>
      <c r="F165" s="68">
        <v>9093</v>
      </c>
      <c r="G165" s="66" t="s">
        <v>81</v>
      </c>
      <c r="H165" s="77"/>
      <c r="I165" s="67">
        <v>71202.148000000001</v>
      </c>
      <c r="J165" s="44">
        <f t="shared" si="1"/>
        <v>-24414512.122999966</v>
      </c>
    </row>
    <row r="166" spans="3:10" s="27" customFormat="1" ht="30" thickTop="1" thickBot="1" x14ac:dyDescent="0.25">
      <c r="C166" s="104"/>
      <c r="D166" s="64">
        <v>45253</v>
      </c>
      <c r="E166" s="64" t="s">
        <v>210</v>
      </c>
      <c r="F166" s="65">
        <v>9094</v>
      </c>
      <c r="G166" s="194" t="s">
        <v>16</v>
      </c>
      <c r="H166" s="77"/>
      <c r="I166" s="67">
        <v>1750</v>
      </c>
      <c r="J166" s="44">
        <f t="shared" si="1"/>
        <v>-24416262.122999966</v>
      </c>
    </row>
    <row r="167" spans="3:10" s="27" customFormat="1" ht="30" thickTop="1" thickBot="1" x14ac:dyDescent="0.25">
      <c r="C167" s="104"/>
      <c r="D167" s="64">
        <v>45253</v>
      </c>
      <c r="E167" s="64" t="s">
        <v>210</v>
      </c>
      <c r="F167" s="68">
        <v>9094</v>
      </c>
      <c r="G167" s="66" t="s">
        <v>67</v>
      </c>
      <c r="H167" s="77"/>
      <c r="I167" s="67">
        <v>1890</v>
      </c>
      <c r="J167" s="44">
        <f t="shared" si="1"/>
        <v>-24418152.122999966</v>
      </c>
    </row>
    <row r="168" spans="3:10" s="27" customFormat="1" ht="18" thickTop="1" thickBot="1" x14ac:dyDescent="0.25">
      <c r="C168" s="104"/>
      <c r="D168" s="64">
        <v>45253</v>
      </c>
      <c r="E168" s="64" t="s">
        <v>210</v>
      </c>
      <c r="F168" s="68">
        <v>9094</v>
      </c>
      <c r="G168" s="66" t="s">
        <v>81</v>
      </c>
      <c r="H168" s="77"/>
      <c r="I168" s="67">
        <v>37660</v>
      </c>
      <c r="J168" s="44">
        <f t="shared" si="1"/>
        <v>-24455812.122999966</v>
      </c>
    </row>
    <row r="169" spans="3:10" s="27" customFormat="1" ht="30" thickTop="1" thickBot="1" x14ac:dyDescent="0.25">
      <c r="C169" s="104"/>
      <c r="D169" s="64">
        <v>45254</v>
      </c>
      <c r="E169" s="64"/>
      <c r="F169" s="68"/>
      <c r="G169" s="66" t="s">
        <v>22</v>
      </c>
      <c r="H169" s="77">
        <v>369205</v>
      </c>
      <c r="I169" s="67"/>
      <c r="J169" s="44">
        <f t="shared" si="1"/>
        <v>-24086607.122999966</v>
      </c>
    </row>
    <row r="170" spans="3:10" s="27" customFormat="1" ht="30" thickTop="1" thickBot="1" x14ac:dyDescent="0.25">
      <c r="C170" s="104"/>
      <c r="D170" s="64">
        <v>45254</v>
      </c>
      <c r="E170" s="64" t="s">
        <v>211</v>
      </c>
      <c r="F170" s="68">
        <v>9095</v>
      </c>
      <c r="G170" s="66" t="s">
        <v>16</v>
      </c>
      <c r="H170" s="77"/>
      <c r="I170" s="67">
        <v>46417.5</v>
      </c>
      <c r="J170" s="44">
        <f t="shared" si="1"/>
        <v>-24133024.622999966</v>
      </c>
    </row>
    <row r="171" spans="3:10" s="27" customFormat="1" ht="18" thickTop="1" thickBot="1" x14ac:dyDescent="0.25">
      <c r="C171" s="104"/>
      <c r="D171" s="64">
        <v>45254</v>
      </c>
      <c r="E171" s="64" t="s">
        <v>211</v>
      </c>
      <c r="F171" s="68">
        <v>9095</v>
      </c>
      <c r="G171" s="66" t="s">
        <v>212</v>
      </c>
      <c r="H171" s="77"/>
      <c r="I171" s="67">
        <v>1049035.5</v>
      </c>
      <c r="J171" s="44">
        <f t="shared" si="1"/>
        <v>-25182060.122999966</v>
      </c>
    </row>
    <row r="172" spans="3:10" s="27" customFormat="1" ht="30" thickTop="1" thickBot="1" x14ac:dyDescent="0.25">
      <c r="C172" s="104"/>
      <c r="D172" s="64">
        <v>45254</v>
      </c>
      <c r="E172" s="64" t="s">
        <v>213</v>
      </c>
      <c r="F172" s="68">
        <v>9096</v>
      </c>
      <c r="G172" s="66" t="s">
        <v>16</v>
      </c>
      <c r="H172" s="77"/>
      <c r="I172" s="67">
        <v>348</v>
      </c>
      <c r="J172" s="44">
        <f t="shared" si="1"/>
        <v>-25182408.122999966</v>
      </c>
    </row>
    <row r="173" spans="3:10" s="27" customFormat="1" ht="18" thickTop="1" thickBot="1" x14ac:dyDescent="0.25">
      <c r="C173" s="104"/>
      <c r="D173" s="64">
        <v>45254</v>
      </c>
      <c r="E173" s="64" t="s">
        <v>213</v>
      </c>
      <c r="F173" s="68">
        <v>9096</v>
      </c>
      <c r="G173" s="66" t="s">
        <v>212</v>
      </c>
      <c r="H173" s="77"/>
      <c r="I173" s="67">
        <v>7864.7999999999993</v>
      </c>
      <c r="J173" s="44">
        <f t="shared" si="1"/>
        <v>-25190272.922999967</v>
      </c>
    </row>
    <row r="174" spans="3:10" s="27" customFormat="1" ht="30" thickTop="1" thickBot="1" x14ac:dyDescent="0.25">
      <c r="C174" s="104"/>
      <c r="D174" s="64">
        <v>45254</v>
      </c>
      <c r="E174" s="64" t="s">
        <v>214</v>
      </c>
      <c r="F174" s="68">
        <v>9097</v>
      </c>
      <c r="G174" s="66" t="s">
        <v>16</v>
      </c>
      <c r="H174" s="77"/>
      <c r="I174" s="67">
        <v>1914</v>
      </c>
      <c r="J174" s="44">
        <f t="shared" si="1"/>
        <v>-25192186.922999967</v>
      </c>
    </row>
    <row r="175" spans="3:10" s="27" customFormat="1" ht="18" thickTop="1" thickBot="1" x14ac:dyDescent="0.25">
      <c r="C175" s="104"/>
      <c r="D175" s="64">
        <v>45254</v>
      </c>
      <c r="E175" s="64" t="s">
        <v>214</v>
      </c>
      <c r="F175" s="68">
        <v>9097</v>
      </c>
      <c r="G175" s="66" t="s">
        <v>212</v>
      </c>
      <c r="H175" s="77"/>
      <c r="I175" s="67">
        <v>43256.4</v>
      </c>
      <c r="J175" s="44">
        <f t="shared" si="1"/>
        <v>-25235443.322999965</v>
      </c>
    </row>
    <row r="176" spans="3:10" s="27" customFormat="1" ht="30" thickTop="1" thickBot="1" x14ac:dyDescent="0.25">
      <c r="C176" s="104"/>
      <c r="D176" s="64">
        <v>45254</v>
      </c>
      <c r="E176" s="64" t="s">
        <v>215</v>
      </c>
      <c r="F176" s="68">
        <v>9098</v>
      </c>
      <c r="G176" s="66" t="s">
        <v>16</v>
      </c>
      <c r="H176" s="77"/>
      <c r="I176" s="67">
        <v>82003.600000000006</v>
      </c>
      <c r="J176" s="44">
        <f t="shared" si="1"/>
        <v>-25317446.922999967</v>
      </c>
    </row>
    <row r="177" spans="3:10" s="27" customFormat="1" ht="18" thickTop="1" thickBot="1" x14ac:dyDescent="0.25">
      <c r="C177" s="104"/>
      <c r="D177" s="64">
        <v>45254</v>
      </c>
      <c r="E177" s="64" t="s">
        <v>215</v>
      </c>
      <c r="F177" s="68">
        <v>9098</v>
      </c>
      <c r="G177" s="66" t="s">
        <v>84</v>
      </c>
      <c r="H177" s="77"/>
      <c r="I177" s="67">
        <v>1558068.4</v>
      </c>
      <c r="J177" s="44">
        <f t="shared" si="1"/>
        <v>-26875515.322999965</v>
      </c>
    </row>
    <row r="178" spans="3:10" s="27" customFormat="1" ht="30" thickTop="1" thickBot="1" x14ac:dyDescent="0.25">
      <c r="C178" s="104"/>
      <c r="D178" s="64">
        <v>45254</v>
      </c>
      <c r="E178" s="64" t="s">
        <v>216</v>
      </c>
      <c r="F178" s="68">
        <v>9099</v>
      </c>
      <c r="G178" s="66" t="s">
        <v>16</v>
      </c>
      <c r="H178" s="77"/>
      <c r="I178" s="67">
        <v>25000</v>
      </c>
      <c r="J178" s="44">
        <f t="shared" si="1"/>
        <v>-26900515.322999965</v>
      </c>
    </row>
    <row r="179" spans="3:10" s="27" customFormat="1" ht="18" thickTop="1" thickBot="1" x14ac:dyDescent="0.25">
      <c r="C179" s="104"/>
      <c r="D179" s="64">
        <v>45254</v>
      </c>
      <c r="E179" s="64" t="s">
        <v>216</v>
      </c>
      <c r="F179" s="68">
        <v>9099</v>
      </c>
      <c r="G179" s="66" t="s">
        <v>84</v>
      </c>
      <c r="H179" s="77"/>
      <c r="I179" s="67">
        <v>549520</v>
      </c>
      <c r="J179" s="44">
        <f t="shared" si="1"/>
        <v>-27450035.322999965</v>
      </c>
    </row>
    <row r="180" spans="3:10" s="27" customFormat="1" ht="30" thickTop="1" thickBot="1" x14ac:dyDescent="0.25">
      <c r="C180" s="104"/>
      <c r="D180" s="64">
        <v>45254</v>
      </c>
      <c r="E180" s="64" t="s">
        <v>217</v>
      </c>
      <c r="F180" s="68">
        <v>9100</v>
      </c>
      <c r="G180" s="66" t="s">
        <v>16</v>
      </c>
      <c r="H180" s="77"/>
      <c r="I180" s="67">
        <v>8250</v>
      </c>
      <c r="J180" s="44">
        <f t="shared" si="1"/>
        <v>-27458285.322999965</v>
      </c>
    </row>
    <row r="181" spans="3:10" s="27" customFormat="1" ht="18" thickTop="1" thickBot="1" x14ac:dyDescent="0.25">
      <c r="C181" s="104"/>
      <c r="D181" s="64">
        <v>45254</v>
      </c>
      <c r="E181" s="64" t="s">
        <v>217</v>
      </c>
      <c r="F181" s="68">
        <v>9100</v>
      </c>
      <c r="G181" s="66" t="s">
        <v>218</v>
      </c>
      <c r="H181" s="77"/>
      <c r="I181" s="67">
        <v>156750</v>
      </c>
      <c r="J181" s="44">
        <f t="shared" si="1"/>
        <v>-27615035.322999965</v>
      </c>
    </row>
    <row r="182" spans="3:10" s="27" customFormat="1" ht="30" thickTop="1" thickBot="1" x14ac:dyDescent="0.25">
      <c r="C182" s="104"/>
      <c r="D182" s="64">
        <v>45254</v>
      </c>
      <c r="E182" s="64" t="s">
        <v>219</v>
      </c>
      <c r="F182" s="68">
        <v>9101</v>
      </c>
      <c r="G182" s="66" t="s">
        <v>16</v>
      </c>
      <c r="H182" s="77"/>
      <c r="I182" s="67">
        <v>2013</v>
      </c>
      <c r="J182" s="44">
        <f t="shared" si="1"/>
        <v>-27617048.322999965</v>
      </c>
    </row>
    <row r="183" spans="3:10" s="27" customFormat="1" ht="30" thickTop="1" thickBot="1" x14ac:dyDescent="0.25">
      <c r="C183" s="104"/>
      <c r="D183" s="64">
        <v>45254</v>
      </c>
      <c r="E183" s="64" t="s">
        <v>219</v>
      </c>
      <c r="F183" s="68">
        <v>9101</v>
      </c>
      <c r="G183" s="66" t="s">
        <v>67</v>
      </c>
      <c r="H183" s="77"/>
      <c r="I183" s="67">
        <v>2174.04</v>
      </c>
      <c r="J183" s="44">
        <f t="shared" si="1"/>
        <v>-27619222.362999965</v>
      </c>
    </row>
    <row r="184" spans="3:10" s="27" customFormat="1" ht="18" thickTop="1" thickBot="1" x14ac:dyDescent="0.25">
      <c r="C184" s="104"/>
      <c r="D184" s="64">
        <v>45254</v>
      </c>
      <c r="E184" s="64" t="s">
        <v>219</v>
      </c>
      <c r="F184" s="68">
        <v>9101</v>
      </c>
      <c r="G184" s="66" t="s">
        <v>220</v>
      </c>
      <c r="H184" s="77"/>
      <c r="I184" s="67">
        <v>43319.76</v>
      </c>
      <c r="J184" s="44">
        <f t="shared" si="1"/>
        <v>-27662542.122999966</v>
      </c>
    </row>
    <row r="185" spans="3:10" s="27" customFormat="1" ht="30" thickTop="1" thickBot="1" x14ac:dyDescent="0.25">
      <c r="C185" s="104"/>
      <c r="D185" s="64">
        <v>45257</v>
      </c>
      <c r="E185" s="64" t="s">
        <v>278</v>
      </c>
      <c r="F185" s="68">
        <v>9102</v>
      </c>
      <c r="G185" s="66" t="s">
        <v>16</v>
      </c>
      <c r="H185" s="77"/>
      <c r="I185" s="67">
        <v>15721.679999999998</v>
      </c>
      <c r="J185" s="44">
        <f t="shared" si="1"/>
        <v>-27678263.802999966</v>
      </c>
    </row>
    <row r="186" spans="3:10" s="27" customFormat="1" ht="30" thickTop="1" thickBot="1" x14ac:dyDescent="0.25">
      <c r="C186" s="104"/>
      <c r="D186" s="64">
        <v>45257</v>
      </c>
      <c r="E186" s="64" t="s">
        <v>278</v>
      </c>
      <c r="F186" s="68">
        <v>9102</v>
      </c>
      <c r="G186" s="66" t="s">
        <v>221</v>
      </c>
      <c r="H186" s="77"/>
      <c r="I186" s="67">
        <v>364879.92</v>
      </c>
      <c r="J186" s="44">
        <f t="shared" si="1"/>
        <v>-28043143.722999968</v>
      </c>
    </row>
    <row r="187" spans="3:10" s="27" customFormat="1" ht="30" thickTop="1" thickBot="1" x14ac:dyDescent="0.25">
      <c r="C187" s="104"/>
      <c r="D187" s="64">
        <v>45257</v>
      </c>
      <c r="E187" s="64" t="s">
        <v>279</v>
      </c>
      <c r="F187" s="68">
        <v>9103</v>
      </c>
      <c r="G187" s="66" t="s">
        <v>16</v>
      </c>
      <c r="H187" s="77"/>
      <c r="I187" s="67">
        <v>68377.892000000007</v>
      </c>
      <c r="J187" s="44">
        <f t="shared" si="1"/>
        <v>-28111521.614999969</v>
      </c>
    </row>
    <row r="188" spans="3:10" s="27" customFormat="1" ht="18" thickTop="1" thickBot="1" x14ac:dyDescent="0.25">
      <c r="C188" s="104"/>
      <c r="D188" s="64">
        <v>45257</v>
      </c>
      <c r="E188" s="64" t="s">
        <v>279</v>
      </c>
      <c r="F188" s="68">
        <v>9103</v>
      </c>
      <c r="G188" s="66" t="s">
        <v>222</v>
      </c>
      <c r="H188" s="77"/>
      <c r="I188" s="67">
        <v>1299179.9480000001</v>
      </c>
      <c r="J188" s="44">
        <f t="shared" si="1"/>
        <v>-29410701.562999967</v>
      </c>
    </row>
    <row r="189" spans="3:10" s="27" customFormat="1" ht="30" thickTop="1" thickBot="1" x14ac:dyDescent="0.25">
      <c r="C189" s="104"/>
      <c r="D189" s="64">
        <v>45257</v>
      </c>
      <c r="E189" s="64" t="s">
        <v>280</v>
      </c>
      <c r="F189" s="68">
        <v>9104</v>
      </c>
      <c r="G189" s="66" t="s">
        <v>16</v>
      </c>
      <c r="H189" s="77"/>
      <c r="I189" s="67">
        <v>14745.785000000002</v>
      </c>
      <c r="J189" s="44">
        <f t="shared" ref="J189:J252" si="2">J188+H189-I189</f>
        <v>-29425447.347999968</v>
      </c>
    </row>
    <row r="190" spans="3:10" s="27" customFormat="1" ht="30" thickTop="1" thickBot="1" x14ac:dyDescent="0.25">
      <c r="C190" s="104"/>
      <c r="D190" s="64">
        <v>45257</v>
      </c>
      <c r="E190" s="64" t="s">
        <v>280</v>
      </c>
      <c r="F190" s="68">
        <v>9104</v>
      </c>
      <c r="G190" s="66" t="s">
        <v>83</v>
      </c>
      <c r="H190" s="77"/>
      <c r="I190" s="67">
        <v>333253.91500000004</v>
      </c>
      <c r="J190" s="44">
        <f t="shared" si="2"/>
        <v>-29758701.262999967</v>
      </c>
    </row>
    <row r="191" spans="3:10" s="27" customFormat="1" ht="30" thickTop="1" thickBot="1" x14ac:dyDescent="0.25">
      <c r="C191" s="104"/>
      <c r="D191" s="64">
        <v>45258</v>
      </c>
      <c r="E191" s="64"/>
      <c r="F191" s="68"/>
      <c r="G191" s="66" t="s">
        <v>22</v>
      </c>
      <c r="H191" s="77">
        <v>943225.36</v>
      </c>
      <c r="I191" s="67"/>
      <c r="J191" s="44">
        <f t="shared" si="2"/>
        <v>-28815475.902999967</v>
      </c>
    </row>
    <row r="192" spans="3:10" s="27" customFormat="1" ht="30" thickTop="1" thickBot="1" x14ac:dyDescent="0.25">
      <c r="C192" s="104"/>
      <c r="D192" s="64">
        <v>45258</v>
      </c>
      <c r="E192" s="64" t="s">
        <v>223</v>
      </c>
      <c r="F192" s="68">
        <v>9104</v>
      </c>
      <c r="G192" s="66" t="s">
        <v>16</v>
      </c>
      <c r="H192" s="77"/>
      <c r="I192" s="67">
        <v>20010.53</v>
      </c>
      <c r="J192" s="44">
        <f t="shared" si="2"/>
        <v>-28835486.432999969</v>
      </c>
    </row>
    <row r="193" spans="3:10" s="27" customFormat="1" ht="18" thickTop="1" thickBot="1" x14ac:dyDescent="0.25">
      <c r="C193" s="104"/>
      <c r="D193" s="64">
        <v>45258</v>
      </c>
      <c r="E193" s="64" t="s">
        <v>223</v>
      </c>
      <c r="F193" s="68">
        <v>9104</v>
      </c>
      <c r="G193" s="66" t="s">
        <v>224</v>
      </c>
      <c r="H193" s="77"/>
      <c r="I193" s="67">
        <v>439687.67</v>
      </c>
      <c r="J193" s="44">
        <f t="shared" si="2"/>
        <v>-29275174.10299997</v>
      </c>
    </row>
    <row r="194" spans="3:10" s="27" customFormat="1" ht="30" thickTop="1" thickBot="1" x14ac:dyDescent="0.25">
      <c r="C194" s="104"/>
      <c r="D194" s="64">
        <v>45258</v>
      </c>
      <c r="E194" s="64" t="s">
        <v>225</v>
      </c>
      <c r="F194" s="68">
        <v>9105</v>
      </c>
      <c r="G194" s="66" t="s">
        <v>16</v>
      </c>
      <c r="H194" s="77"/>
      <c r="I194" s="67">
        <v>58800</v>
      </c>
      <c r="J194" s="44">
        <f t="shared" si="2"/>
        <v>-29333974.10299997</v>
      </c>
    </row>
    <row r="195" spans="3:10" s="27" customFormat="1" ht="18" thickTop="1" thickBot="1" x14ac:dyDescent="0.25">
      <c r="C195" s="104"/>
      <c r="D195" s="64">
        <v>45258</v>
      </c>
      <c r="E195" s="64" t="s">
        <v>225</v>
      </c>
      <c r="F195" s="68">
        <v>9105</v>
      </c>
      <c r="G195" s="66" t="s">
        <v>85</v>
      </c>
      <c r="H195" s="77"/>
      <c r="I195" s="67">
        <v>1328880</v>
      </c>
      <c r="J195" s="44">
        <f t="shared" si="2"/>
        <v>-30662854.10299997</v>
      </c>
    </row>
    <row r="196" spans="3:10" s="27" customFormat="1" ht="30" thickTop="1" thickBot="1" x14ac:dyDescent="0.25">
      <c r="C196" s="104"/>
      <c r="D196" s="64">
        <v>45258</v>
      </c>
      <c r="E196" s="64" t="s">
        <v>226</v>
      </c>
      <c r="F196" s="68">
        <v>9106</v>
      </c>
      <c r="G196" s="66" t="s">
        <v>16</v>
      </c>
      <c r="H196" s="77"/>
      <c r="I196" s="67">
        <v>70104.400000000009</v>
      </c>
      <c r="J196" s="44">
        <f t="shared" si="2"/>
        <v>-30732958.502999969</v>
      </c>
    </row>
    <row r="197" spans="3:10" s="27" customFormat="1" ht="18" thickTop="1" thickBot="1" x14ac:dyDescent="0.25">
      <c r="C197" s="104"/>
      <c r="D197" s="64">
        <v>45258</v>
      </c>
      <c r="E197" s="64" t="s">
        <v>226</v>
      </c>
      <c r="F197" s="68">
        <v>9106</v>
      </c>
      <c r="G197" s="66" t="s">
        <v>227</v>
      </c>
      <c r="H197" s="77"/>
      <c r="I197" s="67">
        <v>1331983.6000000001</v>
      </c>
      <c r="J197" s="44">
        <f t="shared" si="2"/>
        <v>-32064942.10299997</v>
      </c>
    </row>
    <row r="198" spans="3:10" s="27" customFormat="1" ht="30" thickTop="1" thickBot="1" x14ac:dyDescent="0.25">
      <c r="C198" s="104"/>
      <c r="D198" s="64">
        <v>45258</v>
      </c>
      <c r="E198" s="64" t="s">
        <v>228</v>
      </c>
      <c r="F198" s="68">
        <v>9107</v>
      </c>
      <c r="G198" s="66" t="s">
        <v>16</v>
      </c>
      <c r="H198" s="77"/>
      <c r="I198" s="67">
        <v>6916.35</v>
      </c>
      <c r="J198" s="44">
        <f t="shared" si="2"/>
        <v>-32071858.452999972</v>
      </c>
    </row>
    <row r="199" spans="3:10" s="27" customFormat="1" ht="18" thickTop="1" thickBot="1" x14ac:dyDescent="0.25">
      <c r="C199" s="104"/>
      <c r="D199" s="64">
        <v>45258</v>
      </c>
      <c r="E199" s="64" t="s">
        <v>228</v>
      </c>
      <c r="F199" s="68">
        <v>9107</v>
      </c>
      <c r="G199" s="66" t="s">
        <v>227</v>
      </c>
      <c r="H199" s="77"/>
      <c r="I199" s="67">
        <v>131410.65</v>
      </c>
      <c r="J199" s="44">
        <f t="shared" si="2"/>
        <v>-32203269.10299997</v>
      </c>
    </row>
    <row r="200" spans="3:10" s="27" customFormat="1" ht="30" thickTop="1" thickBot="1" x14ac:dyDescent="0.25">
      <c r="C200" s="104"/>
      <c r="D200" s="64">
        <v>45258</v>
      </c>
      <c r="E200" s="64" t="s">
        <v>229</v>
      </c>
      <c r="F200" s="68">
        <v>9108</v>
      </c>
      <c r="G200" s="66" t="s">
        <v>16</v>
      </c>
      <c r="H200" s="77"/>
      <c r="I200" s="67">
        <v>13750</v>
      </c>
      <c r="J200" s="44">
        <f t="shared" si="2"/>
        <v>-32217019.10299997</v>
      </c>
    </row>
    <row r="201" spans="3:10" s="27" customFormat="1" ht="18" thickTop="1" thickBot="1" x14ac:dyDescent="0.25">
      <c r="C201" s="104"/>
      <c r="D201" s="64">
        <v>45258</v>
      </c>
      <c r="E201" s="64" t="s">
        <v>229</v>
      </c>
      <c r="F201" s="68">
        <v>9108</v>
      </c>
      <c r="G201" s="66" t="s">
        <v>227</v>
      </c>
      <c r="H201" s="77"/>
      <c r="I201" s="67">
        <v>261250</v>
      </c>
      <c r="J201" s="44">
        <f t="shared" si="2"/>
        <v>-32478269.10299997</v>
      </c>
    </row>
    <row r="202" spans="3:10" s="27" customFormat="1" ht="30" thickTop="1" thickBot="1" x14ac:dyDescent="0.25">
      <c r="C202" s="104"/>
      <c r="D202" s="64">
        <v>45258</v>
      </c>
      <c r="E202" s="64" t="s">
        <v>230</v>
      </c>
      <c r="F202" s="68">
        <v>9109</v>
      </c>
      <c r="G202" s="66" t="s">
        <v>16</v>
      </c>
      <c r="H202" s="77"/>
      <c r="I202" s="67">
        <v>4638</v>
      </c>
      <c r="J202" s="44">
        <f t="shared" si="2"/>
        <v>-32482907.10299997</v>
      </c>
    </row>
    <row r="203" spans="3:10" s="27" customFormat="1" ht="18" thickTop="1" thickBot="1" x14ac:dyDescent="0.25">
      <c r="C203" s="104"/>
      <c r="D203" s="64">
        <v>45258</v>
      </c>
      <c r="E203" s="64" t="s">
        <v>230</v>
      </c>
      <c r="F203" s="68">
        <v>9109</v>
      </c>
      <c r="G203" s="66" t="s">
        <v>227</v>
      </c>
      <c r="H203" s="77"/>
      <c r="I203" s="67">
        <v>88122</v>
      </c>
      <c r="J203" s="44">
        <f t="shared" si="2"/>
        <v>-32571029.10299997</v>
      </c>
    </row>
    <row r="204" spans="3:10" s="27" customFormat="1" ht="30" thickTop="1" thickBot="1" x14ac:dyDescent="0.25">
      <c r="C204" s="104"/>
      <c r="D204" s="64">
        <v>45258</v>
      </c>
      <c r="E204" s="64" t="s">
        <v>231</v>
      </c>
      <c r="F204" s="68">
        <v>9110</v>
      </c>
      <c r="G204" s="66" t="s">
        <v>16</v>
      </c>
      <c r="H204" s="77"/>
      <c r="I204" s="67">
        <v>8924</v>
      </c>
      <c r="J204" s="44">
        <f t="shared" si="2"/>
        <v>-32579953.10299997</v>
      </c>
    </row>
    <row r="205" spans="3:10" s="27" customFormat="1" ht="18" thickTop="1" thickBot="1" x14ac:dyDescent="0.25">
      <c r="C205" s="104"/>
      <c r="D205" s="64">
        <v>45258</v>
      </c>
      <c r="E205" s="64" t="s">
        <v>231</v>
      </c>
      <c r="F205" s="68">
        <v>9110</v>
      </c>
      <c r="G205" s="66" t="s">
        <v>227</v>
      </c>
      <c r="H205" s="77"/>
      <c r="I205" s="67">
        <v>169556</v>
      </c>
      <c r="J205" s="44">
        <f t="shared" si="2"/>
        <v>-32749509.10299997</v>
      </c>
    </row>
    <row r="206" spans="3:10" s="27" customFormat="1" ht="30" thickTop="1" thickBot="1" x14ac:dyDescent="0.25">
      <c r="C206" s="104"/>
      <c r="D206" s="64">
        <v>45258</v>
      </c>
      <c r="E206" s="64" t="s">
        <v>232</v>
      </c>
      <c r="F206" s="68">
        <v>9111</v>
      </c>
      <c r="G206" s="66" t="s">
        <v>16</v>
      </c>
      <c r="H206" s="77"/>
      <c r="I206" s="67">
        <v>1313.5600000000002</v>
      </c>
      <c r="J206" s="44">
        <f t="shared" si="2"/>
        <v>-32750822.662999969</v>
      </c>
    </row>
    <row r="207" spans="3:10" s="27" customFormat="1" ht="18" thickTop="1" thickBot="1" x14ac:dyDescent="0.25">
      <c r="C207" s="104"/>
      <c r="D207" s="64">
        <v>45258</v>
      </c>
      <c r="E207" s="64" t="s">
        <v>232</v>
      </c>
      <c r="F207" s="68">
        <v>9111</v>
      </c>
      <c r="G207" s="66" t="s">
        <v>233</v>
      </c>
      <c r="H207" s="77"/>
      <c r="I207" s="67">
        <v>29686.46</v>
      </c>
      <c r="J207" s="44">
        <f t="shared" si="2"/>
        <v>-32780509.12299997</v>
      </c>
    </row>
    <row r="208" spans="3:10" s="27" customFormat="1" ht="30" thickTop="1" thickBot="1" x14ac:dyDescent="0.25">
      <c r="C208" s="104"/>
      <c r="D208" s="64">
        <v>45258</v>
      </c>
      <c r="E208" s="64" t="s">
        <v>234</v>
      </c>
      <c r="F208" s="68">
        <v>9112</v>
      </c>
      <c r="G208" s="66" t="s">
        <v>16</v>
      </c>
      <c r="H208" s="77"/>
      <c r="I208" s="67">
        <v>48000</v>
      </c>
      <c r="J208" s="44">
        <f t="shared" si="2"/>
        <v>-32828509.12299997</v>
      </c>
    </row>
    <row r="209" spans="3:10" s="27" customFormat="1" ht="18" thickTop="1" thickBot="1" x14ac:dyDescent="0.25">
      <c r="C209" s="104"/>
      <c r="D209" s="64">
        <v>45258</v>
      </c>
      <c r="E209" s="64" t="s">
        <v>234</v>
      </c>
      <c r="F209" s="68">
        <v>9112</v>
      </c>
      <c r="G209" s="66" t="s">
        <v>235</v>
      </c>
      <c r="H209" s="77"/>
      <c r="I209" s="67">
        <v>912000</v>
      </c>
      <c r="J209" s="44">
        <f t="shared" si="2"/>
        <v>-33740509.122999966</v>
      </c>
    </row>
    <row r="210" spans="3:10" s="27" customFormat="1" ht="30" thickTop="1" thickBot="1" x14ac:dyDescent="0.25">
      <c r="C210" s="104"/>
      <c r="D210" s="64">
        <v>45258</v>
      </c>
      <c r="E210" s="64" t="s">
        <v>236</v>
      </c>
      <c r="F210" s="68">
        <v>9113</v>
      </c>
      <c r="G210" s="66" t="s">
        <v>16</v>
      </c>
      <c r="H210" s="77"/>
      <c r="I210" s="67">
        <v>70720</v>
      </c>
      <c r="J210" s="44">
        <f t="shared" si="2"/>
        <v>-33811229.122999966</v>
      </c>
    </row>
    <row r="211" spans="3:10" s="27" customFormat="1" ht="18" thickTop="1" thickBot="1" x14ac:dyDescent="0.25">
      <c r="C211" s="104"/>
      <c r="D211" s="64">
        <v>45258</v>
      </c>
      <c r="E211" s="64" t="s">
        <v>236</v>
      </c>
      <c r="F211" s="68">
        <v>9113</v>
      </c>
      <c r="G211" s="66" t="s">
        <v>237</v>
      </c>
      <c r="H211" s="77"/>
      <c r="I211" s="67">
        <v>1343680</v>
      </c>
      <c r="J211" s="44">
        <f t="shared" si="2"/>
        <v>-35154909.122999966</v>
      </c>
    </row>
    <row r="212" spans="3:10" s="27" customFormat="1" ht="30" thickTop="1" thickBot="1" x14ac:dyDescent="0.25">
      <c r="C212" s="104"/>
      <c r="D212" s="64">
        <v>45258</v>
      </c>
      <c r="E212" s="64" t="s">
        <v>238</v>
      </c>
      <c r="F212" s="68">
        <v>9114</v>
      </c>
      <c r="G212" s="66" t="s">
        <v>16</v>
      </c>
      <c r="H212" s="77"/>
      <c r="I212" s="67">
        <v>10477.5</v>
      </c>
      <c r="J212" s="44">
        <f t="shared" si="2"/>
        <v>-35165386.622999966</v>
      </c>
    </row>
    <row r="213" spans="3:10" s="27" customFormat="1" ht="18" thickTop="1" thickBot="1" x14ac:dyDescent="0.25">
      <c r="C213" s="104"/>
      <c r="D213" s="64">
        <v>45258</v>
      </c>
      <c r="E213" s="64" t="s">
        <v>238</v>
      </c>
      <c r="F213" s="68">
        <v>9114</v>
      </c>
      <c r="G213" s="66" t="s">
        <v>237</v>
      </c>
      <c r="H213" s="77"/>
      <c r="I213" s="67">
        <v>199072.5</v>
      </c>
      <c r="J213" s="44">
        <f t="shared" si="2"/>
        <v>-35364459.122999966</v>
      </c>
    </row>
    <row r="214" spans="3:10" s="27" customFormat="1" ht="30" thickTop="1" thickBot="1" x14ac:dyDescent="0.25">
      <c r="C214" s="104"/>
      <c r="D214" s="64">
        <v>45258</v>
      </c>
      <c r="E214" s="64" t="s">
        <v>239</v>
      </c>
      <c r="F214" s="68">
        <v>9115</v>
      </c>
      <c r="G214" s="66" t="s">
        <v>16</v>
      </c>
      <c r="H214" s="77"/>
      <c r="I214" s="67">
        <v>9000</v>
      </c>
      <c r="J214" s="44">
        <f t="shared" si="2"/>
        <v>-35373459.122999966</v>
      </c>
    </row>
    <row r="215" spans="3:10" s="27" customFormat="1" ht="18" thickTop="1" thickBot="1" x14ac:dyDescent="0.25">
      <c r="C215" s="104"/>
      <c r="D215" s="64">
        <v>45258</v>
      </c>
      <c r="E215" s="64" t="s">
        <v>239</v>
      </c>
      <c r="F215" s="68">
        <v>9115</v>
      </c>
      <c r="G215" s="66" t="s">
        <v>237</v>
      </c>
      <c r="H215" s="77"/>
      <c r="I215" s="67">
        <v>171000</v>
      </c>
      <c r="J215" s="44">
        <f t="shared" si="2"/>
        <v>-35544459.122999966</v>
      </c>
    </row>
    <row r="216" spans="3:10" s="27" customFormat="1" ht="30" thickTop="1" thickBot="1" x14ac:dyDescent="0.25">
      <c r="C216" s="104"/>
      <c r="D216" s="64">
        <v>45258</v>
      </c>
      <c r="E216" s="64" t="s">
        <v>240</v>
      </c>
      <c r="F216" s="68">
        <v>9116</v>
      </c>
      <c r="G216" s="66" t="s">
        <v>16</v>
      </c>
      <c r="H216" s="77"/>
      <c r="I216" s="67">
        <v>23529</v>
      </c>
      <c r="J216" s="44">
        <f t="shared" si="2"/>
        <v>-35567988.122999966</v>
      </c>
    </row>
    <row r="217" spans="3:10" s="27" customFormat="1" ht="18" thickTop="1" thickBot="1" x14ac:dyDescent="0.25">
      <c r="C217" s="104"/>
      <c r="D217" s="64">
        <v>45258</v>
      </c>
      <c r="E217" s="64" t="s">
        <v>240</v>
      </c>
      <c r="F217" s="68">
        <v>9116</v>
      </c>
      <c r="G217" s="66" t="s">
        <v>241</v>
      </c>
      <c r="H217" s="77"/>
      <c r="I217" s="67">
        <v>531755.4</v>
      </c>
      <c r="J217" s="44">
        <f t="shared" si="2"/>
        <v>-36099743.522999965</v>
      </c>
    </row>
    <row r="218" spans="3:10" s="27" customFormat="1" ht="30" thickTop="1" thickBot="1" x14ac:dyDescent="0.25">
      <c r="C218" s="104"/>
      <c r="D218" s="64">
        <v>45258</v>
      </c>
      <c r="E218" s="64" t="s">
        <v>242</v>
      </c>
      <c r="F218" s="68">
        <v>9117</v>
      </c>
      <c r="G218" s="66" t="s">
        <v>16</v>
      </c>
      <c r="H218" s="77"/>
      <c r="I218" s="67">
        <v>69057.096000000005</v>
      </c>
      <c r="J218" s="44">
        <f t="shared" si="2"/>
        <v>-36168800.618999965</v>
      </c>
    </row>
    <row r="219" spans="3:10" s="27" customFormat="1" ht="18" thickTop="1" thickBot="1" x14ac:dyDescent="0.25">
      <c r="C219" s="104"/>
      <c r="D219" s="64">
        <v>45258</v>
      </c>
      <c r="E219" s="64" t="s">
        <v>242</v>
      </c>
      <c r="F219" s="68">
        <v>9117</v>
      </c>
      <c r="G219" s="66" t="s">
        <v>243</v>
      </c>
      <c r="H219" s="77"/>
      <c r="I219" s="67">
        <v>1312084.824</v>
      </c>
      <c r="J219" s="44">
        <f t="shared" si="2"/>
        <v>-37480885.442999966</v>
      </c>
    </row>
    <row r="220" spans="3:10" s="27" customFormat="1" ht="30" thickTop="1" thickBot="1" x14ac:dyDescent="0.25">
      <c r="C220" s="104"/>
      <c r="D220" s="64">
        <v>45258</v>
      </c>
      <c r="E220" s="64" t="s">
        <v>244</v>
      </c>
      <c r="F220" s="68">
        <v>9118</v>
      </c>
      <c r="G220" s="66" t="s">
        <v>16</v>
      </c>
      <c r="H220" s="77"/>
      <c r="I220" s="67">
        <v>5945</v>
      </c>
      <c r="J220" s="44">
        <f t="shared" si="2"/>
        <v>-37486830.442999966</v>
      </c>
    </row>
    <row r="221" spans="3:10" s="27" customFormat="1" ht="18" thickTop="1" thickBot="1" x14ac:dyDescent="0.25">
      <c r="C221" s="104"/>
      <c r="D221" s="64">
        <v>45258</v>
      </c>
      <c r="E221" s="64" t="s">
        <v>244</v>
      </c>
      <c r="F221" s="68">
        <v>9118</v>
      </c>
      <c r="G221" s="66" t="s">
        <v>245</v>
      </c>
      <c r="H221" s="77"/>
      <c r="I221" s="67">
        <v>112955</v>
      </c>
      <c r="J221" s="44">
        <f t="shared" si="2"/>
        <v>-37599785.442999966</v>
      </c>
    </row>
    <row r="222" spans="3:10" s="27" customFormat="1" ht="30" thickTop="1" thickBot="1" x14ac:dyDescent="0.25">
      <c r="C222" s="104"/>
      <c r="D222" s="64">
        <v>45258</v>
      </c>
      <c r="E222" s="64" t="s">
        <v>246</v>
      </c>
      <c r="F222" s="68">
        <v>9119</v>
      </c>
      <c r="G222" s="66" t="s">
        <v>16</v>
      </c>
      <c r="H222" s="77"/>
      <c r="I222" s="67">
        <v>23700</v>
      </c>
      <c r="J222" s="44">
        <f t="shared" si="2"/>
        <v>-37623485.442999966</v>
      </c>
    </row>
    <row r="223" spans="3:10" s="27" customFormat="1" ht="18" thickTop="1" thickBot="1" x14ac:dyDescent="0.25">
      <c r="C223" s="104"/>
      <c r="D223" s="64">
        <v>45258</v>
      </c>
      <c r="E223" s="64" t="s">
        <v>246</v>
      </c>
      <c r="F223" s="68">
        <v>9119</v>
      </c>
      <c r="G223" s="66" t="s">
        <v>247</v>
      </c>
      <c r="H223" s="77"/>
      <c r="I223" s="67">
        <v>535620</v>
      </c>
      <c r="J223" s="44">
        <f t="shared" si="2"/>
        <v>-38159105.442999966</v>
      </c>
    </row>
    <row r="224" spans="3:10" s="27" customFormat="1" ht="30" thickTop="1" thickBot="1" x14ac:dyDescent="0.25">
      <c r="C224" s="104"/>
      <c r="D224" s="64">
        <v>45258</v>
      </c>
      <c r="E224" s="64" t="s">
        <v>248</v>
      </c>
      <c r="F224" s="68">
        <v>9120</v>
      </c>
      <c r="G224" s="66" t="s">
        <v>16</v>
      </c>
      <c r="H224" s="77"/>
      <c r="I224" s="67">
        <v>96710.5</v>
      </c>
      <c r="J224" s="44">
        <f t="shared" si="2"/>
        <v>-38255815.942999966</v>
      </c>
    </row>
    <row r="225" spans="3:10" s="27" customFormat="1" ht="18" thickTop="1" thickBot="1" x14ac:dyDescent="0.25">
      <c r="C225" s="104"/>
      <c r="D225" s="64">
        <v>45258</v>
      </c>
      <c r="E225" s="64" t="s">
        <v>248</v>
      </c>
      <c r="F225" s="68">
        <v>9120</v>
      </c>
      <c r="G225" s="66" t="s">
        <v>249</v>
      </c>
      <c r="H225" s="77"/>
      <c r="I225" s="67">
        <v>2185657.2999999998</v>
      </c>
      <c r="J225" s="44">
        <f t="shared" si="2"/>
        <v>-40441473.242999963</v>
      </c>
    </row>
    <row r="226" spans="3:10" s="27" customFormat="1" ht="30" thickTop="1" thickBot="1" x14ac:dyDescent="0.25">
      <c r="C226" s="104"/>
      <c r="D226" s="64">
        <v>45259</v>
      </c>
      <c r="E226" s="64"/>
      <c r="F226" s="68"/>
      <c r="G226" s="66" t="s">
        <v>22</v>
      </c>
      <c r="H226" s="77">
        <v>1098130</v>
      </c>
      <c r="I226" s="67"/>
      <c r="J226" s="44">
        <f t="shared" si="2"/>
        <v>-39343343.242999963</v>
      </c>
    </row>
    <row r="227" spans="3:10" s="27" customFormat="1" ht="30" thickTop="1" thickBot="1" x14ac:dyDescent="0.25">
      <c r="C227" s="104"/>
      <c r="D227" s="64">
        <v>45260</v>
      </c>
      <c r="E227" s="64" t="s">
        <v>250</v>
      </c>
      <c r="F227" s="68">
        <v>9121</v>
      </c>
      <c r="G227" s="66" t="s">
        <v>16</v>
      </c>
      <c r="H227" s="77"/>
      <c r="I227" s="67">
        <v>500</v>
      </c>
      <c r="J227" s="44">
        <f t="shared" si="2"/>
        <v>-39343843.242999963</v>
      </c>
    </row>
    <row r="228" spans="3:10" s="27" customFormat="1" ht="18" thickTop="1" thickBot="1" x14ac:dyDescent="0.25">
      <c r="C228" s="104"/>
      <c r="D228" s="64">
        <v>45260</v>
      </c>
      <c r="E228" s="64" t="s">
        <v>250</v>
      </c>
      <c r="F228" s="68">
        <v>9121</v>
      </c>
      <c r="G228" s="66" t="s">
        <v>251</v>
      </c>
      <c r="H228" s="77"/>
      <c r="I228" s="67">
        <v>11300</v>
      </c>
      <c r="J228" s="44">
        <f t="shared" si="2"/>
        <v>-39355143.242999963</v>
      </c>
    </row>
    <row r="229" spans="3:10" s="27" customFormat="1" ht="30" thickTop="1" thickBot="1" x14ac:dyDescent="0.25">
      <c r="C229" s="104"/>
      <c r="D229" s="64">
        <v>45260</v>
      </c>
      <c r="E229" s="64" t="s">
        <v>252</v>
      </c>
      <c r="F229" s="68">
        <v>9122</v>
      </c>
      <c r="G229" s="66" t="s">
        <v>16</v>
      </c>
      <c r="H229" s="77"/>
      <c r="I229" s="67">
        <v>12145.568000000001</v>
      </c>
      <c r="J229" s="44">
        <f t="shared" si="2"/>
        <v>-39367288.810999967</v>
      </c>
    </row>
    <row r="230" spans="3:10" s="27" customFormat="1" ht="30" thickTop="1" thickBot="1" x14ac:dyDescent="0.25">
      <c r="C230" s="104"/>
      <c r="D230" s="64">
        <v>45260</v>
      </c>
      <c r="E230" s="64" t="s">
        <v>252</v>
      </c>
      <c r="F230" s="68">
        <v>9122</v>
      </c>
      <c r="G230" s="66" t="s">
        <v>67</v>
      </c>
      <c r="H230" s="77"/>
      <c r="I230" s="67">
        <v>12763.212</v>
      </c>
      <c r="J230" s="44">
        <f t="shared" si="2"/>
        <v>-39380052.022999965</v>
      </c>
    </row>
    <row r="231" spans="3:10" s="27" customFormat="1" ht="18" thickTop="1" thickBot="1" x14ac:dyDescent="0.25">
      <c r="C231" s="104"/>
      <c r="D231" s="64">
        <v>45260</v>
      </c>
      <c r="E231" s="64" t="s">
        <v>252</v>
      </c>
      <c r="F231" s="68">
        <v>9122</v>
      </c>
      <c r="G231" s="66" t="s">
        <v>253</v>
      </c>
      <c r="H231" s="77"/>
      <c r="I231" s="67">
        <v>260546.62000000002</v>
      </c>
      <c r="J231" s="44">
        <f t="shared" si="2"/>
        <v>-39640598.642999962</v>
      </c>
    </row>
    <row r="232" spans="3:10" s="27" customFormat="1" ht="30" thickTop="1" thickBot="1" x14ac:dyDescent="0.25">
      <c r="C232" s="104"/>
      <c r="D232" s="64">
        <v>45260</v>
      </c>
      <c r="E232" s="64" t="s">
        <v>254</v>
      </c>
      <c r="F232" s="68">
        <v>9123</v>
      </c>
      <c r="G232" s="66" t="s">
        <v>16</v>
      </c>
      <c r="H232" s="77"/>
      <c r="I232" s="67">
        <v>2250</v>
      </c>
      <c r="J232" s="44">
        <f t="shared" si="2"/>
        <v>-39642848.642999962</v>
      </c>
    </row>
    <row r="233" spans="3:10" s="27" customFormat="1" ht="30" thickTop="1" thickBot="1" x14ac:dyDescent="0.25">
      <c r="C233" s="104"/>
      <c r="D233" s="64">
        <v>45260</v>
      </c>
      <c r="E233" s="64" t="s">
        <v>254</v>
      </c>
      <c r="F233" s="68">
        <v>9123</v>
      </c>
      <c r="G233" s="66" t="s">
        <v>67</v>
      </c>
      <c r="H233" s="77"/>
      <c r="I233" s="67">
        <v>2430</v>
      </c>
      <c r="J233" s="44">
        <f t="shared" si="2"/>
        <v>-39645278.642999962</v>
      </c>
    </row>
    <row r="234" spans="3:10" s="27" customFormat="1" ht="30" thickTop="1" thickBot="1" x14ac:dyDescent="0.25">
      <c r="C234" s="104"/>
      <c r="D234" s="64">
        <v>45260</v>
      </c>
      <c r="E234" s="64" t="s">
        <v>254</v>
      </c>
      <c r="F234" s="68">
        <v>9123</v>
      </c>
      <c r="G234" s="66" t="s">
        <v>255</v>
      </c>
      <c r="H234" s="77"/>
      <c r="I234" s="67">
        <v>48420</v>
      </c>
      <c r="J234" s="44">
        <f t="shared" si="2"/>
        <v>-39693698.642999962</v>
      </c>
    </row>
    <row r="235" spans="3:10" s="27" customFormat="1" ht="30" thickTop="1" thickBot="1" x14ac:dyDescent="0.25">
      <c r="C235" s="104"/>
      <c r="D235" s="64">
        <v>45260</v>
      </c>
      <c r="E235" s="64" t="s">
        <v>256</v>
      </c>
      <c r="F235" s="68">
        <v>9124</v>
      </c>
      <c r="G235" s="66" t="s">
        <v>16</v>
      </c>
      <c r="H235" s="77"/>
      <c r="I235" s="67">
        <v>1884.7</v>
      </c>
      <c r="J235" s="44">
        <f t="shared" si="2"/>
        <v>-39695583.342999965</v>
      </c>
    </row>
    <row r="236" spans="3:10" s="27" customFormat="1" ht="30" thickTop="1" thickBot="1" x14ac:dyDescent="0.25">
      <c r="C236" s="104"/>
      <c r="D236" s="64">
        <v>45260</v>
      </c>
      <c r="E236" s="64" t="s">
        <v>256</v>
      </c>
      <c r="F236" s="68">
        <v>9124</v>
      </c>
      <c r="G236" s="66" t="s">
        <v>67</v>
      </c>
      <c r="H236" s="77"/>
      <c r="I236" s="67">
        <v>2035.4759999999999</v>
      </c>
      <c r="J236" s="44">
        <f t="shared" si="2"/>
        <v>-39697618.818999968</v>
      </c>
    </row>
    <row r="237" spans="3:10" s="27" customFormat="1" ht="18" thickTop="1" thickBot="1" x14ac:dyDescent="0.25">
      <c r="C237" s="104"/>
      <c r="D237" s="64">
        <v>45260</v>
      </c>
      <c r="E237" s="64" t="s">
        <v>256</v>
      </c>
      <c r="F237" s="68">
        <v>9124</v>
      </c>
      <c r="G237" s="66" t="s">
        <v>86</v>
      </c>
      <c r="H237" s="77"/>
      <c r="I237" s="67">
        <v>40558.743999999999</v>
      </c>
      <c r="J237" s="44">
        <f t="shared" si="2"/>
        <v>-39738177.562999971</v>
      </c>
    </row>
    <row r="238" spans="3:10" s="27" customFormat="1" ht="30" thickTop="1" thickBot="1" x14ac:dyDescent="0.25">
      <c r="C238" s="104"/>
      <c r="D238" s="64">
        <v>45260</v>
      </c>
      <c r="E238" s="64" t="s">
        <v>257</v>
      </c>
      <c r="F238" s="68">
        <v>9125</v>
      </c>
      <c r="G238" s="66" t="s">
        <v>16</v>
      </c>
      <c r="H238" s="77"/>
      <c r="I238" s="67">
        <v>11000</v>
      </c>
      <c r="J238" s="44">
        <f t="shared" si="2"/>
        <v>-39749177.562999971</v>
      </c>
    </row>
    <row r="239" spans="3:10" s="27" customFormat="1" ht="30" thickTop="1" thickBot="1" x14ac:dyDescent="0.25">
      <c r="C239" s="104"/>
      <c r="D239" s="64">
        <v>45260</v>
      </c>
      <c r="E239" s="64" t="s">
        <v>257</v>
      </c>
      <c r="F239" s="68">
        <v>9125</v>
      </c>
      <c r="G239" s="66" t="s">
        <v>67</v>
      </c>
      <c r="H239" s="77"/>
      <c r="I239" s="67">
        <v>11880</v>
      </c>
      <c r="J239" s="44">
        <f t="shared" si="2"/>
        <v>-39761057.562999971</v>
      </c>
    </row>
    <row r="240" spans="3:10" s="27" customFormat="1" ht="18" thickTop="1" thickBot="1" x14ac:dyDescent="0.25">
      <c r="C240" s="104"/>
      <c r="D240" s="64">
        <v>45260</v>
      </c>
      <c r="E240" s="64" t="s">
        <v>257</v>
      </c>
      <c r="F240" s="68">
        <v>9125</v>
      </c>
      <c r="G240" s="66" t="s">
        <v>258</v>
      </c>
      <c r="H240" s="77"/>
      <c r="I240" s="67">
        <v>236720</v>
      </c>
      <c r="J240" s="44">
        <f t="shared" si="2"/>
        <v>-39997777.562999971</v>
      </c>
    </row>
    <row r="241" spans="3:10" s="27" customFormat="1" ht="30" thickTop="1" thickBot="1" x14ac:dyDescent="0.25">
      <c r="C241" s="104"/>
      <c r="D241" s="64">
        <v>45260</v>
      </c>
      <c r="E241" s="64" t="s">
        <v>259</v>
      </c>
      <c r="F241" s="68">
        <v>9126</v>
      </c>
      <c r="G241" s="66" t="s">
        <v>16</v>
      </c>
      <c r="H241" s="77"/>
      <c r="I241" s="67">
        <v>12000</v>
      </c>
      <c r="J241" s="44">
        <f t="shared" si="2"/>
        <v>-40009777.562999971</v>
      </c>
    </row>
    <row r="242" spans="3:10" s="27" customFormat="1" ht="18" thickTop="1" thickBot="1" x14ac:dyDescent="0.25">
      <c r="C242" s="104"/>
      <c r="D242" s="64">
        <v>45260</v>
      </c>
      <c r="E242" s="64" t="s">
        <v>259</v>
      </c>
      <c r="F242" s="68">
        <v>9126</v>
      </c>
      <c r="G242" s="66" t="s">
        <v>260</v>
      </c>
      <c r="H242" s="77"/>
      <c r="I242" s="67">
        <v>271200</v>
      </c>
      <c r="J242" s="44">
        <f t="shared" si="2"/>
        <v>-40280977.562999971</v>
      </c>
    </row>
    <row r="243" spans="3:10" s="27" customFormat="1" ht="30" thickTop="1" thickBot="1" x14ac:dyDescent="0.25">
      <c r="C243" s="104"/>
      <c r="D243" s="64">
        <v>45260</v>
      </c>
      <c r="E243" s="64" t="s">
        <v>261</v>
      </c>
      <c r="F243" s="68">
        <v>9127</v>
      </c>
      <c r="G243" s="66" t="s">
        <v>16</v>
      </c>
      <c r="H243" s="77"/>
      <c r="I243" s="67">
        <v>6000</v>
      </c>
      <c r="J243" s="44">
        <f t="shared" si="2"/>
        <v>-40286977.562999971</v>
      </c>
    </row>
    <row r="244" spans="3:10" s="27" customFormat="1" ht="18" thickTop="1" thickBot="1" x14ac:dyDescent="0.25">
      <c r="C244" s="104"/>
      <c r="D244" s="64">
        <v>45260</v>
      </c>
      <c r="E244" s="64" t="s">
        <v>261</v>
      </c>
      <c r="F244" s="68">
        <v>9127</v>
      </c>
      <c r="G244" s="66" t="s">
        <v>260</v>
      </c>
      <c r="H244" s="77"/>
      <c r="I244" s="67">
        <v>135600</v>
      </c>
      <c r="J244" s="44">
        <f t="shared" si="2"/>
        <v>-40422577.562999971</v>
      </c>
    </row>
    <row r="245" spans="3:10" s="27" customFormat="1" ht="30" thickTop="1" thickBot="1" x14ac:dyDescent="0.25">
      <c r="C245" s="104"/>
      <c r="D245" s="64">
        <v>45260</v>
      </c>
      <c r="E245" s="64" t="s">
        <v>262</v>
      </c>
      <c r="F245" s="68">
        <v>9128</v>
      </c>
      <c r="G245" s="66" t="s">
        <v>16</v>
      </c>
      <c r="H245" s="77"/>
      <c r="I245" s="67">
        <v>9374.4</v>
      </c>
      <c r="J245" s="44">
        <f t="shared" si="2"/>
        <v>-40431951.96299997</v>
      </c>
    </row>
    <row r="246" spans="3:10" s="27" customFormat="1" ht="18" thickTop="1" thickBot="1" x14ac:dyDescent="0.25">
      <c r="C246" s="104"/>
      <c r="D246" s="64">
        <v>45260</v>
      </c>
      <c r="E246" s="64" t="s">
        <v>262</v>
      </c>
      <c r="F246" s="68">
        <v>9128</v>
      </c>
      <c r="G246" s="66" t="s">
        <v>263</v>
      </c>
      <c r="H246" s="77"/>
      <c r="I246" s="67">
        <v>211861.44</v>
      </c>
      <c r="J246" s="44">
        <f t="shared" si="2"/>
        <v>-40643813.402999967</v>
      </c>
    </row>
    <row r="247" spans="3:10" s="27" customFormat="1" ht="30" thickTop="1" thickBot="1" x14ac:dyDescent="0.25">
      <c r="C247" s="104"/>
      <c r="D247" s="64">
        <v>45260</v>
      </c>
      <c r="E247" s="64" t="s">
        <v>264</v>
      </c>
      <c r="F247" s="68">
        <v>9129</v>
      </c>
      <c r="G247" s="66" t="s">
        <v>16</v>
      </c>
      <c r="H247" s="77"/>
      <c r="I247" s="67">
        <v>4687.2</v>
      </c>
      <c r="J247" s="44">
        <f t="shared" si="2"/>
        <v>-40648500.60299997</v>
      </c>
    </row>
    <row r="248" spans="3:10" s="27" customFormat="1" ht="18" thickTop="1" thickBot="1" x14ac:dyDescent="0.25">
      <c r="C248" s="104"/>
      <c r="D248" s="64">
        <v>45260</v>
      </c>
      <c r="E248" s="64" t="s">
        <v>264</v>
      </c>
      <c r="F248" s="68">
        <v>9129</v>
      </c>
      <c r="G248" s="66" t="s">
        <v>263</v>
      </c>
      <c r="H248" s="77"/>
      <c r="I248" s="67">
        <v>105930.72</v>
      </c>
      <c r="J248" s="44">
        <f t="shared" si="2"/>
        <v>-40754431.322999969</v>
      </c>
    </row>
    <row r="249" spans="3:10" s="27" customFormat="1" ht="30" thickTop="1" thickBot="1" x14ac:dyDescent="0.25">
      <c r="C249" s="104"/>
      <c r="D249" s="64">
        <v>45260</v>
      </c>
      <c r="E249" s="64" t="s">
        <v>265</v>
      </c>
      <c r="F249" s="68">
        <v>9130</v>
      </c>
      <c r="G249" s="66" t="s">
        <v>16</v>
      </c>
      <c r="H249" s="77"/>
      <c r="I249" s="67">
        <v>3000</v>
      </c>
      <c r="J249" s="44">
        <f t="shared" si="2"/>
        <v>-40757431.322999969</v>
      </c>
    </row>
    <row r="250" spans="3:10" s="27" customFormat="1" ht="18" thickTop="1" thickBot="1" x14ac:dyDescent="0.25">
      <c r="C250" s="104"/>
      <c r="D250" s="64">
        <v>45260</v>
      </c>
      <c r="E250" s="64" t="s">
        <v>265</v>
      </c>
      <c r="F250" s="68">
        <v>9130</v>
      </c>
      <c r="G250" s="66" t="s">
        <v>260</v>
      </c>
      <c r="H250" s="77"/>
      <c r="I250" s="67">
        <v>67800</v>
      </c>
      <c r="J250" s="44">
        <f t="shared" si="2"/>
        <v>-40825231.322999969</v>
      </c>
    </row>
    <row r="251" spans="3:10" s="27" customFormat="1" ht="30" thickTop="1" thickBot="1" x14ac:dyDescent="0.25">
      <c r="C251" s="104"/>
      <c r="D251" s="64">
        <v>45260</v>
      </c>
      <c r="E251" s="64" t="s">
        <v>266</v>
      </c>
      <c r="F251" s="68">
        <v>9131</v>
      </c>
      <c r="G251" s="66" t="s">
        <v>16</v>
      </c>
      <c r="H251" s="77"/>
      <c r="I251" s="67">
        <v>2343.6</v>
      </c>
      <c r="J251" s="44">
        <f t="shared" si="2"/>
        <v>-40827574.922999971</v>
      </c>
    </row>
    <row r="252" spans="3:10" s="27" customFormat="1" ht="18" thickTop="1" thickBot="1" x14ac:dyDescent="0.25">
      <c r="C252" s="104"/>
      <c r="D252" s="64">
        <v>45260</v>
      </c>
      <c r="E252" s="64" t="s">
        <v>266</v>
      </c>
      <c r="F252" s="68">
        <v>9131</v>
      </c>
      <c r="G252" s="66" t="s">
        <v>263</v>
      </c>
      <c r="H252" s="77"/>
      <c r="I252" s="67">
        <v>52965.36</v>
      </c>
      <c r="J252" s="44">
        <f t="shared" si="2"/>
        <v>-40880540.28299997</v>
      </c>
    </row>
    <row r="253" spans="3:10" s="27" customFormat="1" ht="30" thickTop="1" thickBot="1" x14ac:dyDescent="0.25">
      <c r="C253" s="104"/>
      <c r="D253" s="64">
        <v>45260</v>
      </c>
      <c r="E253" s="64" t="s">
        <v>267</v>
      </c>
      <c r="F253" s="68">
        <v>9132</v>
      </c>
      <c r="G253" s="66" t="s">
        <v>16</v>
      </c>
      <c r="H253" s="77"/>
      <c r="I253" s="67">
        <v>10166</v>
      </c>
      <c r="J253" s="44">
        <f t="shared" ref="J253:J283" si="3">J252+H253-I253</f>
        <v>-40890706.28299997</v>
      </c>
    </row>
    <row r="254" spans="3:10" s="27" customFormat="1" ht="18" thickTop="1" thickBot="1" x14ac:dyDescent="0.25">
      <c r="C254" s="104"/>
      <c r="D254" s="64">
        <v>45260</v>
      </c>
      <c r="E254" s="64" t="s">
        <v>267</v>
      </c>
      <c r="F254" s="68">
        <v>9132</v>
      </c>
      <c r="G254" s="66" t="s">
        <v>268</v>
      </c>
      <c r="H254" s="77"/>
      <c r="I254" s="67">
        <v>193154</v>
      </c>
      <c r="J254" s="44">
        <f t="shared" si="3"/>
        <v>-41083860.28299997</v>
      </c>
    </row>
    <row r="255" spans="3:10" s="27" customFormat="1" ht="30" thickTop="1" thickBot="1" x14ac:dyDescent="0.25">
      <c r="C255" s="104"/>
      <c r="D255" s="64">
        <v>45260</v>
      </c>
      <c r="E255" s="64" t="s">
        <v>269</v>
      </c>
      <c r="F255" s="68">
        <v>9133</v>
      </c>
      <c r="G255" s="66" t="s">
        <v>270</v>
      </c>
      <c r="H255" s="77"/>
      <c r="I255" s="67">
        <v>70551</v>
      </c>
      <c r="J255" s="44">
        <f t="shared" si="3"/>
        <v>-41154411.28299997</v>
      </c>
    </row>
    <row r="256" spans="3:10" s="27" customFormat="1" ht="30" thickTop="1" thickBot="1" x14ac:dyDescent="0.25">
      <c r="C256" s="104"/>
      <c r="D256" s="64">
        <v>45260</v>
      </c>
      <c r="E256" s="64" t="s">
        <v>271</v>
      </c>
      <c r="F256" s="68">
        <v>9134</v>
      </c>
      <c r="G256" s="66" t="s">
        <v>16</v>
      </c>
      <c r="H256" s="77"/>
      <c r="I256" s="67">
        <v>8851.1</v>
      </c>
      <c r="J256" s="44">
        <f t="shared" si="3"/>
        <v>-41163262.382999972</v>
      </c>
    </row>
    <row r="257" spans="3:10" s="27" customFormat="1" ht="18" thickTop="1" thickBot="1" x14ac:dyDescent="0.25">
      <c r="C257" s="104"/>
      <c r="D257" s="64">
        <v>45260</v>
      </c>
      <c r="E257" s="64" t="s">
        <v>271</v>
      </c>
      <c r="F257" s="68">
        <v>9134</v>
      </c>
      <c r="G257" s="66" t="s">
        <v>82</v>
      </c>
      <c r="H257" s="77"/>
      <c r="I257" s="67">
        <v>200034.97</v>
      </c>
      <c r="J257" s="44">
        <f t="shared" si="3"/>
        <v>-41363297.35299997</v>
      </c>
    </row>
    <row r="258" spans="3:10" s="27" customFormat="1" ht="30" thickTop="1" thickBot="1" x14ac:dyDescent="0.25">
      <c r="C258" s="104"/>
      <c r="D258" s="64">
        <v>45260</v>
      </c>
      <c r="E258" s="64" t="s">
        <v>272</v>
      </c>
      <c r="F258" s="68">
        <v>9135</v>
      </c>
      <c r="G258" s="66" t="s">
        <v>16</v>
      </c>
      <c r="H258" s="77"/>
      <c r="I258" s="67">
        <v>1449.9075000000003</v>
      </c>
      <c r="J258" s="44">
        <f t="shared" si="3"/>
        <v>-41364747.260499969</v>
      </c>
    </row>
    <row r="259" spans="3:10" s="27" customFormat="1" ht="18" thickTop="1" thickBot="1" x14ac:dyDescent="0.25">
      <c r="C259" s="104"/>
      <c r="D259" s="64">
        <v>45260</v>
      </c>
      <c r="E259" s="64" t="s">
        <v>272</v>
      </c>
      <c r="F259" s="68">
        <v>9135</v>
      </c>
      <c r="G259" s="66" t="s">
        <v>273</v>
      </c>
      <c r="H259" s="77"/>
      <c r="I259" s="67">
        <v>32767.912499999999</v>
      </c>
      <c r="J259" s="44">
        <f t="shared" si="3"/>
        <v>-41397515.172999971</v>
      </c>
    </row>
    <row r="260" spans="3:10" s="27" customFormat="1" ht="30" thickTop="1" thickBot="1" x14ac:dyDescent="0.25">
      <c r="C260" s="104"/>
      <c r="D260" s="64">
        <v>45260</v>
      </c>
      <c r="E260" s="64" t="s">
        <v>274</v>
      </c>
      <c r="F260" s="68">
        <v>9136</v>
      </c>
      <c r="G260" s="66" t="s">
        <v>16</v>
      </c>
      <c r="H260" s="77"/>
      <c r="I260" s="67">
        <v>8375</v>
      </c>
      <c r="J260" s="44">
        <f t="shared" si="3"/>
        <v>-41405890.172999971</v>
      </c>
    </row>
    <row r="261" spans="3:10" s="27" customFormat="1" ht="18" thickTop="1" thickBot="1" x14ac:dyDescent="0.25">
      <c r="C261" s="104"/>
      <c r="D261" s="64">
        <v>45260</v>
      </c>
      <c r="E261" s="64" t="s">
        <v>274</v>
      </c>
      <c r="F261" s="68">
        <v>9136</v>
      </c>
      <c r="G261" s="66" t="s">
        <v>275</v>
      </c>
      <c r="H261" s="77"/>
      <c r="I261" s="67">
        <v>189275</v>
      </c>
      <c r="J261" s="44">
        <f t="shared" si="3"/>
        <v>-41595165.172999971</v>
      </c>
    </row>
    <row r="262" spans="3:10" s="27" customFormat="1" ht="30" thickTop="1" thickBot="1" x14ac:dyDescent="0.25">
      <c r="C262" s="104"/>
      <c r="D262" s="64">
        <v>45260</v>
      </c>
      <c r="E262" s="64" t="s">
        <v>276</v>
      </c>
      <c r="F262" s="68">
        <v>9137</v>
      </c>
      <c r="G262" s="66" t="s">
        <v>16</v>
      </c>
      <c r="H262" s="77"/>
      <c r="I262" s="67">
        <v>11347.797</v>
      </c>
      <c r="J262" s="44">
        <f t="shared" si="3"/>
        <v>-41606512.969999969</v>
      </c>
    </row>
    <row r="263" spans="3:10" s="27" customFormat="1" ht="18" thickTop="1" thickBot="1" x14ac:dyDescent="0.25">
      <c r="C263" s="104"/>
      <c r="D263" s="64">
        <v>45260</v>
      </c>
      <c r="E263" s="64" t="s">
        <v>276</v>
      </c>
      <c r="F263" s="68">
        <v>9137</v>
      </c>
      <c r="G263" s="66" t="s">
        <v>277</v>
      </c>
      <c r="H263" s="77"/>
      <c r="I263" s="67">
        <v>256460.21300000002</v>
      </c>
      <c r="J263" s="44">
        <f t="shared" si="3"/>
        <v>-41862973.182999969</v>
      </c>
    </row>
    <row r="264" spans="3:10" s="27" customFormat="1" ht="44.25" thickTop="1" thickBot="1" x14ac:dyDescent="0.25">
      <c r="C264" s="104"/>
      <c r="D264" s="64">
        <v>45260</v>
      </c>
      <c r="E264" s="64" t="s">
        <v>327</v>
      </c>
      <c r="F264" s="68">
        <v>9143</v>
      </c>
      <c r="G264" s="66" t="s">
        <v>328</v>
      </c>
      <c r="H264" s="77"/>
      <c r="I264" s="67">
        <v>15432046.109999999</v>
      </c>
      <c r="J264" s="44">
        <f t="shared" si="3"/>
        <v>-57295019.292999968</v>
      </c>
    </row>
    <row r="265" spans="3:10" s="27" customFormat="1" ht="44.25" thickTop="1" thickBot="1" x14ac:dyDescent="0.25">
      <c r="C265" s="104"/>
      <c r="D265" s="64">
        <v>45260</v>
      </c>
      <c r="E265" s="64" t="s">
        <v>329</v>
      </c>
      <c r="F265" s="68">
        <v>9144</v>
      </c>
      <c r="G265" s="66" t="s">
        <v>330</v>
      </c>
      <c r="H265" s="77"/>
      <c r="I265" s="67">
        <v>2922970.98</v>
      </c>
      <c r="J265" s="44">
        <f t="shared" si="3"/>
        <v>-60217990.272999965</v>
      </c>
    </row>
    <row r="266" spans="3:10" s="27" customFormat="1" ht="18" hidden="1" thickTop="1" thickBot="1" x14ac:dyDescent="0.25">
      <c r="C266" s="104"/>
      <c r="D266" s="64"/>
      <c r="E266" s="64"/>
      <c r="F266" s="68"/>
      <c r="G266" s="66"/>
      <c r="H266" s="77"/>
      <c r="I266" s="67"/>
      <c r="J266" s="44">
        <f t="shared" si="3"/>
        <v>-60217990.272999965</v>
      </c>
    </row>
    <row r="267" spans="3:10" s="27" customFormat="1" ht="18" hidden="1" thickTop="1" thickBot="1" x14ac:dyDescent="0.25">
      <c r="C267" s="104"/>
      <c r="D267" s="64"/>
      <c r="E267" s="64"/>
      <c r="F267" s="68"/>
      <c r="G267" s="66"/>
      <c r="H267" s="77"/>
      <c r="I267" s="67"/>
      <c r="J267" s="44">
        <f t="shared" si="3"/>
        <v>-60217990.272999965</v>
      </c>
    </row>
    <row r="268" spans="3:10" s="27" customFormat="1" ht="18" hidden="1" thickTop="1" thickBot="1" x14ac:dyDescent="0.25">
      <c r="C268" s="104"/>
      <c r="D268" s="64"/>
      <c r="E268" s="64"/>
      <c r="F268" s="68"/>
      <c r="G268" s="66"/>
      <c r="H268" s="77"/>
      <c r="I268" s="67"/>
      <c r="J268" s="44">
        <f t="shared" si="3"/>
        <v>-60217990.272999965</v>
      </c>
    </row>
    <row r="269" spans="3:10" s="27" customFormat="1" ht="18" hidden="1" thickTop="1" thickBot="1" x14ac:dyDescent="0.25">
      <c r="C269" s="104"/>
      <c r="D269" s="64"/>
      <c r="E269" s="64"/>
      <c r="F269" s="68"/>
      <c r="G269" s="66"/>
      <c r="H269" s="77"/>
      <c r="I269" s="67"/>
      <c r="J269" s="44">
        <f t="shared" si="3"/>
        <v>-60217990.272999965</v>
      </c>
    </row>
    <row r="270" spans="3:10" s="27" customFormat="1" ht="18" hidden="1" thickTop="1" thickBot="1" x14ac:dyDescent="0.25">
      <c r="C270" s="104"/>
      <c r="D270" s="64"/>
      <c r="E270" s="64"/>
      <c r="F270" s="68"/>
      <c r="G270" s="66"/>
      <c r="H270" s="77"/>
      <c r="I270" s="67"/>
      <c r="J270" s="44">
        <f t="shared" si="3"/>
        <v>-60217990.272999965</v>
      </c>
    </row>
    <row r="271" spans="3:10" s="27" customFormat="1" ht="18" hidden="1" thickTop="1" thickBot="1" x14ac:dyDescent="0.25">
      <c r="C271" s="104"/>
      <c r="D271" s="64"/>
      <c r="E271" s="64"/>
      <c r="F271" s="68"/>
      <c r="G271" s="66"/>
      <c r="H271" s="77"/>
      <c r="I271" s="67"/>
      <c r="J271" s="44">
        <f t="shared" si="3"/>
        <v>-60217990.272999965</v>
      </c>
    </row>
    <row r="272" spans="3:10" s="27" customFormat="1" ht="18" hidden="1" thickTop="1" thickBot="1" x14ac:dyDescent="0.25">
      <c r="C272" s="104"/>
      <c r="D272" s="64"/>
      <c r="E272" s="64"/>
      <c r="F272" s="68"/>
      <c r="G272" s="66"/>
      <c r="H272" s="77"/>
      <c r="I272" s="67"/>
      <c r="J272" s="44">
        <f t="shared" si="3"/>
        <v>-60217990.272999965</v>
      </c>
    </row>
    <row r="273" spans="3:96" s="27" customFormat="1" ht="18" hidden="1" thickTop="1" thickBot="1" x14ac:dyDescent="0.25">
      <c r="C273" s="104"/>
      <c r="D273" s="64"/>
      <c r="E273" s="64"/>
      <c r="F273" s="68"/>
      <c r="G273" s="66"/>
      <c r="H273" s="77"/>
      <c r="I273" s="67"/>
      <c r="J273" s="44">
        <f t="shared" si="3"/>
        <v>-60217990.272999965</v>
      </c>
    </row>
    <row r="274" spans="3:96" s="27" customFormat="1" ht="18" hidden="1" thickTop="1" thickBot="1" x14ac:dyDescent="0.25">
      <c r="C274" s="104"/>
      <c r="D274" s="64"/>
      <c r="E274" s="64"/>
      <c r="F274" s="68"/>
      <c r="G274" s="66"/>
      <c r="H274" s="77"/>
      <c r="I274" s="67"/>
      <c r="J274" s="44">
        <f t="shared" si="3"/>
        <v>-60217990.272999965</v>
      </c>
    </row>
    <row r="275" spans="3:96" s="27" customFormat="1" ht="18" hidden="1" thickTop="1" thickBot="1" x14ac:dyDescent="0.25">
      <c r="C275" s="104"/>
      <c r="D275" s="64"/>
      <c r="E275" s="64"/>
      <c r="F275" s="68"/>
      <c r="G275" s="66"/>
      <c r="H275" s="77"/>
      <c r="I275" s="67"/>
      <c r="J275" s="44">
        <f t="shared" si="3"/>
        <v>-60217990.272999965</v>
      </c>
    </row>
    <row r="276" spans="3:96" s="27" customFormat="1" ht="18" hidden="1" thickTop="1" thickBot="1" x14ac:dyDescent="0.25">
      <c r="C276" s="104"/>
      <c r="D276" s="64"/>
      <c r="E276" s="64"/>
      <c r="F276" s="68"/>
      <c r="G276" s="66"/>
      <c r="H276" s="77"/>
      <c r="I276" s="67"/>
      <c r="J276" s="44">
        <f t="shared" si="3"/>
        <v>-60217990.272999965</v>
      </c>
    </row>
    <row r="277" spans="3:96" s="27" customFormat="1" ht="18" hidden="1" thickTop="1" thickBot="1" x14ac:dyDescent="0.25">
      <c r="C277" s="104"/>
      <c r="D277" s="64"/>
      <c r="E277" s="64"/>
      <c r="F277" s="68"/>
      <c r="G277" s="66"/>
      <c r="H277" s="77"/>
      <c r="I277" s="67"/>
      <c r="J277" s="44">
        <f t="shared" si="3"/>
        <v>-60217990.272999965</v>
      </c>
    </row>
    <row r="278" spans="3:96" s="27" customFormat="1" ht="18" hidden="1" thickTop="1" thickBot="1" x14ac:dyDescent="0.25">
      <c r="C278" s="104"/>
      <c r="D278" s="64"/>
      <c r="E278" s="64"/>
      <c r="F278" s="68"/>
      <c r="G278" s="66"/>
      <c r="H278" s="77"/>
      <c r="I278" s="67"/>
      <c r="J278" s="44">
        <f t="shared" si="3"/>
        <v>-60217990.272999965</v>
      </c>
    </row>
    <row r="279" spans="3:96" s="27" customFormat="1" ht="18" hidden="1" thickTop="1" thickBot="1" x14ac:dyDescent="0.25">
      <c r="C279" s="104"/>
      <c r="D279" s="64"/>
      <c r="E279" s="64"/>
      <c r="F279" s="68"/>
      <c r="G279" s="66"/>
      <c r="H279" s="77"/>
      <c r="I279" s="67"/>
      <c r="J279" s="44">
        <f t="shared" si="3"/>
        <v>-60217990.272999965</v>
      </c>
    </row>
    <row r="280" spans="3:96" s="27" customFormat="1" ht="18" hidden="1" thickTop="1" thickBot="1" x14ac:dyDescent="0.25">
      <c r="C280" s="104"/>
      <c r="D280" s="64"/>
      <c r="E280" s="64"/>
      <c r="F280" s="68"/>
      <c r="G280" s="66"/>
      <c r="H280" s="77"/>
      <c r="I280" s="67"/>
      <c r="J280" s="44">
        <f t="shared" si="3"/>
        <v>-60217990.272999965</v>
      </c>
    </row>
    <row r="281" spans="3:96" s="27" customFormat="1" ht="18" hidden="1" thickTop="1" thickBot="1" x14ac:dyDescent="0.25">
      <c r="C281" s="104"/>
      <c r="D281" s="64"/>
      <c r="E281" s="64"/>
      <c r="F281" s="68"/>
      <c r="G281" s="66"/>
      <c r="H281" s="77"/>
      <c r="I281" s="67"/>
      <c r="J281" s="44">
        <f t="shared" si="3"/>
        <v>-60217990.272999965</v>
      </c>
    </row>
    <row r="282" spans="3:96" s="27" customFormat="1" ht="18" hidden="1" thickTop="1" thickBot="1" x14ac:dyDescent="0.25">
      <c r="C282" s="104"/>
      <c r="D282" s="64"/>
      <c r="E282" s="64"/>
      <c r="F282" s="68"/>
      <c r="G282" s="66"/>
      <c r="H282" s="77"/>
      <c r="I282" s="67"/>
      <c r="J282" s="44">
        <f t="shared" si="3"/>
        <v>-60217990.272999965</v>
      </c>
    </row>
    <row r="283" spans="3:96" s="27" customFormat="1" ht="18" hidden="1" thickTop="1" thickBot="1" x14ac:dyDescent="0.25">
      <c r="C283" s="104"/>
      <c r="D283" s="64"/>
      <c r="E283" s="64"/>
      <c r="F283" s="68"/>
      <c r="G283" s="66"/>
      <c r="H283" s="77"/>
      <c r="I283" s="67"/>
      <c r="J283" s="44">
        <f t="shared" si="3"/>
        <v>-60217990.272999965</v>
      </c>
    </row>
    <row r="284" spans="3:96" s="11" customFormat="1" ht="18" thickTop="1" thickBot="1" x14ac:dyDescent="0.25">
      <c r="C284" s="242" t="s">
        <v>8</v>
      </c>
      <c r="D284" s="243"/>
      <c r="E284" s="243"/>
      <c r="F284" s="243"/>
      <c r="G284" s="243"/>
      <c r="H284" s="83">
        <f>SUM(H15:H283)</f>
        <v>50475480.890000001</v>
      </c>
      <c r="I284" s="83">
        <f>SUM(I15:I283)</f>
        <v>83766659.040000007</v>
      </c>
      <c r="J284" s="84">
        <f>+J14+H284-I284</f>
        <v>-60217990.27299998</v>
      </c>
      <c r="K284" s="28">
        <f>+J284-'[1]CTA. RECOLECTORA AUXILIAR 3001'!$J$3958</f>
        <v>0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</row>
    <row r="285" spans="3:96" s="11" customFormat="1" ht="17.25" thickTop="1" x14ac:dyDescent="0.2">
      <c r="C285" s="127"/>
      <c r="D285" s="127"/>
      <c r="E285" s="127"/>
      <c r="F285" s="127"/>
      <c r="G285" s="127"/>
      <c r="H285" s="128"/>
      <c r="I285" s="128"/>
      <c r="J285" s="82"/>
      <c r="K285" s="196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</row>
    <row r="286" spans="3:96" s="11" customFormat="1" ht="16.5" x14ac:dyDescent="0.2">
      <c r="C286" s="5"/>
      <c r="D286" s="5"/>
      <c r="E286" s="5"/>
      <c r="F286" s="78"/>
      <c r="G286" s="79"/>
      <c r="H286" s="8"/>
      <c r="I286" s="7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</row>
    <row r="287" spans="3:96" s="11" customFormat="1" ht="16.5" x14ac:dyDescent="0.2">
      <c r="C287" s="5"/>
      <c r="D287" s="78" t="s">
        <v>37</v>
      </c>
      <c r="E287" s="78"/>
      <c r="F287" s="9"/>
      <c r="G287" s="79" t="s">
        <v>39</v>
      </c>
      <c r="H287" s="9"/>
      <c r="I287" s="78" t="s">
        <v>38</v>
      </c>
      <c r="J287" s="9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</row>
    <row r="288" spans="3:96" s="11" customFormat="1" ht="16.5" x14ac:dyDescent="0.2">
      <c r="C288" s="5"/>
      <c r="D288" s="78" t="s">
        <v>30</v>
      </c>
      <c r="E288" s="78"/>
      <c r="F288" s="9"/>
      <c r="G288" s="78" t="s">
        <v>31</v>
      </c>
      <c r="H288" s="9"/>
      <c r="I288" s="78" t="s">
        <v>35</v>
      </c>
      <c r="J288" s="9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</row>
    <row r="289" spans="3:96" s="11" customFormat="1" ht="16.5" x14ac:dyDescent="0.2">
      <c r="C289" s="5"/>
      <c r="D289" s="78" t="s">
        <v>32</v>
      </c>
      <c r="E289" s="78"/>
      <c r="F289" s="9"/>
      <c r="G289" s="78" t="s">
        <v>63</v>
      </c>
      <c r="H289" s="9"/>
      <c r="I289" s="78" t="s">
        <v>42</v>
      </c>
      <c r="J289" s="9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</row>
    <row r="290" spans="3:96" s="11" customFormat="1" ht="16.5" x14ac:dyDescent="0.2">
      <c r="C290" s="5"/>
      <c r="D290" s="78" t="s">
        <v>33</v>
      </c>
      <c r="E290" s="78"/>
      <c r="F290" s="9"/>
      <c r="G290" s="78" t="s">
        <v>34</v>
      </c>
      <c r="H290" s="9"/>
      <c r="I290" s="78" t="s">
        <v>36</v>
      </c>
      <c r="J290" s="9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</row>
    <row r="291" spans="3:96" s="11" customFormat="1" ht="16.5" x14ac:dyDescent="0.2">
      <c r="C291" s="5"/>
      <c r="D291" s="9"/>
      <c r="E291" s="9"/>
      <c r="F291" s="1"/>
      <c r="G291" s="78"/>
      <c r="H291" s="9"/>
      <c r="I291" s="78"/>
      <c r="J291" s="9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</row>
    <row r="292" spans="3:96" s="11" customFormat="1" ht="16.5" x14ac:dyDescent="0.2">
      <c r="C292" s="5"/>
      <c r="D292" s="5"/>
      <c r="E292" s="5"/>
      <c r="F292" s="80"/>
      <c r="G292" s="78"/>
      <c r="H292" s="79"/>
      <c r="I292" s="8"/>
      <c r="J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</row>
    <row r="293" spans="3:96" s="11" customFormat="1" ht="18" x14ac:dyDescent="0.25">
      <c r="C293" s="21"/>
      <c r="D293" s="5"/>
      <c r="E293" s="5"/>
      <c r="F293" s="80"/>
      <c r="G293" s="78"/>
      <c r="H293" s="79"/>
      <c r="I293" s="8"/>
      <c r="J293" s="19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</row>
    <row r="294" spans="3:96" s="11" customFormat="1" ht="18" x14ac:dyDescent="0.2">
      <c r="C294" s="22"/>
      <c r="D294" s="5"/>
      <c r="E294" s="5"/>
      <c r="F294" s="80"/>
      <c r="G294" s="78"/>
      <c r="H294" s="79"/>
      <c r="I294" s="8"/>
      <c r="J294" s="23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</row>
    <row r="295" spans="3:96" s="11" customFormat="1" ht="18" x14ac:dyDescent="0.2">
      <c r="C295" s="22"/>
      <c r="D295" s="5"/>
      <c r="E295" s="5"/>
      <c r="F295" s="80"/>
      <c r="H295" s="79"/>
      <c r="I295" s="8"/>
      <c r="J295" s="23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</row>
    <row r="296" spans="3:96" s="11" customFormat="1" ht="16.5" x14ac:dyDescent="0.2">
      <c r="C296" s="5"/>
      <c r="D296" s="5"/>
      <c r="E296" s="5"/>
      <c r="F296" s="80"/>
      <c r="G296" s="79"/>
      <c r="H296" s="79"/>
      <c r="I296" s="8"/>
      <c r="J296" s="4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</row>
    <row r="297" spans="3:96" s="11" customFormat="1" ht="20.25" x14ac:dyDescent="0.2">
      <c r="C297" s="241"/>
      <c r="D297" s="241"/>
      <c r="E297" s="241"/>
      <c r="F297" s="241"/>
      <c r="G297" s="241"/>
      <c r="H297" s="241"/>
      <c r="I297" s="241"/>
      <c r="J297" s="24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</row>
    <row r="298" spans="3:96" s="11" customFormat="1" ht="20.25" x14ac:dyDescent="0.2">
      <c r="C298" s="241"/>
      <c r="D298" s="241"/>
      <c r="E298" s="241"/>
      <c r="F298" s="241"/>
      <c r="G298" s="241"/>
      <c r="H298" s="241"/>
      <c r="I298" s="241"/>
      <c r="J298" s="24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</row>
    <row r="299" spans="3:96" s="11" customFormat="1" ht="20.25" x14ac:dyDescent="0.2">
      <c r="C299" s="241"/>
      <c r="D299" s="241"/>
      <c r="E299" s="241"/>
      <c r="F299" s="241"/>
      <c r="G299" s="241"/>
      <c r="H299" s="241"/>
      <c r="I299" s="241"/>
      <c r="J299" s="24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</row>
    <row r="300" spans="3:96" s="11" customFormat="1" ht="20.25" x14ac:dyDescent="0.2">
      <c r="C300" s="241"/>
      <c r="D300" s="241"/>
      <c r="E300" s="241"/>
      <c r="F300" s="241"/>
      <c r="G300" s="241"/>
      <c r="H300" s="241"/>
      <c r="I300" s="241"/>
      <c r="J300" s="24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</row>
    <row r="301" spans="3:96" s="11" customFormat="1" x14ac:dyDescent="0.2">
      <c r="C301" s="9"/>
      <c r="D301" s="9"/>
      <c r="E301" s="9"/>
      <c r="F301" s="170"/>
      <c r="G301" s="9"/>
      <c r="H301" s="9"/>
      <c r="I301" s="9"/>
      <c r="J301" s="9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</row>
    <row r="302" spans="3:96" s="11" customFormat="1" x14ac:dyDescent="0.2">
      <c r="C302" s="9"/>
      <c r="D302" s="9"/>
      <c r="E302" s="9"/>
      <c r="F302" s="170"/>
      <c r="G302" s="9"/>
      <c r="H302" s="9"/>
      <c r="I302" s="9"/>
      <c r="J302" s="9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</row>
    <row r="303" spans="3:96" s="11" customFormat="1" x14ac:dyDescent="0.2">
      <c r="C303" s="9"/>
      <c r="D303" s="9"/>
      <c r="E303" s="9"/>
      <c r="F303" s="170"/>
      <c r="G303" s="9"/>
      <c r="H303" s="9"/>
      <c r="I303" s="9"/>
      <c r="J303" s="9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</row>
    <row r="304" spans="3:96" s="11" customFormat="1" x14ac:dyDescent="0.2">
      <c r="C304" s="9"/>
      <c r="D304" s="9"/>
      <c r="E304" s="9"/>
      <c r="F304" s="170"/>
      <c r="G304" s="9"/>
      <c r="H304" s="9"/>
      <c r="I304" s="9"/>
      <c r="J304" s="9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</row>
    <row r="305" spans="3:96" s="11" customFormat="1" x14ac:dyDescent="0.2">
      <c r="C305" s="9"/>
      <c r="D305" s="9"/>
      <c r="E305" s="9"/>
      <c r="F305" s="170"/>
      <c r="G305" s="9"/>
      <c r="H305" s="9"/>
      <c r="I305" s="9"/>
      <c r="J305" s="9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</row>
    <row r="306" spans="3:96" s="11" customFormat="1" x14ac:dyDescent="0.2">
      <c r="C306" s="9"/>
      <c r="D306" s="9"/>
      <c r="E306" s="9"/>
      <c r="F306" s="170"/>
      <c r="G306" s="9"/>
      <c r="H306" s="9"/>
      <c r="I306" s="9"/>
      <c r="J306" s="9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</row>
    <row r="307" spans="3:96" s="11" customFormat="1" x14ac:dyDescent="0.2">
      <c r="C307" s="9"/>
      <c r="D307" s="9"/>
      <c r="E307" s="9"/>
      <c r="F307" s="170"/>
      <c r="G307" s="9"/>
      <c r="H307" s="9"/>
      <c r="I307" s="9"/>
      <c r="J307" s="9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</row>
    <row r="308" spans="3:96" s="11" customFormat="1" x14ac:dyDescent="0.2">
      <c r="C308" s="9"/>
      <c r="D308" s="9"/>
      <c r="E308" s="9"/>
      <c r="F308" s="170"/>
      <c r="G308" s="9"/>
      <c r="H308" s="9"/>
      <c r="I308" s="9"/>
      <c r="J308" s="9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</row>
    <row r="309" spans="3:96" s="11" customFormat="1" ht="3" customHeight="1" x14ac:dyDescent="0.2">
      <c r="C309" s="9"/>
      <c r="D309" s="9"/>
      <c r="E309" s="9"/>
      <c r="F309" s="170"/>
      <c r="G309" s="9"/>
      <c r="H309" s="9"/>
      <c r="I309" s="9"/>
      <c r="J309" s="9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</row>
    <row r="310" spans="3:96" s="11" customFormat="1" x14ac:dyDescent="0.2">
      <c r="C310" s="9"/>
      <c r="D310" s="9"/>
      <c r="E310" s="9"/>
      <c r="F310" s="170"/>
      <c r="G310" s="9"/>
      <c r="H310" s="9"/>
      <c r="I310" s="9"/>
      <c r="J310" s="9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</row>
    <row r="311" spans="3:96" s="11" customFormat="1" x14ac:dyDescent="0.2">
      <c r="C311" s="9"/>
      <c r="D311" s="9"/>
      <c r="E311" s="9"/>
      <c r="F311" s="170"/>
      <c r="G311" s="9"/>
      <c r="H311" s="9"/>
      <c r="I311" s="9"/>
      <c r="J311" s="9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</row>
    <row r="312" spans="3:96" s="11" customFormat="1" x14ac:dyDescent="0.2">
      <c r="C312" s="9"/>
      <c r="D312" s="9"/>
      <c r="E312" s="9"/>
      <c r="F312" s="170"/>
      <c r="G312" s="9"/>
      <c r="H312" s="9"/>
      <c r="I312" s="9"/>
      <c r="J312" s="9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</row>
    <row r="331" spans="3:3" ht="13.5" thickBot="1" x14ac:dyDescent="0.25"/>
    <row r="332" spans="3:3" ht="15" x14ac:dyDescent="0.2">
      <c r="C332" s="2"/>
    </row>
  </sheetData>
  <mergeCells count="12">
    <mergeCell ref="C6:J6"/>
    <mergeCell ref="C7:J7"/>
    <mergeCell ref="C297:J297"/>
    <mergeCell ref="C8:J8"/>
    <mergeCell ref="C9:J9"/>
    <mergeCell ref="C298:J298"/>
    <mergeCell ref="C299:J299"/>
    <mergeCell ref="C300:J300"/>
    <mergeCell ref="D11:J11"/>
    <mergeCell ref="C11:C13"/>
    <mergeCell ref="D12:I12"/>
    <mergeCell ref="C284:G28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7" manualBreakCount="7">
    <brk id="47" min="1" max="9" man="1"/>
    <brk id="83" min="1" max="9" man="1"/>
    <brk id="115" min="1" max="9" man="1"/>
    <brk id="151" min="1" max="9" man="1"/>
    <brk id="185" min="1" max="9" man="1"/>
    <brk id="222" min="1" max="9" man="1"/>
    <brk id="29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8"/>
  <sheetViews>
    <sheetView view="pageBreakPreview" topLeftCell="B26" zoomScale="55" zoomScaleNormal="80" zoomScaleSheetLayoutView="55" workbookViewId="0">
      <selection activeCell="J79" sqref="J7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7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33" t="s">
        <v>10</v>
      </c>
      <c r="D6" s="233"/>
      <c r="E6" s="233"/>
      <c r="F6" s="233"/>
      <c r="G6" s="233"/>
      <c r="H6" s="233"/>
      <c r="I6" s="233"/>
      <c r="J6" s="38"/>
    </row>
    <row r="7" spans="1:12" s="14" customFormat="1" ht="18" customHeight="1" x14ac:dyDescent="0.2">
      <c r="B7" s="18"/>
      <c r="C7" s="239" t="s">
        <v>11</v>
      </c>
      <c r="D7" s="239"/>
      <c r="E7" s="239"/>
      <c r="F7" s="239"/>
      <c r="G7" s="239"/>
      <c r="H7" s="239"/>
      <c r="I7" s="239"/>
      <c r="J7" s="39"/>
    </row>
    <row r="8" spans="1:12" s="17" customFormat="1" ht="15.75" customHeight="1" x14ac:dyDescent="0.2">
      <c r="B8" s="18"/>
      <c r="C8" s="239" t="s">
        <v>21</v>
      </c>
      <c r="D8" s="239"/>
      <c r="E8" s="239"/>
      <c r="F8" s="239"/>
      <c r="G8" s="239"/>
      <c r="H8" s="239"/>
      <c r="I8" s="239"/>
      <c r="J8" s="40"/>
    </row>
    <row r="9" spans="1:12" s="14" customFormat="1" ht="19.5" thickBot="1" x14ac:dyDescent="0.25">
      <c r="B9" s="15"/>
      <c r="C9" s="240" t="s">
        <v>281</v>
      </c>
      <c r="D9" s="240"/>
      <c r="E9" s="240"/>
      <c r="F9" s="240"/>
      <c r="G9" s="240"/>
      <c r="H9" s="240"/>
      <c r="I9" s="240"/>
      <c r="J9" s="39"/>
    </row>
    <row r="10" spans="1:12" s="3" customFormat="1" ht="28.5" customHeight="1" thickTop="1" thickBot="1" x14ac:dyDescent="0.25">
      <c r="A10" s="7"/>
      <c r="B10" s="7"/>
      <c r="C10" s="246"/>
      <c r="D10" s="235" t="s">
        <v>13</v>
      </c>
      <c r="E10" s="235"/>
      <c r="F10" s="235"/>
      <c r="G10" s="235"/>
      <c r="H10" s="235"/>
      <c r="I10" s="235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47"/>
      <c r="D11" s="234" t="s">
        <v>7</v>
      </c>
      <c r="E11" s="234"/>
      <c r="F11" s="234"/>
      <c r="G11" s="234"/>
      <c r="H11" s="234"/>
      <c r="I11" s="50">
        <f>+'[1]CTA. OPERATIVA.(160)'!$J$820</f>
        <v>1766139.7248000104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47"/>
      <c r="D12" s="49" t="s">
        <v>4</v>
      </c>
      <c r="E12" s="49" t="s">
        <v>5</v>
      </c>
      <c r="F12" s="49" t="s">
        <v>6</v>
      </c>
      <c r="G12" s="49" t="s">
        <v>0</v>
      </c>
      <c r="H12" s="49" t="s">
        <v>1</v>
      </c>
      <c r="I12" s="49" t="s">
        <v>2</v>
      </c>
      <c r="J12" s="7"/>
      <c r="K12" s="7"/>
      <c r="L12" s="7"/>
    </row>
    <row r="13" spans="1:12" s="10" customFormat="1" ht="19.5" customHeight="1" thickTop="1" thickBot="1" x14ac:dyDescent="0.25">
      <c r="C13" s="132"/>
      <c r="D13" s="133"/>
      <c r="E13" s="134"/>
      <c r="F13" s="135">
        <v>45230</v>
      </c>
      <c r="G13" s="136"/>
      <c r="H13" s="137">
        <v>0</v>
      </c>
      <c r="I13" s="60">
        <f>+I11</f>
        <v>1766139.7248000104</v>
      </c>
    </row>
    <row r="14" spans="1:12" s="10" customFormat="1" ht="17.25" thickTop="1" x14ac:dyDescent="0.2">
      <c r="C14" s="51"/>
      <c r="D14" s="52">
        <v>45231</v>
      </c>
      <c r="E14" s="72"/>
      <c r="F14" s="43" t="s">
        <v>12</v>
      </c>
      <c r="G14" s="53"/>
      <c r="H14" s="53">
        <v>38.69</v>
      </c>
      <c r="I14" s="45">
        <f>I13+G14-H14</f>
        <v>1766101.0348000105</v>
      </c>
    </row>
    <row r="15" spans="1:12" s="10" customFormat="1" ht="16.5" x14ac:dyDescent="0.2">
      <c r="C15" s="54"/>
      <c r="D15" s="55">
        <v>45232</v>
      </c>
      <c r="E15" s="73"/>
      <c r="F15" s="46" t="s">
        <v>12</v>
      </c>
      <c r="G15" s="56"/>
      <c r="H15" s="47">
        <v>61.389999999999993</v>
      </c>
      <c r="I15" s="48">
        <f t="shared" ref="I15:I77" si="0">I14+G15-H15</f>
        <v>1766039.6448000106</v>
      </c>
    </row>
    <row r="16" spans="1:12" s="7" customFormat="1" ht="28.5" x14ac:dyDescent="0.2">
      <c r="C16" s="54"/>
      <c r="D16" s="55">
        <v>45232</v>
      </c>
      <c r="E16" s="147" t="s">
        <v>87</v>
      </c>
      <c r="F16" s="46" t="s">
        <v>296</v>
      </c>
      <c r="G16" s="56"/>
      <c r="H16" s="47">
        <v>160</v>
      </c>
      <c r="I16" s="48">
        <f t="shared" si="0"/>
        <v>1765879.6448000106</v>
      </c>
    </row>
    <row r="17" spans="3:9" s="7" customFormat="1" ht="16.5" x14ac:dyDescent="0.2">
      <c r="C17" s="54"/>
      <c r="D17" s="55">
        <v>45232</v>
      </c>
      <c r="E17" s="73"/>
      <c r="F17" s="46" t="s">
        <v>12</v>
      </c>
      <c r="G17" s="56"/>
      <c r="H17" s="47">
        <v>40.89</v>
      </c>
      <c r="I17" s="48">
        <f t="shared" si="0"/>
        <v>1765838.7548000107</v>
      </c>
    </row>
    <row r="18" spans="3:9" s="7" customFormat="1" ht="16.5" x14ac:dyDescent="0.2">
      <c r="C18" s="54"/>
      <c r="D18" s="55">
        <v>45237</v>
      </c>
      <c r="E18" s="73"/>
      <c r="F18" s="46" t="s">
        <v>12</v>
      </c>
      <c r="G18" s="56"/>
      <c r="H18" s="47">
        <v>3.01</v>
      </c>
      <c r="I18" s="48">
        <f t="shared" si="0"/>
        <v>1765835.7448000107</v>
      </c>
    </row>
    <row r="19" spans="3:9" s="7" customFormat="1" ht="16.5" x14ac:dyDescent="0.2">
      <c r="C19" s="54"/>
      <c r="D19" s="55">
        <v>45238</v>
      </c>
      <c r="E19" s="73"/>
      <c r="F19" s="46" t="s">
        <v>12</v>
      </c>
      <c r="G19" s="56"/>
      <c r="H19" s="47">
        <v>38.629999999999995</v>
      </c>
      <c r="I19" s="48">
        <f t="shared" si="0"/>
        <v>1765797.1148000108</v>
      </c>
    </row>
    <row r="20" spans="3:9" s="7" customFormat="1" ht="42.75" x14ac:dyDescent="0.2">
      <c r="C20" s="54"/>
      <c r="D20" s="55">
        <v>45238</v>
      </c>
      <c r="E20" s="73" t="s">
        <v>282</v>
      </c>
      <c r="F20" s="46" t="s">
        <v>297</v>
      </c>
      <c r="G20" s="56">
        <v>2254.81</v>
      </c>
      <c r="H20" s="47"/>
      <c r="I20" s="48">
        <f t="shared" si="0"/>
        <v>1768051.9248000109</v>
      </c>
    </row>
    <row r="21" spans="3:9" s="7" customFormat="1" ht="28.5" x14ac:dyDescent="0.2">
      <c r="C21" s="54"/>
      <c r="D21" s="55">
        <v>45238</v>
      </c>
      <c r="E21" s="73" t="s">
        <v>283</v>
      </c>
      <c r="F21" s="46" t="s">
        <v>298</v>
      </c>
      <c r="G21" s="56"/>
      <c r="H21" s="47">
        <v>4000.5</v>
      </c>
      <c r="I21" s="48">
        <f t="shared" si="0"/>
        <v>1764051.4248000109</v>
      </c>
    </row>
    <row r="22" spans="3:9" s="7" customFormat="1" ht="16.5" x14ac:dyDescent="0.2">
      <c r="C22" s="54"/>
      <c r="D22" s="57">
        <v>45238</v>
      </c>
      <c r="E22" s="58" t="s">
        <v>284</v>
      </c>
      <c r="F22" s="46" t="s">
        <v>299</v>
      </c>
      <c r="G22" s="56"/>
      <c r="H22" s="59">
        <v>2254.81</v>
      </c>
      <c r="I22" s="48">
        <f t="shared" si="0"/>
        <v>1761796.6148000108</v>
      </c>
    </row>
    <row r="23" spans="3:9" s="7" customFormat="1" ht="16.5" x14ac:dyDescent="0.2">
      <c r="C23" s="54"/>
      <c r="D23" s="57">
        <v>45238</v>
      </c>
      <c r="E23" s="73" t="s">
        <v>285</v>
      </c>
      <c r="F23" s="46" t="s">
        <v>70</v>
      </c>
      <c r="G23" s="56"/>
      <c r="H23" s="47">
        <v>62199.38</v>
      </c>
      <c r="I23" s="48">
        <f t="shared" si="0"/>
        <v>1699597.2348000109</v>
      </c>
    </row>
    <row r="24" spans="3:9" s="7" customFormat="1" ht="28.5" x14ac:dyDescent="0.2">
      <c r="C24" s="54"/>
      <c r="D24" s="55">
        <v>45238</v>
      </c>
      <c r="E24" s="73" t="s">
        <v>286</v>
      </c>
      <c r="F24" s="46" t="s">
        <v>300</v>
      </c>
      <c r="G24" s="56"/>
      <c r="H24" s="47">
        <v>500000</v>
      </c>
      <c r="I24" s="48">
        <f t="shared" si="0"/>
        <v>1199597.2348000109</v>
      </c>
    </row>
    <row r="25" spans="3:9" s="7" customFormat="1" ht="16.5" x14ac:dyDescent="0.2">
      <c r="C25" s="54"/>
      <c r="D25" s="55">
        <v>45239</v>
      </c>
      <c r="E25" s="73"/>
      <c r="F25" s="46" t="s">
        <v>12</v>
      </c>
      <c r="G25" s="56"/>
      <c r="H25" s="47">
        <v>120.83999999999999</v>
      </c>
      <c r="I25" s="48">
        <f t="shared" si="0"/>
        <v>1199476.3948000108</v>
      </c>
    </row>
    <row r="26" spans="3:9" s="7" customFormat="1" ht="42.75" x14ac:dyDescent="0.2">
      <c r="C26" s="54"/>
      <c r="D26" s="55">
        <v>45239</v>
      </c>
      <c r="E26" s="147" t="s">
        <v>287</v>
      </c>
      <c r="F26" s="46" t="s">
        <v>301</v>
      </c>
      <c r="G26" s="56">
        <v>8000</v>
      </c>
      <c r="H26" s="47"/>
      <c r="I26" s="48">
        <f t="shared" si="0"/>
        <v>1207476.3948000108</v>
      </c>
    </row>
    <row r="27" spans="3:9" s="7" customFormat="1" ht="42.75" x14ac:dyDescent="0.2">
      <c r="C27" s="54"/>
      <c r="D27" s="55">
        <v>45239</v>
      </c>
      <c r="E27" s="73" t="s">
        <v>288</v>
      </c>
      <c r="F27" s="46" t="s">
        <v>302</v>
      </c>
      <c r="G27" s="56">
        <v>2315</v>
      </c>
      <c r="H27" s="47"/>
      <c r="I27" s="48">
        <f t="shared" si="0"/>
        <v>1209791.3948000108</v>
      </c>
    </row>
    <row r="28" spans="3:9" s="7" customFormat="1" ht="42.75" x14ac:dyDescent="0.2">
      <c r="C28" s="88"/>
      <c r="D28" s="86">
        <v>45239</v>
      </c>
      <c r="E28" s="99" t="s">
        <v>289</v>
      </c>
      <c r="F28" s="89" t="s">
        <v>303</v>
      </c>
      <c r="G28" s="87">
        <v>2060.16</v>
      </c>
      <c r="H28" s="85"/>
      <c r="I28" s="48">
        <f t="shared" si="0"/>
        <v>1211851.5548000108</v>
      </c>
    </row>
    <row r="29" spans="3:9" s="7" customFormat="1" ht="16.5" x14ac:dyDescent="0.2">
      <c r="C29" s="88"/>
      <c r="D29" s="86">
        <v>45239</v>
      </c>
      <c r="E29" s="99" t="s">
        <v>290</v>
      </c>
      <c r="F29" s="89" t="s">
        <v>304</v>
      </c>
      <c r="G29" s="87"/>
      <c r="H29" s="85">
        <v>821531.25</v>
      </c>
      <c r="I29" s="48">
        <f t="shared" si="0"/>
        <v>390320.30480001075</v>
      </c>
    </row>
    <row r="30" spans="3:9" s="7" customFormat="1" ht="16.5" x14ac:dyDescent="0.2">
      <c r="C30" s="88"/>
      <c r="D30" s="86">
        <v>45240</v>
      </c>
      <c r="E30" s="99"/>
      <c r="F30" s="89" t="s">
        <v>12</v>
      </c>
      <c r="G30" s="87"/>
      <c r="H30" s="85">
        <v>18.149999999999999</v>
      </c>
      <c r="I30" s="48">
        <f t="shared" si="0"/>
        <v>390302.15480001073</v>
      </c>
    </row>
    <row r="31" spans="3:9" s="7" customFormat="1" ht="16.5" x14ac:dyDescent="0.2">
      <c r="C31" s="88"/>
      <c r="D31" s="86">
        <v>45240</v>
      </c>
      <c r="E31" s="99" t="s">
        <v>291</v>
      </c>
      <c r="F31" s="89" t="s">
        <v>305</v>
      </c>
      <c r="G31" s="87"/>
      <c r="H31" s="85">
        <v>29272.58</v>
      </c>
      <c r="I31" s="48">
        <f t="shared" si="0"/>
        <v>361029.57480001071</v>
      </c>
    </row>
    <row r="32" spans="3:9" s="7" customFormat="1" ht="28.5" x14ac:dyDescent="0.2">
      <c r="C32" s="88"/>
      <c r="D32" s="86">
        <v>45240</v>
      </c>
      <c r="E32" s="99" t="s">
        <v>292</v>
      </c>
      <c r="F32" s="89" t="s">
        <v>306</v>
      </c>
      <c r="G32" s="87"/>
      <c r="H32" s="85">
        <v>382288.04</v>
      </c>
      <c r="I32" s="48">
        <f t="shared" si="0"/>
        <v>-21258.465199989267</v>
      </c>
    </row>
    <row r="33" spans="3:9" s="7" customFormat="1" ht="16.5" x14ac:dyDescent="0.2">
      <c r="C33" s="88"/>
      <c r="D33" s="86">
        <v>45243</v>
      </c>
      <c r="E33" s="99"/>
      <c r="F33" s="89" t="s">
        <v>12</v>
      </c>
      <c r="G33" s="87"/>
      <c r="H33" s="85">
        <v>3.09</v>
      </c>
      <c r="I33" s="48">
        <f t="shared" si="0"/>
        <v>-21261.555199989267</v>
      </c>
    </row>
    <row r="34" spans="3:9" s="7" customFormat="1" ht="16.5" x14ac:dyDescent="0.2">
      <c r="C34" s="88"/>
      <c r="D34" s="86">
        <v>45244</v>
      </c>
      <c r="E34" s="99" t="s">
        <v>293</v>
      </c>
      <c r="F34" s="89" t="s">
        <v>45</v>
      </c>
      <c r="G34" s="87"/>
      <c r="H34" s="85"/>
      <c r="I34" s="48">
        <f t="shared" si="0"/>
        <v>-21261.555199989267</v>
      </c>
    </row>
    <row r="35" spans="3:9" s="7" customFormat="1" ht="16.5" x14ac:dyDescent="0.2">
      <c r="C35" s="88"/>
      <c r="D35" s="86">
        <v>45244</v>
      </c>
      <c r="E35" s="99" t="s">
        <v>294</v>
      </c>
      <c r="F35" s="89" t="s">
        <v>45</v>
      </c>
      <c r="G35" s="87"/>
      <c r="H35" s="85"/>
      <c r="I35" s="48">
        <f t="shared" si="0"/>
        <v>-21261.555199989267</v>
      </c>
    </row>
    <row r="36" spans="3:9" s="7" customFormat="1" ht="16.5" x14ac:dyDescent="0.2">
      <c r="C36" s="88"/>
      <c r="D36" s="86">
        <v>45244</v>
      </c>
      <c r="E36" s="99" t="s">
        <v>295</v>
      </c>
      <c r="F36" s="89" t="s">
        <v>62</v>
      </c>
      <c r="G36" s="87"/>
      <c r="H36" s="85">
        <v>44578.71</v>
      </c>
      <c r="I36" s="48">
        <f t="shared" si="0"/>
        <v>-65840.26519998927</v>
      </c>
    </row>
    <row r="37" spans="3:9" s="7" customFormat="1" ht="28.5" x14ac:dyDescent="0.2">
      <c r="C37" s="88"/>
      <c r="D37" s="86">
        <v>45246</v>
      </c>
      <c r="E37" s="99" t="s">
        <v>87</v>
      </c>
      <c r="F37" s="89" t="s">
        <v>296</v>
      </c>
      <c r="G37" s="87"/>
      <c r="H37" s="85">
        <v>80</v>
      </c>
      <c r="I37" s="48">
        <f t="shared" si="0"/>
        <v>-65920.26519998927</v>
      </c>
    </row>
    <row r="38" spans="3:9" s="7" customFormat="1" ht="16.5" x14ac:dyDescent="0.2">
      <c r="C38" s="88"/>
      <c r="D38" s="86">
        <v>45246</v>
      </c>
      <c r="E38" s="99"/>
      <c r="F38" s="89" t="s">
        <v>12</v>
      </c>
      <c r="G38" s="87"/>
      <c r="H38" s="85">
        <v>43.91</v>
      </c>
      <c r="I38" s="48">
        <f t="shared" si="0"/>
        <v>-65964.175199989273</v>
      </c>
    </row>
    <row r="39" spans="3:9" s="7" customFormat="1" ht="16.5" x14ac:dyDescent="0.2">
      <c r="C39" s="88"/>
      <c r="D39" s="86">
        <v>45247</v>
      </c>
      <c r="E39" s="99"/>
      <c r="F39" s="89" t="s">
        <v>12</v>
      </c>
      <c r="G39" s="87"/>
      <c r="H39" s="85">
        <v>750</v>
      </c>
      <c r="I39" s="48">
        <f t="shared" si="0"/>
        <v>-66714.175199989273</v>
      </c>
    </row>
    <row r="40" spans="3:9" s="7" customFormat="1" ht="16.5" x14ac:dyDescent="0.2">
      <c r="C40" s="88"/>
      <c r="D40" s="86">
        <v>45250</v>
      </c>
      <c r="E40" s="99"/>
      <c r="F40" s="89" t="s">
        <v>12</v>
      </c>
      <c r="G40" s="87"/>
      <c r="H40" s="85">
        <v>93.3</v>
      </c>
      <c r="I40" s="48">
        <f t="shared" si="0"/>
        <v>-66807.475199989276</v>
      </c>
    </row>
    <row r="41" spans="3:9" s="7" customFormat="1" ht="28.5" x14ac:dyDescent="0.2">
      <c r="C41" s="88"/>
      <c r="D41" s="86">
        <v>45250</v>
      </c>
      <c r="E41" s="99" t="s">
        <v>290</v>
      </c>
      <c r="F41" s="89" t="s">
        <v>307</v>
      </c>
      <c r="G41" s="87"/>
      <c r="H41" s="85">
        <v>6468.75</v>
      </c>
      <c r="I41" s="48">
        <f t="shared" si="0"/>
        <v>-73276.225199989276</v>
      </c>
    </row>
    <row r="42" spans="3:9" s="7" customFormat="1" ht="28.5" x14ac:dyDescent="0.2">
      <c r="C42" s="88"/>
      <c r="D42" s="86">
        <v>45250</v>
      </c>
      <c r="E42" s="99" t="s">
        <v>290</v>
      </c>
      <c r="F42" s="89" t="s">
        <v>308</v>
      </c>
      <c r="G42" s="87"/>
      <c r="H42" s="85">
        <v>1920</v>
      </c>
      <c r="I42" s="48">
        <f t="shared" si="0"/>
        <v>-75196.225199989276</v>
      </c>
    </row>
    <row r="43" spans="3:9" s="7" customFormat="1" ht="16.5" x14ac:dyDescent="0.2">
      <c r="C43" s="88"/>
      <c r="D43" s="86">
        <v>45251</v>
      </c>
      <c r="E43" s="99"/>
      <c r="F43" s="89" t="s">
        <v>12</v>
      </c>
      <c r="G43" s="87"/>
      <c r="H43" s="85">
        <v>1257</v>
      </c>
      <c r="I43" s="48">
        <f t="shared" si="0"/>
        <v>-76453.225199989276</v>
      </c>
    </row>
    <row r="44" spans="3:9" s="7" customFormat="1" ht="16.5" x14ac:dyDescent="0.2">
      <c r="C44" s="88"/>
      <c r="D44" s="86">
        <v>45252</v>
      </c>
      <c r="E44" s="99">
        <v>2192</v>
      </c>
      <c r="F44" s="89" t="s">
        <v>309</v>
      </c>
      <c r="G44" s="87"/>
      <c r="H44" s="85">
        <v>78100</v>
      </c>
      <c r="I44" s="48">
        <f t="shared" si="0"/>
        <v>-154553.22519998928</v>
      </c>
    </row>
    <row r="45" spans="3:9" s="7" customFormat="1" ht="42.75" x14ac:dyDescent="0.2">
      <c r="C45" s="88"/>
      <c r="D45" s="86">
        <v>45254</v>
      </c>
      <c r="E45" s="99"/>
      <c r="F45" s="89" t="s">
        <v>71</v>
      </c>
      <c r="G45" s="87">
        <v>3120830.72</v>
      </c>
      <c r="H45" s="85"/>
      <c r="I45" s="48">
        <f t="shared" si="0"/>
        <v>2966277.4948000107</v>
      </c>
    </row>
    <row r="46" spans="3:9" s="7" customFormat="1" ht="16.5" x14ac:dyDescent="0.2">
      <c r="C46" s="88"/>
      <c r="D46" s="86">
        <v>45258</v>
      </c>
      <c r="E46" s="99"/>
      <c r="F46" s="89" t="s">
        <v>12</v>
      </c>
      <c r="G46" s="87"/>
      <c r="H46" s="85">
        <v>573.42999999999995</v>
      </c>
      <c r="I46" s="48">
        <f t="shared" si="0"/>
        <v>2965704.0648000105</v>
      </c>
    </row>
    <row r="47" spans="3:9" s="7" customFormat="1" ht="16.5" x14ac:dyDescent="0.2">
      <c r="C47" s="88"/>
      <c r="D47" s="86">
        <v>45259</v>
      </c>
      <c r="E47" s="99"/>
      <c r="F47" s="89" t="s">
        <v>12</v>
      </c>
      <c r="G47" s="87"/>
      <c r="H47" s="85">
        <v>148.65</v>
      </c>
      <c r="I47" s="48">
        <f t="shared" si="0"/>
        <v>2965555.4148000106</v>
      </c>
    </row>
    <row r="48" spans="3:9" s="7" customFormat="1" ht="16.5" x14ac:dyDescent="0.2">
      <c r="C48" s="88"/>
      <c r="D48" s="86">
        <v>45260</v>
      </c>
      <c r="E48" s="99"/>
      <c r="F48" s="89" t="s">
        <v>12</v>
      </c>
      <c r="G48" s="87"/>
      <c r="H48" s="85">
        <v>72.87</v>
      </c>
      <c r="I48" s="48">
        <f t="shared" si="0"/>
        <v>2965482.5448000105</v>
      </c>
    </row>
    <row r="49" spans="3:9" s="7" customFormat="1" ht="29.25" thickBot="1" x14ac:dyDescent="0.25">
      <c r="C49" s="88"/>
      <c r="D49" s="86">
        <v>45260</v>
      </c>
      <c r="E49" s="99"/>
      <c r="F49" s="89" t="s">
        <v>29</v>
      </c>
      <c r="G49" s="87"/>
      <c r="H49" s="85">
        <v>175</v>
      </c>
      <c r="I49" s="48">
        <f t="shared" si="0"/>
        <v>2965307.5448000105</v>
      </c>
    </row>
    <row r="50" spans="3:9" s="7" customFormat="1" ht="16.5" hidden="1" x14ac:dyDescent="0.2">
      <c r="C50" s="88"/>
      <c r="D50" s="86"/>
      <c r="E50" s="99"/>
      <c r="F50" s="89"/>
      <c r="G50" s="87"/>
      <c r="H50" s="85"/>
      <c r="I50" s="48">
        <f t="shared" si="0"/>
        <v>2965307.5448000105</v>
      </c>
    </row>
    <row r="51" spans="3:9" s="7" customFormat="1" ht="16.5" hidden="1" x14ac:dyDescent="0.2">
      <c r="C51" s="88"/>
      <c r="D51" s="86"/>
      <c r="E51" s="99"/>
      <c r="F51" s="89"/>
      <c r="G51" s="87"/>
      <c r="H51" s="85"/>
      <c r="I51" s="48">
        <f t="shared" si="0"/>
        <v>2965307.5448000105</v>
      </c>
    </row>
    <row r="52" spans="3:9" s="7" customFormat="1" ht="16.5" hidden="1" x14ac:dyDescent="0.2">
      <c r="C52" s="88"/>
      <c r="D52" s="86"/>
      <c r="E52" s="99"/>
      <c r="F52" s="89"/>
      <c r="G52" s="87"/>
      <c r="H52" s="85"/>
      <c r="I52" s="48">
        <f t="shared" si="0"/>
        <v>2965307.5448000105</v>
      </c>
    </row>
    <row r="53" spans="3:9" s="7" customFormat="1" ht="16.5" hidden="1" x14ac:dyDescent="0.2">
      <c r="C53" s="88"/>
      <c r="D53" s="86"/>
      <c r="E53" s="99"/>
      <c r="F53" s="89"/>
      <c r="G53" s="87"/>
      <c r="H53" s="85"/>
      <c r="I53" s="48">
        <f t="shared" si="0"/>
        <v>2965307.5448000105</v>
      </c>
    </row>
    <row r="54" spans="3:9" s="7" customFormat="1" ht="16.5" hidden="1" x14ac:dyDescent="0.2">
      <c r="C54" s="88"/>
      <c r="D54" s="86"/>
      <c r="E54" s="99"/>
      <c r="F54" s="148"/>
      <c r="G54" s="87"/>
      <c r="H54" s="85"/>
      <c r="I54" s="48">
        <f t="shared" si="0"/>
        <v>2965307.5448000105</v>
      </c>
    </row>
    <row r="55" spans="3:9" s="7" customFormat="1" ht="16.5" hidden="1" x14ac:dyDescent="0.2">
      <c r="C55" s="88"/>
      <c r="D55" s="86"/>
      <c r="E55" s="99"/>
      <c r="F55" s="148"/>
      <c r="G55" s="87"/>
      <c r="H55" s="85"/>
      <c r="I55" s="48">
        <f t="shared" si="0"/>
        <v>2965307.5448000105</v>
      </c>
    </row>
    <row r="56" spans="3:9" s="7" customFormat="1" ht="16.5" hidden="1" x14ac:dyDescent="0.2">
      <c r="C56" s="88"/>
      <c r="D56" s="86"/>
      <c r="E56" s="99"/>
      <c r="F56" s="148"/>
      <c r="G56" s="87"/>
      <c r="H56" s="85"/>
      <c r="I56" s="48">
        <f t="shared" si="0"/>
        <v>2965307.5448000105</v>
      </c>
    </row>
    <row r="57" spans="3:9" s="7" customFormat="1" ht="16.5" hidden="1" x14ac:dyDescent="0.2">
      <c r="C57" s="88"/>
      <c r="D57" s="86"/>
      <c r="E57" s="99"/>
      <c r="F57" s="148"/>
      <c r="G57" s="87"/>
      <c r="H57" s="85"/>
      <c r="I57" s="48">
        <f t="shared" si="0"/>
        <v>2965307.5448000105</v>
      </c>
    </row>
    <row r="58" spans="3:9" s="7" customFormat="1" ht="16.5" hidden="1" x14ac:dyDescent="0.2">
      <c r="C58" s="88"/>
      <c r="D58" s="86"/>
      <c r="E58" s="99"/>
      <c r="F58" s="148"/>
      <c r="G58" s="87"/>
      <c r="H58" s="85"/>
      <c r="I58" s="48">
        <f t="shared" si="0"/>
        <v>2965307.5448000105</v>
      </c>
    </row>
    <row r="59" spans="3:9" s="7" customFormat="1" ht="16.5" hidden="1" x14ac:dyDescent="0.2">
      <c r="C59" s="88"/>
      <c r="D59" s="86"/>
      <c r="E59" s="99"/>
      <c r="F59" s="148"/>
      <c r="G59" s="87"/>
      <c r="H59" s="85"/>
      <c r="I59" s="48">
        <f t="shared" si="0"/>
        <v>2965307.5448000105</v>
      </c>
    </row>
    <row r="60" spans="3:9" s="7" customFormat="1" ht="16.5" hidden="1" x14ac:dyDescent="0.2">
      <c r="C60" s="88"/>
      <c r="D60" s="86"/>
      <c r="E60" s="99"/>
      <c r="F60" s="148"/>
      <c r="G60" s="87"/>
      <c r="H60" s="85"/>
      <c r="I60" s="48">
        <f t="shared" si="0"/>
        <v>2965307.5448000105</v>
      </c>
    </row>
    <row r="61" spans="3:9" s="7" customFormat="1" ht="16.5" hidden="1" x14ac:dyDescent="0.2">
      <c r="C61" s="88"/>
      <c r="D61" s="86"/>
      <c r="E61" s="99"/>
      <c r="F61" s="148"/>
      <c r="G61" s="87"/>
      <c r="H61" s="85"/>
      <c r="I61" s="48">
        <f t="shared" si="0"/>
        <v>2965307.5448000105</v>
      </c>
    </row>
    <row r="62" spans="3:9" s="7" customFormat="1" ht="16.5" hidden="1" x14ac:dyDescent="0.2">
      <c r="C62" s="88"/>
      <c r="D62" s="86"/>
      <c r="E62" s="99"/>
      <c r="F62" s="148"/>
      <c r="G62" s="87"/>
      <c r="H62" s="85"/>
      <c r="I62" s="48">
        <f t="shared" si="0"/>
        <v>2965307.5448000105</v>
      </c>
    </row>
    <row r="63" spans="3:9" s="7" customFormat="1" ht="16.5" hidden="1" x14ac:dyDescent="0.2">
      <c r="C63" s="88"/>
      <c r="D63" s="86"/>
      <c r="E63" s="99"/>
      <c r="F63" s="148"/>
      <c r="G63" s="87"/>
      <c r="H63" s="85"/>
      <c r="I63" s="48">
        <f t="shared" si="0"/>
        <v>2965307.5448000105</v>
      </c>
    </row>
    <row r="64" spans="3:9" s="7" customFormat="1" ht="16.5" hidden="1" x14ac:dyDescent="0.2">
      <c r="C64" s="88"/>
      <c r="D64" s="86"/>
      <c r="E64" s="99"/>
      <c r="F64" s="148"/>
      <c r="G64" s="87"/>
      <c r="H64" s="85"/>
      <c r="I64" s="48">
        <f t="shared" si="0"/>
        <v>2965307.5448000105</v>
      </c>
    </row>
    <row r="65" spans="3:94" s="7" customFormat="1" ht="16.5" hidden="1" x14ac:dyDescent="0.2">
      <c r="C65" s="88"/>
      <c r="D65" s="86"/>
      <c r="E65" s="99"/>
      <c r="F65" s="148"/>
      <c r="G65" s="87"/>
      <c r="H65" s="85"/>
      <c r="I65" s="48">
        <f t="shared" si="0"/>
        <v>2965307.5448000105</v>
      </c>
    </row>
    <row r="66" spans="3:94" s="7" customFormat="1" ht="16.5" hidden="1" x14ac:dyDescent="0.2">
      <c r="C66" s="88"/>
      <c r="D66" s="86"/>
      <c r="E66" s="99"/>
      <c r="F66" s="148"/>
      <c r="G66" s="87"/>
      <c r="H66" s="85"/>
      <c r="I66" s="48">
        <f t="shared" si="0"/>
        <v>2965307.5448000105</v>
      </c>
    </row>
    <row r="67" spans="3:94" s="7" customFormat="1" ht="16.5" hidden="1" x14ac:dyDescent="0.2">
      <c r="C67" s="88"/>
      <c r="D67" s="86"/>
      <c r="E67" s="99"/>
      <c r="F67" s="148"/>
      <c r="G67" s="87"/>
      <c r="H67" s="85"/>
      <c r="I67" s="48">
        <f t="shared" si="0"/>
        <v>2965307.5448000105</v>
      </c>
    </row>
    <row r="68" spans="3:94" s="7" customFormat="1" ht="16.5" hidden="1" x14ac:dyDescent="0.2">
      <c r="C68" s="88"/>
      <c r="D68" s="86"/>
      <c r="E68" s="99"/>
      <c r="F68" s="148"/>
      <c r="G68" s="87"/>
      <c r="H68" s="85"/>
      <c r="I68" s="48">
        <f t="shared" si="0"/>
        <v>2965307.5448000105</v>
      </c>
    </row>
    <row r="69" spans="3:94" s="7" customFormat="1" ht="17.25" hidden="1" thickBot="1" x14ac:dyDescent="0.25">
      <c r="C69" s="88"/>
      <c r="D69" s="86"/>
      <c r="E69" s="99"/>
      <c r="F69" s="148"/>
      <c r="G69" s="87"/>
      <c r="H69" s="85"/>
      <c r="I69" s="48">
        <f t="shared" si="0"/>
        <v>2965307.5448000105</v>
      </c>
    </row>
    <row r="70" spans="3:94" s="7" customFormat="1" ht="16.5" hidden="1" x14ac:dyDescent="0.2">
      <c r="C70" s="88"/>
      <c r="D70" s="86"/>
      <c r="E70" s="99"/>
      <c r="F70" s="89"/>
      <c r="G70" s="87"/>
      <c r="H70" s="85"/>
      <c r="I70" s="48">
        <f t="shared" si="0"/>
        <v>2965307.5448000105</v>
      </c>
    </row>
    <row r="71" spans="3:94" s="7" customFormat="1" ht="16.5" hidden="1" x14ac:dyDescent="0.2">
      <c r="C71" s="88"/>
      <c r="D71" s="86"/>
      <c r="E71" s="99"/>
      <c r="F71" s="89"/>
      <c r="G71" s="87"/>
      <c r="H71" s="85"/>
      <c r="I71" s="48">
        <f t="shared" si="0"/>
        <v>2965307.5448000105</v>
      </c>
    </row>
    <row r="72" spans="3:94" s="7" customFormat="1" ht="16.5" hidden="1" x14ac:dyDescent="0.2">
      <c r="C72" s="88"/>
      <c r="D72" s="86"/>
      <c r="E72" s="99"/>
      <c r="F72" s="89"/>
      <c r="G72" s="87"/>
      <c r="H72" s="85"/>
      <c r="I72" s="48">
        <f t="shared" si="0"/>
        <v>2965307.5448000105</v>
      </c>
    </row>
    <row r="73" spans="3:94" s="7" customFormat="1" ht="16.5" hidden="1" x14ac:dyDescent="0.2">
      <c r="C73" s="88"/>
      <c r="D73" s="86"/>
      <c r="E73" s="99"/>
      <c r="F73" s="89"/>
      <c r="G73" s="87"/>
      <c r="H73" s="85"/>
      <c r="I73" s="48">
        <f t="shared" si="0"/>
        <v>2965307.5448000105</v>
      </c>
    </row>
    <row r="74" spans="3:94" s="7" customFormat="1" ht="16.5" hidden="1" x14ac:dyDescent="0.2">
      <c r="C74" s="88"/>
      <c r="D74" s="86"/>
      <c r="E74" s="99"/>
      <c r="F74" s="89"/>
      <c r="G74" s="87"/>
      <c r="H74" s="85"/>
      <c r="I74" s="48">
        <f t="shared" si="0"/>
        <v>2965307.5448000105</v>
      </c>
    </row>
    <row r="75" spans="3:94" s="7" customFormat="1" ht="16.5" hidden="1" x14ac:dyDescent="0.2">
      <c r="C75" s="88"/>
      <c r="D75" s="86"/>
      <c r="E75" s="99"/>
      <c r="F75" s="89"/>
      <c r="G75" s="87"/>
      <c r="H75" s="85"/>
      <c r="I75" s="48">
        <f t="shared" si="0"/>
        <v>2965307.5448000105</v>
      </c>
    </row>
    <row r="76" spans="3:94" s="7" customFormat="1" ht="16.5" hidden="1" x14ac:dyDescent="0.2">
      <c r="C76" s="88"/>
      <c r="D76" s="86"/>
      <c r="E76" s="99"/>
      <c r="F76" s="89"/>
      <c r="G76" s="87"/>
      <c r="H76" s="85"/>
      <c r="I76" s="48">
        <f t="shared" si="0"/>
        <v>2965307.5448000105</v>
      </c>
    </row>
    <row r="77" spans="3:94" s="7" customFormat="1" ht="15.75" hidden="1" customHeight="1" thickBot="1" x14ac:dyDescent="0.25">
      <c r="C77" s="88"/>
      <c r="D77" s="86"/>
      <c r="E77" s="99"/>
      <c r="F77" s="148"/>
      <c r="G77" s="87"/>
      <c r="H77" s="85"/>
      <c r="I77" s="48">
        <f t="shared" si="0"/>
        <v>2965307.5448000105</v>
      </c>
    </row>
    <row r="78" spans="3:94" s="11" customFormat="1" ht="17.25" thickBot="1" x14ac:dyDescent="0.25">
      <c r="C78" s="244" t="s">
        <v>8</v>
      </c>
      <c r="D78" s="245"/>
      <c r="E78" s="245"/>
      <c r="F78" s="245"/>
      <c r="G78" s="90">
        <f>SUM(G14:G77)</f>
        <v>3135460.6900000004</v>
      </c>
      <c r="H78" s="90">
        <f>SUM(H14:H77)</f>
        <v>1936292.87</v>
      </c>
      <c r="I78" s="91">
        <f>+I13+G78-H78</f>
        <v>2965307.5448000105</v>
      </c>
      <c r="J78" s="25">
        <f>+I78-'[1]CTA. OPERATIVA.(160)'!$J$856</f>
        <v>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127"/>
      <c r="D79" s="127"/>
      <c r="E79" s="127"/>
      <c r="F79" s="127"/>
      <c r="G79" s="128"/>
      <c r="H79" s="128"/>
      <c r="I79" s="82"/>
      <c r="J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127"/>
      <c r="D80" s="127"/>
      <c r="E80" s="127"/>
      <c r="F80" s="127"/>
      <c r="G80" s="128"/>
      <c r="H80" s="128"/>
      <c r="I80" s="82"/>
      <c r="J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5"/>
      <c r="E81" s="5"/>
      <c r="F81" s="36"/>
      <c r="G81" s="9"/>
      <c r="H81" s="79"/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78" t="s">
        <v>37</v>
      </c>
      <c r="E82" s="9"/>
      <c r="F82" s="79" t="s">
        <v>39</v>
      </c>
      <c r="G82" s="9"/>
      <c r="H82" s="78" t="s">
        <v>38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78" t="s">
        <v>30</v>
      </c>
      <c r="E83" s="9"/>
      <c r="F83" s="78" t="s">
        <v>31</v>
      </c>
      <c r="G83" s="9"/>
      <c r="H83" s="78" t="s">
        <v>35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78" t="s">
        <v>32</v>
      </c>
      <c r="E84" s="9"/>
      <c r="F84" s="78" t="s">
        <v>63</v>
      </c>
      <c r="G84" s="9"/>
      <c r="H84" s="78" t="s">
        <v>42</v>
      </c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78" t="s">
        <v>33</v>
      </c>
      <c r="E85" s="9"/>
      <c r="F85" s="78" t="s">
        <v>34</v>
      </c>
      <c r="G85" s="9"/>
      <c r="H85" s="78" t="s">
        <v>36</v>
      </c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6.5" x14ac:dyDescent="0.2">
      <c r="C86" s="5"/>
      <c r="D86" s="9"/>
      <c r="E86" s="1"/>
      <c r="F86" s="78"/>
      <c r="G86" s="9"/>
      <c r="H86" s="78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6.5" x14ac:dyDescent="0.2">
      <c r="C87" s="5"/>
      <c r="D87" s="9"/>
      <c r="E87" s="9"/>
      <c r="G87" s="9"/>
      <c r="H87" s="1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s="11" customFormat="1" ht="18" x14ac:dyDescent="0.2">
      <c r="C88" s="22"/>
      <c r="D88" s="9"/>
      <c r="E88" s="9"/>
      <c r="G88" s="9"/>
      <c r="H88" s="9"/>
      <c r="I88" s="9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</row>
    <row r="89" spans="3:94" s="11" customFormat="1" ht="18" x14ac:dyDescent="0.2">
      <c r="C89" s="22"/>
      <c r="D89" s="9"/>
      <c r="E89" s="9"/>
      <c r="F89" s="79"/>
      <c r="G89" s="9"/>
      <c r="H89" s="9"/>
      <c r="I89" s="9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</row>
    <row r="90" spans="3:94" x14ac:dyDescent="0.2">
      <c r="E90" s="9"/>
    </row>
    <row r="108" spans="3:3" ht="15" x14ac:dyDescent="0.2">
      <c r="C108" s="81"/>
    </row>
  </sheetData>
  <mergeCells count="8">
    <mergeCell ref="C78:F78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2" manualBreakCount="2">
    <brk id="45" max="8" man="1"/>
    <brk id="8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S98"/>
  <sheetViews>
    <sheetView topLeftCell="C40" zoomScale="85" zoomScaleNormal="85" zoomScaleSheetLayoutView="70" workbookViewId="0">
      <selection activeCell="L55" sqref="L55"/>
    </sheetView>
  </sheetViews>
  <sheetFormatPr baseColWidth="10" defaultColWidth="9.140625" defaultRowHeight="12.75" x14ac:dyDescent="0.2"/>
  <cols>
    <col min="1" max="1" width="0" style="198" hidden="1" customWidth="1"/>
    <col min="2" max="2" width="4.42578125" style="198" hidden="1" customWidth="1"/>
    <col min="3" max="3" width="4.7109375" style="198" customWidth="1"/>
    <col min="4" max="4" width="5.85546875" style="206" customWidth="1"/>
    <col min="5" max="5" width="15.85546875" style="206" customWidth="1"/>
    <col min="6" max="6" width="15.85546875" style="206" hidden="1" customWidth="1"/>
    <col min="7" max="7" width="13.7109375" style="206" customWidth="1"/>
    <col min="8" max="8" width="52.140625" style="206" customWidth="1"/>
    <col min="9" max="9" width="23.85546875" style="206" customWidth="1"/>
    <col min="10" max="10" width="21.140625" style="206" customWidth="1"/>
    <col min="11" max="11" width="25.7109375" style="206" customWidth="1"/>
    <col min="12" max="12" width="24.5703125" style="198" customWidth="1"/>
    <col min="13" max="15" width="9.140625" style="198"/>
    <col min="16" max="16384" width="9.140625" style="206"/>
  </cols>
  <sheetData>
    <row r="1" spans="1:13" s="198" customFormat="1" x14ac:dyDescent="0.2"/>
    <row r="2" spans="1:13" s="199" customFormat="1" ht="12" customHeight="1" x14ac:dyDescent="0.2"/>
    <row r="3" spans="1:13" s="199" customFormat="1" ht="12" customHeight="1" x14ac:dyDescent="0.2"/>
    <row r="4" spans="1:13" s="199" customFormat="1" ht="12" customHeight="1" x14ac:dyDescent="0.2"/>
    <row r="5" spans="1:13" s="200" customFormat="1" ht="18" customHeight="1" x14ac:dyDescent="0.2">
      <c r="C5" s="201"/>
      <c r="D5" s="201"/>
      <c r="E5" s="202"/>
      <c r="F5" s="202"/>
      <c r="G5" s="201"/>
      <c r="H5" s="201"/>
      <c r="I5" s="201"/>
      <c r="J5" s="201"/>
      <c r="K5" s="201"/>
      <c r="L5" s="201"/>
      <c r="M5" s="201"/>
    </row>
    <row r="6" spans="1:13" s="203" customFormat="1" ht="19.5" customHeight="1" x14ac:dyDescent="0.2">
      <c r="A6" s="203" t="s">
        <v>9</v>
      </c>
    </row>
    <row r="7" spans="1:13" s="200" customFormat="1" ht="19.5" customHeight="1" x14ac:dyDescent="0.2">
      <c r="C7" s="203"/>
      <c r="D7" s="248" t="s">
        <v>10</v>
      </c>
      <c r="E7" s="248"/>
      <c r="F7" s="248"/>
      <c r="G7" s="248"/>
      <c r="H7" s="248"/>
      <c r="I7" s="248"/>
      <c r="J7" s="248"/>
      <c r="K7" s="248"/>
      <c r="L7" s="201"/>
      <c r="M7" s="201"/>
    </row>
    <row r="8" spans="1:13" s="199" customFormat="1" ht="14.25" x14ac:dyDescent="0.2">
      <c r="C8" s="204"/>
      <c r="D8" s="249" t="s">
        <v>18</v>
      </c>
      <c r="E8" s="249"/>
      <c r="F8" s="249"/>
      <c r="G8" s="249"/>
      <c r="H8" s="249"/>
      <c r="I8" s="249"/>
      <c r="J8" s="249"/>
      <c r="K8" s="249"/>
    </row>
    <row r="9" spans="1:13" s="205" customFormat="1" ht="18" customHeight="1" x14ac:dyDescent="0.2">
      <c r="B9" s="204"/>
      <c r="C9" s="204"/>
      <c r="D9" s="249" t="s">
        <v>20</v>
      </c>
      <c r="E9" s="249"/>
      <c r="F9" s="249"/>
      <c r="G9" s="249"/>
      <c r="H9" s="249"/>
      <c r="I9" s="249"/>
      <c r="J9" s="249"/>
      <c r="K9" s="249"/>
    </row>
    <row r="10" spans="1:13" s="199" customFormat="1" ht="18.75" customHeight="1" thickBot="1" x14ac:dyDescent="0.25">
      <c r="D10" s="252" t="s">
        <v>89</v>
      </c>
      <c r="E10" s="252"/>
      <c r="F10" s="252"/>
      <c r="G10" s="252"/>
      <c r="H10" s="252"/>
      <c r="I10" s="252"/>
      <c r="J10" s="252"/>
      <c r="K10" s="252"/>
    </row>
    <row r="11" spans="1:13" ht="18.75" customHeight="1" thickTop="1" thickBot="1" x14ac:dyDescent="0.25">
      <c r="D11" s="253"/>
      <c r="E11" s="254" t="s">
        <v>18</v>
      </c>
      <c r="F11" s="254"/>
      <c r="G11" s="254"/>
      <c r="H11" s="254"/>
      <c r="I11" s="254"/>
      <c r="J11" s="254"/>
      <c r="K11" s="254"/>
    </row>
    <row r="12" spans="1:13" ht="18" customHeight="1" thickTop="1" thickBot="1" x14ac:dyDescent="0.25">
      <c r="D12" s="253"/>
      <c r="E12" s="255" t="s">
        <v>7</v>
      </c>
      <c r="F12" s="255"/>
      <c r="G12" s="255"/>
      <c r="H12" s="255"/>
      <c r="I12" s="255"/>
      <c r="J12" s="255"/>
      <c r="K12" s="215">
        <f>+'[1]CTA. NOMINA 2000'!$G$889</f>
        <v>12414.683999940054</v>
      </c>
    </row>
    <row r="13" spans="1:13" ht="36" customHeight="1" thickTop="1" thickBot="1" x14ac:dyDescent="0.25">
      <c r="D13" s="253"/>
      <c r="E13" s="216" t="s">
        <v>4</v>
      </c>
      <c r="F13" s="216" t="s">
        <v>79</v>
      </c>
      <c r="G13" s="216" t="s">
        <v>5</v>
      </c>
      <c r="H13" s="216" t="s">
        <v>6</v>
      </c>
      <c r="I13" s="216" t="s">
        <v>0</v>
      </c>
      <c r="J13" s="216" t="s">
        <v>1</v>
      </c>
      <c r="K13" s="217" t="s">
        <v>2</v>
      </c>
    </row>
    <row r="14" spans="1:13" s="207" customFormat="1" ht="21.75" customHeight="1" thickTop="1" x14ac:dyDescent="0.2">
      <c r="D14" s="218"/>
      <c r="E14" s="135"/>
      <c r="F14" s="135"/>
      <c r="G14" s="218"/>
      <c r="H14" s="135">
        <v>45230</v>
      </c>
      <c r="I14" s="219"/>
      <c r="J14" s="220">
        <v>0</v>
      </c>
      <c r="K14" s="219">
        <f>+K12</f>
        <v>12414.683999940054</v>
      </c>
    </row>
    <row r="15" spans="1:13" s="207" customFormat="1" ht="156.75" x14ac:dyDescent="0.2">
      <c r="D15" s="221"/>
      <c r="E15" s="57">
        <v>45231</v>
      </c>
      <c r="F15" s="57"/>
      <c r="G15" s="222"/>
      <c r="H15" s="223" t="s">
        <v>310</v>
      </c>
      <c r="I15" s="69">
        <v>36600</v>
      </c>
      <c r="J15" s="69"/>
      <c r="K15" s="69">
        <f>K14+I15-J15</f>
        <v>49014.683999940054</v>
      </c>
    </row>
    <row r="16" spans="1:13" s="207" customFormat="1" ht="24" customHeight="1" x14ac:dyDescent="0.2">
      <c r="D16" s="221"/>
      <c r="E16" s="57">
        <v>45243</v>
      </c>
      <c r="F16" s="57"/>
      <c r="G16" s="222"/>
      <c r="H16" s="224" t="s">
        <v>23</v>
      </c>
      <c r="I16" s="69">
        <v>228.46</v>
      </c>
      <c r="J16" s="69"/>
      <c r="K16" s="69">
        <f>K15+I16-J16</f>
        <v>49243.143999940054</v>
      </c>
    </row>
    <row r="17" spans="4:12" s="207" customFormat="1" ht="28.5" x14ac:dyDescent="0.2">
      <c r="D17" s="221"/>
      <c r="E17" s="57">
        <v>45243</v>
      </c>
      <c r="F17" s="57"/>
      <c r="G17" s="222"/>
      <c r="H17" s="224" t="s">
        <v>23</v>
      </c>
      <c r="I17" s="69"/>
      <c r="J17" s="69">
        <v>228.46</v>
      </c>
      <c r="K17" s="69">
        <f>K16+I17-J17</f>
        <v>49014.683999940054</v>
      </c>
    </row>
    <row r="18" spans="4:12" s="207" customFormat="1" ht="28.5" x14ac:dyDescent="0.2">
      <c r="D18" s="221"/>
      <c r="E18" s="57">
        <v>45246</v>
      </c>
      <c r="F18" s="57"/>
      <c r="G18" s="222"/>
      <c r="H18" s="224" t="s">
        <v>23</v>
      </c>
      <c r="I18" s="69">
        <v>49014.68</v>
      </c>
      <c r="J18" s="69"/>
      <c r="K18" s="69">
        <f>K17+I18-J18</f>
        <v>98029.363999940048</v>
      </c>
    </row>
    <row r="19" spans="4:12" s="207" customFormat="1" ht="28.5" x14ac:dyDescent="0.2">
      <c r="D19" s="221"/>
      <c r="E19" s="57">
        <v>45246</v>
      </c>
      <c r="F19" s="57"/>
      <c r="G19" s="222"/>
      <c r="H19" s="224" t="s">
        <v>23</v>
      </c>
      <c r="I19" s="69"/>
      <c r="J19" s="69">
        <v>49014.68</v>
      </c>
      <c r="K19" s="69">
        <f>K18+I19-J19</f>
        <v>49014.683999940047</v>
      </c>
    </row>
    <row r="20" spans="4:12" s="207" customFormat="1" ht="27.75" customHeight="1" x14ac:dyDescent="0.2">
      <c r="D20" s="221"/>
      <c r="E20" s="57">
        <v>45247</v>
      </c>
      <c r="F20" s="57"/>
      <c r="G20" s="222"/>
      <c r="H20" s="224" t="s">
        <v>27</v>
      </c>
      <c r="I20" s="69">
        <v>26842626.670000002</v>
      </c>
      <c r="J20" s="69"/>
      <c r="K20" s="69">
        <f t="shared" ref="K20:K53" si="0">K19+I20-J20</f>
        <v>26891641.353999943</v>
      </c>
    </row>
    <row r="21" spans="4:12" s="207" customFormat="1" ht="28.5" x14ac:dyDescent="0.2">
      <c r="D21" s="221"/>
      <c r="E21" s="57">
        <v>45250</v>
      </c>
      <c r="F21" s="57"/>
      <c r="G21" s="222"/>
      <c r="H21" s="224" t="s">
        <v>23</v>
      </c>
      <c r="I21" s="69">
        <v>25756509.829999998</v>
      </c>
      <c r="J21" s="69"/>
      <c r="K21" s="69">
        <f t="shared" si="0"/>
        <v>52648151.183999941</v>
      </c>
    </row>
    <row r="22" spans="4:12" s="207" customFormat="1" ht="28.5" x14ac:dyDescent="0.2">
      <c r="D22" s="221"/>
      <c r="E22" s="57">
        <v>45250</v>
      </c>
      <c r="F22" s="57"/>
      <c r="G22" s="222"/>
      <c r="H22" s="224" t="s">
        <v>23</v>
      </c>
      <c r="I22" s="69"/>
      <c r="J22" s="69">
        <v>25756509.829999998</v>
      </c>
      <c r="K22" s="69">
        <f t="shared" si="0"/>
        <v>26891641.353999943</v>
      </c>
    </row>
    <row r="23" spans="4:12" s="207" customFormat="1" ht="28.5" x14ac:dyDescent="0.2">
      <c r="D23" s="221"/>
      <c r="E23" s="57">
        <v>45250</v>
      </c>
      <c r="F23" s="57"/>
      <c r="G23" s="222"/>
      <c r="H23" s="224" t="s">
        <v>23</v>
      </c>
      <c r="I23" s="69">
        <v>1010318.2</v>
      </c>
      <c r="J23" s="69"/>
      <c r="K23" s="69">
        <f t="shared" si="0"/>
        <v>27901959.553999942</v>
      </c>
    </row>
    <row r="24" spans="4:12" s="207" customFormat="1" ht="28.5" x14ac:dyDescent="0.2">
      <c r="D24" s="221"/>
      <c r="E24" s="57">
        <v>45250</v>
      </c>
      <c r="F24" s="57"/>
      <c r="G24" s="222"/>
      <c r="H24" s="224" t="s">
        <v>23</v>
      </c>
      <c r="I24" s="69"/>
      <c r="J24" s="69">
        <v>1010318.2</v>
      </c>
      <c r="K24" s="69">
        <f t="shared" si="0"/>
        <v>26891641.353999943</v>
      </c>
      <c r="L24" s="208"/>
    </row>
    <row r="25" spans="4:12" s="207" customFormat="1" ht="28.5" x14ac:dyDescent="0.2">
      <c r="D25" s="221"/>
      <c r="E25" s="57">
        <v>45250</v>
      </c>
      <c r="F25" s="57"/>
      <c r="G25" s="222">
        <v>9055</v>
      </c>
      <c r="H25" s="224" t="s">
        <v>88</v>
      </c>
      <c r="I25" s="69"/>
      <c r="J25" s="69">
        <v>100000</v>
      </c>
      <c r="K25" s="69">
        <f t="shared" si="0"/>
        <v>26791641.353999943</v>
      </c>
    </row>
    <row r="26" spans="4:12" s="207" customFormat="1" ht="24.75" customHeight="1" x14ac:dyDescent="0.2">
      <c r="D26" s="221"/>
      <c r="E26" s="57">
        <v>45250</v>
      </c>
      <c r="F26" s="57"/>
      <c r="G26" s="222">
        <v>9056</v>
      </c>
      <c r="H26" s="224" t="s">
        <v>44</v>
      </c>
      <c r="I26" s="69"/>
      <c r="J26" s="69">
        <v>11646.4</v>
      </c>
      <c r="K26" s="69">
        <f t="shared" si="0"/>
        <v>26779994.953999944</v>
      </c>
    </row>
    <row r="27" spans="4:12" s="207" customFormat="1" ht="28.5" x14ac:dyDescent="0.2">
      <c r="D27" s="221"/>
      <c r="E27" s="57">
        <v>45250</v>
      </c>
      <c r="F27" s="57"/>
      <c r="G27" s="222">
        <v>9056</v>
      </c>
      <c r="H27" s="224" t="s">
        <v>311</v>
      </c>
      <c r="I27" s="69"/>
      <c r="J27" s="69">
        <v>104817.57</v>
      </c>
      <c r="K27" s="69">
        <f t="shared" si="0"/>
        <v>26675177.383999944</v>
      </c>
    </row>
    <row r="28" spans="4:12" s="207" customFormat="1" ht="28.5" x14ac:dyDescent="0.2">
      <c r="D28" s="221"/>
      <c r="E28" s="57">
        <v>45250</v>
      </c>
      <c r="F28" s="57"/>
      <c r="G28" s="222">
        <v>9057</v>
      </c>
      <c r="H28" s="224" t="s">
        <v>44</v>
      </c>
      <c r="I28" s="69"/>
      <c r="J28" s="69">
        <v>1043227.71</v>
      </c>
      <c r="K28" s="69">
        <f t="shared" si="0"/>
        <v>25631949.673999943</v>
      </c>
    </row>
    <row r="29" spans="4:12" s="207" customFormat="1" ht="28.5" x14ac:dyDescent="0.2">
      <c r="D29" s="221"/>
      <c r="E29" s="57">
        <v>45250</v>
      </c>
      <c r="F29" s="57"/>
      <c r="G29" s="222">
        <v>9057</v>
      </c>
      <c r="H29" s="224" t="s">
        <v>312</v>
      </c>
      <c r="I29" s="69"/>
      <c r="J29" s="69">
        <v>16321497.560000001</v>
      </c>
      <c r="K29" s="69">
        <f t="shared" si="0"/>
        <v>9310452.1139999423</v>
      </c>
    </row>
    <row r="30" spans="4:12" s="207" customFormat="1" ht="28.5" x14ac:dyDescent="0.2">
      <c r="D30" s="221"/>
      <c r="E30" s="57">
        <v>45250</v>
      </c>
      <c r="F30" s="57"/>
      <c r="G30" s="222">
        <v>9058</v>
      </c>
      <c r="H30" s="224" t="s">
        <v>44</v>
      </c>
      <c r="I30" s="69"/>
      <c r="J30" s="69">
        <v>260505.46</v>
      </c>
      <c r="K30" s="69">
        <f t="shared" si="0"/>
        <v>9049946.6539999414</v>
      </c>
    </row>
    <row r="31" spans="4:12" s="207" customFormat="1" ht="28.5" x14ac:dyDescent="0.2">
      <c r="D31" s="221"/>
      <c r="E31" s="57">
        <v>45250</v>
      </c>
      <c r="F31" s="57"/>
      <c r="G31" s="222">
        <v>9058</v>
      </c>
      <c r="H31" s="223" t="s">
        <v>313</v>
      </c>
      <c r="I31" s="69"/>
      <c r="J31" s="69">
        <v>8776254.1600000001</v>
      </c>
      <c r="K31" s="69">
        <f t="shared" si="0"/>
        <v>273692.49399994127</v>
      </c>
    </row>
    <row r="32" spans="4:12" s="207" customFormat="1" ht="28.5" x14ac:dyDescent="0.2">
      <c r="D32" s="221"/>
      <c r="E32" s="57">
        <v>45250</v>
      </c>
      <c r="F32" s="57"/>
      <c r="G32" s="222">
        <v>9059</v>
      </c>
      <c r="H32" s="223" t="s">
        <v>44</v>
      </c>
      <c r="I32" s="69"/>
      <c r="J32" s="69">
        <v>10419.42</v>
      </c>
      <c r="K32" s="69">
        <f t="shared" si="0"/>
        <v>263273.07399994129</v>
      </c>
      <c r="L32" s="208"/>
    </row>
    <row r="33" spans="4:12" s="207" customFormat="1" ht="42.75" x14ac:dyDescent="0.2">
      <c r="D33" s="221"/>
      <c r="E33" s="57">
        <v>45250</v>
      </c>
      <c r="F33" s="57"/>
      <c r="G33" s="222">
        <v>9059</v>
      </c>
      <c r="H33" s="225" t="s">
        <v>314</v>
      </c>
      <c r="I33" s="69"/>
      <c r="J33" s="69">
        <v>187474.43</v>
      </c>
      <c r="K33" s="69">
        <f t="shared" si="0"/>
        <v>75798.643999941298</v>
      </c>
      <c r="L33" s="208"/>
    </row>
    <row r="34" spans="4:12" s="207" customFormat="1" ht="28.5" x14ac:dyDescent="0.2">
      <c r="D34" s="221"/>
      <c r="E34" s="57">
        <v>45251</v>
      </c>
      <c r="F34" s="57"/>
      <c r="G34" s="222"/>
      <c r="H34" s="225" t="s">
        <v>27</v>
      </c>
      <c r="I34" s="69">
        <v>1010358.75</v>
      </c>
      <c r="J34" s="69"/>
      <c r="K34" s="69">
        <f t="shared" si="0"/>
        <v>1086157.3939999412</v>
      </c>
      <c r="L34" s="208"/>
    </row>
    <row r="35" spans="4:12" s="207" customFormat="1" ht="28.5" x14ac:dyDescent="0.2">
      <c r="D35" s="221"/>
      <c r="E35" s="57">
        <v>45258</v>
      </c>
      <c r="F35" s="57"/>
      <c r="G35" s="222"/>
      <c r="H35" s="225" t="s">
        <v>315</v>
      </c>
      <c r="I35" s="69">
        <v>22909318</v>
      </c>
      <c r="J35" s="69"/>
      <c r="K35" s="69">
        <f t="shared" si="0"/>
        <v>23995475.393999942</v>
      </c>
      <c r="L35" s="208"/>
    </row>
    <row r="36" spans="4:12" s="207" customFormat="1" ht="71.25" x14ac:dyDescent="0.2">
      <c r="D36" s="221"/>
      <c r="E36" s="57">
        <v>45259</v>
      </c>
      <c r="F36" s="57"/>
      <c r="G36" s="222"/>
      <c r="H36" s="225" t="s">
        <v>316</v>
      </c>
      <c r="I36" s="69">
        <v>13510.03</v>
      </c>
      <c r="J36" s="69"/>
      <c r="K36" s="69">
        <f t="shared" si="0"/>
        <v>24008985.423999943</v>
      </c>
      <c r="L36" s="208"/>
    </row>
    <row r="37" spans="4:12" s="207" customFormat="1" ht="85.5" x14ac:dyDescent="0.2">
      <c r="D37" s="221"/>
      <c r="E37" s="57">
        <v>45259</v>
      </c>
      <c r="F37" s="57"/>
      <c r="G37" s="222"/>
      <c r="H37" s="225" t="s">
        <v>317</v>
      </c>
      <c r="I37" s="69">
        <v>42433.87</v>
      </c>
      <c r="J37" s="69"/>
      <c r="K37" s="69">
        <f t="shared" si="0"/>
        <v>24051419.293999944</v>
      </c>
      <c r="L37" s="208"/>
    </row>
    <row r="38" spans="4:12" s="207" customFormat="1" ht="71.25" x14ac:dyDescent="0.2">
      <c r="D38" s="221"/>
      <c r="E38" s="57">
        <v>45259</v>
      </c>
      <c r="F38" s="57"/>
      <c r="G38" s="222"/>
      <c r="H38" s="225" t="s">
        <v>318</v>
      </c>
      <c r="I38" s="69">
        <v>42433.87</v>
      </c>
      <c r="J38" s="69"/>
      <c r="K38" s="69">
        <f t="shared" si="0"/>
        <v>24093853.163999945</v>
      </c>
      <c r="L38" s="208"/>
    </row>
    <row r="39" spans="4:12" s="207" customFormat="1" ht="42.75" x14ac:dyDescent="0.2">
      <c r="D39" s="221"/>
      <c r="E39" s="57">
        <v>45260</v>
      </c>
      <c r="F39" s="57"/>
      <c r="G39" s="222">
        <v>9138</v>
      </c>
      <c r="H39" s="225" t="s">
        <v>322</v>
      </c>
      <c r="I39" s="69"/>
      <c r="J39" s="69">
        <v>305000</v>
      </c>
      <c r="K39" s="69">
        <f t="shared" si="0"/>
        <v>23788853.163999945</v>
      </c>
      <c r="L39" s="208"/>
    </row>
    <row r="40" spans="4:12" s="207" customFormat="1" ht="28.5" x14ac:dyDescent="0.2">
      <c r="D40" s="221"/>
      <c r="E40" s="57">
        <v>45260</v>
      </c>
      <c r="F40" s="57"/>
      <c r="G40" s="222">
        <v>9139</v>
      </c>
      <c r="H40" s="225" t="s">
        <v>323</v>
      </c>
      <c r="I40" s="69"/>
      <c r="J40" s="69">
        <v>100000</v>
      </c>
      <c r="K40" s="69">
        <f t="shared" si="0"/>
        <v>23688853.163999945</v>
      </c>
      <c r="L40" s="208"/>
    </row>
    <row r="41" spans="4:12" s="207" customFormat="1" ht="24" customHeight="1" x14ac:dyDescent="0.2">
      <c r="D41" s="221"/>
      <c r="E41" s="57">
        <v>45260</v>
      </c>
      <c r="F41" s="57"/>
      <c r="G41" s="222">
        <v>9140</v>
      </c>
      <c r="H41" s="225" t="s">
        <v>324</v>
      </c>
      <c r="I41" s="69"/>
      <c r="J41" s="69">
        <v>171500</v>
      </c>
      <c r="K41" s="69">
        <f t="shared" si="0"/>
        <v>23517353.163999945</v>
      </c>
      <c r="L41" s="208"/>
    </row>
    <row r="42" spans="4:12" s="207" customFormat="1" ht="42.75" x14ac:dyDescent="0.2">
      <c r="D42" s="221"/>
      <c r="E42" s="57">
        <v>45260</v>
      </c>
      <c r="F42" s="57"/>
      <c r="G42" s="222">
        <v>9141</v>
      </c>
      <c r="H42" s="225" t="s">
        <v>325</v>
      </c>
      <c r="I42" s="69"/>
      <c r="J42" s="69">
        <v>6457704.2199999997</v>
      </c>
      <c r="K42" s="69">
        <f t="shared" si="0"/>
        <v>17059648.943999946</v>
      </c>
      <c r="L42" s="208"/>
    </row>
    <row r="43" spans="4:12" s="207" customFormat="1" ht="43.5" thickBot="1" x14ac:dyDescent="0.25">
      <c r="D43" s="221"/>
      <c r="E43" s="57">
        <v>45260</v>
      </c>
      <c r="F43" s="57"/>
      <c r="G43" s="222">
        <v>9142</v>
      </c>
      <c r="H43" s="225" t="s">
        <v>326</v>
      </c>
      <c r="I43" s="69"/>
      <c r="J43" s="69">
        <v>15075517.66</v>
      </c>
      <c r="K43" s="69">
        <f t="shared" si="0"/>
        <v>1984131.283999946</v>
      </c>
      <c r="L43" s="208"/>
    </row>
    <row r="44" spans="4:12" s="207" customFormat="1" ht="14.25" hidden="1" x14ac:dyDescent="0.2">
      <c r="D44" s="221"/>
      <c r="E44" s="57"/>
      <c r="F44" s="57"/>
      <c r="G44" s="222"/>
      <c r="H44" s="225"/>
      <c r="I44" s="69"/>
      <c r="J44" s="69"/>
      <c r="K44" s="69" t="e">
        <f>#REF!+I44-J44</f>
        <v>#REF!</v>
      </c>
      <c r="L44" s="208"/>
    </row>
    <row r="45" spans="4:12" s="207" customFormat="1" ht="14.25" hidden="1" x14ac:dyDescent="0.2">
      <c r="D45" s="221"/>
      <c r="E45" s="57"/>
      <c r="F45" s="57"/>
      <c r="G45" s="222"/>
      <c r="H45" s="225"/>
      <c r="I45" s="69"/>
      <c r="J45" s="69"/>
      <c r="K45" s="69" t="e">
        <f t="shared" si="0"/>
        <v>#REF!</v>
      </c>
      <c r="L45" s="208"/>
    </row>
    <row r="46" spans="4:12" s="207" customFormat="1" ht="14.25" hidden="1" x14ac:dyDescent="0.2">
      <c r="D46" s="221"/>
      <c r="E46" s="57"/>
      <c r="F46" s="57"/>
      <c r="G46" s="222"/>
      <c r="H46" s="225"/>
      <c r="I46" s="69"/>
      <c r="J46" s="69"/>
      <c r="K46" s="69" t="e">
        <f t="shared" si="0"/>
        <v>#REF!</v>
      </c>
      <c r="L46" s="208"/>
    </row>
    <row r="47" spans="4:12" s="207" customFormat="1" ht="14.25" hidden="1" x14ac:dyDescent="0.2">
      <c r="D47" s="221"/>
      <c r="E47" s="57"/>
      <c r="F47" s="57"/>
      <c r="G47" s="222"/>
      <c r="H47" s="225"/>
      <c r="I47" s="69"/>
      <c r="J47" s="69"/>
      <c r="K47" s="69" t="e">
        <f t="shared" si="0"/>
        <v>#REF!</v>
      </c>
      <c r="L47" s="208"/>
    </row>
    <row r="48" spans="4:12" s="207" customFormat="1" ht="14.25" hidden="1" x14ac:dyDescent="0.2">
      <c r="D48" s="221"/>
      <c r="E48" s="57"/>
      <c r="F48" s="57"/>
      <c r="G48" s="222"/>
      <c r="H48" s="225"/>
      <c r="I48" s="69"/>
      <c r="J48" s="69"/>
      <c r="K48" s="69" t="e">
        <f t="shared" si="0"/>
        <v>#REF!</v>
      </c>
      <c r="L48" s="208"/>
    </row>
    <row r="49" spans="4:97" s="207" customFormat="1" ht="14.25" hidden="1" x14ac:dyDescent="0.2">
      <c r="D49" s="221"/>
      <c r="E49" s="57"/>
      <c r="F49" s="57"/>
      <c r="G49" s="222"/>
      <c r="H49" s="225"/>
      <c r="I49" s="69"/>
      <c r="J49" s="69"/>
      <c r="K49" s="69" t="e">
        <f t="shared" si="0"/>
        <v>#REF!</v>
      </c>
      <c r="L49" s="208"/>
    </row>
    <row r="50" spans="4:97" s="207" customFormat="1" ht="14.25" hidden="1" x14ac:dyDescent="0.2">
      <c r="D50" s="221"/>
      <c r="E50" s="57"/>
      <c r="F50" s="57"/>
      <c r="G50" s="222"/>
      <c r="H50" s="225"/>
      <c r="I50" s="69"/>
      <c r="J50" s="69"/>
      <c r="K50" s="69" t="e">
        <f t="shared" si="0"/>
        <v>#REF!</v>
      </c>
      <c r="L50" s="208"/>
    </row>
    <row r="51" spans="4:97" s="207" customFormat="1" ht="14.25" hidden="1" x14ac:dyDescent="0.2">
      <c r="D51" s="221"/>
      <c r="E51" s="57"/>
      <c r="F51" s="57"/>
      <c r="G51" s="222"/>
      <c r="H51" s="225"/>
      <c r="I51" s="69"/>
      <c r="J51" s="69"/>
      <c r="K51" s="69" t="e">
        <f t="shared" si="0"/>
        <v>#REF!</v>
      </c>
      <c r="L51" s="208"/>
    </row>
    <row r="52" spans="4:97" s="207" customFormat="1" ht="14.25" hidden="1" x14ac:dyDescent="0.2">
      <c r="D52" s="221"/>
      <c r="E52" s="57"/>
      <c r="F52" s="57"/>
      <c r="G52" s="222"/>
      <c r="H52" s="225"/>
      <c r="I52" s="69"/>
      <c r="J52" s="69"/>
      <c r="K52" s="69" t="e">
        <f t="shared" si="0"/>
        <v>#REF!</v>
      </c>
      <c r="L52" s="208"/>
    </row>
    <row r="53" spans="4:97" s="207" customFormat="1" ht="15" hidden="1" thickBot="1" x14ac:dyDescent="0.25">
      <c r="D53" s="221"/>
      <c r="E53" s="57"/>
      <c r="F53" s="57"/>
      <c r="G53" s="222"/>
      <c r="H53" s="225"/>
      <c r="I53" s="69"/>
      <c r="J53" s="69"/>
      <c r="K53" s="69" t="e">
        <f t="shared" si="0"/>
        <v>#REF!</v>
      </c>
      <c r="L53" s="208"/>
    </row>
    <row r="54" spans="4:97" s="198" customFormat="1" ht="15" thickBot="1" x14ac:dyDescent="0.25">
      <c r="D54" s="250" t="s">
        <v>8</v>
      </c>
      <c r="E54" s="251"/>
      <c r="F54" s="251"/>
      <c r="G54" s="251"/>
      <c r="H54" s="251"/>
      <c r="I54" s="226">
        <f>SUM(I15:I53)</f>
        <v>77713352.360000014</v>
      </c>
      <c r="J54" s="226">
        <f>SUM(J15:J53)</f>
        <v>75741635.760000005</v>
      </c>
      <c r="K54" s="227">
        <f>+K14+I54-J54</f>
        <v>1984131.2839999497</v>
      </c>
      <c r="L54" s="209">
        <f>+K54-'[1]CTA. NOMINA 2000'!$G$918</f>
        <v>3.7252902984619141E-9</v>
      </c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/>
      <c r="AP54" s="206"/>
      <c r="AQ54" s="206"/>
      <c r="AR54" s="206"/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  <c r="BI54" s="206"/>
      <c r="BJ54" s="206"/>
      <c r="BK54" s="206"/>
      <c r="BL54" s="206"/>
      <c r="BM54" s="206"/>
      <c r="BN54" s="206"/>
      <c r="BO54" s="206"/>
      <c r="BP54" s="206"/>
      <c r="BQ54" s="206"/>
      <c r="BR54" s="206"/>
      <c r="BS54" s="206"/>
      <c r="BT54" s="206"/>
      <c r="BU54" s="206"/>
      <c r="BV54" s="206"/>
      <c r="BW54" s="206"/>
      <c r="BX54" s="206"/>
      <c r="BY54" s="206"/>
      <c r="BZ54" s="206"/>
      <c r="CA54" s="206"/>
      <c r="CB54" s="206"/>
      <c r="CC54" s="206"/>
      <c r="CD54" s="206"/>
      <c r="CE54" s="206"/>
      <c r="CF54" s="206"/>
      <c r="CG54" s="206"/>
      <c r="CH54" s="206"/>
      <c r="CI54" s="206"/>
      <c r="CJ54" s="206"/>
      <c r="CK54" s="206"/>
      <c r="CL54" s="206"/>
      <c r="CM54" s="206"/>
      <c r="CN54" s="206"/>
      <c r="CO54" s="206"/>
      <c r="CP54" s="206"/>
      <c r="CQ54" s="206"/>
      <c r="CR54" s="206"/>
      <c r="CS54" s="206"/>
    </row>
    <row r="55" spans="4:97" s="198" customFormat="1" ht="14.25" x14ac:dyDescent="0.2">
      <c r="D55" s="231"/>
      <c r="E55" s="231"/>
      <c r="F55" s="231"/>
      <c r="G55" s="231"/>
      <c r="H55" s="231"/>
      <c r="I55" s="232"/>
      <c r="J55" s="232"/>
      <c r="K55" s="82"/>
      <c r="L55" s="209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/>
      <c r="AP55" s="206"/>
      <c r="AQ55" s="206"/>
      <c r="AR55" s="206"/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06"/>
      <c r="BN55" s="206"/>
      <c r="BO55" s="206"/>
      <c r="BP55" s="206"/>
      <c r="BQ55" s="206"/>
      <c r="BR55" s="206"/>
      <c r="BS55" s="206"/>
      <c r="BT55" s="206"/>
      <c r="BU55" s="206"/>
      <c r="BV55" s="206"/>
      <c r="BW55" s="206"/>
      <c r="BX55" s="206"/>
      <c r="BY55" s="206"/>
      <c r="BZ55" s="206"/>
      <c r="CA55" s="206"/>
      <c r="CB55" s="206"/>
      <c r="CC55" s="206"/>
      <c r="CD55" s="206"/>
      <c r="CE55" s="206"/>
      <c r="CF55" s="206"/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/>
      <c r="CR55" s="206"/>
      <c r="CS55" s="206"/>
    </row>
    <row r="56" spans="4:97" s="198" customFormat="1" ht="14.25" x14ac:dyDescent="0.2">
      <c r="D56" s="82"/>
      <c r="E56" s="82"/>
      <c r="F56" s="82"/>
      <c r="G56" s="82"/>
      <c r="H56" s="82"/>
      <c r="I56" s="82"/>
      <c r="J56" s="82"/>
      <c r="K56" s="82"/>
      <c r="L56" s="209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6"/>
      <c r="AR56" s="206"/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6"/>
      <c r="BG56" s="206"/>
      <c r="BH56" s="206"/>
      <c r="BI56" s="206"/>
      <c r="BJ56" s="206"/>
      <c r="BK56" s="206"/>
      <c r="BL56" s="206"/>
      <c r="BM56" s="206"/>
      <c r="BN56" s="206"/>
      <c r="BO56" s="206"/>
      <c r="BP56" s="206"/>
      <c r="BQ56" s="206"/>
      <c r="BR56" s="206"/>
      <c r="BS56" s="206"/>
      <c r="BT56" s="206"/>
      <c r="BU56" s="206"/>
      <c r="BV56" s="206"/>
      <c r="BW56" s="206"/>
      <c r="BX56" s="206"/>
      <c r="BY56" s="206"/>
      <c r="BZ56" s="206"/>
      <c r="CA56" s="206"/>
      <c r="CB56" s="206"/>
      <c r="CC56" s="206"/>
      <c r="CD56" s="206"/>
      <c r="CE56" s="206"/>
      <c r="CF56" s="206"/>
      <c r="CG56" s="206"/>
      <c r="CH56" s="206"/>
      <c r="CI56" s="206"/>
      <c r="CJ56" s="206"/>
      <c r="CK56" s="206"/>
      <c r="CL56" s="206"/>
      <c r="CM56" s="206"/>
      <c r="CN56" s="206"/>
      <c r="CO56" s="206"/>
      <c r="CP56" s="206"/>
      <c r="CQ56" s="206"/>
      <c r="CR56" s="206"/>
      <c r="CS56" s="206"/>
    </row>
    <row r="57" spans="4:97" s="198" customFormat="1" ht="14.25" x14ac:dyDescent="0.2">
      <c r="D57" s="82"/>
      <c r="E57" s="82"/>
      <c r="F57" s="82"/>
      <c r="G57" s="82"/>
      <c r="H57" s="82"/>
      <c r="I57" s="82"/>
      <c r="J57" s="82"/>
      <c r="K57" s="82"/>
      <c r="L57" s="209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  <c r="BI57" s="206"/>
      <c r="BJ57" s="206"/>
      <c r="BK57" s="206"/>
      <c r="BL57" s="206"/>
      <c r="BM57" s="206"/>
      <c r="BN57" s="206"/>
      <c r="BO57" s="206"/>
      <c r="BP57" s="206"/>
      <c r="BQ57" s="206"/>
      <c r="BR57" s="206"/>
      <c r="BS57" s="206"/>
      <c r="BT57" s="206"/>
      <c r="BU57" s="206"/>
      <c r="BV57" s="206"/>
      <c r="BW57" s="206"/>
      <c r="BX57" s="206"/>
      <c r="BY57" s="206"/>
      <c r="BZ57" s="206"/>
      <c r="CA57" s="206"/>
      <c r="CB57" s="206"/>
      <c r="CC57" s="206"/>
      <c r="CD57" s="206"/>
      <c r="CE57" s="206"/>
      <c r="CF57" s="206"/>
      <c r="CG57" s="206"/>
      <c r="CH57" s="206"/>
      <c r="CI57" s="206"/>
      <c r="CJ57" s="206"/>
      <c r="CK57" s="206"/>
      <c r="CL57" s="206"/>
      <c r="CM57" s="206"/>
      <c r="CN57" s="206"/>
      <c r="CO57" s="206"/>
      <c r="CP57" s="206"/>
      <c r="CQ57" s="206"/>
      <c r="CR57" s="206"/>
      <c r="CS57" s="206"/>
    </row>
    <row r="58" spans="4:97" s="198" customFormat="1" ht="14.25" x14ac:dyDescent="0.2">
      <c r="D58" s="82"/>
      <c r="E58" s="82"/>
      <c r="F58" s="82"/>
      <c r="G58" s="82"/>
      <c r="H58" s="82"/>
      <c r="I58" s="82"/>
      <c r="J58" s="82"/>
      <c r="K58" s="82"/>
      <c r="L58" s="209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206"/>
      <c r="BO58" s="206"/>
      <c r="BP58" s="206"/>
      <c r="BQ58" s="206"/>
      <c r="BR58" s="206"/>
      <c r="BS58" s="206"/>
      <c r="BT58" s="206"/>
      <c r="BU58" s="206"/>
      <c r="BV58" s="206"/>
      <c r="BW58" s="206"/>
      <c r="BX58" s="206"/>
      <c r="BY58" s="206"/>
      <c r="BZ58" s="206"/>
      <c r="CA58" s="206"/>
      <c r="CB58" s="206"/>
      <c r="CC58" s="206"/>
      <c r="CD58" s="206"/>
      <c r="CE58" s="206"/>
      <c r="CF58" s="206"/>
      <c r="CG58" s="206"/>
      <c r="CH58" s="206"/>
      <c r="CI58" s="206"/>
      <c r="CJ58" s="206"/>
      <c r="CK58" s="206"/>
      <c r="CL58" s="206"/>
      <c r="CM58" s="206"/>
      <c r="CN58" s="206"/>
      <c r="CO58" s="206"/>
      <c r="CP58" s="206"/>
      <c r="CQ58" s="206"/>
      <c r="CR58" s="206"/>
      <c r="CS58" s="206"/>
    </row>
    <row r="59" spans="4:97" s="198" customFormat="1" ht="14.25" x14ac:dyDescent="0.2">
      <c r="D59" s="82"/>
      <c r="E59" s="82"/>
      <c r="F59" s="82"/>
      <c r="G59" s="82"/>
      <c r="H59" s="82"/>
      <c r="I59" s="82"/>
      <c r="J59" s="82"/>
      <c r="K59" s="82"/>
      <c r="L59" s="209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/>
      <c r="AP59" s="206"/>
      <c r="AQ59" s="206"/>
      <c r="AR59" s="206"/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06"/>
      <c r="BN59" s="206"/>
      <c r="BO59" s="206"/>
      <c r="BP59" s="206"/>
      <c r="BQ59" s="206"/>
      <c r="BR59" s="206"/>
      <c r="BS59" s="206"/>
      <c r="BT59" s="206"/>
      <c r="BU59" s="206"/>
      <c r="BV59" s="206"/>
      <c r="BW59" s="206"/>
      <c r="BX59" s="206"/>
      <c r="BY59" s="206"/>
      <c r="BZ59" s="206"/>
      <c r="CA59" s="206"/>
      <c r="CB59" s="206"/>
      <c r="CC59" s="206"/>
      <c r="CD59" s="206"/>
      <c r="CE59" s="206"/>
      <c r="CF59" s="206"/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/>
      <c r="CR59" s="206"/>
      <c r="CS59" s="206"/>
    </row>
    <row r="60" spans="4:97" s="198" customFormat="1" ht="15" x14ac:dyDescent="0.2">
      <c r="D60" s="228"/>
      <c r="E60" s="229" t="s">
        <v>37</v>
      </c>
      <c r="F60" s="229"/>
      <c r="G60" s="228"/>
      <c r="H60" s="230" t="s">
        <v>39</v>
      </c>
      <c r="I60" s="228"/>
      <c r="J60" s="229" t="s">
        <v>38</v>
      </c>
      <c r="K60" s="228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/>
      <c r="AP60" s="206"/>
      <c r="AQ60" s="206"/>
      <c r="AR60" s="206"/>
      <c r="AS60" s="206"/>
      <c r="AT60" s="206"/>
      <c r="AU60" s="206"/>
      <c r="AV60" s="206"/>
      <c r="AW60" s="206"/>
      <c r="AX60" s="206"/>
      <c r="AY60" s="206"/>
      <c r="AZ60" s="206"/>
      <c r="BA60" s="206"/>
      <c r="BB60" s="206"/>
      <c r="BC60" s="206"/>
      <c r="BD60" s="206"/>
      <c r="BE60" s="206"/>
      <c r="BF60" s="206"/>
      <c r="BG60" s="206"/>
      <c r="BH60" s="206"/>
      <c r="BI60" s="206"/>
      <c r="BJ60" s="206"/>
      <c r="BK60" s="206"/>
      <c r="BL60" s="206"/>
      <c r="BM60" s="206"/>
      <c r="BN60" s="206"/>
      <c r="BO60" s="206"/>
      <c r="BP60" s="206"/>
      <c r="BQ60" s="206"/>
      <c r="BR60" s="206"/>
      <c r="BS60" s="206"/>
      <c r="BT60" s="206"/>
      <c r="BU60" s="206"/>
      <c r="BV60" s="206"/>
      <c r="BW60" s="206"/>
      <c r="BX60" s="206"/>
      <c r="BY60" s="206"/>
      <c r="BZ60" s="206"/>
      <c r="CA60" s="206"/>
      <c r="CB60" s="206"/>
      <c r="CC60" s="206"/>
      <c r="CD60" s="206"/>
      <c r="CE60" s="206"/>
      <c r="CF60" s="206"/>
      <c r="CG60" s="206"/>
      <c r="CH60" s="206"/>
      <c r="CI60" s="206"/>
      <c r="CJ60" s="206"/>
      <c r="CK60" s="206"/>
      <c r="CL60" s="206"/>
      <c r="CM60" s="206"/>
      <c r="CN60" s="206"/>
      <c r="CO60" s="206"/>
      <c r="CP60" s="206"/>
      <c r="CQ60" s="206"/>
      <c r="CR60" s="206"/>
      <c r="CS60" s="206"/>
    </row>
    <row r="61" spans="4:97" s="198" customFormat="1" ht="15" x14ac:dyDescent="0.2">
      <c r="D61" s="228"/>
      <c r="E61" s="229" t="s">
        <v>30</v>
      </c>
      <c r="F61" s="229"/>
      <c r="G61" s="228"/>
      <c r="H61" s="229" t="s">
        <v>31</v>
      </c>
      <c r="I61" s="228"/>
      <c r="J61" s="229" t="s">
        <v>35</v>
      </c>
      <c r="K61" s="228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/>
      <c r="AP61" s="206"/>
      <c r="AQ61" s="206"/>
      <c r="AR61" s="206"/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  <c r="BI61" s="206"/>
      <c r="BJ61" s="206"/>
      <c r="BK61" s="206"/>
      <c r="BL61" s="206"/>
      <c r="BM61" s="206"/>
      <c r="BN61" s="206"/>
      <c r="BO61" s="206"/>
      <c r="BP61" s="206"/>
      <c r="BQ61" s="206"/>
      <c r="BR61" s="206"/>
      <c r="BS61" s="206"/>
      <c r="BT61" s="206"/>
      <c r="BU61" s="206"/>
      <c r="BV61" s="206"/>
      <c r="BW61" s="206"/>
      <c r="BX61" s="206"/>
      <c r="BY61" s="206"/>
      <c r="BZ61" s="206"/>
      <c r="CA61" s="206"/>
      <c r="CB61" s="206"/>
      <c r="CC61" s="206"/>
      <c r="CD61" s="206"/>
      <c r="CE61" s="206"/>
      <c r="CF61" s="206"/>
      <c r="CG61" s="206"/>
      <c r="CH61" s="206"/>
      <c r="CI61" s="206"/>
      <c r="CJ61" s="206"/>
      <c r="CK61" s="206"/>
      <c r="CL61" s="206"/>
      <c r="CM61" s="206"/>
      <c r="CN61" s="206"/>
      <c r="CO61" s="206"/>
      <c r="CP61" s="206"/>
      <c r="CQ61" s="206"/>
      <c r="CR61" s="206"/>
      <c r="CS61" s="206"/>
    </row>
    <row r="62" spans="4:97" s="198" customFormat="1" ht="15" x14ac:dyDescent="0.2">
      <c r="D62" s="228"/>
      <c r="E62" s="229" t="s">
        <v>32</v>
      </c>
      <c r="F62" s="229"/>
      <c r="G62" s="228"/>
      <c r="H62" s="229" t="s">
        <v>63</v>
      </c>
      <c r="I62" s="228"/>
      <c r="J62" s="229" t="s">
        <v>42</v>
      </c>
      <c r="K62" s="228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  <c r="AD62" s="206"/>
      <c r="AE62" s="206"/>
      <c r="AF62" s="206"/>
      <c r="AG62" s="206"/>
      <c r="AH62" s="206"/>
      <c r="AI62" s="206"/>
      <c r="AJ62" s="206"/>
      <c r="AK62" s="206"/>
      <c r="AL62" s="206"/>
      <c r="AM62" s="206"/>
      <c r="AN62" s="206"/>
      <c r="AO62" s="206"/>
      <c r="AP62" s="206"/>
      <c r="AQ62" s="206"/>
      <c r="AR62" s="206"/>
      <c r="AS62" s="206"/>
      <c r="AT62" s="206"/>
      <c r="AU62" s="206"/>
      <c r="AV62" s="206"/>
      <c r="AW62" s="206"/>
      <c r="AX62" s="206"/>
      <c r="AY62" s="206"/>
      <c r="AZ62" s="206"/>
      <c r="BA62" s="206"/>
      <c r="BB62" s="206"/>
      <c r="BC62" s="206"/>
      <c r="BD62" s="206"/>
      <c r="BE62" s="206"/>
      <c r="BF62" s="206"/>
      <c r="BG62" s="206"/>
      <c r="BH62" s="206"/>
      <c r="BI62" s="206"/>
      <c r="BJ62" s="206"/>
      <c r="BK62" s="206"/>
      <c r="BL62" s="206"/>
      <c r="BM62" s="206"/>
      <c r="BN62" s="206"/>
      <c r="BO62" s="206"/>
      <c r="BP62" s="206"/>
      <c r="BQ62" s="206"/>
      <c r="BR62" s="206"/>
      <c r="BS62" s="206"/>
      <c r="BT62" s="206"/>
      <c r="BU62" s="206"/>
      <c r="BV62" s="206"/>
      <c r="BW62" s="206"/>
      <c r="BX62" s="206"/>
      <c r="BY62" s="206"/>
      <c r="BZ62" s="206"/>
      <c r="CA62" s="206"/>
      <c r="CB62" s="206"/>
      <c r="CC62" s="206"/>
      <c r="CD62" s="206"/>
      <c r="CE62" s="206"/>
      <c r="CF62" s="206"/>
      <c r="CG62" s="206"/>
      <c r="CH62" s="206"/>
      <c r="CI62" s="206"/>
      <c r="CJ62" s="206"/>
      <c r="CK62" s="206"/>
      <c r="CL62" s="206"/>
      <c r="CM62" s="206"/>
      <c r="CN62" s="206"/>
      <c r="CO62" s="206"/>
      <c r="CP62" s="206"/>
      <c r="CQ62" s="206"/>
      <c r="CR62" s="206"/>
      <c r="CS62" s="206"/>
    </row>
    <row r="63" spans="4:97" s="198" customFormat="1" ht="15" x14ac:dyDescent="0.2">
      <c r="D63" s="228"/>
      <c r="E63" s="229" t="s">
        <v>33</v>
      </c>
      <c r="F63" s="229"/>
      <c r="G63" s="228"/>
      <c r="H63" s="229" t="s">
        <v>34</v>
      </c>
      <c r="I63" s="228"/>
      <c r="J63" s="229" t="s">
        <v>36</v>
      </c>
      <c r="K63" s="228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  <c r="AD63" s="206"/>
      <c r="AE63" s="206"/>
      <c r="AF63" s="206"/>
      <c r="AG63" s="206"/>
      <c r="AH63" s="206"/>
      <c r="AI63" s="206"/>
      <c r="AJ63" s="206"/>
      <c r="AK63" s="206"/>
      <c r="AL63" s="206"/>
      <c r="AM63" s="206"/>
      <c r="AN63" s="206"/>
      <c r="AO63" s="206"/>
      <c r="AP63" s="206"/>
      <c r="AQ63" s="206"/>
      <c r="AR63" s="206"/>
      <c r="AS63" s="206"/>
      <c r="AT63" s="206"/>
      <c r="AU63" s="206"/>
      <c r="AV63" s="206"/>
      <c r="AW63" s="206"/>
      <c r="AX63" s="206"/>
      <c r="AY63" s="206"/>
      <c r="AZ63" s="206"/>
      <c r="BA63" s="206"/>
      <c r="BB63" s="206"/>
      <c r="BC63" s="206"/>
      <c r="BD63" s="206"/>
      <c r="BE63" s="206"/>
      <c r="BF63" s="206"/>
      <c r="BG63" s="206"/>
      <c r="BH63" s="206"/>
      <c r="BI63" s="206"/>
      <c r="BJ63" s="206"/>
      <c r="BK63" s="206"/>
      <c r="BL63" s="206"/>
      <c r="BM63" s="206"/>
      <c r="BN63" s="206"/>
      <c r="BO63" s="206"/>
      <c r="BP63" s="206"/>
      <c r="BQ63" s="206"/>
      <c r="BR63" s="206"/>
      <c r="BS63" s="206"/>
      <c r="BT63" s="206"/>
      <c r="BU63" s="206"/>
      <c r="BV63" s="206"/>
      <c r="BW63" s="206"/>
      <c r="BX63" s="206"/>
      <c r="BY63" s="206"/>
      <c r="BZ63" s="206"/>
      <c r="CA63" s="206"/>
      <c r="CB63" s="206"/>
      <c r="CC63" s="206"/>
      <c r="CD63" s="206"/>
      <c r="CE63" s="206"/>
      <c r="CF63" s="206"/>
      <c r="CG63" s="206"/>
      <c r="CH63" s="206"/>
      <c r="CI63" s="206"/>
      <c r="CJ63" s="206"/>
      <c r="CK63" s="206"/>
      <c r="CL63" s="206"/>
      <c r="CM63" s="206"/>
      <c r="CN63" s="206"/>
      <c r="CO63" s="206"/>
      <c r="CP63" s="206"/>
      <c r="CQ63" s="206"/>
      <c r="CR63" s="206"/>
      <c r="CS63" s="206"/>
    </row>
    <row r="64" spans="4:97" s="198" customFormat="1" x14ac:dyDescent="0.2">
      <c r="D64" s="9"/>
      <c r="E64" s="9"/>
      <c r="F64" s="9"/>
      <c r="G64" s="9"/>
      <c r="I64" s="9"/>
      <c r="J64" s="9"/>
      <c r="K64" s="9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206"/>
      <c r="BO64" s="206"/>
      <c r="BP64" s="206"/>
      <c r="BQ64" s="206"/>
      <c r="BR64" s="206"/>
      <c r="BS64" s="206"/>
      <c r="BT64" s="206"/>
      <c r="BU64" s="206"/>
      <c r="BV64" s="206"/>
      <c r="BW64" s="206"/>
      <c r="BX64" s="206"/>
      <c r="BY64" s="206"/>
      <c r="BZ64" s="206"/>
      <c r="CA64" s="206"/>
      <c r="CB64" s="206"/>
      <c r="CC64" s="206"/>
      <c r="CD64" s="206"/>
      <c r="CE64" s="206"/>
      <c r="CF64" s="206"/>
      <c r="CG64" s="206"/>
      <c r="CH64" s="206"/>
      <c r="CI64" s="206"/>
      <c r="CJ64" s="206"/>
      <c r="CK64" s="206"/>
      <c r="CL64" s="206"/>
      <c r="CM64" s="206"/>
      <c r="CN64" s="206"/>
      <c r="CO64" s="206"/>
      <c r="CP64" s="206"/>
      <c r="CQ64" s="206"/>
      <c r="CR64" s="206"/>
      <c r="CS64" s="206"/>
    </row>
    <row r="65" spans="4:97" s="198" customFormat="1" x14ac:dyDescent="0.2">
      <c r="D65" s="9"/>
      <c r="E65" s="9"/>
      <c r="F65" s="9"/>
      <c r="G65" s="9"/>
      <c r="H65" s="210"/>
      <c r="I65" s="9"/>
      <c r="J65" s="9"/>
      <c r="K65" s="9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206"/>
      <c r="AN65" s="206"/>
      <c r="AO65" s="206"/>
      <c r="AP65" s="206"/>
      <c r="AQ65" s="206"/>
      <c r="AR65" s="206"/>
      <c r="AS65" s="206"/>
      <c r="AT65" s="206"/>
      <c r="AU65" s="206"/>
      <c r="AV65" s="206"/>
      <c r="AW65" s="206"/>
      <c r="AX65" s="206"/>
      <c r="AY65" s="206"/>
      <c r="AZ65" s="206"/>
      <c r="BA65" s="206"/>
      <c r="BB65" s="206"/>
      <c r="BC65" s="206"/>
      <c r="BD65" s="206"/>
      <c r="BE65" s="206"/>
      <c r="BF65" s="206"/>
      <c r="BG65" s="206"/>
      <c r="BH65" s="206"/>
      <c r="BI65" s="206"/>
      <c r="BJ65" s="206"/>
      <c r="BK65" s="206"/>
      <c r="BL65" s="206"/>
      <c r="BM65" s="206"/>
      <c r="BN65" s="206"/>
      <c r="BO65" s="206"/>
      <c r="BP65" s="206"/>
      <c r="BQ65" s="206"/>
      <c r="BR65" s="206"/>
      <c r="BS65" s="206"/>
      <c r="BT65" s="206"/>
      <c r="BU65" s="206"/>
      <c r="BV65" s="206"/>
      <c r="BW65" s="206"/>
      <c r="BX65" s="206"/>
      <c r="BY65" s="206"/>
      <c r="BZ65" s="206"/>
      <c r="CA65" s="206"/>
      <c r="CB65" s="206"/>
      <c r="CC65" s="206"/>
      <c r="CD65" s="206"/>
      <c r="CE65" s="206"/>
      <c r="CF65" s="206"/>
      <c r="CG65" s="206"/>
      <c r="CH65" s="206"/>
      <c r="CI65" s="206"/>
      <c r="CJ65" s="206"/>
      <c r="CK65" s="206"/>
      <c r="CL65" s="206"/>
      <c r="CM65" s="206"/>
      <c r="CN65" s="206"/>
      <c r="CO65" s="206"/>
      <c r="CP65" s="206"/>
      <c r="CQ65" s="206"/>
      <c r="CR65" s="206"/>
      <c r="CS65" s="206"/>
    </row>
    <row r="66" spans="4:97" s="198" customFormat="1" x14ac:dyDescent="0.2">
      <c r="D66" s="9"/>
      <c r="E66" s="9"/>
      <c r="F66" s="9"/>
      <c r="G66" s="9"/>
      <c r="H66" s="9"/>
      <c r="I66" s="9"/>
      <c r="J66" s="9"/>
      <c r="K66" s="9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206"/>
      <c r="AN66" s="206"/>
      <c r="AO66" s="206"/>
      <c r="AP66" s="206"/>
      <c r="AQ66" s="206"/>
      <c r="AR66" s="206"/>
      <c r="AS66" s="206"/>
      <c r="AT66" s="206"/>
      <c r="AU66" s="206"/>
      <c r="AV66" s="206"/>
      <c r="AW66" s="206"/>
      <c r="AX66" s="206"/>
      <c r="AY66" s="206"/>
      <c r="AZ66" s="206"/>
      <c r="BA66" s="206"/>
      <c r="BB66" s="206"/>
      <c r="BC66" s="206"/>
      <c r="BD66" s="206"/>
      <c r="BE66" s="206"/>
      <c r="BF66" s="206"/>
      <c r="BG66" s="206"/>
      <c r="BH66" s="206"/>
      <c r="BI66" s="206"/>
      <c r="BJ66" s="206"/>
      <c r="BK66" s="206"/>
      <c r="BL66" s="206"/>
      <c r="BM66" s="206"/>
      <c r="BN66" s="206"/>
      <c r="BO66" s="206"/>
      <c r="BP66" s="206"/>
      <c r="BQ66" s="206"/>
      <c r="BR66" s="206"/>
      <c r="BS66" s="206"/>
      <c r="BT66" s="206"/>
      <c r="BU66" s="206"/>
      <c r="BV66" s="206"/>
      <c r="BW66" s="206"/>
      <c r="BX66" s="206"/>
      <c r="BY66" s="206"/>
      <c r="BZ66" s="206"/>
      <c r="CA66" s="206"/>
      <c r="CB66" s="206"/>
      <c r="CC66" s="206"/>
      <c r="CD66" s="206"/>
      <c r="CE66" s="206"/>
      <c r="CF66" s="206"/>
      <c r="CG66" s="206"/>
      <c r="CH66" s="206"/>
      <c r="CI66" s="206"/>
      <c r="CJ66" s="206"/>
      <c r="CK66" s="206"/>
      <c r="CL66" s="206"/>
      <c r="CM66" s="206"/>
      <c r="CN66" s="206"/>
      <c r="CO66" s="206"/>
      <c r="CP66" s="206"/>
      <c r="CQ66" s="206"/>
      <c r="CR66" s="206"/>
      <c r="CS66" s="206"/>
    </row>
    <row r="67" spans="4:97" s="198" customFormat="1" x14ac:dyDescent="0.2">
      <c r="D67" s="9"/>
      <c r="E67" s="9"/>
      <c r="F67" s="9"/>
      <c r="G67" s="9"/>
      <c r="H67" s="206"/>
      <c r="I67" s="9"/>
      <c r="J67" s="9"/>
      <c r="K67" s="9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6"/>
      <c r="AV67" s="206"/>
      <c r="AW67" s="206"/>
      <c r="AX67" s="206"/>
      <c r="AY67" s="206"/>
      <c r="AZ67" s="206"/>
      <c r="BA67" s="206"/>
      <c r="BB67" s="206"/>
      <c r="BC67" s="206"/>
      <c r="BD67" s="206"/>
      <c r="BE67" s="206"/>
      <c r="BF67" s="206"/>
      <c r="BG67" s="206"/>
      <c r="BH67" s="206"/>
      <c r="BI67" s="206"/>
      <c r="BJ67" s="206"/>
      <c r="BK67" s="206"/>
      <c r="BL67" s="206"/>
      <c r="BM67" s="206"/>
      <c r="BN67" s="206"/>
      <c r="BO67" s="206"/>
      <c r="BP67" s="206"/>
      <c r="BQ67" s="206"/>
      <c r="BR67" s="206"/>
      <c r="BS67" s="206"/>
      <c r="BT67" s="206"/>
      <c r="BU67" s="206"/>
      <c r="BV67" s="206"/>
      <c r="BW67" s="206"/>
      <c r="BX67" s="206"/>
      <c r="BY67" s="206"/>
      <c r="BZ67" s="206"/>
      <c r="CA67" s="206"/>
      <c r="CB67" s="206"/>
      <c r="CC67" s="206"/>
      <c r="CD67" s="206"/>
      <c r="CE67" s="206"/>
      <c r="CF67" s="206"/>
      <c r="CG67" s="206"/>
      <c r="CH67" s="206"/>
      <c r="CI67" s="206"/>
      <c r="CJ67" s="206"/>
      <c r="CK67" s="206"/>
      <c r="CL67" s="206"/>
      <c r="CM67" s="206"/>
      <c r="CN67" s="206"/>
      <c r="CO67" s="206"/>
      <c r="CP67" s="206"/>
      <c r="CQ67" s="206"/>
      <c r="CR67" s="206"/>
      <c r="CS67" s="206"/>
    </row>
    <row r="68" spans="4:97" s="198" customFormat="1" x14ac:dyDescent="0.2">
      <c r="D68" s="9"/>
      <c r="E68" s="9"/>
      <c r="F68" s="9"/>
      <c r="G68" s="9"/>
      <c r="H68" s="206"/>
      <c r="I68" s="206"/>
      <c r="J68" s="206"/>
      <c r="K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6"/>
      <c r="BV68" s="206"/>
      <c r="BW68" s="206"/>
      <c r="BX68" s="206"/>
      <c r="BY68" s="206"/>
      <c r="BZ68" s="206"/>
      <c r="CA68" s="206"/>
      <c r="CB68" s="206"/>
      <c r="CC68" s="206"/>
      <c r="CD68" s="206"/>
      <c r="CE68" s="206"/>
      <c r="CF68" s="206"/>
      <c r="CG68" s="206"/>
      <c r="CH68" s="206"/>
      <c r="CI68" s="206"/>
      <c r="CJ68" s="206"/>
      <c r="CK68" s="206"/>
      <c r="CL68" s="206"/>
      <c r="CM68" s="206"/>
      <c r="CN68" s="206"/>
      <c r="CO68" s="206"/>
      <c r="CP68" s="206"/>
      <c r="CQ68" s="206"/>
      <c r="CR68" s="206"/>
      <c r="CS68" s="206"/>
    </row>
    <row r="69" spans="4:97" s="198" customFormat="1" x14ac:dyDescent="0.2">
      <c r="D69" s="206"/>
      <c r="E69" s="206"/>
      <c r="F69" s="206"/>
      <c r="G69" s="206"/>
      <c r="H69" s="206"/>
      <c r="I69" s="206"/>
      <c r="J69" s="206"/>
      <c r="K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  <c r="AD69" s="206"/>
      <c r="AE69" s="206"/>
      <c r="AF69" s="206"/>
      <c r="AG69" s="206"/>
      <c r="AH69" s="206"/>
      <c r="AI69" s="206"/>
      <c r="AJ69" s="206"/>
      <c r="AK69" s="206"/>
      <c r="AL69" s="206"/>
      <c r="AM69" s="206"/>
      <c r="AN69" s="206"/>
      <c r="AO69" s="206"/>
      <c r="AP69" s="206"/>
      <c r="AQ69" s="206"/>
      <c r="AR69" s="206"/>
      <c r="AS69" s="206"/>
      <c r="AT69" s="206"/>
      <c r="AU69" s="206"/>
      <c r="AV69" s="206"/>
      <c r="AW69" s="206"/>
      <c r="AX69" s="206"/>
      <c r="AY69" s="206"/>
      <c r="AZ69" s="206"/>
      <c r="BA69" s="206"/>
      <c r="BB69" s="206"/>
      <c r="BC69" s="206"/>
      <c r="BD69" s="206"/>
      <c r="BE69" s="206"/>
      <c r="BF69" s="206"/>
      <c r="BG69" s="206"/>
      <c r="BH69" s="206"/>
      <c r="BI69" s="206"/>
      <c r="BJ69" s="206"/>
      <c r="BK69" s="206"/>
      <c r="BL69" s="206"/>
      <c r="BM69" s="206"/>
      <c r="BN69" s="206"/>
      <c r="BO69" s="206"/>
      <c r="BP69" s="206"/>
      <c r="BQ69" s="206"/>
      <c r="BR69" s="206"/>
      <c r="BS69" s="206"/>
      <c r="BT69" s="206"/>
      <c r="BU69" s="206"/>
      <c r="BV69" s="206"/>
      <c r="BW69" s="206"/>
      <c r="BX69" s="206"/>
      <c r="BY69" s="206"/>
      <c r="BZ69" s="206"/>
      <c r="CA69" s="206"/>
      <c r="CB69" s="206"/>
      <c r="CC69" s="206"/>
      <c r="CD69" s="206"/>
      <c r="CE69" s="206"/>
      <c r="CF69" s="206"/>
      <c r="CG69" s="206"/>
      <c r="CH69" s="206"/>
      <c r="CI69" s="206"/>
      <c r="CJ69" s="206"/>
      <c r="CK69" s="206"/>
      <c r="CL69" s="206"/>
      <c r="CM69" s="206"/>
      <c r="CN69" s="206"/>
      <c r="CO69" s="206"/>
      <c r="CP69" s="206"/>
      <c r="CQ69" s="206"/>
      <c r="CR69" s="206"/>
      <c r="CS69" s="206"/>
    </row>
    <row r="70" spans="4:97" s="198" customFormat="1" x14ac:dyDescent="0.2">
      <c r="D70" s="206"/>
      <c r="E70" s="206"/>
      <c r="F70" s="206"/>
      <c r="G70" s="206"/>
      <c r="H70" s="206"/>
      <c r="I70" s="206"/>
      <c r="J70" s="206"/>
      <c r="K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206"/>
      <c r="BO70" s="206"/>
      <c r="BP70" s="206"/>
      <c r="BQ70" s="206"/>
      <c r="BR70" s="206"/>
      <c r="BS70" s="206"/>
      <c r="BT70" s="206"/>
      <c r="BU70" s="206"/>
      <c r="BV70" s="206"/>
      <c r="BW70" s="206"/>
      <c r="BX70" s="206"/>
      <c r="BY70" s="206"/>
      <c r="BZ70" s="206"/>
      <c r="CA70" s="206"/>
      <c r="CB70" s="206"/>
      <c r="CC70" s="206"/>
      <c r="CD70" s="206"/>
      <c r="CE70" s="206"/>
      <c r="CF70" s="206"/>
      <c r="CG70" s="206"/>
      <c r="CH70" s="206"/>
      <c r="CI70" s="206"/>
      <c r="CJ70" s="206"/>
      <c r="CK70" s="206"/>
      <c r="CL70" s="206"/>
      <c r="CM70" s="206"/>
      <c r="CN70" s="206"/>
      <c r="CO70" s="206"/>
      <c r="CP70" s="206"/>
      <c r="CQ70" s="206"/>
      <c r="CR70" s="206"/>
      <c r="CS70" s="206"/>
    </row>
    <row r="71" spans="4:97" s="198" customFormat="1" x14ac:dyDescent="0.2">
      <c r="D71" s="206"/>
      <c r="E71" s="206"/>
      <c r="F71" s="206"/>
      <c r="G71" s="206"/>
      <c r="H71" s="206"/>
      <c r="I71" s="206"/>
      <c r="J71" s="206"/>
      <c r="K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  <c r="AD71" s="206"/>
      <c r="AE71" s="206"/>
      <c r="AF71" s="206"/>
      <c r="AG71" s="206"/>
      <c r="AH71" s="206"/>
      <c r="AI71" s="206"/>
      <c r="AJ71" s="206"/>
      <c r="AK71" s="206"/>
      <c r="AL71" s="206"/>
      <c r="AM71" s="206"/>
      <c r="AN71" s="206"/>
      <c r="AO71" s="206"/>
      <c r="AP71" s="206"/>
      <c r="AQ71" s="206"/>
      <c r="AR71" s="206"/>
      <c r="AS71" s="206"/>
      <c r="AT71" s="206"/>
      <c r="AU71" s="206"/>
      <c r="AV71" s="206"/>
      <c r="AW71" s="206"/>
      <c r="AX71" s="206"/>
      <c r="AY71" s="206"/>
      <c r="AZ71" s="206"/>
      <c r="BA71" s="206"/>
      <c r="BB71" s="206"/>
      <c r="BC71" s="206"/>
      <c r="BD71" s="206"/>
      <c r="BE71" s="206"/>
      <c r="BF71" s="206"/>
      <c r="BG71" s="206"/>
      <c r="BH71" s="206"/>
      <c r="BI71" s="206"/>
      <c r="BJ71" s="206"/>
      <c r="BK71" s="206"/>
      <c r="BL71" s="206"/>
      <c r="BM71" s="206"/>
      <c r="BN71" s="206"/>
      <c r="BO71" s="206"/>
      <c r="BP71" s="206"/>
      <c r="BQ71" s="206"/>
      <c r="BR71" s="206"/>
      <c r="BS71" s="206"/>
      <c r="BT71" s="206"/>
      <c r="BU71" s="206"/>
      <c r="BV71" s="206"/>
      <c r="BW71" s="206"/>
      <c r="BX71" s="206"/>
      <c r="BY71" s="206"/>
      <c r="BZ71" s="206"/>
      <c r="CA71" s="206"/>
      <c r="CB71" s="206"/>
      <c r="CC71" s="206"/>
      <c r="CD71" s="206"/>
      <c r="CE71" s="206"/>
      <c r="CF71" s="206"/>
      <c r="CG71" s="206"/>
      <c r="CH71" s="206"/>
      <c r="CI71" s="206"/>
      <c r="CJ71" s="206"/>
      <c r="CK71" s="206"/>
      <c r="CL71" s="206"/>
      <c r="CM71" s="206"/>
      <c r="CN71" s="206"/>
      <c r="CO71" s="206"/>
      <c r="CP71" s="206"/>
      <c r="CQ71" s="206"/>
      <c r="CR71" s="206"/>
      <c r="CS71" s="206"/>
    </row>
    <row r="72" spans="4:97" s="198" customFormat="1" x14ac:dyDescent="0.2">
      <c r="D72" s="206"/>
      <c r="E72" s="206"/>
      <c r="F72" s="206"/>
      <c r="G72" s="206"/>
      <c r="H72" s="206"/>
      <c r="I72" s="206"/>
      <c r="J72" s="206"/>
      <c r="K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  <c r="AD72" s="206"/>
      <c r="AE72" s="206"/>
      <c r="AF72" s="206"/>
      <c r="AG72" s="206"/>
      <c r="AH72" s="206"/>
      <c r="AI72" s="206"/>
      <c r="AJ72" s="206"/>
      <c r="AK72" s="206"/>
      <c r="AL72" s="206"/>
      <c r="AM72" s="206"/>
      <c r="AN72" s="206"/>
      <c r="AO72" s="206"/>
      <c r="AP72" s="206"/>
      <c r="AQ72" s="206"/>
      <c r="AR72" s="206"/>
      <c r="AS72" s="206"/>
      <c r="AT72" s="206"/>
      <c r="AU72" s="206"/>
      <c r="AV72" s="206"/>
      <c r="AW72" s="206"/>
      <c r="AX72" s="206"/>
      <c r="AY72" s="206"/>
      <c r="AZ72" s="206"/>
      <c r="BA72" s="206"/>
      <c r="BB72" s="206"/>
      <c r="BC72" s="206"/>
      <c r="BD72" s="206"/>
      <c r="BE72" s="206"/>
      <c r="BF72" s="206"/>
      <c r="BG72" s="206"/>
      <c r="BH72" s="206"/>
      <c r="BI72" s="206"/>
      <c r="BJ72" s="206"/>
      <c r="BK72" s="206"/>
      <c r="BL72" s="206"/>
      <c r="BM72" s="206"/>
      <c r="BN72" s="206"/>
      <c r="BO72" s="206"/>
      <c r="BP72" s="206"/>
      <c r="BQ72" s="206"/>
      <c r="BR72" s="206"/>
      <c r="BS72" s="206"/>
      <c r="BT72" s="206"/>
      <c r="BU72" s="206"/>
      <c r="BV72" s="206"/>
      <c r="BW72" s="206"/>
      <c r="BX72" s="206"/>
      <c r="BY72" s="206"/>
      <c r="BZ72" s="206"/>
      <c r="CA72" s="206"/>
      <c r="CB72" s="206"/>
      <c r="CC72" s="206"/>
      <c r="CD72" s="206"/>
      <c r="CE72" s="206"/>
      <c r="CF72" s="206"/>
      <c r="CG72" s="206"/>
      <c r="CH72" s="206"/>
      <c r="CI72" s="206"/>
      <c r="CJ72" s="206"/>
      <c r="CK72" s="206"/>
      <c r="CL72" s="206"/>
      <c r="CM72" s="206"/>
      <c r="CN72" s="206"/>
      <c r="CO72" s="206"/>
      <c r="CP72" s="206"/>
      <c r="CQ72" s="206"/>
      <c r="CR72" s="206"/>
      <c r="CS72" s="206"/>
    </row>
    <row r="73" spans="4:97" s="198" customFormat="1" x14ac:dyDescent="0.2">
      <c r="D73" s="206"/>
      <c r="E73" s="206"/>
      <c r="F73" s="206"/>
      <c r="G73" s="206"/>
      <c r="H73" s="206"/>
      <c r="I73" s="206"/>
      <c r="J73" s="206"/>
      <c r="K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  <c r="AD73" s="206"/>
      <c r="AE73" s="206"/>
      <c r="AF73" s="206"/>
      <c r="AG73" s="206"/>
      <c r="AH73" s="206"/>
      <c r="AI73" s="206"/>
      <c r="AJ73" s="206"/>
      <c r="AK73" s="206"/>
      <c r="AL73" s="206"/>
      <c r="AM73" s="206"/>
      <c r="AN73" s="206"/>
      <c r="AO73" s="206"/>
      <c r="AP73" s="206"/>
      <c r="AQ73" s="206"/>
      <c r="AR73" s="206"/>
      <c r="AS73" s="206"/>
      <c r="AT73" s="206"/>
      <c r="AU73" s="206"/>
      <c r="AV73" s="206"/>
      <c r="AW73" s="206"/>
      <c r="AX73" s="206"/>
      <c r="AY73" s="206"/>
      <c r="AZ73" s="206"/>
      <c r="BA73" s="206"/>
      <c r="BB73" s="206"/>
      <c r="BC73" s="206"/>
      <c r="BD73" s="206"/>
      <c r="BE73" s="206"/>
      <c r="BF73" s="206"/>
      <c r="BG73" s="206"/>
      <c r="BH73" s="206"/>
      <c r="BI73" s="206"/>
      <c r="BJ73" s="206"/>
      <c r="BK73" s="206"/>
      <c r="BL73" s="206"/>
      <c r="BM73" s="206"/>
      <c r="BN73" s="206"/>
      <c r="BO73" s="206"/>
      <c r="BP73" s="206"/>
      <c r="BQ73" s="206"/>
      <c r="BR73" s="206"/>
      <c r="BS73" s="206"/>
      <c r="BT73" s="206"/>
      <c r="BU73" s="206"/>
      <c r="BV73" s="206"/>
      <c r="BW73" s="206"/>
      <c r="BX73" s="206"/>
      <c r="BY73" s="206"/>
      <c r="BZ73" s="206"/>
      <c r="CA73" s="206"/>
      <c r="CB73" s="206"/>
      <c r="CC73" s="206"/>
      <c r="CD73" s="206"/>
      <c r="CE73" s="206"/>
      <c r="CF73" s="206"/>
      <c r="CG73" s="206"/>
      <c r="CH73" s="206"/>
      <c r="CI73" s="206"/>
      <c r="CJ73" s="206"/>
      <c r="CK73" s="206"/>
      <c r="CL73" s="206"/>
      <c r="CM73" s="206"/>
      <c r="CN73" s="206"/>
      <c r="CO73" s="206"/>
      <c r="CP73" s="206"/>
      <c r="CQ73" s="206"/>
      <c r="CR73" s="206"/>
      <c r="CS73" s="206"/>
    </row>
    <row r="74" spans="4:97" s="198" customFormat="1" x14ac:dyDescent="0.2">
      <c r="D74" s="206"/>
      <c r="E74" s="206"/>
      <c r="F74" s="206"/>
      <c r="G74" s="206"/>
      <c r="H74" s="206"/>
      <c r="I74" s="206"/>
      <c r="J74" s="206"/>
      <c r="K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6"/>
      <c r="AT74" s="206"/>
      <c r="AU74" s="206"/>
      <c r="AV74" s="206"/>
      <c r="AW74" s="206"/>
      <c r="AX74" s="206"/>
      <c r="AY74" s="206"/>
      <c r="AZ74" s="206"/>
      <c r="BA74" s="206"/>
      <c r="BB74" s="206"/>
      <c r="BC74" s="206"/>
      <c r="BD74" s="206"/>
      <c r="BE74" s="206"/>
      <c r="BF74" s="206"/>
      <c r="BG74" s="206"/>
      <c r="BH74" s="206"/>
      <c r="BI74" s="206"/>
      <c r="BJ74" s="206"/>
      <c r="BK74" s="206"/>
      <c r="BL74" s="206"/>
      <c r="BM74" s="206"/>
      <c r="BN74" s="206"/>
      <c r="BO74" s="206"/>
      <c r="BP74" s="206"/>
      <c r="BQ74" s="206"/>
      <c r="BR74" s="206"/>
      <c r="BS74" s="206"/>
      <c r="BT74" s="206"/>
      <c r="BU74" s="206"/>
      <c r="BV74" s="206"/>
      <c r="BW74" s="206"/>
      <c r="BX74" s="206"/>
      <c r="BY74" s="206"/>
      <c r="BZ74" s="206"/>
      <c r="CA74" s="206"/>
      <c r="CB74" s="206"/>
      <c r="CC74" s="206"/>
      <c r="CD74" s="206"/>
      <c r="CE74" s="206"/>
      <c r="CF74" s="206"/>
      <c r="CG74" s="206"/>
      <c r="CH74" s="206"/>
      <c r="CI74" s="206"/>
      <c r="CJ74" s="206"/>
      <c r="CK74" s="206"/>
      <c r="CL74" s="206"/>
      <c r="CM74" s="206"/>
      <c r="CN74" s="206"/>
      <c r="CO74" s="206"/>
      <c r="CP74" s="206"/>
      <c r="CQ74" s="206"/>
      <c r="CR74" s="206"/>
      <c r="CS74" s="206"/>
    </row>
    <row r="75" spans="4:97" s="198" customFormat="1" x14ac:dyDescent="0.2">
      <c r="D75" s="206"/>
      <c r="E75" s="206"/>
      <c r="F75" s="206"/>
      <c r="G75" s="206"/>
      <c r="H75" s="206"/>
      <c r="I75" s="206"/>
      <c r="J75" s="206"/>
      <c r="K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206"/>
      <c r="AG75" s="206"/>
      <c r="AH75" s="206"/>
      <c r="AI75" s="206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6"/>
      <c r="BG75" s="206"/>
      <c r="BH75" s="206"/>
      <c r="BI75" s="206"/>
      <c r="BJ75" s="206"/>
      <c r="BK75" s="206"/>
      <c r="BL75" s="206"/>
      <c r="BM75" s="206"/>
      <c r="BN75" s="206"/>
      <c r="BO75" s="206"/>
      <c r="BP75" s="206"/>
      <c r="BQ75" s="206"/>
      <c r="BR75" s="206"/>
      <c r="BS75" s="206"/>
      <c r="BT75" s="206"/>
      <c r="BU75" s="206"/>
      <c r="BV75" s="206"/>
      <c r="BW75" s="206"/>
      <c r="BX75" s="206"/>
      <c r="BY75" s="206"/>
      <c r="BZ75" s="206"/>
      <c r="CA75" s="206"/>
      <c r="CB75" s="206"/>
      <c r="CC75" s="206"/>
      <c r="CD75" s="206"/>
      <c r="CE75" s="206"/>
      <c r="CF75" s="206"/>
      <c r="CG75" s="206"/>
      <c r="CH75" s="206"/>
      <c r="CI75" s="206"/>
      <c r="CJ75" s="206"/>
      <c r="CK75" s="206"/>
      <c r="CL75" s="206"/>
      <c r="CM75" s="206"/>
      <c r="CN75" s="206"/>
      <c r="CO75" s="206"/>
      <c r="CP75" s="206"/>
      <c r="CQ75" s="206"/>
      <c r="CR75" s="206"/>
      <c r="CS75" s="206"/>
    </row>
    <row r="76" spans="4:97" s="198" customFormat="1" x14ac:dyDescent="0.2">
      <c r="D76" s="206"/>
      <c r="E76" s="206"/>
      <c r="F76" s="206"/>
      <c r="G76" s="206"/>
      <c r="H76" s="9"/>
      <c r="I76" s="206"/>
      <c r="J76" s="206"/>
      <c r="K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206"/>
      <c r="BO76" s="206"/>
      <c r="BP76" s="206"/>
      <c r="BQ76" s="206"/>
      <c r="BR76" s="206"/>
      <c r="BS76" s="206"/>
      <c r="BT76" s="206"/>
      <c r="BU76" s="206"/>
      <c r="BV76" s="206"/>
      <c r="BW76" s="206"/>
      <c r="BX76" s="206"/>
      <c r="BY76" s="206"/>
      <c r="BZ76" s="206"/>
      <c r="CA76" s="206"/>
      <c r="CB76" s="206"/>
      <c r="CC76" s="206"/>
      <c r="CD76" s="206"/>
      <c r="CE76" s="206"/>
      <c r="CF76" s="206"/>
      <c r="CG76" s="206"/>
      <c r="CH76" s="206"/>
      <c r="CI76" s="206"/>
      <c r="CJ76" s="206"/>
      <c r="CK76" s="206"/>
      <c r="CL76" s="206"/>
      <c r="CM76" s="206"/>
      <c r="CN76" s="206"/>
      <c r="CO76" s="206"/>
      <c r="CP76" s="206"/>
      <c r="CQ76" s="206"/>
      <c r="CR76" s="206"/>
      <c r="CS76" s="206"/>
    </row>
    <row r="77" spans="4:97" x14ac:dyDescent="0.2">
      <c r="I77" s="9"/>
      <c r="J77" s="9"/>
      <c r="K77" s="9"/>
    </row>
    <row r="78" spans="4:97" x14ac:dyDescent="0.2">
      <c r="D78" s="9"/>
      <c r="E78" s="9"/>
      <c r="F78" s="9"/>
      <c r="G78" s="9"/>
    </row>
    <row r="98" spans="4:4" x14ac:dyDescent="0.2">
      <c r="D98" s="211"/>
    </row>
  </sheetData>
  <mergeCells count="8">
    <mergeCell ref="D7:K7"/>
    <mergeCell ref="D8:K8"/>
    <mergeCell ref="D54:H54"/>
    <mergeCell ref="D9:K9"/>
    <mergeCell ref="D10:K10"/>
    <mergeCell ref="D11:D13"/>
    <mergeCell ref="E11:K11"/>
    <mergeCell ref="E12:J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rowBreaks count="1" manualBreakCount="1">
    <brk id="36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abSelected="1" topLeftCell="C1" zoomScale="85" zoomScaleNormal="85" zoomScaleSheetLayoutView="70" workbookViewId="0">
      <selection activeCell="G22" sqref="G22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33" t="s">
        <v>10</v>
      </c>
      <c r="E8" s="233"/>
      <c r="F8" s="233"/>
      <c r="G8" s="233"/>
      <c r="H8" s="233"/>
      <c r="I8" s="233"/>
      <c r="J8" s="233"/>
      <c r="K8" s="16"/>
      <c r="L8" s="16"/>
    </row>
    <row r="9" spans="1:14" s="14" customFormat="1" ht="18.75" x14ac:dyDescent="0.2">
      <c r="C9" s="18"/>
      <c r="D9" s="239" t="s">
        <v>24</v>
      </c>
      <c r="E9" s="239"/>
      <c r="F9" s="239"/>
      <c r="G9" s="239"/>
      <c r="H9" s="239"/>
      <c r="I9" s="239"/>
      <c r="J9" s="239"/>
    </row>
    <row r="10" spans="1:14" s="17" customFormat="1" ht="18" customHeight="1" x14ac:dyDescent="0.2">
      <c r="B10" s="18"/>
      <c r="C10" s="18"/>
      <c r="D10" s="239" t="s">
        <v>20</v>
      </c>
      <c r="E10" s="239"/>
      <c r="F10" s="239"/>
      <c r="G10" s="239"/>
      <c r="H10" s="239"/>
      <c r="I10" s="239"/>
      <c r="J10" s="239"/>
    </row>
    <row r="11" spans="1:14" s="14" customFormat="1" ht="18.75" customHeight="1" x14ac:dyDescent="0.2">
      <c r="D11" s="240" t="s">
        <v>319</v>
      </c>
      <c r="E11" s="240"/>
      <c r="F11" s="240"/>
      <c r="G11" s="240"/>
      <c r="H11" s="240"/>
      <c r="I11" s="240"/>
      <c r="J11" s="240"/>
    </row>
    <row r="12" spans="1:14" s="14" customFormat="1" ht="18.75" x14ac:dyDescent="0.2">
      <c r="D12" s="75"/>
      <c r="E12" s="75"/>
      <c r="F12" s="75"/>
      <c r="G12" s="75"/>
      <c r="H12" s="75"/>
      <c r="I12" s="75"/>
      <c r="J12" s="75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38"/>
      <c r="E14" s="235" t="s">
        <v>24</v>
      </c>
      <c r="F14" s="235"/>
      <c r="G14" s="235"/>
      <c r="H14" s="235"/>
      <c r="I14" s="235"/>
      <c r="J14" s="23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38"/>
      <c r="E15" s="234" t="s">
        <v>25</v>
      </c>
      <c r="F15" s="234"/>
      <c r="G15" s="234"/>
      <c r="H15" s="234"/>
      <c r="I15" s="234"/>
      <c r="J15" s="50">
        <f>+'[1]CTA. FONDOCYT 960'!$J$71</f>
        <v>94771.429999999746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38"/>
      <c r="E16" s="61" t="s">
        <v>4</v>
      </c>
      <c r="F16" s="61" t="s">
        <v>5</v>
      </c>
      <c r="G16" s="61" t="s">
        <v>6</v>
      </c>
      <c r="H16" s="61" t="s">
        <v>0</v>
      </c>
      <c r="I16" s="61" t="s">
        <v>1</v>
      </c>
      <c r="J16" s="61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05"/>
      <c r="E17" s="106"/>
      <c r="F17" s="105"/>
      <c r="G17" s="106">
        <v>45230</v>
      </c>
      <c r="H17" s="107"/>
      <c r="I17" s="108">
        <v>0</v>
      </c>
      <c r="J17" s="107">
        <f>+J15</f>
        <v>94771.429999999746</v>
      </c>
    </row>
    <row r="18" spans="4:96" s="10" customFormat="1" ht="30" hidden="1" customHeight="1" x14ac:dyDescent="0.2">
      <c r="D18" s="159"/>
      <c r="E18" s="160"/>
      <c r="F18" s="161"/>
      <c r="G18" s="193"/>
      <c r="H18" s="162"/>
      <c r="I18" s="163"/>
      <c r="J18" s="69"/>
    </row>
    <row r="19" spans="4:96" s="10" customFormat="1" ht="30" hidden="1" customHeight="1" x14ac:dyDescent="0.2">
      <c r="D19" s="159"/>
      <c r="E19" s="160"/>
      <c r="F19" s="161"/>
      <c r="G19" s="193"/>
      <c r="H19" s="162"/>
      <c r="I19" s="163"/>
      <c r="J19" s="69"/>
    </row>
    <row r="20" spans="4:96" s="10" customFormat="1" ht="30" hidden="1" customHeight="1" x14ac:dyDescent="0.2">
      <c r="D20" s="159"/>
      <c r="E20" s="160"/>
      <c r="F20" s="161"/>
      <c r="G20" s="193"/>
      <c r="H20" s="162"/>
      <c r="I20" s="163"/>
      <c r="J20" s="69"/>
    </row>
    <row r="21" spans="4:96" s="10" customFormat="1" ht="30" hidden="1" customHeight="1" x14ac:dyDescent="0.2">
      <c r="D21" s="159"/>
      <c r="E21" s="160"/>
      <c r="F21" s="161"/>
      <c r="G21" s="193"/>
      <c r="H21" s="162"/>
      <c r="I21" s="163"/>
      <c r="J21" s="69"/>
    </row>
    <row r="22" spans="4:96" s="10" customFormat="1" ht="39" customHeight="1" thickBot="1" x14ac:dyDescent="0.25">
      <c r="D22" s="159"/>
      <c r="E22" s="160">
        <v>45260</v>
      </c>
      <c r="F22" s="161"/>
      <c r="G22" s="193" t="s">
        <v>29</v>
      </c>
      <c r="H22" s="162"/>
      <c r="I22" s="163">
        <v>175</v>
      </c>
      <c r="J22" s="69">
        <f>J17+H22-I22</f>
        <v>94596.429999999746</v>
      </c>
    </row>
    <row r="23" spans="4:96" s="11" customFormat="1" ht="19.5" thickTop="1" thickBot="1" x14ac:dyDescent="0.25">
      <c r="D23" s="256" t="s">
        <v>8</v>
      </c>
      <c r="E23" s="256"/>
      <c r="F23" s="256"/>
      <c r="G23" s="256"/>
      <c r="H23" s="70">
        <f>SUM(H18:H22)</f>
        <v>0</v>
      </c>
      <c r="I23" s="70">
        <f>SUM(I18:I22)</f>
        <v>175</v>
      </c>
      <c r="J23" s="70">
        <f>+J15+H23-I23</f>
        <v>94596.429999999746</v>
      </c>
      <c r="K23" s="29">
        <f>+J23-'[1]CTA. FONDOCYT 960'!$J$72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55</v>
      </c>
      <c r="E26" s="78" t="s">
        <v>37</v>
      </c>
      <c r="F26" s="9"/>
      <c r="G26" s="79" t="s">
        <v>39</v>
      </c>
      <c r="H26" s="9"/>
      <c r="I26" s="78" t="s">
        <v>38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8" t="s">
        <v>30</v>
      </c>
      <c r="F27" s="9"/>
      <c r="G27" s="78" t="s">
        <v>31</v>
      </c>
      <c r="H27" s="9"/>
      <c r="I27" s="78" t="s">
        <v>35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8" t="s">
        <v>32</v>
      </c>
      <c r="F28" s="9"/>
      <c r="G28" s="78" t="s">
        <v>63</v>
      </c>
      <c r="H28" s="9"/>
      <c r="I28" s="78" t="s">
        <v>42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78" t="s">
        <v>33</v>
      </c>
      <c r="F29" s="9"/>
      <c r="G29" s="78" t="s">
        <v>34</v>
      </c>
      <c r="H29" s="9"/>
      <c r="I29" s="78" t="s">
        <v>36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 t="s">
        <v>61</v>
      </c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7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57"/>
      <c r="E38" s="257"/>
      <c r="F38" s="257"/>
      <c r="G38" s="257"/>
      <c r="H38" s="257"/>
      <c r="I38" s="257"/>
      <c r="J38" s="25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58"/>
      <c r="E39" s="258"/>
      <c r="F39" s="258"/>
      <c r="G39" s="258"/>
      <c r="H39" s="258"/>
      <c r="I39" s="258"/>
      <c r="J39" s="25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41"/>
      <c r="E40" s="241"/>
      <c r="F40" s="241"/>
      <c r="G40" s="241"/>
      <c r="H40" s="241"/>
      <c r="I40" s="241"/>
      <c r="J40" s="24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41"/>
      <c r="E41" s="241"/>
      <c r="F41" s="241"/>
      <c r="G41" s="241"/>
      <c r="H41" s="241"/>
      <c r="I41" s="241"/>
      <c r="J41" s="24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41"/>
      <c r="E42" s="241"/>
      <c r="F42" s="241"/>
      <c r="G42" s="241"/>
      <c r="H42" s="241"/>
      <c r="I42" s="241"/>
      <c r="J42" s="24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41"/>
      <c r="E43" s="241"/>
      <c r="F43" s="241"/>
      <c r="G43" s="241"/>
      <c r="H43" s="241"/>
      <c r="I43" s="241"/>
      <c r="J43" s="24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43:J43"/>
    <mergeCell ref="D23:G23"/>
    <mergeCell ref="D38:J38"/>
    <mergeCell ref="D39:J39"/>
    <mergeCell ref="D40:J40"/>
    <mergeCell ref="D41:J41"/>
    <mergeCell ref="D42:J42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'EGRESOS CTA.  OPERT. 160'!Área_de_impresión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Yunetvelin Hernandez Romero</cp:lastModifiedBy>
  <cp:lastPrinted>2023-12-05T20:11:36Z</cp:lastPrinted>
  <dcterms:created xsi:type="dcterms:W3CDTF">2006-07-11T17:39:34Z</dcterms:created>
  <dcterms:modified xsi:type="dcterms:W3CDTF">2023-12-07T19:29:45Z</dcterms:modified>
</cp:coreProperties>
</file>