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yunetvelin.hernandez\Desktop\Estados financieros\2023\DICIEMBRE 2023\EF\RAY\"/>
    </mc:Choice>
  </mc:AlternateContent>
  <bookViews>
    <workbookView xWindow="0" yWindow="0" windowWidth="20490" windowHeight="7455" tabRatio="601" activeTab="1"/>
  </bookViews>
  <sheets>
    <sheet name="INGRESOS CUENTA COLECT" sheetId="1" r:id="rId1"/>
    <sheet name="EGRESOS CTA. AUXILIAR 3001" sheetId="4" r:id="rId2"/>
    <sheet name="EGRESOS CTA.  OPERT. 160" sheetId="5" r:id="rId3"/>
    <sheet name="EGRESOS CTA. NOMINA" sheetId="6" r:id="rId4"/>
    <sheet name="EGRESOS CTA. FONDOCYT" sheetId="7" r:id="rId5"/>
  </sheets>
  <externalReferences>
    <externalReference r:id="rId6"/>
    <externalReference r:id="rId7"/>
  </externalReferences>
  <definedNames>
    <definedName name="_xlnm._FilterDatabase" localSheetId="0" hidden="1">'INGRESOS CUENTA COLECT'!$B$1:$H$298</definedName>
    <definedName name="_xlnm.Print_Area" localSheetId="2">'EGRESOS CTA.  OPERT. 160'!$A$1:$I$102</definedName>
    <definedName name="_xlnm.Print_Area" localSheetId="1">'EGRESOS CTA. AUXILIAR 3001'!$B$1:$J$291</definedName>
    <definedName name="_xlnm.Print_Area" localSheetId="4">'EGRESOS CTA. FONDOCYT'!$A$1:$J$39</definedName>
    <definedName name="_xlnm.Print_Area" localSheetId="3">'EGRESOS CTA. NOMINA'!$C$1:$K$64</definedName>
    <definedName name="_xlnm.Print_Area" localSheetId="0">'INGRESOS CUENTA COLECT'!$A$1:$G$269</definedName>
    <definedName name="_xlnm.Print_Titles" localSheetId="2">'EGRESOS CTA.  OPERT. 160'!$1:$12</definedName>
    <definedName name="_xlnm.Print_Titles" localSheetId="1">'EGRESOS CTA. AUXILIAR 3001'!$1:$13</definedName>
    <definedName name="_xlnm.Print_Titles" localSheetId="4">'EGRESOS CTA. FONDOCYT'!$1:$12</definedName>
    <definedName name="_xlnm.Print_Titles" localSheetId="3">'EGRESOS CTA. NOMINA'!$1:$10</definedName>
    <definedName name="_xlnm.Print_Titles" localSheetId="0">'INGRESOS CUENTA COLECT'!$1:$11</definedName>
  </definedNames>
  <calcPr calcId="152511"/>
</workbook>
</file>

<file path=xl/calcChain.xml><?xml version="1.0" encoding="utf-8"?>
<calcChain xmlns="http://schemas.openxmlformats.org/spreadsheetml/2006/main">
  <c r="H259" i="1" l="1"/>
  <c r="E259" i="1"/>
  <c r="F259" i="1"/>
  <c r="G13" i="1"/>
  <c r="J12" i="4"/>
  <c r="H94" i="5"/>
  <c r="I87" i="5"/>
  <c r="I88" i="5" s="1"/>
  <c r="I89" i="5" s="1"/>
  <c r="I90" i="5" s="1"/>
  <c r="I91" i="5" s="1"/>
  <c r="I92" i="5" s="1"/>
  <c r="I93" i="5" s="1"/>
  <c r="I71" i="5"/>
  <c r="I72" i="5" s="1"/>
  <c r="I73" i="5" s="1"/>
  <c r="I74" i="5" s="1"/>
  <c r="I75" i="5" s="1"/>
  <c r="I76" i="5" s="1"/>
  <c r="I77" i="5" s="1"/>
  <c r="I78" i="5" s="1"/>
  <c r="I79" i="5" s="1"/>
  <c r="I80" i="5" s="1"/>
  <c r="I81" i="5" s="1"/>
  <c r="I82" i="5" s="1"/>
  <c r="I83" i="5" s="1"/>
  <c r="I84" i="5" s="1"/>
  <c r="I85" i="5" s="1"/>
  <c r="I86" i="5" s="1"/>
  <c r="I11" i="5"/>
  <c r="K12" i="6"/>
  <c r="K23" i="7"/>
  <c r="J15" i="7"/>
  <c r="K14" i="6" l="1"/>
  <c r="J14" i="4"/>
  <c r="G16" i="1"/>
  <c r="G17" i="1" l="1"/>
  <c r="J15" i="4"/>
  <c r="J54" i="6" l="1"/>
  <c r="I54" i="6"/>
  <c r="I284" i="4"/>
  <c r="G259" i="1" l="1"/>
  <c r="H23" i="7" l="1"/>
  <c r="I23" i="7"/>
  <c r="G94" i="5" l="1"/>
  <c r="J23" i="7" l="1"/>
  <c r="H284" i="4"/>
  <c r="J284" i="4" s="1"/>
  <c r="K284" i="4" s="1"/>
  <c r="J17" i="7" l="1"/>
  <c r="J22" i="7" s="1"/>
  <c r="E16" i="1"/>
  <c r="K54" i="6" l="1"/>
  <c r="L54" i="6" s="1"/>
  <c r="K15" i="6"/>
  <c r="K16" i="6" s="1"/>
  <c r="K17" i="6" s="1"/>
  <c r="K18" i="6" s="1"/>
  <c r="K19" i="6" s="1"/>
  <c r="K20" i="6" s="1"/>
  <c r="K21" i="6" s="1"/>
  <c r="K22" i="6" s="1"/>
  <c r="K23" i="6" s="1"/>
  <c r="K24" i="6" s="1"/>
  <c r="K25" i="6" s="1"/>
  <c r="K26" i="6" s="1"/>
  <c r="K27" i="6" s="1"/>
  <c r="K28" i="6" s="1"/>
  <c r="K29" i="6" s="1"/>
  <c r="K30" i="6" s="1"/>
  <c r="K31" i="6" s="1"/>
  <c r="K32" i="6" s="1"/>
  <c r="K33" i="6" s="1"/>
  <c r="K34" i="6" s="1"/>
  <c r="K35" i="6" s="1"/>
  <c r="K36" i="6" s="1"/>
  <c r="K37" i="6" s="1"/>
  <c r="K38" i="6" s="1"/>
  <c r="K39" i="6" s="1"/>
  <c r="K40" i="6" s="1"/>
  <c r="K41" i="6" s="1"/>
  <c r="K42" i="6" s="1"/>
  <c r="K43" i="6" s="1"/>
  <c r="K44" i="6" s="1"/>
  <c r="K45" i="6" s="1"/>
  <c r="K46" i="6" s="1"/>
  <c r="K47" i="6" s="1"/>
  <c r="K48" i="6" s="1"/>
  <c r="K49" i="6" s="1"/>
  <c r="K50" i="6" s="1"/>
  <c r="K51" i="6" s="1"/>
  <c r="K52" i="6" s="1"/>
  <c r="K53" i="6" s="1"/>
  <c r="J16" i="4" l="1"/>
  <c r="J17" i="4" s="1"/>
  <c r="J18" i="4" s="1"/>
  <c r="J19" i="4" s="1"/>
  <c r="J20" i="4" s="1"/>
  <c r="J21" i="4" s="1"/>
  <c r="J22" i="4" s="1"/>
  <c r="J23" i="4" s="1"/>
  <c r="J24" i="4" s="1"/>
  <c r="J25" i="4" s="1"/>
  <c r="J26" i="4" s="1"/>
  <c r="J27" i="4" s="1"/>
  <c r="J28" i="4" s="1"/>
  <c r="J29" i="4" s="1"/>
  <c r="J30" i="4" s="1"/>
  <c r="J31" i="4" s="1"/>
  <c r="J32" i="4" s="1"/>
  <c r="J33" i="4" s="1"/>
  <c r="J34" i="4" s="1"/>
  <c r="J35" i="4" s="1"/>
  <c r="J36" i="4" s="1"/>
  <c r="J37" i="4" s="1"/>
  <c r="J38" i="4" s="1"/>
  <c r="J39" i="4" s="1"/>
  <c r="J40" i="4" s="1"/>
  <c r="J41" i="4" s="1"/>
  <c r="J42" i="4" s="1"/>
  <c r="J43" i="4" s="1"/>
  <c r="J44" i="4" s="1"/>
  <c r="J45" i="4" s="1"/>
  <c r="J46" i="4" s="1"/>
  <c r="J47" i="4" s="1"/>
  <c r="J48" i="4" s="1"/>
  <c r="J49" i="4" s="1"/>
  <c r="J50" i="4" s="1"/>
  <c r="J51" i="4" s="1"/>
  <c r="J52" i="4" s="1"/>
  <c r="J53" i="4" s="1"/>
  <c r="J54" i="4" s="1"/>
  <c r="J55" i="4" s="1"/>
  <c r="J56" i="4" s="1"/>
  <c r="J57" i="4" s="1"/>
  <c r="J58" i="4" s="1"/>
  <c r="J59" i="4" s="1"/>
  <c r="J60" i="4" s="1"/>
  <c r="J61" i="4" s="1"/>
  <c r="J62" i="4" s="1"/>
  <c r="J63" i="4" s="1"/>
  <c r="J64" i="4" s="1"/>
  <c r="J65" i="4" s="1"/>
  <c r="J66" i="4" s="1"/>
  <c r="J67" i="4" s="1"/>
  <c r="J68" i="4" s="1"/>
  <c r="J69" i="4" s="1"/>
  <c r="J70" i="4" s="1"/>
  <c r="J71" i="4" s="1"/>
  <c r="J72" i="4" s="1"/>
  <c r="J73" i="4" s="1"/>
  <c r="J74" i="4" s="1"/>
  <c r="J75" i="4" s="1"/>
  <c r="J76" i="4" s="1"/>
  <c r="J77" i="4" s="1"/>
  <c r="J78" i="4" s="1"/>
  <c r="J79" i="4" s="1"/>
  <c r="J80" i="4" s="1"/>
  <c r="J81" i="4" s="1"/>
  <c r="J82" i="4" s="1"/>
  <c r="J83" i="4" s="1"/>
  <c r="J84" i="4" s="1"/>
  <c r="J85" i="4" s="1"/>
  <c r="J86" i="4" s="1"/>
  <c r="J87" i="4" s="1"/>
  <c r="J88" i="4" s="1"/>
  <c r="J89" i="4" s="1"/>
  <c r="J90" i="4" s="1"/>
  <c r="J91" i="4" s="1"/>
  <c r="J92" i="4" s="1"/>
  <c r="J93" i="4" s="1"/>
  <c r="J94" i="4" s="1"/>
  <c r="J95" i="4" s="1"/>
  <c r="J96" i="4" s="1"/>
  <c r="J97" i="4" s="1"/>
  <c r="J98" i="4" s="1"/>
  <c r="J99" i="4" s="1"/>
  <c r="J100" i="4" s="1"/>
  <c r="J101" i="4" s="1"/>
  <c r="J102" i="4" s="1"/>
  <c r="J103" i="4" s="1"/>
  <c r="J104" i="4" s="1"/>
  <c r="J105" i="4" s="1"/>
  <c r="J106" i="4" s="1"/>
  <c r="J107" i="4" s="1"/>
  <c r="J108" i="4" s="1"/>
  <c r="J109" i="4" s="1"/>
  <c r="J110" i="4" s="1"/>
  <c r="J111" i="4" s="1"/>
  <c r="J112" i="4" s="1"/>
  <c r="J113" i="4" s="1"/>
  <c r="J114" i="4" s="1"/>
  <c r="J115" i="4" s="1"/>
  <c r="J116" i="4" s="1"/>
  <c r="J117" i="4" s="1"/>
  <c r="J118" i="4" s="1"/>
  <c r="J119" i="4" s="1"/>
  <c r="J120" i="4" s="1"/>
  <c r="J121" i="4" s="1"/>
  <c r="J122" i="4" s="1"/>
  <c r="J123" i="4" s="1"/>
  <c r="J124" i="4" s="1"/>
  <c r="J125" i="4" s="1"/>
  <c r="J126" i="4" s="1"/>
  <c r="J127" i="4" s="1"/>
  <c r="J128" i="4" s="1"/>
  <c r="J129" i="4" s="1"/>
  <c r="J130" i="4" s="1"/>
  <c r="J131" i="4" s="1"/>
  <c r="J132" i="4" s="1"/>
  <c r="J133" i="4" s="1"/>
  <c r="J134" i="4" s="1"/>
  <c r="J135" i="4" s="1"/>
  <c r="J136" i="4" s="1"/>
  <c r="J137" i="4" s="1"/>
  <c r="J138" i="4" s="1"/>
  <c r="J139" i="4" s="1"/>
  <c r="J140" i="4" s="1"/>
  <c r="J141" i="4" s="1"/>
  <c r="J142" i="4" s="1"/>
  <c r="J143" i="4" s="1"/>
  <c r="J144" i="4" s="1"/>
  <c r="J145" i="4" s="1"/>
  <c r="J146" i="4" s="1"/>
  <c r="J147" i="4" s="1"/>
  <c r="J148" i="4" s="1"/>
  <c r="J149" i="4" s="1"/>
  <c r="J150" i="4" s="1"/>
  <c r="J151" i="4" s="1"/>
  <c r="J152" i="4" s="1"/>
  <c r="J153" i="4" s="1"/>
  <c r="J154" i="4" s="1"/>
  <c r="J155" i="4" s="1"/>
  <c r="J156" i="4" s="1"/>
  <c r="J157" i="4" s="1"/>
  <c r="J158" i="4" s="1"/>
  <c r="J159" i="4" s="1"/>
  <c r="J160" i="4" s="1"/>
  <c r="J161" i="4" s="1"/>
  <c r="J162" i="4" s="1"/>
  <c r="J163" i="4" s="1"/>
  <c r="J164" i="4" s="1"/>
  <c r="J165" i="4" s="1"/>
  <c r="J166" i="4" s="1"/>
  <c r="J167" i="4" s="1"/>
  <c r="J168" i="4" s="1"/>
  <c r="J169" i="4" s="1"/>
  <c r="J170" i="4" s="1"/>
  <c r="J171" i="4" s="1"/>
  <c r="J172" i="4" s="1"/>
  <c r="J173" i="4" s="1"/>
  <c r="J174" i="4" s="1"/>
  <c r="J175" i="4" s="1"/>
  <c r="J176" i="4" s="1"/>
  <c r="J177" i="4" s="1"/>
  <c r="J178" i="4" s="1"/>
  <c r="J179" i="4" s="1"/>
  <c r="J180" i="4" s="1"/>
  <c r="J181" i="4" s="1"/>
  <c r="J182" i="4" s="1"/>
  <c r="J183" i="4" s="1"/>
  <c r="J184" i="4" s="1"/>
  <c r="J185" i="4" s="1"/>
  <c r="J186" i="4" s="1"/>
  <c r="J187" i="4" s="1"/>
  <c r="J188" i="4" s="1"/>
  <c r="J189" i="4" s="1"/>
  <c r="J190" i="4" s="1"/>
  <c r="J191" i="4" s="1"/>
  <c r="J192" i="4" s="1"/>
  <c r="J193" i="4" s="1"/>
  <c r="J194" i="4" s="1"/>
  <c r="J195" i="4" s="1"/>
  <c r="J196" i="4" s="1"/>
  <c r="J197" i="4" s="1"/>
  <c r="J198" i="4" s="1"/>
  <c r="J199" i="4" s="1"/>
  <c r="J200" i="4" s="1"/>
  <c r="J201" i="4" s="1"/>
  <c r="J202" i="4" s="1"/>
  <c r="J203" i="4" s="1"/>
  <c r="J204" i="4" s="1"/>
  <c r="J205" i="4" s="1"/>
  <c r="J206" i="4" s="1"/>
  <c r="J207" i="4" s="1"/>
  <c r="J208" i="4" s="1"/>
  <c r="J209" i="4" s="1"/>
  <c r="J210" i="4" s="1"/>
  <c r="J211" i="4" s="1"/>
  <c r="J212" i="4" s="1"/>
  <c r="J213" i="4" s="1"/>
  <c r="J214" i="4" s="1"/>
  <c r="J215" i="4" s="1"/>
  <c r="J216" i="4" s="1"/>
  <c r="J217" i="4" s="1"/>
  <c r="J218" i="4" s="1"/>
  <c r="J219" i="4" s="1"/>
  <c r="J220" i="4" s="1"/>
  <c r="J221" i="4" s="1"/>
  <c r="J222" i="4" s="1"/>
  <c r="J223" i="4" s="1"/>
  <c r="J224" i="4" s="1"/>
  <c r="J225" i="4" s="1"/>
  <c r="J226" i="4" s="1"/>
  <c r="J227" i="4" s="1"/>
  <c r="J228" i="4" s="1"/>
  <c r="J229" i="4" s="1"/>
  <c r="J230" i="4" s="1"/>
  <c r="J231" i="4" s="1"/>
  <c r="J232" i="4" s="1"/>
  <c r="J233" i="4" s="1"/>
  <c r="J234" i="4" s="1"/>
  <c r="J235" i="4" s="1"/>
  <c r="J236" i="4" s="1"/>
  <c r="J237" i="4" s="1"/>
  <c r="J238" i="4" s="1"/>
  <c r="J239" i="4" s="1"/>
  <c r="J240" i="4" s="1"/>
  <c r="J241" i="4" s="1"/>
  <c r="J242" i="4" s="1"/>
  <c r="J243" i="4" s="1"/>
  <c r="J244" i="4" s="1"/>
  <c r="J245" i="4" s="1"/>
  <c r="J246" i="4" s="1"/>
  <c r="J247" i="4" s="1"/>
  <c r="J248" i="4" s="1"/>
  <c r="J249" i="4" s="1"/>
  <c r="J250" i="4" s="1"/>
  <c r="J251" i="4" s="1"/>
  <c r="J252" i="4" s="1"/>
  <c r="J253" i="4" s="1"/>
  <c r="J254" i="4" s="1"/>
  <c r="J255" i="4" s="1"/>
  <c r="J256" i="4" s="1"/>
  <c r="J257" i="4" s="1"/>
  <c r="J258" i="4" s="1"/>
  <c r="J259" i="4" s="1"/>
  <c r="J260" i="4" s="1"/>
  <c r="J261" i="4" s="1"/>
  <c r="J262" i="4" s="1"/>
  <c r="J263" i="4" s="1"/>
  <c r="J264" i="4" s="1"/>
  <c r="J265" i="4" s="1"/>
  <c r="J266" i="4" s="1"/>
  <c r="J267" i="4" s="1"/>
  <c r="J268" i="4" s="1"/>
  <c r="J269" i="4" s="1"/>
  <c r="J270" i="4" s="1"/>
  <c r="J271" i="4" s="1"/>
  <c r="J272" i="4" s="1"/>
  <c r="J273" i="4" s="1"/>
  <c r="J274" i="4" s="1"/>
  <c r="J275" i="4" s="1"/>
  <c r="J276" i="4" s="1"/>
  <c r="J277" i="4" s="1"/>
  <c r="J278" i="4" s="1"/>
  <c r="J279" i="4" s="1"/>
  <c r="J280" i="4" s="1"/>
  <c r="J281" i="4" s="1"/>
  <c r="J282" i="4" s="1"/>
  <c r="J283" i="4" s="1"/>
  <c r="G18" i="1" l="1"/>
  <c r="G19" i="1" s="1"/>
  <c r="G20" i="1" s="1"/>
  <c r="G21" i="1" s="1"/>
  <c r="G22" i="1" s="1"/>
  <c r="G23" i="1" s="1"/>
  <c r="G24" i="1" s="1"/>
  <c r="G25" i="1" s="1"/>
  <c r="G26" i="1" s="1"/>
  <c r="G27" i="1" s="1"/>
  <c r="G28" i="1" s="1"/>
  <c r="G29" i="1" s="1"/>
  <c r="G30" i="1" s="1"/>
  <c r="G31" i="1" s="1"/>
  <c r="G32" i="1" s="1"/>
  <c r="G33" i="1" s="1"/>
  <c r="G34" i="1" s="1"/>
  <c r="G35" i="1" s="1"/>
  <c r="G36" i="1" s="1"/>
  <c r="G37" i="1" s="1"/>
  <c r="G38" i="1" s="1"/>
  <c r="G39" i="1" s="1"/>
  <c r="G40" i="1" s="1"/>
  <c r="G41" i="1" s="1"/>
  <c r="G42" i="1" s="1"/>
  <c r="G43" i="1" s="1"/>
  <c r="G44" i="1" s="1"/>
  <c r="G45" i="1" s="1"/>
  <c r="G46" i="1" s="1"/>
  <c r="G47" i="1" s="1"/>
  <c r="G48" i="1" s="1"/>
  <c r="G49" i="1" s="1"/>
  <c r="G50" i="1" s="1"/>
  <c r="G51" i="1" s="1"/>
  <c r="G52" i="1" s="1"/>
  <c r="G53" i="1" l="1"/>
  <c r="G54" i="1" s="1"/>
  <c r="G55" i="1" s="1"/>
  <c r="G56" i="1" s="1"/>
  <c r="G57" i="1" s="1"/>
  <c r="G58" i="1" s="1"/>
  <c r="G59" i="1" s="1"/>
  <c r="G60" i="1" s="1"/>
  <c r="G61" i="1" s="1"/>
  <c r="G62" i="1" s="1"/>
  <c r="G63" i="1" s="1"/>
  <c r="G64" i="1" s="1"/>
  <c r="G65" i="1" s="1"/>
  <c r="G66" i="1" s="1"/>
  <c r="G67" i="1" s="1"/>
  <c r="G68" i="1" s="1"/>
  <c r="G69" i="1" s="1"/>
  <c r="G70" i="1" s="1"/>
  <c r="G71" i="1" s="1"/>
  <c r="G72" i="1" s="1"/>
  <c r="G73" i="1" s="1"/>
  <c r="G74" i="1" s="1"/>
  <c r="G75" i="1" s="1"/>
  <c r="G76" i="1" s="1"/>
  <c r="G77" i="1" s="1"/>
  <c r="G78" i="1" s="1"/>
  <c r="G79" i="1" s="1"/>
  <c r="G80" i="1" s="1"/>
  <c r="G81" i="1" s="1"/>
  <c r="G82" i="1" s="1"/>
  <c r="G83" i="1" s="1"/>
  <c r="G84" i="1" s="1"/>
  <c r="G85" i="1" s="1"/>
  <c r="G86" i="1" s="1"/>
  <c r="G87" i="1" s="1"/>
  <c r="G88" i="1" s="1"/>
  <c r="G89" i="1" s="1"/>
  <c r="G90" i="1" s="1"/>
  <c r="G91" i="1" s="1"/>
  <c r="G92" i="1" s="1"/>
  <c r="G93" i="1" s="1"/>
  <c r="G94" i="1" s="1"/>
  <c r="G95" i="1" s="1"/>
  <c r="G96" i="1" s="1"/>
  <c r="G97" i="1" s="1"/>
  <c r="G98" i="1" s="1"/>
  <c r="G99" i="1" s="1"/>
  <c r="G100" i="1" s="1"/>
  <c r="G101" i="1" s="1"/>
  <c r="G102" i="1" s="1"/>
  <c r="G103" i="1" s="1"/>
  <c r="G104" i="1" s="1"/>
  <c r="G105" i="1" s="1"/>
  <c r="G106" i="1" s="1"/>
  <c r="G107" i="1" s="1"/>
  <c r="G108" i="1" s="1"/>
  <c r="G109" i="1" s="1"/>
  <c r="G110" i="1" s="1"/>
  <c r="G111" i="1" s="1"/>
  <c r="G112" i="1" s="1"/>
  <c r="G113" i="1" s="1"/>
  <c r="G114" i="1" s="1"/>
  <c r="G115" i="1" s="1"/>
  <c r="G116" i="1" s="1"/>
  <c r="G117" i="1" s="1"/>
  <c r="G118" i="1" s="1"/>
  <c r="G119" i="1" s="1"/>
  <c r="G120" i="1" s="1"/>
  <c r="G121" i="1" s="1"/>
  <c r="G122" i="1" s="1"/>
  <c r="G123" i="1" s="1"/>
  <c r="G124" i="1" s="1"/>
  <c r="G125" i="1" s="1"/>
  <c r="G126" i="1" s="1"/>
  <c r="G127" i="1" s="1"/>
  <c r="G128" i="1" s="1"/>
  <c r="G129" i="1" s="1"/>
  <c r="G130" i="1" s="1"/>
  <c r="G131" i="1" s="1"/>
  <c r="G132" i="1" s="1"/>
  <c r="G133" i="1" s="1"/>
  <c r="G134" i="1" s="1"/>
  <c r="G135" i="1" s="1"/>
  <c r="G136" i="1" s="1"/>
  <c r="G137" i="1" s="1"/>
  <c r="G138" i="1" s="1"/>
  <c r="G139" i="1" s="1"/>
  <c r="G140" i="1" s="1"/>
  <c r="G141" i="1" s="1"/>
  <c r="G142" i="1" s="1"/>
  <c r="G143" i="1" s="1"/>
  <c r="G144" i="1" s="1"/>
  <c r="G145" i="1" s="1"/>
  <c r="G146" i="1" s="1"/>
  <c r="G147" i="1" s="1"/>
  <c r="G148" i="1" s="1"/>
  <c r="G149" i="1" s="1"/>
  <c r="G150" i="1" s="1"/>
  <c r="G151" i="1" s="1"/>
  <c r="G152" i="1" s="1"/>
  <c r="G153" i="1" s="1"/>
  <c r="G154" i="1" s="1"/>
  <c r="G155" i="1" s="1"/>
  <c r="G156" i="1" s="1"/>
  <c r="G157" i="1" s="1"/>
  <c r="G158" i="1" s="1"/>
  <c r="G159" i="1" s="1"/>
  <c r="G160" i="1" s="1"/>
  <c r="G161" i="1" s="1"/>
  <c r="G162" i="1" s="1"/>
  <c r="G163" i="1" s="1"/>
  <c r="G164" i="1" s="1"/>
  <c r="G165" i="1" s="1"/>
  <c r="G166" i="1" s="1"/>
  <c r="G167" i="1" s="1"/>
  <c r="G168" i="1" s="1"/>
  <c r="G169" i="1" s="1"/>
  <c r="G170" i="1" s="1"/>
  <c r="G171" i="1" s="1"/>
  <c r="G172" i="1" s="1"/>
  <c r="G173" i="1" s="1"/>
  <c r="G174" i="1" s="1"/>
  <c r="G175" i="1" s="1"/>
  <c r="G176" i="1" s="1"/>
  <c r="G177" i="1" s="1"/>
  <c r="G178" i="1" s="1"/>
  <c r="G179" i="1" s="1"/>
  <c r="G180" i="1" s="1"/>
  <c r="G181" i="1" s="1"/>
  <c r="G182" i="1" s="1"/>
  <c r="G183" i="1" s="1"/>
  <c r="G184" i="1" s="1"/>
  <c r="G185" i="1" s="1"/>
  <c r="G186" i="1" s="1"/>
  <c r="G187" i="1" s="1"/>
  <c r="G188" i="1" s="1"/>
  <c r="G189" i="1" s="1"/>
  <c r="G190" i="1" s="1"/>
  <c r="G191" i="1" s="1"/>
  <c r="G192" i="1" s="1"/>
  <c r="G193" i="1" s="1"/>
  <c r="G194" i="1" s="1"/>
  <c r="G195" i="1" s="1"/>
  <c r="G196" i="1" s="1"/>
  <c r="G197" i="1" s="1"/>
  <c r="G198" i="1" s="1"/>
  <c r="G199" i="1" s="1"/>
  <c r="G200" i="1" s="1"/>
  <c r="G201" i="1" s="1"/>
  <c r="G202" i="1" s="1"/>
  <c r="G203" i="1" s="1"/>
  <c r="G204" i="1" s="1"/>
  <c r="G205" i="1" s="1"/>
  <c r="G206" i="1" s="1"/>
  <c r="G207" i="1" s="1"/>
  <c r="G208" i="1" s="1"/>
  <c r="G209" i="1" s="1"/>
  <c r="G210" i="1" s="1"/>
  <c r="G211" i="1" s="1"/>
  <c r="G212" i="1" s="1"/>
  <c r="G213" i="1" s="1"/>
  <c r="G214" i="1" s="1"/>
  <c r="G215" i="1" s="1"/>
  <c r="G216" i="1" s="1"/>
  <c r="G217" i="1" s="1"/>
  <c r="G218" i="1" s="1"/>
  <c r="G219" i="1" s="1"/>
  <c r="G220" i="1" s="1"/>
  <c r="G221" i="1" s="1"/>
  <c r="G222" i="1" s="1"/>
  <c r="G223" i="1" s="1"/>
  <c r="G224" i="1" s="1"/>
  <c r="G225" i="1" s="1"/>
  <c r="G226" i="1" s="1"/>
  <c r="G227" i="1" s="1"/>
  <c r="G228" i="1" s="1"/>
  <c r="G229" i="1" s="1"/>
  <c r="G230" i="1" s="1"/>
  <c r="G231" i="1" s="1"/>
  <c r="G232" i="1" s="1"/>
  <c r="G233" i="1" s="1"/>
  <c r="G234" i="1" s="1"/>
  <c r="G235" i="1" s="1"/>
  <c r="G236" i="1" s="1"/>
  <c r="G237" i="1" s="1"/>
  <c r="G238" i="1" s="1"/>
  <c r="G239" i="1" s="1"/>
  <c r="G240" i="1" s="1"/>
  <c r="G241" i="1" s="1"/>
  <c r="G242" i="1" s="1"/>
  <c r="G243" i="1" s="1"/>
  <c r="G244" i="1" s="1"/>
  <c r="G245" i="1" s="1"/>
  <c r="G246" i="1" s="1"/>
  <c r="G247" i="1" s="1"/>
  <c r="G248" i="1" s="1"/>
  <c r="G249" i="1" s="1"/>
  <c r="G250" i="1" s="1"/>
  <c r="G251" i="1" s="1"/>
  <c r="G252" i="1" s="1"/>
  <c r="G253" i="1" s="1"/>
  <c r="G254" i="1" s="1"/>
  <c r="G255" i="1" s="1"/>
  <c r="G256" i="1" s="1"/>
  <c r="G257" i="1" s="1"/>
  <c r="G258" i="1" s="1"/>
  <c r="I13" i="5"/>
  <c r="I94" i="5" l="1"/>
  <c r="J94" i="5" s="1"/>
  <c r="I14" i="5"/>
  <c r="I15" i="5" s="1"/>
  <c r="I16" i="5" s="1"/>
  <c r="I17" i="5" s="1"/>
  <c r="I18" i="5" s="1"/>
  <c r="I19" i="5" s="1"/>
  <c r="I20" i="5" s="1"/>
  <c r="I21" i="5" s="1"/>
  <c r="I22" i="5" s="1"/>
  <c r="I23" i="5" s="1"/>
  <c r="I24" i="5" s="1"/>
  <c r="I25" i="5" s="1"/>
  <c r="I26" i="5" s="1"/>
  <c r="I27" i="5" s="1"/>
  <c r="I28" i="5" s="1"/>
  <c r="I29" i="5" s="1"/>
  <c r="I30" i="5" s="1"/>
  <c r="I31" i="5" s="1"/>
  <c r="I32" i="5" s="1"/>
  <c r="I33" i="5" s="1"/>
  <c r="I34" i="5" s="1"/>
  <c r="I35" i="5" s="1"/>
  <c r="I36" i="5" s="1"/>
  <c r="I37" i="5" s="1"/>
  <c r="I38" i="5" s="1"/>
  <c r="I39" i="5" s="1"/>
  <c r="I40" i="5" s="1"/>
  <c r="I41" i="5" s="1"/>
  <c r="I42" i="5" s="1"/>
  <c r="I43" i="5" s="1"/>
  <c r="I44" i="5" s="1"/>
  <c r="I45" i="5" s="1"/>
  <c r="I46" i="5" s="1"/>
  <c r="I47" i="5" s="1"/>
  <c r="I48" i="5" s="1"/>
  <c r="I49" i="5" s="1"/>
  <c r="I50" i="5" s="1"/>
  <c r="I51" i="5" s="1"/>
  <c r="I52" i="5" s="1"/>
  <c r="I53" i="5" s="1"/>
  <c r="I54" i="5" s="1"/>
  <c r="I55" i="5" s="1"/>
  <c r="I56" i="5" s="1"/>
  <c r="I57" i="5" s="1"/>
  <c r="I58" i="5" s="1"/>
  <c r="I59" i="5" s="1"/>
  <c r="I60" i="5" s="1"/>
  <c r="I61" i="5" s="1"/>
  <c r="I62" i="5" s="1"/>
  <c r="I63" i="5" s="1"/>
  <c r="I64" i="5" s="1"/>
  <c r="I65" i="5" s="1"/>
  <c r="I66" i="5" s="1"/>
  <c r="I67" i="5" s="1"/>
  <c r="I68" i="5" s="1"/>
  <c r="I69" i="5" s="1"/>
  <c r="I70" i="5" s="1"/>
</calcChain>
</file>

<file path=xl/sharedStrings.xml><?xml version="1.0" encoding="utf-8"?>
<sst xmlns="http://schemas.openxmlformats.org/spreadsheetml/2006/main" count="954" uniqueCount="366">
  <si>
    <t>Debito</t>
  </si>
  <si>
    <t>Credito</t>
  </si>
  <si>
    <t>Balance</t>
  </si>
  <si>
    <t>Libro Banco</t>
  </si>
  <si>
    <t>Fecha</t>
  </si>
  <si>
    <t>No. Ck/Transf.</t>
  </si>
  <si>
    <t>Descripcion</t>
  </si>
  <si>
    <t xml:space="preserve">Balance Inicial: </t>
  </si>
  <si>
    <t>Totales</t>
  </si>
  <si>
    <t>Servicio Nacional de Salud</t>
  </si>
  <si>
    <t xml:space="preserve">  Instituto Nacional del Cáncer Rosa Emilia Sánchez Pérez de Tavares</t>
  </si>
  <si>
    <t>Cuenta Operativa No. 160-112796-8</t>
  </si>
  <si>
    <t>PAGO IMPUESTO 0.15%</t>
  </si>
  <si>
    <t>Cuenta Bancaria No: 160-112796-8</t>
  </si>
  <si>
    <t>Cuenta Bancaria No: 010-252753-9</t>
  </si>
  <si>
    <t>Balance Inicial: Cta. 9995033000</t>
  </si>
  <si>
    <t>RETENCION 0.5% POR TRASF. VIA LIBRAMIENTOS A PROVEERDORES</t>
  </si>
  <si>
    <t>Cuenta Bancaria No: AUXILIAR NO. 9995033001</t>
  </si>
  <si>
    <t>Cuenta Bancaria No: 0100202000</t>
  </si>
  <si>
    <t>Cuenta Colectora Auxiliar no. 99995033001</t>
  </si>
  <si>
    <t xml:space="preserve">     Libro Banco</t>
  </si>
  <si>
    <t xml:space="preserve">    Libro Banco</t>
  </si>
  <si>
    <t xml:space="preserve">TRANSF. DE CUENTA 3000 A 3001 PARA PAGOS </t>
  </si>
  <si>
    <t>ASIGANCION CUOTA DE PAGO DESDE CTA 2000 A 2001</t>
  </si>
  <si>
    <t>Cuenta Bancaria No: 9602576155</t>
  </si>
  <si>
    <t>-</t>
  </si>
  <si>
    <t xml:space="preserve"> </t>
  </si>
  <si>
    <t xml:space="preserve">ASIGNACION PRESUPUESTARIA PARA PAGO NOMINAS </t>
  </si>
  <si>
    <t>NOTA DEBITO POR COBRO TARJETA CREDITO CARDNET</t>
  </si>
  <si>
    <t>CARGOS POR SERVICIOS (RETENCION DE ESTADO)</t>
  </si>
  <si>
    <t>Preparado Por:</t>
  </si>
  <si>
    <t xml:space="preserve">Revisado Por: </t>
  </si>
  <si>
    <t xml:space="preserve">Lcda. Julia Villar Pimentel </t>
  </si>
  <si>
    <t>Analista Financiera</t>
  </si>
  <si>
    <t>Contadora Interna</t>
  </si>
  <si>
    <t>Aprobabdo Por:</t>
  </si>
  <si>
    <t>Directora Financiera</t>
  </si>
  <si>
    <t>____________________</t>
  </si>
  <si>
    <t>_________________________</t>
  </si>
  <si>
    <t xml:space="preserve">      ______________________________</t>
  </si>
  <si>
    <t>DEPOSITO</t>
  </si>
  <si>
    <t>DEPOSITO VIA TRANSF. ARS MAPFRE SALUD</t>
  </si>
  <si>
    <t xml:space="preserve">Lcda. Sandra Ciprian </t>
  </si>
  <si>
    <t>DEPOSITO VIA TRANSF. ARS RENACER</t>
  </si>
  <si>
    <t>RETENCION ISR SALARIAL POR TRASF. VIA LIBRAMIENTOS NOMINA</t>
  </si>
  <si>
    <t>NULO</t>
  </si>
  <si>
    <t xml:space="preserve"> ______________________</t>
  </si>
  <si>
    <t>ALTICE DOMINICANA, S.A.</t>
  </si>
  <si>
    <t>DEPOSITO VIA TRANSF., RED ONCOLOGICA DOMINICANA INTEGRAL ,(RODI) CICLOTRÓN  (TIERGAU)</t>
  </si>
  <si>
    <t>NOTA DEBITO POR COBRO TARJETA CREDITO AMERICAN EXPRESS</t>
  </si>
  <si>
    <t>HUMANO SEGUROS, S.A.</t>
  </si>
  <si>
    <t>MAPFRE SALUD ARS, S.A.</t>
  </si>
  <si>
    <t>SEGURO NACIONAL DE SALUD (SENASA)</t>
  </si>
  <si>
    <t>SEGUROS SURA, S.A.</t>
  </si>
  <si>
    <t xml:space="preserve">    Aprobabdo Por:</t>
  </si>
  <si>
    <t xml:space="preserve">      </t>
  </si>
  <si>
    <t>DEPOSITO VIA TRANSF. ARS UNIVERSAL</t>
  </si>
  <si>
    <t>CENTRO DE MEDICINA PALIATIVA DRA. GLORIA CASTILLO, E.I.R.L</t>
  </si>
  <si>
    <t>ALIANZA INNOVADORA DE SERVICIOS AMBIENTALES,  S. R. L.</t>
  </si>
  <si>
    <t>COMPAÑÍA DOMINICANA DE TELEFONOS</t>
  </si>
  <si>
    <t>CORPORACION DEL ACUEDUCTO Y ALCANTARILLADO DE SANTO DOMINGO, CAASD</t>
  </si>
  <si>
    <t xml:space="preserve">                                                                     </t>
  </si>
  <si>
    <t>MILDRED VIRGINIA CASTILLO RIERA</t>
  </si>
  <si>
    <t>Lcda. Yunetvelin Hernandez</t>
  </si>
  <si>
    <t>REFERENCIA LABORATORIO CLINICO</t>
  </si>
  <si>
    <t>AYUNTAMIENTO DISTRITO NACIONAL (ADN)</t>
  </si>
  <si>
    <t>RETENCION 0.30% POR TRASF. VIA LIBRAMIENTOS A PROVEERDORES</t>
  </si>
  <si>
    <t>DHL DOMINICANA,  S. A.</t>
  </si>
  <si>
    <t>DEPOSITO VIA TRANSF. ARS RESERVAS</t>
  </si>
  <si>
    <t xml:space="preserve">DEPOSITO VIA CHEQUE ARS  PRIMERA DE HUMANO </t>
  </si>
  <si>
    <t xml:space="preserve">DEPOSITO VIA CHEQUE ARS   HUMANO SEGUROS </t>
  </si>
  <si>
    <t>DEPOSITO VIA TRANSF. ARS META SALUD</t>
  </si>
  <si>
    <t>DEPOSITO VIA TRANSF. ARS SENASA</t>
  </si>
  <si>
    <t xml:space="preserve">NO. LIBRAMIENTO </t>
  </si>
  <si>
    <t>ADEVENTS, S.R.L.</t>
  </si>
  <si>
    <t>DSETA GROUP, S.R.L.</t>
  </si>
  <si>
    <t>NOTA DEBITO POR COBRO TARJETA CREDITO OCTUBRE 2023</t>
  </si>
  <si>
    <t>DEPOSITO PENDIENTE POR IDENTIFICAR</t>
  </si>
  <si>
    <t>DEPOSITO VIA CK.  ARS ASEMAP</t>
  </si>
  <si>
    <t>DEPOSITO VIA TRANSF. ARS SEMMA</t>
  </si>
  <si>
    <t>5863-1</t>
  </si>
  <si>
    <t>DOCTORES MALLEN GUERRA, S. A.</t>
  </si>
  <si>
    <t>INVERSIONES ND &amp; ASOCIADOS, S.R.L.</t>
  </si>
  <si>
    <t>AMIPHARMA DOMINICANA, S. R. L.</t>
  </si>
  <si>
    <t>6210-1</t>
  </si>
  <si>
    <t>Del 01 Al 31 De Diciembre 2023</t>
  </si>
  <si>
    <t>NOMINA REGALIA PASCUAL PERSONAL INACTIVO   DICIEMBRE 2023 FG</t>
  </si>
  <si>
    <t>Tranferencia recibida RD$11,878.40  por el Programa supérate, por concepto de PAGO AYUDA A LA SRA. WENDY DEYANIRA AZCONA FERMIN COMO APOYO PARA REALIZACION DE PARA LA REALIZACION DE RADIOTERAPIA EXTERNA GUIADA POR IMAGENES (IGRT) BAJO ESQUEMA ULTRAHIPOFRACCIONADO/FAST FOWARD.</t>
  </si>
  <si>
    <t>PROMESE CAL</t>
  </si>
  <si>
    <t>NOMINA COMPENSACION MIILITAR DICIEMBRE 2023, FONDO GENERAL</t>
  </si>
  <si>
    <t>NOMINA COMPENSACION ESPECIAL DICIEMBRE  2023 FONDO GENERAL</t>
  </si>
  <si>
    <t>NOMINA  PERSONAL CARÁCTER TEMPORAL (CICLOTRON) DICIEMBRE  2023 FONDO GENERAL</t>
  </si>
  <si>
    <t>NOMINA  PERSONAL CARÁCTER FIJO   DICIEMBRE 2023 FONDO GENERAL</t>
  </si>
  <si>
    <t>NOMINA  PERSONAL CARÁCTER TEMPORAL DICIEMBRE 2023 FONDO GENERAL</t>
  </si>
  <si>
    <t>2193</t>
  </si>
  <si>
    <t>2194</t>
  </si>
  <si>
    <t>2195</t>
  </si>
  <si>
    <t>2196</t>
  </si>
  <si>
    <t>2197</t>
  </si>
  <si>
    <t>2198</t>
  </si>
  <si>
    <t>2199</t>
  </si>
  <si>
    <t>2200</t>
  </si>
  <si>
    <t>2201</t>
  </si>
  <si>
    <t>2202</t>
  </si>
  <si>
    <t>2203</t>
  </si>
  <si>
    <t>2204</t>
  </si>
  <si>
    <t>2205</t>
  </si>
  <si>
    <t>2206</t>
  </si>
  <si>
    <t>2207</t>
  </si>
  <si>
    <t>2208</t>
  </si>
  <si>
    <t>2209</t>
  </si>
  <si>
    <t>2210</t>
  </si>
  <si>
    <t>2211</t>
  </si>
  <si>
    <t>2212</t>
  </si>
  <si>
    <t>2213</t>
  </si>
  <si>
    <t>2214</t>
  </si>
  <si>
    <t>2215</t>
  </si>
  <si>
    <t>0130-2023</t>
  </si>
  <si>
    <t>0131-2023</t>
  </si>
  <si>
    <t>0132-2023</t>
  </si>
  <si>
    <t>FRANCISCA MEDRANO FELIZ</t>
  </si>
  <si>
    <t>YICELL VENTURA REYES</t>
  </si>
  <si>
    <t xml:space="preserve">JOAQUIN ANTONIO CASTILLO ROA </t>
  </si>
  <si>
    <t>ROSALINA ALTAGRACIA JIMENEZ BREA</t>
  </si>
  <si>
    <t>AGUSTIN DEL ROSARIO DE LOS SANTOS</t>
  </si>
  <si>
    <t>RHINA CRISTINA BENITEZ MONTERO</t>
  </si>
  <si>
    <t>LORENA AMPARO UBALDO OGANDO</t>
  </si>
  <si>
    <t>ADRIANA CORNIELES SOSA</t>
  </si>
  <si>
    <t>MERCEDES ALPHA KELYS MARTINEZ JIMENEZ</t>
  </si>
  <si>
    <t>JUANA DE LOS SANTOS MALDONADO</t>
  </si>
  <si>
    <t>OLGA PATRICIA GOMEZ PARAHOY</t>
  </si>
  <si>
    <t>RAFAEL ANTONIO ROSARIO CASTILLO</t>
  </si>
  <si>
    <t>LOURDES RAFAELA GOMEZ PLATA DE AGÜERO</t>
  </si>
  <si>
    <t>MIRIAM SOSA FAMILIA</t>
  </si>
  <si>
    <t>AMARILYS AMALIA ARIAS DE ESPINAL</t>
  </si>
  <si>
    <t>PABLO BEATO MARTINEZ</t>
  </si>
  <si>
    <t>MARIBEL MATEO</t>
  </si>
  <si>
    <t>CELESTINA SANCHEZ LEBRON</t>
  </si>
  <si>
    <t>MARTHA NOEMI AGLON</t>
  </si>
  <si>
    <t>ANGEL DARIO PEREZ CASTILLO</t>
  </si>
  <si>
    <t>FELICIA GARCIA POLANCO</t>
  </si>
  <si>
    <t>FATIMA MORA MORETA</t>
  </si>
  <si>
    <t>ANA LUISA BAEZ CISNERO DE GUERRERO</t>
  </si>
  <si>
    <t>MARIA POLANCO EUSTAQUIO</t>
  </si>
  <si>
    <t>RAMONA BACILIO ENCARNACION</t>
  </si>
  <si>
    <t>VIRGILIO EDUARDO JIMENEZ</t>
  </si>
  <si>
    <t>ALBA NILA JIMENEZ DURAN</t>
  </si>
  <si>
    <t>HENFIL HERNANDEZ CASTILLO</t>
  </si>
  <si>
    <t>SANTA ELIZABETH VARGAS VARGAS</t>
  </si>
  <si>
    <t>ALTAGRACIA MARITZA CALDERON</t>
  </si>
  <si>
    <t>EDUARDA AMPARO</t>
  </si>
  <si>
    <t>ALTAGRACIA MERCEDES NUÑEZ ROSA</t>
  </si>
  <si>
    <t>GLENDALYS ALVARADO MARTINEZ</t>
  </si>
  <si>
    <t>ARIANA O´HAIRA CORNIELLE MONTERO</t>
  </si>
  <si>
    <t>MARIA ESTELA RIJO ESCROGEN</t>
  </si>
  <si>
    <t>ANA DELIA ENCARNACION</t>
  </si>
  <si>
    <t>CRISTINA QUEZADA</t>
  </si>
  <si>
    <t>BIENVENIDO CABRERA GARCIA</t>
  </si>
  <si>
    <t>RUTH ESTHER CORPORAN PAREDES</t>
  </si>
  <si>
    <t>GLORIA DOMINGA FELIZ SANCHEZ</t>
  </si>
  <si>
    <t>JUANA ARABELLIS CORDERO CRUZ</t>
  </si>
  <si>
    <t>MAVERLIZ MENDEZ RUIZ</t>
  </si>
  <si>
    <t>DENISE PATRICIA JIMENEZ DE PEREZ</t>
  </si>
  <si>
    <t>LUISA DELFINA RODRIGUEZ</t>
  </si>
  <si>
    <t>CENTRO DE ATENCION INTEGRAL PARA EL ADULTO MAYOR JUAN BOSCH</t>
  </si>
  <si>
    <t>AUGUSTA MERAN FAMILIA</t>
  </si>
  <si>
    <t>MP PATHOLOGY</t>
  </si>
  <si>
    <t>ARTURO MARTIN HERNANDEZ MACHIN</t>
  </si>
  <si>
    <t>ALEJANDRO ALFONSO SANTOS MONTERO</t>
  </si>
  <si>
    <t>FEDERAL EXPRESS DOMINICANA, S.A.S</t>
  </si>
  <si>
    <t>EDESUR DOMINICANA, S.A.</t>
  </si>
  <si>
    <t>CERTIFICACION CHEQUE PRIVADO 2244  DHL DOMINICANA,  S. A.</t>
  </si>
  <si>
    <t>CERTIFICACION CHEQUE PRIVADO 
2246 ALEJANDRO ALFONSO SANTOS MONTERO,
2247 FEDERAL EXPRESS DOMINICANA, S.A.S 
y 2248 EDESUR DOMINICANA, S.A.</t>
  </si>
  <si>
    <t>AJUSTE POR DIFERENCIA CAMBIARIA MP PATHOLOGY</t>
  </si>
  <si>
    <t>AJUSTE POR DIFERENCIA CAMBIARIA  MP PATHOLOGY</t>
  </si>
  <si>
    <t xml:space="preserve">  COMISION POR PAGO AL INSTANTE MP PATHOLOGY
0131-2023 </t>
  </si>
  <si>
    <t xml:space="preserve">  COMISION POR PAGO AL INSTANTE MP PATHOLOGY
 0132-2023</t>
  </si>
  <si>
    <t>VILMA RAQUEL SANTANA GOICO</t>
  </si>
  <si>
    <t>CERTIFICACION CHEQUE PRIVADO 2245  ARTURO MARTIN HERNANDEZ MACHIN</t>
  </si>
  <si>
    <t>6406-1</t>
  </si>
  <si>
    <t>SEGO, S.R.L.</t>
  </si>
  <si>
    <t>6731-1</t>
  </si>
  <si>
    <t>6680-1</t>
  </si>
  <si>
    <t>6398-1</t>
  </si>
  <si>
    <t>BIO-NUCLEAR, S. A.</t>
  </si>
  <si>
    <t>6400-1</t>
  </si>
  <si>
    <t>6541-1</t>
  </si>
  <si>
    <t xml:space="preserve">MEGA LABS, S.R.L. </t>
  </si>
  <si>
    <t>6461-1</t>
  </si>
  <si>
    <t>6465-1</t>
  </si>
  <si>
    <t>6469-1</t>
  </si>
  <si>
    <t>6473-1</t>
  </si>
  <si>
    <t>6477-1</t>
  </si>
  <si>
    <t>6482-1</t>
  </si>
  <si>
    <t>VENTAS DIVERSAS FARMACEUTICAS. S.R.L. (VENDIFAR)</t>
  </si>
  <si>
    <t>6486-1</t>
  </si>
  <si>
    <t>PROCITROM, S.R.L.</t>
  </si>
  <si>
    <t>6488-1</t>
  </si>
  <si>
    <t>ELECTRO SERVICIOS QUISQUEYA, S.R.L.</t>
  </si>
  <si>
    <t>6490-1</t>
  </si>
  <si>
    <t>KIKI INTERIOR DESING, S.R.L.</t>
  </si>
  <si>
    <t>6546-1</t>
  </si>
  <si>
    <t>CICLOLAB DOMINICANA, S.A.S.</t>
  </si>
  <si>
    <t>6506-1</t>
  </si>
  <si>
    <t>RETENCION 0.10% POR TRASF. VIA LIBRAMIENTOS A PROVEERDORES</t>
  </si>
  <si>
    <t>6508-1</t>
  </si>
  <si>
    <t>RETENCION 100% POR TRASF. VIA LIBRAMIENTOS A PROVEERDORES</t>
  </si>
  <si>
    <t>DRA. LUISA MARILYN RAMIREZ</t>
  </si>
  <si>
    <t>VERAS AGRAMONTE INVESTMENTS, S.R.L.</t>
  </si>
  <si>
    <t>6510-1</t>
  </si>
  <si>
    <t>6512-1</t>
  </si>
  <si>
    <t>6514-1</t>
  </si>
  <si>
    <t xml:space="preserve">HOSPIFAR, S. R. L.              </t>
  </si>
  <si>
    <t>6516-1</t>
  </si>
  <si>
    <t>6518-1</t>
  </si>
  <si>
    <t>PHARMACEUTICAL TECHNOLOGY, S. A.</t>
  </si>
  <si>
    <t>6522-1</t>
  </si>
  <si>
    <t>6524-1</t>
  </si>
  <si>
    <t>CRISTALIA DOMINICANA SRL</t>
  </si>
  <si>
    <t>6526-1</t>
  </si>
  <si>
    <t>6528-1</t>
  </si>
  <si>
    <t>MATERLEX SERVICIOS M.G,  S.R.L.</t>
  </si>
  <si>
    <t>6532-1</t>
  </si>
  <si>
    <t>MAET INNOVATION TEAM, S.R.L.</t>
  </si>
  <si>
    <t>6534-1</t>
  </si>
  <si>
    <t>GROUP Z HEALTHCARE PRODUCTS DOMINICANA, SRL</t>
  </si>
  <si>
    <t>6536-1</t>
  </si>
  <si>
    <t>INFALAB, S.R.L.</t>
  </si>
  <si>
    <t>6530-1</t>
  </si>
  <si>
    <t>6538-1</t>
  </si>
  <si>
    <t>IGM INVERSIONES GLOBAL MEDICA</t>
  </si>
  <si>
    <t>6442-1</t>
  </si>
  <si>
    <t>NOMINA REGALIA PASCUAL BENEFICIARIO DE EX COLABORADOR FALLECIDO  DICIEMBRE 2023 FONDO PROPIO</t>
  </si>
  <si>
    <t>6450-1</t>
  </si>
  <si>
    <t>NOMINA VACACIONES NO DISFRUTADAS A BENEFICIARIO NOVIEMBRE  2023 FP</t>
  </si>
  <si>
    <t>6655-1</t>
  </si>
  <si>
    <t>6657-1</t>
  </si>
  <si>
    <t>SUED &amp; FARGESA,  S. R. L.</t>
  </si>
  <si>
    <t>6659-1</t>
  </si>
  <si>
    <t>6663-1</t>
  </si>
  <si>
    <t>6667-1</t>
  </si>
  <si>
    <t>HIDROMED, S.R..L</t>
  </si>
  <si>
    <t>6671-1</t>
  </si>
  <si>
    <t>6704-1</t>
  </si>
  <si>
    <t>DEMEERO CONSTRUCTORA, S.R.L.</t>
  </si>
  <si>
    <t>6709-1</t>
  </si>
  <si>
    <t>EPX DOMINICANA, S.R.L.</t>
  </si>
  <si>
    <t>6706-1</t>
  </si>
  <si>
    <t>6711-1</t>
  </si>
  <si>
    <t>6713-1</t>
  </si>
  <si>
    <t>SUPLIDORES MEDICOS COMERCIALES, SRL (SUMEDCOR)</t>
  </si>
  <si>
    <t>6715-1</t>
  </si>
  <si>
    <t>FARMACO QUIMICA NACIONAL, S.A.</t>
  </si>
  <si>
    <t>6695-1</t>
  </si>
  <si>
    <t>SILVER PHARMA, S.R.L.</t>
  </si>
  <si>
    <t>6718-1</t>
  </si>
  <si>
    <t>GRUPO JAQUEZ MOREL, S.R.L.</t>
  </si>
  <si>
    <t>6720-1</t>
  </si>
  <si>
    <t>MEDI-SAN, S.R.L.</t>
  </si>
  <si>
    <t>6722-1</t>
  </si>
  <si>
    <t>ISLA DOMINICANA DE PETROLEO CORPORATION</t>
  </si>
  <si>
    <t>6724-1</t>
  </si>
  <si>
    <t>PROPANO Y DERIVADOS, S.A.</t>
  </si>
  <si>
    <t>6729-1</t>
  </si>
  <si>
    <t>TERENCIA, S.R.L.</t>
  </si>
  <si>
    <t>6749-1</t>
  </si>
  <si>
    <t>MEDI-EQUIPOS, S.R.L.</t>
  </si>
  <si>
    <t>6630-1</t>
  </si>
  <si>
    <t>NOMINA ADICIONAL  PERSONAL CARÁCTER TEMPORAL  DICIEMBRE 2023 FP</t>
  </si>
  <si>
    <t>6640-1</t>
  </si>
  <si>
    <t>NOMINA PERSONAL CARÁCTER EVENTUAL  EXTRANJEROS DICIEMBRE 2023 FP</t>
  </si>
  <si>
    <t>6642-1</t>
  </si>
  <si>
    <t>NOMINA PERSONAL CARÁCTER EVENTUAL   DICIEMBRE 2023 FP</t>
  </si>
  <si>
    <t>6699-1</t>
  </si>
  <si>
    <t>NOMINA PERSONAL CARÁCTER SUPLENCIA  DICIEMBRE 2023 FP</t>
  </si>
  <si>
    <t>6763-1</t>
  </si>
  <si>
    <t>NOMINA PERSONAL HORAS EXTRAS  SEPTIEMBRE   2023 FP</t>
  </si>
  <si>
    <t>6765-1</t>
  </si>
  <si>
    <t>NOMINA PERSONAL HORAS EXTRAS   OCTUBRE  2023 FP</t>
  </si>
  <si>
    <t>6767-1</t>
  </si>
  <si>
    <t>NOMINA PERSONAL HORAS EXTRAS   NOVIEMBRE  2023 FP</t>
  </si>
  <si>
    <t>6791-1</t>
  </si>
  <si>
    <t>EL CATADOR, S.A,</t>
  </si>
  <si>
    <t>6793-1</t>
  </si>
  <si>
    <t>6795-1</t>
  </si>
  <si>
    <t>6778-1</t>
  </si>
  <si>
    <t>ESMERALDA CACERES DE LOS SANTOS</t>
  </si>
  <si>
    <t>6780-1</t>
  </si>
  <si>
    <t>EDITORIAL ARIANNA, S.R.L.</t>
  </si>
  <si>
    <t>6782-1</t>
  </si>
  <si>
    <t>RQD HIGIENICOS, S.R.L.</t>
  </si>
  <si>
    <t>6784-1</t>
  </si>
  <si>
    <t>DISS DOMINICANA, S.R.L.</t>
  </si>
  <si>
    <t>6787-1</t>
  </si>
  <si>
    <t>SIVINOX, S.R..L.</t>
  </si>
  <si>
    <t>6789-1</t>
  </si>
  <si>
    <t>ROSANNA FARMACEUTICA, S.R.L.</t>
  </si>
  <si>
    <t>6804-1</t>
  </si>
  <si>
    <t>6806-1</t>
  </si>
  <si>
    <t>RADIONCOL SERVICIOS MEDICOS, S. R. L.</t>
  </si>
  <si>
    <t>6808-1</t>
  </si>
  <si>
    <t>6836-1</t>
  </si>
  <si>
    <t>6813-1</t>
  </si>
  <si>
    <t>6815-1</t>
  </si>
  <si>
    <t>6820-1</t>
  </si>
  <si>
    <t>6824-1</t>
  </si>
  <si>
    <t>6826-1</t>
  </si>
  <si>
    <t>6834-1</t>
  </si>
  <si>
    <t>DRA.ALTAGRACIA  GRACIA JIMENEZ</t>
  </si>
  <si>
    <t>6851-1</t>
  </si>
  <si>
    <t>6853-1</t>
  </si>
  <si>
    <t>6856-1</t>
  </si>
  <si>
    <t>6859-1</t>
  </si>
  <si>
    <t>6861-1</t>
  </si>
  <si>
    <t>6863-1</t>
  </si>
  <si>
    <t>6865-1</t>
  </si>
  <si>
    <t>6886-1</t>
  </si>
  <si>
    <t>HILDA MERCEDES CRUZ GARCIA</t>
  </si>
  <si>
    <t>6890-1</t>
  </si>
  <si>
    <t>AGUA PLANETA AZUL, S.A.</t>
  </si>
  <si>
    <t>6888-1</t>
  </si>
  <si>
    <t>GIRBAU DOMINICANA, S.R.L.</t>
  </si>
  <si>
    <t>6892-1</t>
  </si>
  <si>
    <t>TORRES MALAVER CORPORATION, S.R.L.</t>
  </si>
  <si>
    <t>6895-1</t>
  </si>
  <si>
    <t>R&amp;R MANTENIMIENTO, S.R.L.</t>
  </si>
  <si>
    <t>6900-1</t>
  </si>
  <si>
    <t>CIRCUIMED, S.R.L.</t>
  </si>
  <si>
    <t>6910-1</t>
  </si>
  <si>
    <t>BP MEDICAL, S.A.</t>
  </si>
  <si>
    <t>6912-1</t>
  </si>
  <si>
    <t>CEPEDA ENCARNACION SERVICIOS DE INGENIERIA, S.R.L.</t>
  </si>
  <si>
    <t>6914-1</t>
  </si>
  <si>
    <t>QUALIPLIERS, E.I.R.L.</t>
  </si>
  <si>
    <t>6916-1</t>
  </si>
  <si>
    <t>6918-1</t>
  </si>
  <si>
    <t>6920-1</t>
  </si>
  <si>
    <t>ANALYTICAL TECHNOLOGIES, S.A.</t>
  </si>
  <si>
    <t>6922-1</t>
  </si>
  <si>
    <t>INGENIERIA Y SERVICIOS SECTOR SALUD, SRL (INGSERSSA)</t>
  </si>
  <si>
    <t>6924-1</t>
  </si>
  <si>
    <t>MOTO FRANCIS, SRL</t>
  </si>
  <si>
    <t>5596-1</t>
  </si>
  <si>
    <t xml:space="preserve">REINTEGRO TRANSACCION POR ANULACION DE LIBRAMIENTO INTESOL CORPORATION, S.R.L.  DE LIBRAMIENTO 5596-1 DEL 31 DE OCTUBRE </t>
  </si>
  <si>
    <t xml:space="preserve">REINTEGRO TRANSACCION POR ANULACION DE LIBRAMIENTO AMFE PROYECT SOLUTION, S.R.L. DE LIBRAMIENTO 5863-1 DEL 17 DE NOVIEMBRE </t>
  </si>
  <si>
    <t xml:space="preserve">REINTEGRO TRANSACCION POR ANULACION DE LIBRAMIENTO SEVEN PHARMA D.R, S.R.L.  DE LIBRAMIENTO 6210-1 DEL 28 DE NOVIEMBRE </t>
  </si>
  <si>
    <t>3885-1</t>
  </si>
  <si>
    <t>REINTEGRO TRANSACCION POR ANULACION DE LIBRAMIENTO GRUPO FRIHERNAN, S.R.L  DE LIBRAMIENTO 3885-1 DEL 29 DE JUNIO</t>
  </si>
  <si>
    <t>pago de alquiler de espacio máquinas expendedoras snacks y café  por RD$$20,000.00 de parte de VS Solution, SRL </t>
  </si>
  <si>
    <t>DEPOSITO VIA CK.  ARS SIMAG</t>
  </si>
  <si>
    <t>Deposito Cheque  #002216  Asoc. Mujeres Solidarias (AMSI) Donacion a la Sra. Dominga Antonia Presinal Castillo para medicamentos , por el monto de RD$ 9,900.00</t>
  </si>
  <si>
    <t>Deposito Cheque  #002230  Asoc. Mujeres Solidarias (AMSI) Donacion a la Sra. Ana Iris Rodriguez Morla para aplicación de quimioterapia , por el monto de RD$ 9,243.91</t>
  </si>
  <si>
    <t>Deposito Cheque  #002193  Asoc. Mujeres Solidarias (AMSI) Donacion a la Sra. Marilyn Guzman Moronta  para pago varias facturas# , por el monto de RD$ 2,490.00</t>
  </si>
  <si>
    <t>DEPOSITO VIA TRANSF. ARS SENASA ODONTOLOGIA</t>
  </si>
  <si>
    <t xml:space="preserve">TRANSFERENCIA RECIBIDA EN LA CUENTA  3000 por subsidio de Maternidad del mes de Junio 2023.  </t>
  </si>
  <si>
    <t>Deposito Via cheque  # 031112 Liga Dominicana Contra El Cancer, Pago de factura 9602 monto RD$402,810.36   No. Comprobante 454593 monto RD$2,345.64</t>
  </si>
  <si>
    <t>Deposito Cheque  #00xxxx  Asoc. Mujeres Solidarias (AMSI) Donacion a la Sra. DIOMARIS ALTAGRACIA SANCHEZ ALVAREZ  para pago xxx , por el monto de RD$ 26,220.00</t>
  </si>
  <si>
    <t>Deposito Cheque  #002218  Asoc. Mujeres Solidarias (AMSI) Donacion a la Sra. Eucebia Jaime, para estudio de biopsia de tejidos blandos y bopsia tomodirigida de pulmon , por el monto de RD$ 36,600.00</t>
  </si>
  <si>
    <t>DEPOSITO VIA CHEQUE ARS  MONUMENTAL</t>
  </si>
  <si>
    <t>DEPOSITO VIA CHEQUE ARS  SIMAG</t>
  </si>
  <si>
    <t>DEPOSITO CK.  SOLEO FOOD SERVICES SRL PAGO  RENTA CAFETERIA   2023</t>
  </si>
  <si>
    <t xml:space="preserve">TRANSFERENCIA RECIBIDA EN LA CUENTA  3000 por subsidio de Maternidad del mes de Noviembre 2023.  </t>
  </si>
  <si>
    <t>DEPOSITO VIA TRANSF. ARS UASD</t>
  </si>
  <si>
    <t>LUG HEALTHCARE TECHNOLOGY  S.L.</t>
  </si>
  <si>
    <t>DEPOSITO VIA TRANSF. ARS FUTURO</t>
  </si>
  <si>
    <t>DEPOSITO VIA TRANSF. ARS YUNEN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</si>
</sst>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(&quot;RD$&quot;* #,##0.00_);_(&quot;RD$&quot;* \(#,##0.00\);_(&quot;RD$&quot;* &quot;-&quot;??_);_(@_)"/>
    <numFmt numFmtId="43" formatCode="_(* #,##0.00_);_(* \(#,##0.00\);_(* &quot;-&quot;??_);_(@_)"/>
    <numFmt numFmtId="164" formatCode="_-* #,##0.00_-;\-* #,##0.00_-;_-* &quot;-&quot;??_-;_-@_-"/>
    <numFmt numFmtId="165" formatCode="dd/mm/yyyy;@"/>
  </numFmts>
  <fonts count="33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3"/>
      <name val="Arial"/>
      <family val="2"/>
    </font>
    <font>
      <sz val="13"/>
      <name val="Arial"/>
      <family val="2"/>
    </font>
    <font>
      <sz val="12"/>
      <name val="Arial"/>
      <family val="2"/>
    </font>
    <font>
      <sz val="14"/>
      <name val="Arial"/>
      <family val="2"/>
    </font>
    <font>
      <b/>
      <sz val="16"/>
      <name val="Arial"/>
      <family val="2"/>
    </font>
    <font>
      <b/>
      <sz val="14"/>
      <name val="Times New Roman"/>
      <family val="1"/>
    </font>
    <font>
      <sz val="14"/>
      <name val="Times New Roman"/>
      <family val="1"/>
    </font>
    <font>
      <sz val="11.5"/>
      <name val="Verdana"/>
      <family val="2"/>
    </font>
    <font>
      <b/>
      <sz val="11.5"/>
      <name val="Verdana"/>
      <family val="2"/>
    </font>
    <font>
      <sz val="12"/>
      <name val="Verdana"/>
      <family val="2"/>
    </font>
    <font>
      <b/>
      <sz val="14"/>
      <name val="Verdana"/>
      <family val="2"/>
    </font>
    <font>
      <sz val="14"/>
      <name val="Verdana"/>
      <family val="2"/>
    </font>
    <font>
      <sz val="11"/>
      <color theme="1"/>
      <name val="Calibri"/>
      <family val="2"/>
      <scheme val="minor"/>
    </font>
    <font>
      <sz val="11.5"/>
      <color theme="1"/>
      <name val="Verdana"/>
      <family val="2"/>
    </font>
    <font>
      <b/>
      <sz val="11.5"/>
      <color theme="1"/>
      <name val="Verdana"/>
      <family val="2"/>
    </font>
    <font>
      <b/>
      <sz val="11"/>
      <color theme="1"/>
      <name val="Verdana"/>
      <family val="2"/>
    </font>
    <font>
      <sz val="11"/>
      <color theme="1"/>
      <name val="Verdana"/>
      <family val="2"/>
    </font>
    <font>
      <sz val="12"/>
      <color theme="1"/>
      <name val="Verdana"/>
      <family val="2"/>
    </font>
    <font>
      <b/>
      <sz val="12"/>
      <name val="Arial"/>
      <family val="2"/>
    </font>
    <font>
      <b/>
      <sz val="12"/>
      <color theme="1"/>
      <name val="Verdana"/>
      <family val="2"/>
    </font>
    <font>
      <sz val="11"/>
      <name val="Arial"/>
      <family val="2"/>
    </font>
    <font>
      <sz val="10"/>
      <name val="Times New Roman"/>
      <family val="1"/>
    </font>
    <font>
      <b/>
      <sz val="10"/>
      <name val="Times New Roman"/>
      <family val="1"/>
    </font>
    <font>
      <sz val="10"/>
      <color theme="1"/>
      <name val="Verdana"/>
      <family val="2"/>
    </font>
    <font>
      <b/>
      <sz val="11"/>
      <name val="Arial"/>
      <family val="2"/>
    </font>
    <font>
      <sz val="11"/>
      <name val="Verdana"/>
      <family val="2"/>
    </font>
    <font>
      <b/>
      <sz val="11.5"/>
      <name val="Arial"/>
      <family val="2"/>
    </font>
    <font>
      <b/>
      <sz val="12"/>
      <name val="Verdana"/>
      <family val="2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99FF66"/>
        <bgColor indexed="64"/>
      </patternFill>
    </fill>
    <fill>
      <patternFill patternType="solid">
        <fgColor theme="0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164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4" fillId="0" borderId="0"/>
    <xf numFmtId="0" fontId="17" fillId="0" borderId="0"/>
    <xf numFmtId="9" fontId="17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260">
    <xf numFmtId="0" fontId="0" fillId="0" borderId="0" xfId="0"/>
    <xf numFmtId="0" fontId="0" fillId="0" borderId="0" xfId="0" applyAlignment="1">
      <alignment vertical="center"/>
    </xf>
    <xf numFmtId="0" fontId="7" fillId="0" borderId="1" xfId="0" applyFont="1" applyBorder="1" applyAlignment="1">
      <alignment vertical="center"/>
    </xf>
    <xf numFmtId="0" fontId="6" fillId="0" borderId="0" xfId="0" applyFont="1" applyAlignment="1">
      <alignment vertical="center"/>
    </xf>
    <xf numFmtId="4" fontId="6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6" fillId="3" borderId="0" xfId="0" applyFont="1" applyFill="1" applyAlignment="1">
      <alignment vertical="center"/>
    </xf>
    <xf numFmtId="4" fontId="5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6" fillId="3" borderId="0" xfId="0" applyFont="1" applyFill="1" applyAlignment="1">
      <alignment horizontal="center" vertical="center"/>
    </xf>
    <xf numFmtId="0" fontId="0" fillId="3" borderId="0" xfId="0" applyFill="1" applyAlignment="1">
      <alignment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1" fillId="3" borderId="0" xfId="0" applyFont="1" applyFill="1" applyAlignment="1">
      <alignment vertical="center"/>
    </xf>
    <xf numFmtId="0" fontId="10" fillId="3" borderId="0" xfId="0" applyFont="1" applyFill="1" applyAlignment="1">
      <alignment vertical="center"/>
    </xf>
    <xf numFmtId="0" fontId="10" fillId="0" borderId="0" xfId="0" applyFont="1"/>
    <xf numFmtId="0" fontId="11" fillId="3" borderId="0" xfId="0" applyFont="1" applyFill="1" applyBorder="1" applyAlignment="1">
      <alignment vertical="center"/>
    </xf>
    <xf numFmtId="0" fontId="10" fillId="3" borderId="0" xfId="0" applyFont="1" applyFill="1" applyBorder="1" applyAlignment="1">
      <alignment vertical="center"/>
    </xf>
    <xf numFmtId="0" fontId="8" fillId="0" borderId="0" xfId="0" applyFont="1"/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Fill="1" applyAlignment="1">
      <alignment vertical="center"/>
    </xf>
    <xf numFmtId="4" fontId="8" fillId="0" borderId="0" xfId="0" applyNumberFormat="1" applyFont="1" applyAlignment="1">
      <alignment vertical="center"/>
    </xf>
    <xf numFmtId="0" fontId="6" fillId="3" borderId="2" xfId="0" applyFont="1" applyFill="1" applyBorder="1" applyAlignment="1">
      <alignment horizontal="center" vertical="center"/>
    </xf>
    <xf numFmtId="43" fontId="0" fillId="3" borderId="0" xfId="0" applyNumberFormat="1" applyFill="1" applyAlignment="1">
      <alignment vertical="center"/>
    </xf>
    <xf numFmtId="0" fontId="5" fillId="4" borderId="3" xfId="0" applyFont="1" applyFill="1" applyBorder="1" applyAlignment="1">
      <alignment vertical="center"/>
    </xf>
    <xf numFmtId="0" fontId="6" fillId="0" borderId="0" xfId="0" applyFont="1" applyFill="1" applyAlignment="1">
      <alignment horizontal="center" vertical="center"/>
    </xf>
    <xf numFmtId="43" fontId="7" fillId="3" borderId="0" xfId="1" applyFont="1" applyFill="1" applyAlignment="1">
      <alignment vertical="center"/>
    </xf>
    <xf numFmtId="43" fontId="8" fillId="3" borderId="0" xfId="1" applyFont="1" applyFill="1" applyAlignment="1">
      <alignment vertical="center"/>
    </xf>
    <xf numFmtId="0" fontId="14" fillId="0" borderId="0" xfId="0" applyFont="1" applyAlignment="1">
      <alignment horizontal="center" vertical="center"/>
    </xf>
    <xf numFmtId="0" fontId="10" fillId="3" borderId="0" xfId="0" applyFont="1" applyFill="1" applyAlignment="1">
      <alignment horizontal="center" vertical="center"/>
    </xf>
    <xf numFmtId="0" fontId="0" fillId="3" borderId="0" xfId="0" applyFill="1" applyAlignment="1">
      <alignment vertical="center" wrapText="1"/>
    </xf>
    <xf numFmtId="0" fontId="11" fillId="3" borderId="0" xfId="0" applyFont="1" applyFill="1" applyAlignment="1">
      <alignment vertical="center" wrapText="1"/>
    </xf>
    <xf numFmtId="0" fontId="10" fillId="0" borderId="0" xfId="0" applyFont="1" applyAlignment="1">
      <alignment wrapText="1"/>
    </xf>
    <xf numFmtId="0" fontId="10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5" fillId="0" borderId="0" xfId="0" applyFont="1"/>
    <xf numFmtId="0" fontId="16" fillId="3" borderId="0" xfId="0" applyFont="1" applyFill="1" applyAlignment="1">
      <alignment vertical="center"/>
    </xf>
    <xf numFmtId="0" fontId="16" fillId="3" borderId="0" xfId="0" applyFont="1" applyFill="1" applyBorder="1" applyAlignment="1">
      <alignment vertical="center"/>
    </xf>
    <xf numFmtId="0" fontId="5" fillId="5" borderId="2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18" fillId="0" borderId="6" xfId="0" applyFont="1" applyFill="1" applyBorder="1" applyAlignment="1">
      <alignment vertical="center" wrapText="1"/>
    </xf>
    <xf numFmtId="43" fontId="18" fillId="0" borderId="6" xfId="1" applyFont="1" applyFill="1" applyBorder="1" applyAlignment="1">
      <alignment vertical="center"/>
    </xf>
    <xf numFmtId="43" fontId="12" fillId="0" borderId="6" xfId="1" applyFont="1" applyFill="1" applyBorder="1" applyAlignment="1">
      <alignment horizontal="right" vertical="center"/>
    </xf>
    <xf numFmtId="0" fontId="18" fillId="0" borderId="7" xfId="0" applyFont="1" applyFill="1" applyBorder="1" applyAlignment="1">
      <alignment vertical="center" wrapText="1"/>
    </xf>
    <xf numFmtId="43" fontId="18" fillId="0" borderId="7" xfId="1" applyFont="1" applyFill="1" applyBorder="1" applyAlignment="1">
      <alignment vertical="center"/>
    </xf>
    <xf numFmtId="43" fontId="12" fillId="0" borderId="7" xfId="1" applyFont="1" applyFill="1" applyBorder="1" applyAlignment="1">
      <alignment horizontal="right" vertical="center"/>
    </xf>
    <xf numFmtId="0" fontId="5" fillId="2" borderId="9" xfId="0" applyFont="1" applyFill="1" applyBorder="1" applyAlignment="1">
      <alignment horizontal="center" vertical="center" wrapText="1"/>
    </xf>
    <xf numFmtId="43" fontId="5" fillId="2" borderId="10" xfId="0" applyNumberFormat="1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/>
    </xf>
    <xf numFmtId="165" fontId="12" fillId="3" borderId="6" xfId="0" applyNumberFormat="1" applyFont="1" applyFill="1" applyBorder="1" applyAlignment="1">
      <alignment horizontal="left" vertical="center" wrapText="1"/>
    </xf>
    <xf numFmtId="43" fontId="18" fillId="0" borderId="6" xfId="1" applyFont="1" applyFill="1" applyBorder="1" applyAlignment="1">
      <alignment vertical="center" wrapText="1"/>
    </xf>
    <xf numFmtId="0" fontId="6" fillId="3" borderId="7" xfId="0" applyFont="1" applyFill="1" applyBorder="1" applyAlignment="1">
      <alignment horizontal="center" vertical="center"/>
    </xf>
    <xf numFmtId="165" fontId="12" fillId="3" borderId="7" xfId="0" applyNumberFormat="1" applyFont="1" applyFill="1" applyBorder="1" applyAlignment="1">
      <alignment horizontal="left" vertical="center" wrapText="1"/>
    </xf>
    <xf numFmtId="43" fontId="18" fillId="0" borderId="7" xfId="1" applyFont="1" applyFill="1" applyBorder="1" applyAlignment="1">
      <alignment vertical="center" wrapText="1"/>
    </xf>
    <xf numFmtId="165" fontId="12" fillId="0" borderId="7" xfId="0" applyNumberFormat="1" applyFont="1" applyFill="1" applyBorder="1" applyAlignment="1">
      <alignment horizontal="left" vertical="center" wrapText="1"/>
    </xf>
    <xf numFmtId="49" fontId="12" fillId="0" borderId="7" xfId="0" applyNumberFormat="1" applyFont="1" applyFill="1" applyBorder="1" applyAlignment="1">
      <alignment horizontal="center" vertical="center" wrapText="1"/>
    </xf>
    <xf numFmtId="43" fontId="12" fillId="0" borderId="7" xfId="1" applyFont="1" applyFill="1" applyBorder="1" applyAlignment="1">
      <alignment horizontal="right" vertical="center" wrapText="1"/>
    </xf>
    <xf numFmtId="43" fontId="19" fillId="0" borderId="10" xfId="1" applyFont="1" applyFill="1" applyBorder="1" applyAlignment="1">
      <alignment vertical="center"/>
    </xf>
    <xf numFmtId="0" fontId="5" fillId="2" borderId="10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vertical="center"/>
    </xf>
    <xf numFmtId="0" fontId="5" fillId="0" borderId="7" xfId="0" applyFont="1" applyFill="1" applyBorder="1" applyAlignment="1">
      <alignment vertical="center"/>
    </xf>
    <xf numFmtId="165" fontId="12" fillId="0" borderId="7" xfId="0" applyNumberFormat="1" applyFont="1" applyFill="1" applyBorder="1" applyAlignment="1">
      <alignment horizontal="right" vertical="center"/>
    </xf>
    <xf numFmtId="0" fontId="18" fillId="6" borderId="7" xfId="0" applyFont="1" applyFill="1" applyBorder="1" applyAlignment="1">
      <alignment horizontal="center" vertical="center" wrapText="1"/>
    </xf>
    <xf numFmtId="0" fontId="18" fillId="6" borderId="7" xfId="0" applyFont="1" applyFill="1" applyBorder="1" applyAlignment="1">
      <alignment vertical="center" wrapText="1"/>
    </xf>
    <xf numFmtId="43" fontId="12" fillId="0" borderId="7" xfId="1" applyFont="1" applyFill="1" applyBorder="1" applyAlignment="1">
      <alignment vertical="center"/>
    </xf>
    <xf numFmtId="49" fontId="12" fillId="3" borderId="7" xfId="0" quotePrefix="1" applyNumberFormat="1" applyFont="1" applyFill="1" applyBorder="1" applyAlignment="1">
      <alignment horizontal="center" vertical="center" wrapText="1"/>
    </xf>
    <xf numFmtId="43" fontId="12" fillId="0" borderId="7" xfId="1" applyFont="1" applyFill="1" applyBorder="1" applyAlignment="1">
      <alignment horizontal="center" vertical="center"/>
    </xf>
    <xf numFmtId="4" fontId="13" fillId="3" borderId="10" xfId="0" applyNumberFormat="1" applyFont="1" applyFill="1" applyBorder="1" applyAlignment="1">
      <alignment horizontal="right" vertical="center"/>
    </xf>
    <xf numFmtId="43" fontId="5" fillId="2" borderId="10" xfId="1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/>
    </xf>
    <xf numFmtId="0" fontId="15" fillId="3" borderId="0" xfId="0" applyFont="1" applyFill="1" applyAlignment="1">
      <alignment horizontal="center" vertical="center"/>
    </xf>
    <xf numFmtId="43" fontId="6" fillId="3" borderId="0" xfId="0" applyNumberFormat="1" applyFont="1" applyFill="1" applyAlignment="1">
      <alignment horizontal="center" vertical="center"/>
    </xf>
    <xf numFmtId="43" fontId="18" fillId="0" borderId="11" xfId="4" applyFont="1" applyFill="1" applyBorder="1" applyAlignment="1">
      <alignment horizontal="left" vertical="center"/>
    </xf>
    <xf numFmtId="0" fontId="20" fillId="0" borderId="0" xfId="0" applyFont="1" applyAlignment="1">
      <alignment horizontal="center"/>
    </xf>
    <xf numFmtId="0" fontId="21" fillId="0" borderId="0" xfId="0" applyFont="1"/>
    <xf numFmtId="0" fontId="21" fillId="0" borderId="0" xfId="0" applyFont="1" applyAlignment="1">
      <alignment horizontal="center"/>
    </xf>
    <xf numFmtId="0" fontId="7" fillId="0" borderId="0" xfId="0" applyFont="1" applyBorder="1" applyAlignment="1">
      <alignment vertical="center"/>
    </xf>
    <xf numFmtId="43" fontId="19" fillId="0" borderId="0" xfId="1" applyFont="1" applyFill="1" applyBorder="1" applyAlignment="1">
      <alignment vertical="center"/>
    </xf>
    <xf numFmtId="4" fontId="5" fillId="3" borderId="17" xfId="0" applyNumberFormat="1" applyFont="1" applyFill="1" applyBorder="1" applyAlignment="1">
      <alignment horizontal="right" vertical="center"/>
    </xf>
    <xf numFmtId="43" fontId="19" fillId="0" borderId="17" xfId="1" applyFont="1" applyFill="1" applyBorder="1" applyAlignment="1">
      <alignment vertical="center"/>
    </xf>
    <xf numFmtId="43" fontId="18" fillId="0" borderId="18" xfId="1" applyFont="1" applyFill="1" applyBorder="1" applyAlignment="1">
      <alignment vertical="center"/>
    </xf>
    <xf numFmtId="165" fontId="12" fillId="3" borderId="18" xfId="0" applyNumberFormat="1" applyFont="1" applyFill="1" applyBorder="1" applyAlignment="1">
      <alignment horizontal="left" vertical="center" wrapText="1"/>
    </xf>
    <xf numFmtId="43" fontId="18" fillId="0" borderId="18" xfId="1" applyFont="1" applyFill="1" applyBorder="1" applyAlignment="1">
      <alignment vertical="center" wrapText="1"/>
    </xf>
    <xf numFmtId="0" fontId="6" fillId="3" borderId="18" xfId="0" applyFont="1" applyFill="1" applyBorder="1" applyAlignment="1">
      <alignment horizontal="center" vertical="center"/>
    </xf>
    <xf numFmtId="0" fontId="18" fillId="0" borderId="18" xfId="0" applyFont="1" applyFill="1" applyBorder="1" applyAlignment="1">
      <alignment vertical="center" wrapText="1"/>
    </xf>
    <xf numFmtId="4" fontId="5" fillId="3" borderId="23" xfId="0" applyNumberFormat="1" applyFont="1" applyFill="1" applyBorder="1" applyAlignment="1">
      <alignment horizontal="right" vertical="center"/>
    </xf>
    <xf numFmtId="43" fontId="19" fillId="0" borderId="24" xfId="1" applyFont="1" applyFill="1" applyBorder="1" applyAlignment="1">
      <alignment vertical="center"/>
    </xf>
    <xf numFmtId="0" fontId="18" fillId="6" borderId="26" xfId="0" applyFont="1" applyFill="1" applyBorder="1" applyAlignment="1">
      <alignment vertical="center" wrapText="1"/>
    </xf>
    <xf numFmtId="43" fontId="12" fillId="0" borderId="27" xfId="1" applyFont="1" applyFill="1" applyBorder="1" applyAlignment="1">
      <alignment vertical="center"/>
    </xf>
    <xf numFmtId="43" fontId="18" fillId="0" borderId="28" xfId="4" applyFont="1" applyFill="1" applyBorder="1" applyAlignment="1">
      <alignment horizontal="left" vertical="center"/>
    </xf>
    <xf numFmtId="43" fontId="18" fillId="0" borderId="4" xfId="4" applyFont="1" applyFill="1" applyBorder="1" applyAlignment="1">
      <alignment horizontal="left" vertical="center"/>
    </xf>
    <xf numFmtId="43" fontId="18" fillId="0" borderId="29" xfId="4" applyFont="1" applyFill="1" applyBorder="1"/>
    <xf numFmtId="43" fontId="18" fillId="0" borderId="30" xfId="4" applyFont="1" applyFill="1" applyBorder="1" applyAlignment="1">
      <alignment horizontal="left" vertical="center"/>
    </xf>
    <xf numFmtId="43" fontId="18" fillId="0" borderId="31" xfId="4" applyFont="1" applyFill="1" applyBorder="1" applyAlignment="1">
      <alignment horizontal="left" vertical="center"/>
    </xf>
    <xf numFmtId="0" fontId="12" fillId="0" borderId="25" xfId="0" applyFont="1" applyFill="1" applyBorder="1" applyAlignment="1">
      <alignment horizontal="center" vertical="center" wrapText="1"/>
    </xf>
    <xf numFmtId="0" fontId="5" fillId="0" borderId="33" xfId="0" applyFont="1" applyFill="1" applyBorder="1" applyAlignment="1">
      <alignment vertical="center"/>
    </xf>
    <xf numFmtId="43" fontId="6" fillId="3" borderId="0" xfId="0" applyNumberFormat="1" applyFont="1" applyFill="1" applyAlignment="1">
      <alignment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5" fillId="0" borderId="34" xfId="0" applyFont="1" applyFill="1" applyBorder="1" applyAlignment="1">
      <alignment vertical="center"/>
    </xf>
    <xf numFmtId="0" fontId="13" fillId="7" borderId="6" xfId="0" applyFont="1" applyFill="1" applyBorder="1" applyAlignment="1">
      <alignment horizontal="center" vertical="center"/>
    </xf>
    <xf numFmtId="165" fontId="13" fillId="7" borderId="6" xfId="0" applyNumberFormat="1" applyFont="1" applyFill="1" applyBorder="1" applyAlignment="1">
      <alignment horizontal="center" vertical="center"/>
    </xf>
    <xf numFmtId="43" fontId="19" fillId="7" borderId="6" xfId="1" applyFont="1" applyFill="1" applyBorder="1" applyAlignment="1">
      <alignment vertical="center"/>
    </xf>
    <xf numFmtId="43" fontId="13" fillId="7" borderId="6" xfId="1" applyFont="1" applyFill="1" applyBorder="1" applyAlignment="1">
      <alignment horizontal="right" vertical="center"/>
    </xf>
    <xf numFmtId="165" fontId="22" fillId="0" borderId="15" xfId="0" applyNumberFormat="1" applyFont="1" applyFill="1" applyBorder="1" applyAlignment="1">
      <alignment horizontal="left" vertical="center" wrapText="1"/>
    </xf>
    <xf numFmtId="0" fontId="22" fillId="0" borderId="15" xfId="0" applyFont="1" applyFill="1" applyBorder="1" applyAlignment="1">
      <alignment horizontal="center"/>
    </xf>
    <xf numFmtId="0" fontId="22" fillId="0" borderId="2" xfId="0" applyFont="1" applyFill="1" applyBorder="1" applyAlignment="1">
      <alignment vertical="center" wrapText="1"/>
    </xf>
    <xf numFmtId="43" fontId="22" fillId="0" borderId="30" xfId="4" applyFont="1" applyFill="1" applyBorder="1" applyAlignment="1">
      <alignment vertical="center"/>
    </xf>
    <xf numFmtId="43" fontId="22" fillId="0" borderId="13" xfId="1" applyFont="1" applyFill="1" applyBorder="1" applyAlignment="1">
      <alignment vertical="center"/>
    </xf>
    <xf numFmtId="165" fontId="22" fillId="0" borderId="16" xfId="0" applyNumberFormat="1" applyFont="1" applyFill="1" applyBorder="1" applyAlignment="1">
      <alignment horizontal="left" vertical="center" wrapText="1"/>
    </xf>
    <xf numFmtId="0" fontId="22" fillId="0" borderId="16" xfId="0" applyFont="1" applyFill="1" applyBorder="1" applyAlignment="1">
      <alignment horizontal="center"/>
    </xf>
    <xf numFmtId="0" fontId="22" fillId="0" borderId="2" xfId="0" applyFont="1" applyFill="1" applyBorder="1" applyAlignment="1">
      <alignment vertical="top" wrapText="1"/>
    </xf>
    <xf numFmtId="43" fontId="14" fillId="0" borderId="30" xfId="4" applyFont="1" applyFill="1" applyBorder="1" applyAlignment="1">
      <alignment vertical="center"/>
    </xf>
    <xf numFmtId="165" fontId="14" fillId="0" borderId="16" xfId="0" applyNumberFormat="1" applyFont="1" applyFill="1" applyBorder="1" applyAlignment="1">
      <alignment horizontal="left" vertical="center" wrapText="1"/>
    </xf>
    <xf numFmtId="0" fontId="14" fillId="0" borderId="16" xfId="0" applyFont="1" applyFill="1" applyBorder="1" applyAlignment="1">
      <alignment horizontal="center"/>
    </xf>
    <xf numFmtId="165" fontId="22" fillId="0" borderId="11" xfId="0" applyNumberFormat="1" applyFont="1" applyFill="1" applyBorder="1" applyAlignment="1">
      <alignment horizontal="left" vertical="center" wrapText="1"/>
    </xf>
    <xf numFmtId="0" fontId="22" fillId="0" borderId="11" xfId="0" applyFont="1" applyFill="1" applyBorder="1" applyAlignment="1">
      <alignment horizontal="center"/>
    </xf>
    <xf numFmtId="0" fontId="23" fillId="0" borderId="0" xfId="0" applyFont="1" applyAlignment="1">
      <alignment vertical="center"/>
    </xf>
    <xf numFmtId="4" fontId="23" fillId="0" borderId="0" xfId="0" applyNumberFormat="1" applyFont="1" applyAlignment="1">
      <alignment vertical="center"/>
    </xf>
    <xf numFmtId="0" fontId="24" fillId="0" borderId="0" xfId="0" applyFont="1" applyAlignment="1">
      <alignment horizontal="center"/>
    </xf>
    <xf numFmtId="0" fontId="22" fillId="0" borderId="0" xfId="0" applyFont="1"/>
    <xf numFmtId="0" fontId="7" fillId="0" borderId="0" xfId="0" applyFont="1" applyAlignment="1">
      <alignment vertical="center"/>
    </xf>
    <xf numFmtId="4" fontId="5" fillId="3" borderId="0" xfId="0" applyNumberFormat="1" applyFont="1" applyFill="1" applyBorder="1" applyAlignment="1">
      <alignment horizontal="center" vertical="center"/>
    </xf>
    <xf numFmtId="4" fontId="5" fillId="3" borderId="0" xfId="0" applyNumberFormat="1" applyFont="1" applyFill="1" applyBorder="1" applyAlignment="1">
      <alignment horizontal="right" vertical="center"/>
    </xf>
    <xf numFmtId="0" fontId="22" fillId="0" borderId="2" xfId="0" applyFont="1" applyFill="1" applyBorder="1" applyAlignment="1">
      <alignment horizontal="left" vertical="center" wrapText="1"/>
    </xf>
    <xf numFmtId="14" fontId="12" fillId="0" borderId="4" xfId="0" applyNumberFormat="1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vertical="center"/>
    </xf>
    <xf numFmtId="0" fontId="5" fillId="0" borderId="8" xfId="0" applyFont="1" applyFill="1" applyBorder="1" applyAlignment="1">
      <alignment horizontal="center" vertical="center"/>
    </xf>
    <xf numFmtId="165" fontId="13" fillId="0" borderId="8" xfId="0" applyNumberFormat="1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/>
    </xf>
    <xf numFmtId="165" fontId="13" fillId="0" borderId="6" xfId="0" applyNumberFormat="1" applyFont="1" applyFill="1" applyBorder="1" applyAlignment="1">
      <alignment horizontal="center" vertical="center"/>
    </xf>
    <xf numFmtId="43" fontId="19" fillId="0" borderId="8" xfId="1" applyFont="1" applyFill="1" applyBorder="1" applyAlignment="1">
      <alignment vertical="center"/>
    </xf>
    <xf numFmtId="43" fontId="13" fillId="0" borderId="8" xfId="1" applyFont="1" applyFill="1" applyBorder="1" applyAlignment="1">
      <alignment horizontal="right" vertical="center"/>
    </xf>
    <xf numFmtId="0" fontId="5" fillId="0" borderId="10" xfId="0" applyFont="1" applyFill="1" applyBorder="1" applyAlignment="1">
      <alignment vertical="center"/>
    </xf>
    <xf numFmtId="165" fontId="13" fillId="0" borderId="10" xfId="0" applyNumberFormat="1" applyFont="1" applyFill="1" applyBorder="1" applyAlignment="1">
      <alignment vertical="center"/>
    </xf>
    <xf numFmtId="43" fontId="19" fillId="0" borderId="14" xfId="1" applyFont="1" applyFill="1" applyBorder="1" applyAlignment="1">
      <alignment vertical="center"/>
    </xf>
    <xf numFmtId="43" fontId="13" fillId="0" borderId="10" xfId="1" applyFont="1" applyFill="1" applyBorder="1" applyAlignment="1">
      <alignment vertical="center"/>
    </xf>
    <xf numFmtId="165" fontId="13" fillId="8" borderId="14" xfId="0" applyNumberFormat="1" applyFont="1" applyFill="1" applyBorder="1" applyAlignment="1">
      <alignment horizontal="center" vertical="center"/>
    </xf>
    <xf numFmtId="0" fontId="13" fillId="8" borderId="14" xfId="0" applyFont="1" applyFill="1" applyBorder="1" applyAlignment="1">
      <alignment horizontal="center" vertical="center"/>
    </xf>
    <xf numFmtId="43" fontId="19" fillId="8" borderId="14" xfId="1" applyFont="1" applyFill="1" applyBorder="1" applyAlignment="1">
      <alignment vertical="center"/>
    </xf>
    <xf numFmtId="43" fontId="13" fillId="8" borderId="14" xfId="1" applyFont="1" applyFill="1" applyBorder="1" applyAlignment="1">
      <alignment horizontal="right" vertical="center"/>
    </xf>
    <xf numFmtId="43" fontId="19" fillId="8" borderId="10" xfId="1" applyFont="1" applyFill="1" applyBorder="1" applyAlignment="1">
      <alignment vertical="center"/>
    </xf>
    <xf numFmtId="49" fontId="12" fillId="3" borderId="11" xfId="0" applyNumberFormat="1" applyFont="1" applyFill="1" applyBorder="1" applyAlignment="1">
      <alignment horizontal="center" vertical="center" wrapText="1"/>
    </xf>
    <xf numFmtId="0" fontId="18" fillId="0" borderId="18" xfId="0" applyFont="1" applyFill="1" applyBorder="1" applyAlignment="1">
      <alignment horizontal="left" vertical="center" wrapText="1"/>
    </xf>
    <xf numFmtId="43" fontId="12" fillId="0" borderId="11" xfId="1" applyFont="1" applyFill="1" applyBorder="1"/>
    <xf numFmtId="14" fontId="12" fillId="0" borderId="11" xfId="0" applyNumberFormat="1" applyFont="1" applyFill="1" applyBorder="1" applyAlignment="1">
      <alignment horizontal="left"/>
    </xf>
    <xf numFmtId="14" fontId="12" fillId="0" borderId="4" xfId="1" applyNumberFormat="1" applyFont="1" applyFill="1" applyBorder="1" applyAlignment="1">
      <alignment horizontal="left" vertical="center" wrapText="1"/>
    </xf>
    <xf numFmtId="43" fontId="12" fillId="0" borderId="4" xfId="1" applyFont="1" applyFill="1" applyBorder="1" applyAlignment="1">
      <alignment horizontal="left" vertical="center" wrapText="1"/>
    </xf>
    <xf numFmtId="14" fontId="12" fillId="0" borderId="11" xfId="1" applyNumberFormat="1" applyFont="1" applyFill="1" applyBorder="1" applyAlignment="1">
      <alignment horizontal="left"/>
    </xf>
    <xf numFmtId="0" fontId="12" fillId="0" borderId="4" xfId="0" applyFont="1" applyFill="1" applyBorder="1" applyAlignment="1">
      <alignment vertical="center" wrapText="1"/>
    </xf>
    <xf numFmtId="43" fontId="12" fillId="0" borderId="11" xfId="1" applyFont="1" applyFill="1" applyBorder="1" applyAlignment="1">
      <alignment vertical="center"/>
    </xf>
    <xf numFmtId="165" fontId="12" fillId="0" borderId="11" xfId="0" applyNumberFormat="1" applyFont="1" applyFill="1" applyBorder="1" applyAlignment="1">
      <alignment horizontal="left" vertical="center" wrapText="1"/>
    </xf>
    <xf numFmtId="0" fontId="12" fillId="0" borderId="11" xfId="0" applyFont="1" applyFill="1" applyBorder="1" applyAlignment="1">
      <alignment horizontal="center"/>
    </xf>
    <xf numFmtId="43" fontId="22" fillId="0" borderId="32" xfId="1" applyFont="1" applyFill="1" applyBorder="1"/>
    <xf numFmtId="0" fontId="13" fillId="0" borderId="9" xfId="0" applyFont="1" applyFill="1" applyBorder="1" applyAlignment="1">
      <alignment horizontal="center" vertical="center"/>
    </xf>
    <xf numFmtId="165" fontId="12" fillId="0" borderId="9" xfId="0" applyNumberFormat="1" applyFont="1" applyFill="1" applyBorder="1" applyAlignment="1">
      <alignment horizontal="center" vertical="center"/>
    </xf>
    <xf numFmtId="0" fontId="12" fillId="0" borderId="9" xfId="0" applyFont="1" applyFill="1" applyBorder="1" applyAlignment="1">
      <alignment horizontal="center" vertical="center"/>
    </xf>
    <xf numFmtId="43" fontId="18" fillId="0" borderId="9" xfId="1" applyFont="1" applyFill="1" applyBorder="1" applyAlignment="1">
      <alignment vertical="center"/>
    </xf>
    <xf numFmtId="43" fontId="12" fillId="0" borderId="9" xfId="1" applyFont="1" applyFill="1" applyBorder="1" applyAlignment="1">
      <alignment horizontal="right" vertical="center"/>
    </xf>
    <xf numFmtId="0" fontId="22" fillId="0" borderId="0" xfId="0" applyFont="1" applyAlignment="1">
      <alignment horizontal="center"/>
    </xf>
    <xf numFmtId="0" fontId="5" fillId="2" borderId="10" xfId="0" applyFont="1" applyFill="1" applyBorder="1" applyAlignment="1">
      <alignment horizontal="center" vertical="center" wrapText="1"/>
    </xf>
    <xf numFmtId="0" fontId="0" fillId="3" borderId="0" xfId="0" applyFill="1" applyAlignment="1">
      <alignment horizontal="center" vertical="center"/>
    </xf>
    <xf numFmtId="0" fontId="11" fillId="3" borderId="0" xfId="0" applyFont="1" applyFill="1" applyAlignment="1">
      <alignment horizontal="center" vertical="center"/>
    </xf>
    <xf numFmtId="0" fontId="10" fillId="0" borderId="0" xfId="0" applyFont="1" applyAlignment="1">
      <alignment horizontal="center"/>
    </xf>
    <xf numFmtId="0" fontId="13" fillId="0" borderId="10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" fontId="23" fillId="4" borderId="22" xfId="0" applyNumberFormat="1" applyFont="1" applyFill="1" applyBorder="1" applyAlignment="1">
      <alignment vertical="center"/>
    </xf>
    <xf numFmtId="4" fontId="23" fillId="4" borderId="35" xfId="0" applyNumberFormat="1" applyFont="1" applyFill="1" applyBorder="1" applyAlignment="1">
      <alignment vertical="center"/>
    </xf>
    <xf numFmtId="4" fontId="23" fillId="4" borderId="36" xfId="0" applyNumberFormat="1" applyFont="1" applyFill="1" applyBorder="1" applyAlignment="1">
      <alignment vertical="center"/>
    </xf>
    <xf numFmtId="43" fontId="0" fillId="3" borderId="0" xfId="1" applyFont="1" applyFill="1" applyAlignment="1">
      <alignment vertical="center"/>
    </xf>
    <xf numFmtId="43" fontId="11" fillId="3" borderId="0" xfId="1" applyFont="1" applyFill="1" applyAlignment="1">
      <alignment vertical="center"/>
    </xf>
    <xf numFmtId="43" fontId="10" fillId="0" borderId="0" xfId="1" applyFont="1"/>
    <xf numFmtId="43" fontId="10" fillId="3" borderId="0" xfId="1" applyFont="1" applyFill="1" applyAlignment="1">
      <alignment horizontal="center" vertical="center"/>
    </xf>
    <xf numFmtId="43" fontId="22" fillId="0" borderId="30" xfId="1" applyFont="1" applyFill="1" applyBorder="1" applyAlignment="1">
      <alignment vertical="center"/>
    </xf>
    <xf numFmtId="43" fontId="22" fillId="0" borderId="28" xfId="1" applyFont="1" applyFill="1" applyBorder="1"/>
    <xf numFmtId="43" fontId="22" fillId="0" borderId="28" xfId="1" applyFont="1" applyFill="1" applyBorder="1" applyAlignment="1">
      <alignment vertical="center"/>
    </xf>
    <xf numFmtId="43" fontId="22" fillId="0" borderId="28" xfId="1" applyFont="1" applyFill="1" applyBorder="1" applyAlignment="1">
      <alignment horizontal="left" vertical="center"/>
    </xf>
    <xf numFmtId="43" fontId="14" fillId="0" borderId="28" xfId="1" applyFont="1" applyFill="1" applyBorder="1"/>
    <xf numFmtId="43" fontId="22" fillId="0" borderId="28" xfId="1" applyFont="1" applyFill="1" applyBorder="1" applyAlignment="1">
      <alignment vertical="center" wrapText="1"/>
    </xf>
    <xf numFmtId="43" fontId="23" fillId="0" borderId="0" xfId="1" applyFont="1" applyAlignment="1">
      <alignment vertical="center"/>
    </xf>
    <xf numFmtId="43" fontId="7" fillId="0" borderId="0" xfId="1" applyFont="1" applyAlignment="1">
      <alignment vertical="center"/>
    </xf>
    <xf numFmtId="43" fontId="0" fillId="0" borderId="0" xfId="1" applyFont="1" applyAlignment="1">
      <alignment vertical="center"/>
    </xf>
    <xf numFmtId="43" fontId="5" fillId="0" borderId="0" xfId="1" applyFont="1" applyAlignment="1">
      <alignment vertical="center"/>
    </xf>
    <xf numFmtId="43" fontId="2" fillId="0" borderId="0" xfId="1" applyFont="1" applyAlignment="1">
      <alignment vertical="center"/>
    </xf>
    <xf numFmtId="43" fontId="6" fillId="3" borderId="0" xfId="1" applyFont="1" applyFill="1" applyAlignment="1">
      <alignment vertical="center"/>
    </xf>
    <xf numFmtId="0" fontId="22" fillId="0" borderId="37" xfId="0" applyFont="1" applyFill="1" applyBorder="1" applyAlignment="1">
      <alignment vertical="center" wrapText="1"/>
    </xf>
    <xf numFmtId="14" fontId="12" fillId="0" borderId="11" xfId="0" applyNumberFormat="1" applyFont="1" applyFill="1" applyBorder="1" applyAlignment="1">
      <alignment horizontal="left" wrapText="1"/>
    </xf>
    <xf numFmtId="165" fontId="12" fillId="0" borderId="9" xfId="0" applyNumberFormat="1" applyFont="1" applyFill="1" applyBorder="1" applyAlignment="1">
      <alignment horizontal="left" vertical="center" wrapText="1"/>
    </xf>
    <xf numFmtId="43" fontId="18" fillId="0" borderId="11" xfId="4" applyFont="1" applyFill="1" applyBorder="1" applyAlignment="1">
      <alignment horizontal="left" vertical="center" wrapText="1"/>
    </xf>
    <xf numFmtId="4" fontId="7" fillId="0" borderId="0" xfId="0" applyNumberFormat="1" applyFont="1" applyAlignment="1">
      <alignment vertical="center"/>
    </xf>
    <xf numFmtId="43" fontId="25" fillId="3" borderId="0" xfId="1" applyFont="1" applyFill="1" applyAlignment="1">
      <alignment vertical="center"/>
    </xf>
    <xf numFmtId="0" fontId="22" fillId="0" borderId="2" xfId="0" applyFont="1" applyFill="1" applyBorder="1" applyAlignment="1">
      <alignment wrapText="1"/>
    </xf>
    <xf numFmtId="0" fontId="1" fillId="3" borderId="0" xfId="0" applyFont="1" applyFill="1" applyAlignment="1">
      <alignment vertical="center"/>
    </xf>
    <xf numFmtId="0" fontId="26" fillId="3" borderId="0" xfId="0" applyFont="1" applyFill="1" applyAlignment="1">
      <alignment vertical="center"/>
    </xf>
    <xf numFmtId="0" fontId="27" fillId="3" borderId="0" xfId="0" applyFont="1" applyFill="1" applyAlignment="1">
      <alignment vertical="center"/>
    </xf>
    <xf numFmtId="0" fontId="27" fillId="0" borderId="0" xfId="0" applyFont="1"/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vertical="center"/>
    </xf>
    <xf numFmtId="0" fontId="27" fillId="3" borderId="0" xfId="0" applyFont="1" applyFill="1" applyBorder="1" applyAlignment="1">
      <alignment vertical="center"/>
    </xf>
    <xf numFmtId="0" fontId="26" fillId="3" borderId="0" xfId="0" applyFont="1" applyFill="1" applyBorder="1" applyAlignment="1">
      <alignment vertical="center"/>
    </xf>
    <xf numFmtId="0" fontId="1" fillId="0" borderId="0" xfId="0" applyFont="1" applyAlignment="1">
      <alignment vertical="center"/>
    </xf>
    <xf numFmtId="0" fontId="1" fillId="3" borderId="0" xfId="0" applyFont="1" applyFill="1" applyAlignment="1">
      <alignment horizontal="center" vertical="center"/>
    </xf>
    <xf numFmtId="43" fontId="1" fillId="3" borderId="0" xfId="0" applyNumberFormat="1" applyFont="1" applyFill="1" applyAlignment="1">
      <alignment horizontal="center" vertical="center"/>
    </xf>
    <xf numFmtId="43" fontId="1" fillId="3" borderId="0" xfId="1" applyFont="1" applyFill="1" applyAlignment="1">
      <alignment vertical="center"/>
    </xf>
    <xf numFmtId="0" fontId="28" fillId="0" borderId="0" xfId="0" applyFont="1"/>
    <xf numFmtId="0" fontId="1" fillId="0" borderId="0" xfId="0" applyFont="1" applyBorder="1" applyAlignment="1">
      <alignment vertical="center"/>
    </xf>
    <xf numFmtId="0" fontId="29" fillId="2" borderId="10" xfId="0" applyFont="1" applyFill="1" applyBorder="1" applyAlignment="1">
      <alignment horizontal="center" vertical="center" wrapText="1"/>
    </xf>
    <xf numFmtId="14" fontId="30" fillId="0" borderId="4" xfId="0" applyNumberFormat="1" applyFont="1" applyFill="1" applyBorder="1" applyAlignment="1">
      <alignment horizontal="left" vertical="center" wrapText="1"/>
    </xf>
    <xf numFmtId="0" fontId="30" fillId="0" borderId="4" xfId="0" applyFont="1" applyFill="1" applyBorder="1" applyAlignment="1">
      <alignment vertical="center" wrapText="1"/>
    </xf>
    <xf numFmtId="43" fontId="31" fillId="2" borderId="10" xfId="0" applyNumberFormat="1" applyFont="1" applyFill="1" applyBorder="1" applyAlignment="1">
      <alignment horizontal="center" vertical="center" wrapText="1"/>
    </xf>
    <xf numFmtId="0" fontId="31" fillId="2" borderId="10" xfId="0" applyFont="1" applyFill="1" applyBorder="1" applyAlignment="1">
      <alignment horizontal="center" vertical="center" wrapText="1"/>
    </xf>
    <xf numFmtId="0" fontId="31" fillId="2" borderId="9" xfId="0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/>
    </xf>
    <xf numFmtId="43" fontId="19" fillId="0" borderId="6" xfId="1" applyFont="1" applyFill="1" applyBorder="1" applyAlignment="1">
      <alignment vertical="center"/>
    </xf>
    <xf numFmtId="43" fontId="13" fillId="0" borderId="6" xfId="1" applyFont="1" applyFill="1" applyBorder="1" applyAlignment="1">
      <alignment horizontal="right" vertical="center"/>
    </xf>
    <xf numFmtId="0" fontId="12" fillId="3" borderId="7" xfId="0" applyFont="1" applyFill="1" applyBorder="1" applyAlignment="1">
      <alignment horizontal="center" vertical="center"/>
    </xf>
    <xf numFmtId="0" fontId="12" fillId="0" borderId="7" xfId="0" applyFont="1" applyFill="1" applyBorder="1" applyAlignment="1">
      <alignment horizontal="center" vertical="center"/>
    </xf>
    <xf numFmtId="0" fontId="18" fillId="0" borderId="4" xfId="0" applyFont="1" applyFill="1" applyBorder="1" applyAlignment="1">
      <alignment vertical="center" wrapText="1"/>
    </xf>
    <xf numFmtId="0" fontId="12" fillId="0" borderId="7" xfId="0" applyFont="1" applyFill="1" applyBorder="1" applyAlignment="1">
      <alignment vertical="center" wrapText="1"/>
    </xf>
    <xf numFmtId="0" fontId="18" fillId="0" borderId="38" xfId="0" applyFont="1" applyFill="1" applyBorder="1" applyAlignment="1">
      <alignment vertical="center" wrapText="1"/>
    </xf>
    <xf numFmtId="4" fontId="13" fillId="3" borderId="20" xfId="0" applyNumberFormat="1" applyFont="1" applyFill="1" applyBorder="1" applyAlignment="1">
      <alignment horizontal="right" vertical="center"/>
    </xf>
    <xf numFmtId="43" fontId="19" fillId="0" borderId="21" xfId="1" applyFont="1" applyFill="1" applyBorder="1" applyAlignment="1">
      <alignment vertical="center"/>
    </xf>
    <xf numFmtId="0" fontId="31" fillId="0" borderId="0" xfId="0" applyFont="1" applyAlignment="1">
      <alignment vertical="center"/>
    </xf>
    <xf numFmtId="0" fontId="19" fillId="0" borderId="0" xfId="0" applyFont="1" applyAlignment="1">
      <alignment horizontal="center"/>
    </xf>
    <xf numFmtId="0" fontId="18" fillId="0" borderId="0" xfId="0" applyFont="1"/>
    <xf numFmtId="4" fontId="13" fillId="3" borderId="0" xfId="0" applyNumberFormat="1" applyFont="1" applyFill="1" applyBorder="1" applyAlignment="1">
      <alignment horizontal="center" vertical="center"/>
    </xf>
    <xf numFmtId="4" fontId="13" fillId="3" borderId="0" xfId="0" applyNumberFormat="1" applyFont="1" applyFill="1" applyBorder="1" applyAlignment="1">
      <alignment horizontal="right" vertical="center"/>
    </xf>
    <xf numFmtId="14" fontId="19" fillId="7" borderId="6" xfId="1" applyNumberFormat="1" applyFont="1" applyFill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5" fillId="2" borderId="10" xfId="0" applyFont="1" applyFill="1" applyBorder="1" applyAlignment="1">
      <alignment horizontal="right" vertical="center" wrapText="1"/>
    </xf>
    <xf numFmtId="0" fontId="5" fillId="2" borderId="10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15" fillId="3" borderId="0" xfId="0" applyFont="1" applyFill="1" applyBorder="1" applyAlignment="1">
      <alignment horizontal="center" vertical="center"/>
    </xf>
    <xf numFmtId="0" fontId="15" fillId="3" borderId="0" xfId="0" applyFont="1" applyFill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4" fontId="5" fillId="3" borderId="10" xfId="0" applyNumberFormat="1" applyFont="1" applyFill="1" applyBorder="1" applyAlignment="1">
      <alignment horizontal="center" vertical="center"/>
    </xf>
    <xf numFmtId="4" fontId="5" fillId="3" borderId="17" xfId="0" applyNumberFormat="1" applyFont="1" applyFill="1" applyBorder="1" applyAlignment="1">
      <alignment horizontal="center" vertical="center"/>
    </xf>
    <xf numFmtId="4" fontId="5" fillId="3" borderId="22" xfId="0" applyNumberFormat="1" applyFont="1" applyFill="1" applyBorder="1" applyAlignment="1">
      <alignment horizontal="center" vertical="center"/>
    </xf>
    <xf numFmtId="4" fontId="5" fillId="3" borderId="23" xfId="0" applyNumberFormat="1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3" fillId="3" borderId="0" xfId="0" applyFont="1" applyFill="1" applyBorder="1" applyAlignment="1">
      <alignment horizontal="center" vertical="center"/>
    </xf>
    <xf numFmtId="4" fontId="13" fillId="3" borderId="19" xfId="0" applyNumberFormat="1" applyFont="1" applyFill="1" applyBorder="1" applyAlignment="1">
      <alignment horizontal="center" vertical="center"/>
    </xf>
    <xf numFmtId="4" fontId="13" fillId="3" borderId="20" xfId="0" applyNumberFormat="1" applyFont="1" applyFill="1" applyBorder="1" applyAlignment="1">
      <alignment horizontal="center" vertical="center"/>
    </xf>
    <xf numFmtId="0" fontId="32" fillId="3" borderId="0" xfId="0" applyFont="1" applyFill="1" applyAlignment="1">
      <alignment horizontal="center" vertical="center"/>
    </xf>
    <xf numFmtId="0" fontId="31" fillId="2" borderId="10" xfId="0" applyFont="1" applyFill="1" applyBorder="1" applyAlignment="1">
      <alignment horizontal="center" vertical="center" wrapText="1"/>
    </xf>
    <xf numFmtId="0" fontId="31" fillId="2" borderId="10" xfId="0" applyFont="1" applyFill="1" applyBorder="1" applyAlignment="1">
      <alignment horizontal="center" vertical="center"/>
    </xf>
    <xf numFmtId="0" fontId="31" fillId="2" borderId="10" xfId="0" applyFont="1" applyFill="1" applyBorder="1" applyAlignment="1">
      <alignment horizontal="right" vertical="center" wrapText="1"/>
    </xf>
    <xf numFmtId="4" fontId="13" fillId="3" borderId="10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</cellXfs>
  <cellStyles count="10">
    <cellStyle name="Millares" xfId="1" builtinId="3"/>
    <cellStyle name="Millares 2" xfId="2"/>
    <cellStyle name="Millares 2 2" xfId="3"/>
    <cellStyle name="Millares 3" xfId="4"/>
    <cellStyle name="Moneda 2" xfId="5"/>
    <cellStyle name="Normal" xfId="0" builtinId="0"/>
    <cellStyle name="Normal 2" xfId="6"/>
    <cellStyle name="Normal 3" xfId="7"/>
    <cellStyle name="Porcentaje 2" xfId="8"/>
    <cellStyle name="Porcentual 2" xfId="9"/>
  </cellStyles>
  <dxfs count="0"/>
  <tableStyles count="0" defaultTableStyle="TableStyleMedium9" defaultPivotStyle="PivotStyleLight16"/>
  <colors>
    <mruColors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0</xdr:row>
      <xdr:rowOff>126206</xdr:rowOff>
    </xdr:from>
    <xdr:to>
      <xdr:col>3</xdr:col>
      <xdr:colOff>1635919</xdr:colOff>
      <xdr:row>6</xdr:row>
      <xdr:rowOff>78581</xdr:rowOff>
    </xdr:to>
    <xdr:pic>
      <xdr:nvPicPr>
        <xdr:cNvPr id="13537" name="Imagen 3" descr="C:\Users\Sr. Reyes\Desktop\LOGO NUEVO SRSM\timbrado_Metropolita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83344" y="126206"/>
          <a:ext cx="2683669" cy="11668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371475</xdr:colOff>
      <xdr:row>0</xdr:row>
      <xdr:rowOff>0</xdr:rowOff>
    </xdr:from>
    <xdr:to>
      <xdr:col>6</xdr:col>
      <xdr:colOff>904876</xdr:colOff>
      <xdr:row>4</xdr:row>
      <xdr:rowOff>119062</xdr:rowOff>
    </xdr:to>
    <xdr:pic>
      <xdr:nvPicPr>
        <xdr:cNvPr id="13538" name="Imagen 5" descr="https://drive.google.com/uc?id=1ZeuRMNJ_ubq0Egzw9DzttKC7pmv8pvki&amp;export=download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53450" y="0"/>
          <a:ext cx="26003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0</xdr:row>
      <xdr:rowOff>57150</xdr:rowOff>
    </xdr:from>
    <xdr:to>
      <xdr:col>5</xdr:col>
      <xdr:colOff>209550</xdr:colOff>
      <xdr:row>6</xdr:row>
      <xdr:rowOff>152400</xdr:rowOff>
    </xdr:to>
    <xdr:pic>
      <xdr:nvPicPr>
        <xdr:cNvPr id="14619" name="Imagen 3" descr="C:\Users\Sr. Reyes\Desktop\LOGO NUEVO SRSM\timbrado_Metropolita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47625" y="57150"/>
          <a:ext cx="2838450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628650</xdr:colOff>
      <xdr:row>346</xdr:row>
      <xdr:rowOff>28575</xdr:rowOff>
    </xdr:from>
    <xdr:to>
      <xdr:col>7</xdr:col>
      <xdr:colOff>1062037</xdr:colOff>
      <xdr:row>356</xdr:row>
      <xdr:rowOff>123825</xdr:rowOff>
    </xdr:to>
    <xdr:pic>
      <xdr:nvPicPr>
        <xdr:cNvPr id="14620" name="Imagen 4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" y="54616350"/>
          <a:ext cx="6943725" cy="1714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390525</xdr:colOff>
      <xdr:row>0</xdr:row>
      <xdr:rowOff>19050</xdr:rowOff>
    </xdr:from>
    <xdr:to>
      <xdr:col>9</xdr:col>
      <xdr:colOff>1406525</xdr:colOff>
      <xdr:row>4</xdr:row>
      <xdr:rowOff>142875</xdr:rowOff>
    </xdr:to>
    <xdr:pic>
      <xdr:nvPicPr>
        <xdr:cNvPr id="14621" name="Imagen 6" descr="https://drive.google.com/uc?id=1ZeuRMNJ_ubq0Egzw9DzttKC7pmv8pvki&amp;export=download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81950" y="19050"/>
          <a:ext cx="26003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47625</xdr:colOff>
      <xdr:row>6</xdr:row>
      <xdr:rowOff>57150</xdr:rowOff>
    </xdr:to>
    <xdr:pic>
      <xdr:nvPicPr>
        <xdr:cNvPr id="15606" name="Imagen 3" descr="C:\Users\Sr. Reyes\Desktop\LOGO NUEVO SRSM\timbrado_Metropolita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0" y="0"/>
          <a:ext cx="2828925" cy="127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238125</xdr:colOff>
      <xdr:row>0</xdr:row>
      <xdr:rowOff>9525</xdr:rowOff>
    </xdr:from>
    <xdr:to>
      <xdr:col>8</xdr:col>
      <xdr:colOff>1562099</xdr:colOff>
      <xdr:row>4</xdr:row>
      <xdr:rowOff>180975</xdr:rowOff>
    </xdr:to>
    <xdr:pic>
      <xdr:nvPicPr>
        <xdr:cNvPr id="15607" name="Imagen 5" descr="https://drive.google.com/uc?id=1ZeuRMNJ_ubq0Egzw9DzttKC7pmv8pvki&amp;export=download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05825" y="9525"/>
          <a:ext cx="2724150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85725</xdr:rowOff>
    </xdr:from>
    <xdr:to>
      <xdr:col>7</xdr:col>
      <xdr:colOff>143435</xdr:colOff>
      <xdr:row>8</xdr:row>
      <xdr:rowOff>4802</xdr:rowOff>
    </xdr:to>
    <xdr:pic>
      <xdr:nvPicPr>
        <xdr:cNvPr id="16830" name="Imagen 3" descr="C:\Users\Sr. Reyes\Desktop\LOGO NUEVO SRSM\timbrado_Metropolita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0" y="247650"/>
          <a:ext cx="2819400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809625</xdr:colOff>
      <xdr:row>114</xdr:row>
      <xdr:rowOff>47625</xdr:rowOff>
    </xdr:from>
    <xdr:to>
      <xdr:col>9</xdr:col>
      <xdr:colOff>699328</xdr:colOff>
      <xdr:row>124</xdr:row>
      <xdr:rowOff>118861</xdr:rowOff>
    </xdr:to>
    <xdr:pic>
      <xdr:nvPicPr>
        <xdr:cNvPr id="16831" name="Imagen 5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3525" y="46101000"/>
          <a:ext cx="6934200" cy="1781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962025</xdr:colOff>
      <xdr:row>115</xdr:row>
      <xdr:rowOff>38100</xdr:rowOff>
    </xdr:from>
    <xdr:to>
      <xdr:col>9</xdr:col>
      <xdr:colOff>851728</xdr:colOff>
      <xdr:row>125</xdr:row>
      <xdr:rowOff>118859</xdr:rowOff>
    </xdr:to>
    <xdr:pic>
      <xdr:nvPicPr>
        <xdr:cNvPr id="16832" name="Imagen 6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5925" y="46253400"/>
          <a:ext cx="6934200" cy="17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1114425</xdr:colOff>
      <xdr:row>116</xdr:row>
      <xdr:rowOff>38100</xdr:rowOff>
    </xdr:from>
    <xdr:to>
      <xdr:col>9</xdr:col>
      <xdr:colOff>946978</xdr:colOff>
      <xdr:row>126</xdr:row>
      <xdr:rowOff>109339</xdr:rowOff>
    </xdr:to>
    <xdr:pic>
      <xdr:nvPicPr>
        <xdr:cNvPr id="16833" name="Imagen 7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" y="46415325"/>
          <a:ext cx="6934200" cy="1781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1266825</xdr:colOff>
      <xdr:row>117</xdr:row>
      <xdr:rowOff>28575</xdr:rowOff>
    </xdr:from>
    <xdr:to>
      <xdr:col>9</xdr:col>
      <xdr:colOff>946978</xdr:colOff>
      <xdr:row>127</xdr:row>
      <xdr:rowOff>109340</xdr:rowOff>
    </xdr:to>
    <xdr:pic>
      <xdr:nvPicPr>
        <xdr:cNvPr id="16834" name="Imagen 9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0725" y="46567725"/>
          <a:ext cx="6934200" cy="17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1352550</xdr:colOff>
      <xdr:row>0</xdr:row>
      <xdr:rowOff>66675</xdr:rowOff>
    </xdr:from>
    <xdr:to>
      <xdr:col>10</xdr:col>
      <xdr:colOff>1591874</xdr:colOff>
      <xdr:row>6</xdr:row>
      <xdr:rowOff>38821</xdr:rowOff>
    </xdr:to>
    <xdr:pic>
      <xdr:nvPicPr>
        <xdr:cNvPr id="16835" name="Imagen 8" descr="https://drive.google.com/uc?id=1ZeuRMNJ_ubq0Egzw9DzttKC7pmv8pvki&amp;export=download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2875" y="66675"/>
          <a:ext cx="3248025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85725</xdr:rowOff>
    </xdr:from>
    <xdr:to>
      <xdr:col>5</xdr:col>
      <xdr:colOff>447675</xdr:colOff>
      <xdr:row>7</xdr:row>
      <xdr:rowOff>190500</xdr:rowOff>
    </xdr:to>
    <xdr:pic>
      <xdr:nvPicPr>
        <xdr:cNvPr id="8745" name="Imagen 3" descr="C:\Users\Sr. Reyes\Desktop\LOGO NUEVO SRSM\timbrado_Metropolita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0" y="247650"/>
          <a:ext cx="2819400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1343025</xdr:colOff>
      <xdr:row>1</xdr:row>
      <xdr:rowOff>66675</xdr:rowOff>
    </xdr:from>
    <xdr:to>
      <xdr:col>10</xdr:col>
      <xdr:colOff>95250</xdr:colOff>
      <xdr:row>6</xdr:row>
      <xdr:rowOff>171450</xdr:rowOff>
    </xdr:to>
    <xdr:pic>
      <xdr:nvPicPr>
        <xdr:cNvPr id="8746" name="Imagen 5" descr="https://drive.google.com/uc?id=1ZeuRMNJ_ubq0Egzw9DzttKC7pmv8pvki&amp;export=download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2875" y="228600"/>
          <a:ext cx="3143250" cy="1038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ulia.villar/Desktop/DOCUMENTOS%20PARA%20DISPONIBLIDAD/INCART%202024/LIBRO%20BANCO%2031%20DIC%20(Autoguardado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range.Perez/Downloads/DISPONIBILIDAD%20LIBRO%20BANCO%20ACTUALIZADO%202018....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TA. RECOLECTORA (010) y 3000"/>
      <sheetName val="Hoja2"/>
      <sheetName val="CTA. RECOLECTORA AUXILIAR 3001"/>
      <sheetName val="CTA. OPERATIVA.(160)"/>
      <sheetName val="Hoja1"/>
      <sheetName val="CTA. NOMINA 2000"/>
      <sheetName val="CTA. FONDOCYT 960"/>
      <sheetName val="CTA. EUROS 8000 "/>
      <sheetName val="CTA. EUROS 8001"/>
      <sheetName val="CTA. DOLARES 1500"/>
    </sheetNames>
    <sheetDataSet>
      <sheetData sheetId="0">
        <row r="5543">
          <cell r="G5543">
            <v>43811493.178399831</v>
          </cell>
        </row>
        <row r="5814">
          <cell r="G5814">
            <v>18108111.370699842</v>
          </cell>
        </row>
      </sheetData>
      <sheetData sheetId="1"/>
      <sheetData sheetId="2">
        <row r="3958">
          <cell r="J3958">
            <v>-60217990.272999965</v>
          </cell>
        </row>
        <row r="4185">
          <cell r="J4185">
            <v>-39339005.927999958</v>
          </cell>
        </row>
      </sheetData>
      <sheetData sheetId="3">
        <row r="856">
          <cell r="J856">
            <v>2965307.5448000105</v>
          </cell>
        </row>
        <row r="934">
          <cell r="J934">
            <v>475830.10480000934</v>
          </cell>
        </row>
      </sheetData>
      <sheetData sheetId="4"/>
      <sheetData sheetId="5">
        <row r="918">
          <cell r="G918">
            <v>1984131.283999946</v>
          </cell>
        </row>
        <row r="943">
          <cell r="G943">
            <v>161959.60399994627</v>
          </cell>
        </row>
      </sheetData>
      <sheetData sheetId="6">
        <row r="72">
          <cell r="J72">
            <v>94596.429999999746</v>
          </cell>
        </row>
        <row r="73">
          <cell r="J73">
            <v>94421.429999999746</v>
          </cell>
        </row>
      </sheetData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SPONIBILIDAD"/>
      <sheetName val="CUENTA SUBVENCION DE NOMINA"/>
      <sheetName val="CTA. RECOLECTORA (010)"/>
      <sheetName val="CTA. RECOLECTORA AUXILIAR"/>
      <sheetName val="CTA. OPERATIVA.(160)"/>
      <sheetName val="CTA. NOMINA 2018"/>
      <sheetName val="Hoja1"/>
      <sheetName val="RENTA CAFETERIA  JULIO 2018"/>
    </sheetNames>
    <sheetDataSet>
      <sheetData sheetId="0"/>
      <sheetData sheetId="1"/>
      <sheetData sheetId="2">
        <row r="6">
          <cell r="E6">
            <v>0</v>
          </cell>
        </row>
      </sheetData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Tema de Office">
  <a:themeElements>
    <a:clrScheme name="Brío">
      <a:dk1>
        <a:sysClr val="windowText" lastClr="000000"/>
      </a:dk1>
      <a:lt1>
        <a:sysClr val="window" lastClr="FFFFFF"/>
      </a:lt1>
      <a:dk2>
        <a:srgbClr val="666666"/>
      </a:dk2>
      <a:lt2>
        <a:srgbClr val="D2D2D2"/>
      </a:lt2>
      <a:accent1>
        <a:srgbClr val="FF388C"/>
      </a:accent1>
      <a:accent2>
        <a:srgbClr val="E40059"/>
      </a:accent2>
      <a:accent3>
        <a:srgbClr val="9C007F"/>
      </a:accent3>
      <a:accent4>
        <a:srgbClr val="68007F"/>
      </a:accent4>
      <a:accent5>
        <a:srgbClr val="005BD3"/>
      </a:accent5>
      <a:accent6>
        <a:srgbClr val="00349E"/>
      </a:accent6>
      <a:hlink>
        <a:srgbClr val="17BBFD"/>
      </a:hlink>
      <a:folHlink>
        <a:srgbClr val="FF79C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tabColor rgb="FFFFC000"/>
  </sheetPr>
  <dimension ref="A1:N298"/>
  <sheetViews>
    <sheetView view="pageBreakPreview" topLeftCell="B225" zoomScale="50" zoomScaleNormal="80" zoomScaleSheetLayoutView="50" workbookViewId="0">
      <selection activeCell="H260" sqref="H260"/>
    </sheetView>
  </sheetViews>
  <sheetFormatPr baseColWidth="10" defaultColWidth="9.140625" defaultRowHeight="12.75" x14ac:dyDescent="0.2"/>
  <cols>
    <col min="1" max="1" width="16.28515625" style="1" hidden="1" customWidth="1"/>
    <col min="2" max="2" width="16.85546875" style="1" customWidth="1"/>
    <col min="3" max="3" width="17.28515625" style="1" hidden="1" customWidth="1"/>
    <col min="4" max="4" width="79.7109375" style="1" customWidth="1"/>
    <col min="5" max="5" width="33.85546875" style="1" customWidth="1"/>
    <col min="6" max="6" width="31" style="187" customWidth="1"/>
    <col min="7" max="7" width="27.5703125" style="1" customWidth="1"/>
    <col min="8" max="8" width="19.28515625" style="11" bestFit="1" customWidth="1"/>
    <col min="9" max="9" width="15.28515625" style="11" bestFit="1" customWidth="1"/>
    <col min="10" max="11" width="9.140625" style="11"/>
    <col min="12" max="16384" width="9.140625" style="1"/>
  </cols>
  <sheetData>
    <row r="1" spans="1:14" s="11" customFormat="1" ht="15" customHeight="1" x14ac:dyDescent="0.2">
      <c r="F1" s="175"/>
    </row>
    <row r="2" spans="1:14" s="11" customFormat="1" x14ac:dyDescent="0.2">
      <c r="F2" s="175"/>
    </row>
    <row r="3" spans="1:14" s="14" customFormat="1" ht="12" customHeight="1" x14ac:dyDescent="0.2">
      <c r="F3" s="176"/>
    </row>
    <row r="4" spans="1:14" s="15" customFormat="1" ht="18" customHeight="1" x14ac:dyDescent="0.3">
      <c r="A4" s="16"/>
      <c r="B4" s="12"/>
      <c r="C4" s="16"/>
      <c r="D4" s="16"/>
      <c r="E4" s="16"/>
      <c r="F4" s="177"/>
      <c r="G4" s="16"/>
      <c r="H4" s="16"/>
      <c r="I4" s="16"/>
    </row>
    <row r="5" spans="1:14" s="13" customFormat="1" ht="18.75" x14ac:dyDescent="0.2">
      <c r="A5" s="234"/>
      <c r="B5" s="234"/>
      <c r="C5" s="234"/>
      <c r="D5" s="234"/>
      <c r="E5" s="234"/>
      <c r="F5" s="234"/>
      <c r="G5" s="234"/>
    </row>
    <row r="6" spans="1:14" s="15" customFormat="1" ht="18.75" x14ac:dyDescent="0.3">
      <c r="A6" s="234" t="s">
        <v>10</v>
      </c>
      <c r="B6" s="234"/>
      <c r="C6" s="234"/>
      <c r="D6" s="234"/>
      <c r="E6" s="234"/>
      <c r="F6" s="234"/>
      <c r="G6" s="234"/>
      <c r="H6" s="16"/>
      <c r="I6" s="16"/>
    </row>
    <row r="7" spans="1:14" s="14" customFormat="1" ht="18.75" x14ac:dyDescent="0.2">
      <c r="A7" s="234" t="s">
        <v>15</v>
      </c>
      <c r="B7" s="234"/>
      <c r="C7" s="234"/>
      <c r="D7" s="234"/>
      <c r="E7" s="234"/>
      <c r="F7" s="234"/>
      <c r="G7" s="234"/>
    </row>
    <row r="8" spans="1:14" s="17" customFormat="1" ht="21" customHeight="1" x14ac:dyDescent="0.2">
      <c r="A8" s="240" t="s">
        <v>3</v>
      </c>
      <c r="B8" s="240"/>
      <c r="C8" s="240"/>
      <c r="D8" s="240"/>
      <c r="E8" s="240"/>
      <c r="F8" s="240"/>
      <c r="G8" s="240"/>
    </row>
    <row r="9" spans="1:14" s="14" customFormat="1" ht="18.75" x14ac:dyDescent="0.2">
      <c r="A9" s="241" t="s">
        <v>85</v>
      </c>
      <c r="B9" s="241"/>
      <c r="C9" s="241"/>
      <c r="D9" s="241"/>
      <c r="E9" s="241"/>
      <c r="F9" s="241"/>
      <c r="G9" s="241"/>
      <c r="H9" s="241"/>
    </row>
    <row r="10" spans="1:14" s="14" customFormat="1" ht="18.75" x14ac:dyDescent="0.2">
      <c r="A10" s="15"/>
      <c r="B10" s="31"/>
      <c r="C10" s="31"/>
      <c r="D10" s="31"/>
      <c r="E10" s="31"/>
      <c r="F10" s="178"/>
      <c r="G10" s="15"/>
    </row>
    <row r="11" spans="1:14" s="11" customFormat="1" ht="19.5" customHeight="1" thickBot="1" x14ac:dyDescent="0.25">
      <c r="F11" s="175"/>
      <c r="N11" s="30"/>
    </row>
    <row r="12" spans="1:14" s="3" customFormat="1" ht="27.75" customHeight="1" thickTop="1" thickBot="1" x14ac:dyDescent="0.25">
      <c r="A12" s="237"/>
      <c r="B12" s="236" t="s">
        <v>14</v>
      </c>
      <c r="C12" s="236"/>
      <c r="D12" s="236"/>
      <c r="E12" s="236"/>
      <c r="F12" s="236"/>
      <c r="G12" s="236"/>
      <c r="H12" s="7"/>
      <c r="I12" s="7"/>
      <c r="J12" s="7"/>
      <c r="K12" s="7"/>
    </row>
    <row r="13" spans="1:14" s="3" customFormat="1" ht="27.75" customHeight="1" thickTop="1" thickBot="1" x14ac:dyDescent="0.25">
      <c r="A13" s="237"/>
      <c r="B13" s="235" t="s">
        <v>15</v>
      </c>
      <c r="C13" s="235"/>
      <c r="D13" s="235"/>
      <c r="E13" s="235"/>
      <c r="F13" s="235"/>
      <c r="G13" s="71">
        <f>'[1]CTA. RECOLECTORA (010) y 3000'!$G$5543</f>
        <v>43811493.178399831</v>
      </c>
      <c r="H13" s="7"/>
      <c r="I13" s="7"/>
      <c r="J13" s="7"/>
      <c r="K13" s="7"/>
    </row>
    <row r="14" spans="1:14" s="3" customFormat="1" ht="26.25" customHeight="1" thickTop="1" thickBot="1" x14ac:dyDescent="0.25">
      <c r="A14" s="237"/>
      <c r="B14" s="239"/>
      <c r="C14" s="239"/>
      <c r="D14" s="239"/>
      <c r="E14" s="239"/>
      <c r="F14" s="239"/>
      <c r="G14" s="71">
        <v>0</v>
      </c>
      <c r="H14" s="7"/>
      <c r="I14" s="7"/>
      <c r="J14" s="7"/>
      <c r="K14" s="7"/>
    </row>
    <row r="15" spans="1:14" s="3" customFormat="1" ht="34.5" customHeight="1" thickTop="1" thickBot="1" x14ac:dyDescent="0.25">
      <c r="A15" s="238"/>
      <c r="B15" s="61" t="s">
        <v>4</v>
      </c>
      <c r="C15" s="61" t="s">
        <v>5</v>
      </c>
      <c r="D15" s="61" t="s">
        <v>6</v>
      </c>
      <c r="E15" s="61" t="s">
        <v>0</v>
      </c>
      <c r="F15" s="71" t="s">
        <v>1</v>
      </c>
      <c r="G15" s="61" t="s">
        <v>2</v>
      </c>
      <c r="H15" s="7"/>
      <c r="I15" s="7"/>
      <c r="J15" s="7"/>
      <c r="K15" s="7"/>
    </row>
    <row r="16" spans="1:14" s="10" customFormat="1" ht="36.75" customHeight="1" thickTop="1" thickBot="1" x14ac:dyDescent="0.25">
      <c r="A16" s="41"/>
      <c r="B16" s="142"/>
      <c r="C16" s="143"/>
      <c r="D16" s="135">
        <v>45260</v>
      </c>
      <c r="E16" s="144">
        <f>'[2]CTA. RECOLECTORA (010)'!E6</f>
        <v>0</v>
      </c>
      <c r="F16" s="145">
        <v>0</v>
      </c>
      <c r="G16" s="146">
        <f>+G13</f>
        <v>43811493.178399831</v>
      </c>
      <c r="H16" s="76"/>
    </row>
    <row r="17" spans="1:7" s="10" customFormat="1" ht="27" customHeight="1" thickTop="1" thickBot="1" x14ac:dyDescent="0.25">
      <c r="A17" s="42"/>
      <c r="B17" s="109">
        <v>45261</v>
      </c>
      <c r="C17" s="110"/>
      <c r="D17" s="111" t="s">
        <v>76</v>
      </c>
      <c r="E17" s="112"/>
      <c r="F17" s="179">
        <v>2076.48</v>
      </c>
      <c r="G17" s="113">
        <f>G16+E17-F17</f>
        <v>43809416.698399834</v>
      </c>
    </row>
    <row r="18" spans="1:7" s="10" customFormat="1" ht="18" thickTop="1" thickBot="1" x14ac:dyDescent="0.25">
      <c r="A18" s="24"/>
      <c r="B18" s="114">
        <v>45261</v>
      </c>
      <c r="C18" s="115"/>
      <c r="D18" s="111" t="s">
        <v>40</v>
      </c>
      <c r="E18" s="112">
        <v>50050</v>
      </c>
      <c r="F18" s="180"/>
      <c r="G18" s="113">
        <f t="shared" ref="G18:G81" si="0">G17+E18-F18</f>
        <v>43859466.698399834</v>
      </c>
    </row>
    <row r="19" spans="1:7" s="7" customFormat="1" ht="18" thickTop="1" thickBot="1" x14ac:dyDescent="0.25">
      <c r="A19" s="24"/>
      <c r="B19" s="114">
        <v>45261</v>
      </c>
      <c r="C19" s="115"/>
      <c r="D19" s="111" t="s">
        <v>40</v>
      </c>
      <c r="E19" s="112">
        <v>40932</v>
      </c>
      <c r="F19" s="180"/>
      <c r="G19" s="113">
        <f t="shared" si="0"/>
        <v>43900398.698399834</v>
      </c>
    </row>
    <row r="20" spans="1:7" s="7" customFormat="1" ht="18" thickTop="1" thickBot="1" x14ac:dyDescent="0.25">
      <c r="A20" s="24"/>
      <c r="B20" s="114">
        <v>45261</v>
      </c>
      <c r="C20" s="115"/>
      <c r="D20" s="111" t="s">
        <v>40</v>
      </c>
      <c r="E20" s="112">
        <v>6300</v>
      </c>
      <c r="F20" s="180"/>
      <c r="G20" s="113">
        <f t="shared" si="0"/>
        <v>43906698.698399834</v>
      </c>
    </row>
    <row r="21" spans="1:7" s="7" customFormat="1" ht="18" thickTop="1" thickBot="1" x14ac:dyDescent="0.25">
      <c r="A21" s="24"/>
      <c r="B21" s="114">
        <v>45261</v>
      </c>
      <c r="C21" s="115"/>
      <c r="D21" s="111" t="s">
        <v>40</v>
      </c>
      <c r="E21" s="112">
        <v>10850</v>
      </c>
      <c r="F21" s="180"/>
      <c r="G21" s="113">
        <f t="shared" si="0"/>
        <v>43917548.698399834</v>
      </c>
    </row>
    <row r="22" spans="1:7" s="7" customFormat="1" ht="18" thickTop="1" thickBot="1" x14ac:dyDescent="0.25">
      <c r="A22" s="24"/>
      <c r="B22" s="114">
        <v>45261</v>
      </c>
      <c r="C22" s="115"/>
      <c r="D22" s="111" t="s">
        <v>40</v>
      </c>
      <c r="E22" s="112">
        <v>6535</v>
      </c>
      <c r="F22" s="180"/>
      <c r="G22" s="113">
        <f t="shared" si="0"/>
        <v>43924083.698399834</v>
      </c>
    </row>
    <row r="23" spans="1:7" s="7" customFormat="1" ht="18" thickTop="1" thickBot="1" x14ac:dyDescent="0.25">
      <c r="A23" s="24"/>
      <c r="B23" s="114">
        <v>45261</v>
      </c>
      <c r="C23" s="115"/>
      <c r="D23" s="111" t="s">
        <v>40</v>
      </c>
      <c r="E23" s="112">
        <v>74605</v>
      </c>
      <c r="F23" s="180"/>
      <c r="G23" s="113">
        <f t="shared" si="0"/>
        <v>43998688.698399834</v>
      </c>
    </row>
    <row r="24" spans="1:7" s="7" customFormat="1" ht="18" thickTop="1" thickBot="1" x14ac:dyDescent="0.25">
      <c r="A24" s="24"/>
      <c r="B24" s="114">
        <v>45261</v>
      </c>
      <c r="C24" s="115"/>
      <c r="D24" s="111" t="s">
        <v>40</v>
      </c>
      <c r="E24" s="112">
        <v>200</v>
      </c>
      <c r="F24" s="180"/>
      <c r="G24" s="113">
        <f t="shared" si="0"/>
        <v>43998888.698399834</v>
      </c>
    </row>
    <row r="25" spans="1:7" s="7" customFormat="1" ht="18" customHeight="1" thickTop="1" thickBot="1" x14ac:dyDescent="0.25">
      <c r="A25" s="24"/>
      <c r="B25" s="114">
        <v>45261</v>
      </c>
      <c r="C25" s="115"/>
      <c r="D25" s="111" t="s">
        <v>28</v>
      </c>
      <c r="E25" s="112">
        <v>57562.559999999998</v>
      </c>
      <c r="F25" s="180">
        <v>1510.08</v>
      </c>
      <c r="G25" s="113">
        <f t="shared" si="0"/>
        <v>44054941.178399839</v>
      </c>
    </row>
    <row r="26" spans="1:7" s="7" customFormat="1" ht="31.5" customHeight="1" thickTop="1" thickBot="1" x14ac:dyDescent="0.25">
      <c r="A26" s="24"/>
      <c r="B26" s="114">
        <v>45261</v>
      </c>
      <c r="C26" s="115"/>
      <c r="D26" s="111" t="s">
        <v>48</v>
      </c>
      <c r="E26" s="112">
        <v>210715</v>
      </c>
      <c r="F26" s="180"/>
      <c r="G26" s="113">
        <f t="shared" si="0"/>
        <v>44265656.178399839</v>
      </c>
    </row>
    <row r="27" spans="1:7" s="7" customFormat="1" ht="29.25" customHeight="1" thickTop="1" thickBot="1" x14ac:dyDescent="0.25">
      <c r="A27" s="24"/>
      <c r="B27" s="114">
        <v>45261</v>
      </c>
      <c r="C27" s="115"/>
      <c r="D27" s="111" t="s">
        <v>348</v>
      </c>
      <c r="E27" s="112">
        <v>20000</v>
      </c>
      <c r="F27" s="180"/>
      <c r="G27" s="113">
        <f t="shared" si="0"/>
        <v>44285656.178399839</v>
      </c>
    </row>
    <row r="28" spans="1:7" s="7" customFormat="1" ht="18" thickTop="1" thickBot="1" x14ac:dyDescent="0.25">
      <c r="A28" s="24"/>
      <c r="B28" s="114">
        <v>45261</v>
      </c>
      <c r="C28" s="115"/>
      <c r="D28" s="111" t="s">
        <v>72</v>
      </c>
      <c r="E28" s="112">
        <v>13189571.119999999</v>
      </c>
      <c r="F28" s="180"/>
      <c r="G28" s="113">
        <f t="shared" si="0"/>
        <v>57475227.298399836</v>
      </c>
    </row>
    <row r="29" spans="1:7" s="7" customFormat="1" ht="18" thickTop="1" thickBot="1" x14ac:dyDescent="0.25">
      <c r="A29" s="24"/>
      <c r="B29" s="114">
        <v>45261</v>
      </c>
      <c r="C29" s="115"/>
      <c r="D29" s="111" t="s">
        <v>22</v>
      </c>
      <c r="E29" s="112"/>
      <c r="F29" s="180">
        <v>14934050.51</v>
      </c>
      <c r="G29" s="113">
        <f t="shared" si="0"/>
        <v>42541176.788399838</v>
      </c>
    </row>
    <row r="30" spans="1:7" s="7" customFormat="1" ht="18" thickTop="1" thickBot="1" x14ac:dyDescent="0.25">
      <c r="A30" s="24"/>
      <c r="B30" s="114">
        <v>45262</v>
      </c>
      <c r="C30" s="115"/>
      <c r="D30" s="111" t="s">
        <v>40</v>
      </c>
      <c r="E30" s="112">
        <v>7500</v>
      </c>
      <c r="F30" s="180"/>
      <c r="G30" s="113">
        <f t="shared" si="0"/>
        <v>42548676.788399838</v>
      </c>
    </row>
    <row r="31" spans="1:7" s="7" customFormat="1" ht="14.25" customHeight="1" thickTop="1" thickBot="1" x14ac:dyDescent="0.25">
      <c r="A31" s="24"/>
      <c r="B31" s="114">
        <v>45262</v>
      </c>
      <c r="C31" s="115"/>
      <c r="D31" s="111" t="s">
        <v>28</v>
      </c>
      <c r="E31" s="112">
        <v>4500</v>
      </c>
      <c r="F31" s="180">
        <v>122.4</v>
      </c>
      <c r="G31" s="113">
        <f t="shared" si="0"/>
        <v>42553054.388399839</v>
      </c>
    </row>
    <row r="32" spans="1:7" s="7" customFormat="1" ht="18" thickTop="1" thickBot="1" x14ac:dyDescent="0.25">
      <c r="A32" s="24"/>
      <c r="B32" s="114">
        <v>45264</v>
      </c>
      <c r="C32" s="115"/>
      <c r="D32" s="111" t="s">
        <v>40</v>
      </c>
      <c r="E32" s="112">
        <v>26900</v>
      </c>
      <c r="F32" s="180"/>
      <c r="G32" s="113">
        <f t="shared" si="0"/>
        <v>42579954.388399839</v>
      </c>
    </row>
    <row r="33" spans="1:9" s="7" customFormat="1" ht="18" customHeight="1" thickTop="1" thickBot="1" x14ac:dyDescent="0.25">
      <c r="A33" s="24"/>
      <c r="B33" s="114">
        <v>45264</v>
      </c>
      <c r="C33" s="115"/>
      <c r="D33" s="111" t="s">
        <v>40</v>
      </c>
      <c r="E33" s="112">
        <v>3927</v>
      </c>
      <c r="F33" s="180"/>
      <c r="G33" s="113">
        <f t="shared" si="0"/>
        <v>42583881.388399839</v>
      </c>
    </row>
    <row r="34" spans="1:9" s="7" customFormat="1" ht="18" thickTop="1" thickBot="1" x14ac:dyDescent="0.25">
      <c r="A34" s="24"/>
      <c r="B34" s="114">
        <v>45264</v>
      </c>
      <c r="C34" s="115"/>
      <c r="D34" s="111" t="s">
        <v>40</v>
      </c>
      <c r="E34" s="112">
        <v>23870</v>
      </c>
      <c r="F34" s="180"/>
      <c r="G34" s="113">
        <f t="shared" si="0"/>
        <v>42607751.388399839</v>
      </c>
    </row>
    <row r="35" spans="1:9" s="7" customFormat="1" ht="15" customHeight="1" thickTop="1" thickBot="1" x14ac:dyDescent="0.25">
      <c r="A35" s="24"/>
      <c r="B35" s="114">
        <v>45264</v>
      </c>
      <c r="C35" s="115"/>
      <c r="D35" s="111" t="s">
        <v>40</v>
      </c>
      <c r="E35" s="112">
        <v>6700</v>
      </c>
      <c r="F35" s="180"/>
      <c r="G35" s="113">
        <f t="shared" si="0"/>
        <v>42614451.388399839</v>
      </c>
    </row>
    <row r="36" spans="1:9" s="7" customFormat="1" ht="18" customHeight="1" thickTop="1" thickBot="1" x14ac:dyDescent="0.25">
      <c r="A36" s="24"/>
      <c r="B36" s="114">
        <v>45264</v>
      </c>
      <c r="C36" s="115"/>
      <c r="D36" s="111" t="s">
        <v>40</v>
      </c>
      <c r="E36" s="112">
        <v>11310</v>
      </c>
      <c r="F36" s="180"/>
      <c r="G36" s="113">
        <f t="shared" si="0"/>
        <v>42625761.388399839</v>
      </c>
    </row>
    <row r="37" spans="1:9" s="7" customFormat="1" ht="22.5" customHeight="1" thickTop="1" thickBot="1" x14ac:dyDescent="0.25">
      <c r="A37" s="24"/>
      <c r="B37" s="114">
        <v>45264</v>
      </c>
      <c r="C37" s="115"/>
      <c r="D37" s="111" t="s">
        <v>40</v>
      </c>
      <c r="E37" s="112">
        <v>22100</v>
      </c>
      <c r="F37" s="180"/>
      <c r="G37" s="113">
        <f t="shared" si="0"/>
        <v>42647861.388399839</v>
      </c>
    </row>
    <row r="38" spans="1:9" s="7" customFormat="1" ht="18" thickTop="1" thickBot="1" x14ac:dyDescent="0.25">
      <c r="A38" s="24"/>
      <c r="B38" s="114">
        <v>45264</v>
      </c>
      <c r="C38" s="115"/>
      <c r="D38" s="111" t="s">
        <v>40</v>
      </c>
      <c r="E38" s="112">
        <v>1280</v>
      </c>
      <c r="F38" s="180"/>
      <c r="G38" s="113">
        <f t="shared" si="0"/>
        <v>42649141.388399839</v>
      </c>
    </row>
    <row r="39" spans="1:9" s="7" customFormat="1" ht="18" customHeight="1" thickTop="1" thickBot="1" x14ac:dyDescent="0.25">
      <c r="A39" s="24"/>
      <c r="B39" s="114">
        <v>45264</v>
      </c>
      <c r="C39" s="115"/>
      <c r="D39" s="111" t="s">
        <v>28</v>
      </c>
      <c r="E39" s="112">
        <v>99393.61</v>
      </c>
      <c r="F39" s="181">
        <v>2589.34</v>
      </c>
      <c r="G39" s="113">
        <f t="shared" si="0"/>
        <v>42745945.658399835</v>
      </c>
    </row>
    <row r="40" spans="1:9" s="7" customFormat="1" ht="24" customHeight="1" thickTop="1" thickBot="1" x14ac:dyDescent="0.25">
      <c r="A40" s="24"/>
      <c r="B40" s="114">
        <v>45264</v>
      </c>
      <c r="C40" s="115"/>
      <c r="D40" s="111" t="s">
        <v>49</v>
      </c>
      <c r="E40" s="112">
        <v>12350</v>
      </c>
      <c r="F40" s="180">
        <v>395.5</v>
      </c>
      <c r="G40" s="113">
        <f t="shared" si="0"/>
        <v>42757900.158399835</v>
      </c>
    </row>
    <row r="41" spans="1:9" s="7" customFormat="1" ht="18.75" customHeight="1" thickTop="1" thickBot="1" x14ac:dyDescent="0.25">
      <c r="A41" s="24"/>
      <c r="B41" s="114">
        <v>45264</v>
      </c>
      <c r="C41" s="115"/>
      <c r="D41" s="129" t="s">
        <v>72</v>
      </c>
      <c r="E41" s="112">
        <v>1398189.21</v>
      </c>
      <c r="F41" s="181"/>
      <c r="G41" s="113">
        <f t="shared" si="0"/>
        <v>44156089.368399836</v>
      </c>
      <c r="H41" s="190"/>
      <c r="I41" s="101"/>
    </row>
    <row r="42" spans="1:9" s="7" customFormat="1" ht="19.5" customHeight="1" thickTop="1" thickBot="1" x14ac:dyDescent="0.25">
      <c r="A42" s="24"/>
      <c r="B42" s="114">
        <v>45264</v>
      </c>
      <c r="C42" s="115"/>
      <c r="D42" s="111" t="s">
        <v>72</v>
      </c>
      <c r="E42" s="112">
        <v>3392647</v>
      </c>
      <c r="F42" s="181"/>
      <c r="G42" s="113">
        <f t="shared" si="0"/>
        <v>47548736.368399836</v>
      </c>
    </row>
    <row r="43" spans="1:9" s="7" customFormat="1" ht="18" thickTop="1" thickBot="1" x14ac:dyDescent="0.25">
      <c r="A43" s="24"/>
      <c r="B43" s="114">
        <v>45264</v>
      </c>
      <c r="C43" s="115"/>
      <c r="D43" s="111" t="s">
        <v>349</v>
      </c>
      <c r="E43" s="112">
        <v>11042.72</v>
      </c>
      <c r="F43" s="180"/>
      <c r="G43" s="113">
        <f t="shared" si="0"/>
        <v>47559779.088399835</v>
      </c>
    </row>
    <row r="44" spans="1:9" s="7" customFormat="1" ht="46.5" thickTop="1" thickBot="1" x14ac:dyDescent="0.25">
      <c r="A44" s="24"/>
      <c r="B44" s="114">
        <v>45264</v>
      </c>
      <c r="C44" s="115"/>
      <c r="D44" s="111" t="s">
        <v>350</v>
      </c>
      <c r="E44" s="112">
        <v>9900</v>
      </c>
      <c r="F44" s="180"/>
      <c r="G44" s="113">
        <f t="shared" si="0"/>
        <v>47569679.088399835</v>
      </c>
    </row>
    <row r="45" spans="1:9" s="7" customFormat="1" ht="18" thickTop="1" thickBot="1" x14ac:dyDescent="0.25">
      <c r="A45" s="24"/>
      <c r="B45" s="114">
        <v>45265</v>
      </c>
      <c r="C45" s="115"/>
      <c r="D45" s="111" t="s">
        <v>40</v>
      </c>
      <c r="E45" s="112">
        <v>98225</v>
      </c>
      <c r="F45" s="180"/>
      <c r="G45" s="113">
        <f t="shared" si="0"/>
        <v>47667904.088399835</v>
      </c>
    </row>
    <row r="46" spans="1:9" s="7" customFormat="1" ht="18" thickTop="1" thickBot="1" x14ac:dyDescent="0.25">
      <c r="A46" s="24"/>
      <c r="B46" s="114">
        <v>45265</v>
      </c>
      <c r="C46" s="115"/>
      <c r="D46" s="111" t="s">
        <v>40</v>
      </c>
      <c r="E46" s="112">
        <v>2150</v>
      </c>
      <c r="F46" s="180"/>
      <c r="G46" s="113">
        <f t="shared" si="0"/>
        <v>47670054.088399835</v>
      </c>
    </row>
    <row r="47" spans="1:9" s="7" customFormat="1" ht="19.5" customHeight="1" thickTop="1" thickBot="1" x14ac:dyDescent="0.25">
      <c r="A47" s="24"/>
      <c r="B47" s="114">
        <v>45265</v>
      </c>
      <c r="C47" s="115"/>
      <c r="D47" s="111" t="s">
        <v>40</v>
      </c>
      <c r="E47" s="112">
        <v>49430</v>
      </c>
      <c r="F47" s="180"/>
      <c r="G47" s="113">
        <f t="shared" si="0"/>
        <v>47719484.088399835</v>
      </c>
    </row>
    <row r="48" spans="1:9" s="7" customFormat="1" ht="18" thickTop="1" thickBot="1" x14ac:dyDescent="0.25">
      <c r="A48" s="24"/>
      <c r="B48" s="114">
        <v>45265</v>
      </c>
      <c r="C48" s="115"/>
      <c r="D48" s="111" t="s">
        <v>40</v>
      </c>
      <c r="E48" s="112">
        <v>14736</v>
      </c>
      <c r="F48" s="180"/>
      <c r="G48" s="113">
        <f t="shared" si="0"/>
        <v>47734220.088399835</v>
      </c>
    </row>
    <row r="49" spans="1:7" s="7" customFormat="1" ht="24" customHeight="1" thickTop="1" thickBot="1" x14ac:dyDescent="0.25">
      <c r="A49" s="24"/>
      <c r="B49" s="114">
        <v>45265</v>
      </c>
      <c r="C49" s="115"/>
      <c r="D49" s="197" t="s">
        <v>40</v>
      </c>
      <c r="E49" s="112">
        <v>8341</v>
      </c>
      <c r="F49" s="182"/>
      <c r="G49" s="113">
        <f t="shared" si="0"/>
        <v>47742561.088399835</v>
      </c>
    </row>
    <row r="50" spans="1:7" s="7" customFormat="1" ht="18" customHeight="1" thickTop="1" thickBot="1" x14ac:dyDescent="0.25">
      <c r="A50" s="24"/>
      <c r="B50" s="114">
        <v>45265</v>
      </c>
      <c r="C50" s="115"/>
      <c r="D50" s="111" t="s">
        <v>40</v>
      </c>
      <c r="E50" s="112">
        <v>87136</v>
      </c>
      <c r="F50" s="180"/>
      <c r="G50" s="113">
        <f t="shared" si="0"/>
        <v>47829697.088399835</v>
      </c>
    </row>
    <row r="51" spans="1:7" s="7" customFormat="1" ht="18" thickTop="1" thickBot="1" x14ac:dyDescent="0.25">
      <c r="A51" s="24"/>
      <c r="B51" s="114">
        <v>45265</v>
      </c>
      <c r="C51" s="115"/>
      <c r="D51" s="111" t="s">
        <v>40</v>
      </c>
      <c r="E51" s="112">
        <v>2500</v>
      </c>
      <c r="F51" s="180"/>
      <c r="G51" s="113">
        <f t="shared" si="0"/>
        <v>47832197.088399835</v>
      </c>
    </row>
    <row r="52" spans="1:7" s="7" customFormat="1" ht="18" thickTop="1" thickBot="1" x14ac:dyDescent="0.25">
      <c r="A52" s="24"/>
      <c r="B52" s="114">
        <v>45265</v>
      </c>
      <c r="C52" s="115"/>
      <c r="D52" s="111" t="s">
        <v>28</v>
      </c>
      <c r="E52" s="112">
        <v>91999.11</v>
      </c>
      <c r="F52" s="181">
        <v>2487.0100000000002</v>
      </c>
      <c r="G52" s="113">
        <f t="shared" si="0"/>
        <v>47921709.188399836</v>
      </c>
    </row>
    <row r="53" spans="1:7" s="7" customFormat="1" ht="15" customHeight="1" thickTop="1" thickBot="1" x14ac:dyDescent="0.25">
      <c r="A53" s="24"/>
      <c r="B53" s="114">
        <v>45265</v>
      </c>
      <c r="C53" s="115"/>
      <c r="D53" s="111" t="s">
        <v>79</v>
      </c>
      <c r="E53" s="112">
        <v>569338.13</v>
      </c>
      <c r="F53" s="180"/>
      <c r="G53" s="113">
        <f t="shared" si="0"/>
        <v>48491047.318399839</v>
      </c>
    </row>
    <row r="54" spans="1:7" s="7" customFormat="1" ht="18" thickTop="1" thickBot="1" x14ac:dyDescent="0.25">
      <c r="A54" s="24"/>
      <c r="B54" s="114">
        <v>45266</v>
      </c>
      <c r="C54" s="115"/>
      <c r="D54" s="111" t="s">
        <v>40</v>
      </c>
      <c r="E54" s="112">
        <v>3130</v>
      </c>
      <c r="F54" s="180"/>
      <c r="G54" s="113">
        <f t="shared" si="0"/>
        <v>48494177.318399839</v>
      </c>
    </row>
    <row r="55" spans="1:7" s="7" customFormat="1" ht="24" customHeight="1" thickTop="1" thickBot="1" x14ac:dyDescent="0.25">
      <c r="A55" s="24"/>
      <c r="B55" s="114">
        <v>45266</v>
      </c>
      <c r="C55" s="115"/>
      <c r="D55" s="111" t="s">
        <v>40</v>
      </c>
      <c r="E55" s="112">
        <v>35900</v>
      </c>
      <c r="F55" s="182"/>
      <c r="G55" s="113">
        <f t="shared" si="0"/>
        <v>48530077.318399839</v>
      </c>
    </row>
    <row r="56" spans="1:7" s="7" customFormat="1" ht="18" thickTop="1" thickBot="1" x14ac:dyDescent="0.25">
      <c r="A56" s="24"/>
      <c r="B56" s="114">
        <v>45266</v>
      </c>
      <c r="C56" s="115"/>
      <c r="D56" s="111" t="s">
        <v>40</v>
      </c>
      <c r="E56" s="112">
        <v>39625</v>
      </c>
      <c r="F56" s="180"/>
      <c r="G56" s="113">
        <f t="shared" si="0"/>
        <v>48569702.318399839</v>
      </c>
    </row>
    <row r="57" spans="1:7" s="7" customFormat="1" ht="19.5" customHeight="1" thickTop="1" thickBot="1" x14ac:dyDescent="0.25">
      <c r="A57" s="24"/>
      <c r="B57" s="114">
        <v>45266</v>
      </c>
      <c r="C57" s="115"/>
      <c r="D57" s="111" t="s">
        <v>40</v>
      </c>
      <c r="E57" s="112">
        <v>7515</v>
      </c>
      <c r="F57" s="180"/>
      <c r="G57" s="113">
        <f t="shared" si="0"/>
        <v>48577217.318399839</v>
      </c>
    </row>
    <row r="58" spans="1:7" s="7" customFormat="1" ht="18" thickTop="1" thickBot="1" x14ac:dyDescent="0.25">
      <c r="A58" s="24"/>
      <c r="B58" s="114">
        <v>45266</v>
      </c>
      <c r="C58" s="115"/>
      <c r="D58" s="116" t="s">
        <v>40</v>
      </c>
      <c r="E58" s="112">
        <v>52425</v>
      </c>
      <c r="F58" s="182"/>
      <c r="G58" s="113">
        <f t="shared" si="0"/>
        <v>48629642.318399839</v>
      </c>
    </row>
    <row r="59" spans="1:7" s="7" customFormat="1" ht="18" thickTop="1" thickBot="1" x14ac:dyDescent="0.25">
      <c r="A59" s="24"/>
      <c r="B59" s="114">
        <v>45266</v>
      </c>
      <c r="C59" s="115"/>
      <c r="D59" s="111" t="s">
        <v>40</v>
      </c>
      <c r="E59" s="112">
        <v>160</v>
      </c>
      <c r="F59" s="180"/>
      <c r="G59" s="113">
        <f t="shared" si="0"/>
        <v>48629802.318399839</v>
      </c>
    </row>
    <row r="60" spans="1:7" s="7" customFormat="1" ht="18" thickTop="1" thickBot="1" x14ac:dyDescent="0.25">
      <c r="A60" s="24"/>
      <c r="B60" s="114">
        <v>45266</v>
      </c>
      <c r="C60" s="115"/>
      <c r="D60" s="111" t="s">
        <v>40</v>
      </c>
      <c r="E60" s="112">
        <v>11975</v>
      </c>
      <c r="F60" s="180"/>
      <c r="G60" s="113">
        <f t="shared" si="0"/>
        <v>48641777.318399839</v>
      </c>
    </row>
    <row r="61" spans="1:7" s="7" customFormat="1" ht="18" thickTop="1" thickBot="1" x14ac:dyDescent="0.25">
      <c r="A61" s="24"/>
      <c r="B61" s="114">
        <v>45266</v>
      </c>
      <c r="C61" s="115"/>
      <c r="D61" s="111" t="s">
        <v>28</v>
      </c>
      <c r="E61" s="112">
        <v>61224.1</v>
      </c>
      <c r="F61" s="180">
        <v>1604.36</v>
      </c>
      <c r="G61" s="113">
        <f t="shared" si="0"/>
        <v>48701397.058399841</v>
      </c>
    </row>
    <row r="62" spans="1:7" s="7" customFormat="1" ht="21" customHeight="1" thickTop="1" thickBot="1" x14ac:dyDescent="0.25">
      <c r="A62" s="24"/>
      <c r="B62" s="114">
        <v>45266</v>
      </c>
      <c r="C62" s="115"/>
      <c r="D62" s="111" t="s">
        <v>72</v>
      </c>
      <c r="E62" s="112">
        <v>14601575.34</v>
      </c>
      <c r="F62" s="180"/>
      <c r="G62" s="113">
        <f t="shared" si="0"/>
        <v>63302972.398399845</v>
      </c>
    </row>
    <row r="63" spans="1:7" s="7" customFormat="1" ht="18" thickTop="1" thickBot="1" x14ac:dyDescent="0.25">
      <c r="A63" s="24"/>
      <c r="B63" s="114">
        <v>45266</v>
      </c>
      <c r="C63" s="115"/>
      <c r="D63" s="111" t="s">
        <v>72</v>
      </c>
      <c r="E63" s="112">
        <v>4125622.1</v>
      </c>
      <c r="F63" s="180"/>
      <c r="G63" s="113">
        <f t="shared" si="0"/>
        <v>67428594.498399839</v>
      </c>
    </row>
    <row r="64" spans="1:7" s="7" customFormat="1" ht="18" thickTop="1" thickBot="1" x14ac:dyDescent="0.25">
      <c r="A64" s="24"/>
      <c r="B64" s="114">
        <v>45266</v>
      </c>
      <c r="C64" s="115"/>
      <c r="D64" s="111" t="s">
        <v>22</v>
      </c>
      <c r="E64" s="112"/>
      <c r="F64" s="180">
        <v>18140281.100000001</v>
      </c>
      <c r="G64" s="113">
        <f t="shared" si="0"/>
        <v>49288313.398399837</v>
      </c>
    </row>
    <row r="65" spans="1:9" s="7" customFormat="1" ht="18" thickTop="1" thickBot="1" x14ac:dyDescent="0.25">
      <c r="A65" s="24"/>
      <c r="B65" s="114">
        <v>45267</v>
      </c>
      <c r="C65" s="115"/>
      <c r="D65" s="111" t="s">
        <v>40</v>
      </c>
      <c r="E65" s="112">
        <v>37366</v>
      </c>
      <c r="F65" s="180"/>
      <c r="G65" s="113">
        <f t="shared" si="0"/>
        <v>49325679.398399837</v>
      </c>
    </row>
    <row r="66" spans="1:9" s="7" customFormat="1" ht="18" thickTop="1" thickBot="1" x14ac:dyDescent="0.25">
      <c r="A66" s="24"/>
      <c r="B66" s="114">
        <v>45267</v>
      </c>
      <c r="C66" s="115"/>
      <c r="D66" s="111" t="s">
        <v>40</v>
      </c>
      <c r="E66" s="117">
        <v>1835</v>
      </c>
      <c r="F66" s="180"/>
      <c r="G66" s="113">
        <f t="shared" si="0"/>
        <v>49327514.398399837</v>
      </c>
    </row>
    <row r="67" spans="1:9" s="7" customFormat="1" ht="18" thickTop="1" thickBot="1" x14ac:dyDescent="0.25">
      <c r="A67" s="24"/>
      <c r="B67" s="114">
        <v>45267</v>
      </c>
      <c r="C67" s="115"/>
      <c r="D67" s="111" t="s">
        <v>40</v>
      </c>
      <c r="E67" s="117">
        <v>7075</v>
      </c>
      <c r="F67" s="180"/>
      <c r="G67" s="113">
        <f t="shared" si="0"/>
        <v>49334589.398399837</v>
      </c>
    </row>
    <row r="68" spans="1:9" s="7" customFormat="1" ht="18" thickTop="1" thickBot="1" x14ac:dyDescent="0.25">
      <c r="A68" s="24"/>
      <c r="B68" s="114">
        <v>45267</v>
      </c>
      <c r="C68" s="115"/>
      <c r="D68" s="111" t="s">
        <v>40</v>
      </c>
      <c r="E68" s="117">
        <v>21565</v>
      </c>
      <c r="F68" s="183"/>
      <c r="G68" s="113">
        <f t="shared" si="0"/>
        <v>49356154.398399837</v>
      </c>
    </row>
    <row r="69" spans="1:9" s="7" customFormat="1" ht="18" thickTop="1" thickBot="1" x14ac:dyDescent="0.25">
      <c r="A69" s="24"/>
      <c r="B69" s="114">
        <v>45267</v>
      </c>
      <c r="C69" s="115"/>
      <c r="D69" s="111" t="s">
        <v>40</v>
      </c>
      <c r="E69" s="117">
        <v>5275</v>
      </c>
      <c r="F69" s="183"/>
      <c r="G69" s="113">
        <f t="shared" si="0"/>
        <v>49361429.398399837</v>
      </c>
    </row>
    <row r="70" spans="1:9" s="7" customFormat="1" ht="18" thickTop="1" thickBot="1" x14ac:dyDescent="0.25">
      <c r="A70" s="24"/>
      <c r="B70" s="114">
        <v>45267</v>
      </c>
      <c r="C70" s="115"/>
      <c r="D70" s="116" t="s">
        <v>40</v>
      </c>
      <c r="E70" s="112">
        <v>32050</v>
      </c>
      <c r="F70" s="180"/>
      <c r="G70" s="113">
        <f t="shared" si="0"/>
        <v>49393479.398399837</v>
      </c>
    </row>
    <row r="71" spans="1:9" s="7" customFormat="1" ht="18" customHeight="1" thickTop="1" thickBot="1" x14ac:dyDescent="0.25">
      <c r="A71" s="24"/>
      <c r="B71" s="114">
        <v>45267</v>
      </c>
      <c r="C71" s="115"/>
      <c r="D71" s="111" t="s">
        <v>28</v>
      </c>
      <c r="E71" s="112">
        <v>48386.63</v>
      </c>
      <c r="F71" s="180">
        <v>1260.51</v>
      </c>
      <c r="G71" s="113">
        <f t="shared" si="0"/>
        <v>49440605.518399842</v>
      </c>
    </row>
    <row r="72" spans="1:9" s="103" customFormat="1" ht="46.5" thickTop="1" thickBot="1" x14ac:dyDescent="0.25">
      <c r="A72" s="102"/>
      <c r="B72" s="114">
        <v>45267</v>
      </c>
      <c r="C72" s="115"/>
      <c r="D72" s="111" t="s">
        <v>351</v>
      </c>
      <c r="E72" s="112">
        <v>9243.91</v>
      </c>
      <c r="F72" s="180"/>
      <c r="G72" s="113">
        <f t="shared" si="0"/>
        <v>49449849.428399839</v>
      </c>
    </row>
    <row r="73" spans="1:9" s="7" customFormat="1" ht="18" thickTop="1" thickBot="1" x14ac:dyDescent="0.25">
      <c r="A73" s="24"/>
      <c r="B73" s="114">
        <v>45267</v>
      </c>
      <c r="C73" s="115"/>
      <c r="D73" s="111" t="s">
        <v>78</v>
      </c>
      <c r="E73" s="112">
        <v>837758.61</v>
      </c>
      <c r="F73" s="183"/>
      <c r="G73" s="113">
        <f t="shared" si="0"/>
        <v>50287608.038399838</v>
      </c>
    </row>
    <row r="74" spans="1:9" s="7" customFormat="1" ht="18" thickTop="1" thickBot="1" x14ac:dyDescent="0.25">
      <c r="A74" s="24"/>
      <c r="B74" s="114">
        <v>45267</v>
      </c>
      <c r="C74" s="115"/>
      <c r="D74" s="111" t="s">
        <v>22</v>
      </c>
      <c r="E74" s="112"/>
      <c r="F74" s="180">
        <v>2700089.17</v>
      </c>
      <c r="G74" s="113">
        <f t="shared" si="0"/>
        <v>47587518.868399836</v>
      </c>
    </row>
    <row r="75" spans="1:9" s="7" customFormat="1" ht="18" thickTop="1" thickBot="1" x14ac:dyDescent="0.25">
      <c r="A75" s="24"/>
      <c r="B75" s="114">
        <v>45268</v>
      </c>
      <c r="C75" s="115"/>
      <c r="D75" s="111" t="s">
        <v>40</v>
      </c>
      <c r="E75" s="112">
        <v>45717</v>
      </c>
      <c r="F75" s="180"/>
      <c r="G75" s="113">
        <f t="shared" si="0"/>
        <v>47633235.868399836</v>
      </c>
    </row>
    <row r="76" spans="1:9" s="7" customFormat="1" ht="18.75" customHeight="1" thickTop="1" thickBot="1" x14ac:dyDescent="0.25">
      <c r="A76" s="24"/>
      <c r="B76" s="114">
        <v>45268</v>
      </c>
      <c r="C76" s="115"/>
      <c r="D76" s="111" t="s">
        <v>40</v>
      </c>
      <c r="E76" s="112">
        <v>29455</v>
      </c>
      <c r="F76" s="180"/>
      <c r="G76" s="113">
        <f t="shared" si="0"/>
        <v>47662690.868399836</v>
      </c>
    </row>
    <row r="77" spans="1:9" s="7" customFormat="1" ht="18.75" customHeight="1" thickTop="1" thickBot="1" x14ac:dyDescent="0.25">
      <c r="A77" s="24"/>
      <c r="B77" s="114">
        <v>45268</v>
      </c>
      <c r="C77" s="115"/>
      <c r="D77" s="191" t="s">
        <v>40</v>
      </c>
      <c r="E77" s="112">
        <v>11000</v>
      </c>
      <c r="F77" s="180"/>
      <c r="G77" s="113">
        <f t="shared" si="0"/>
        <v>47673690.868399836</v>
      </c>
    </row>
    <row r="78" spans="1:9" s="7" customFormat="1" ht="22.5" customHeight="1" thickTop="1" thickBot="1" x14ac:dyDescent="0.25">
      <c r="A78" s="24"/>
      <c r="B78" s="114">
        <v>45268</v>
      </c>
      <c r="C78" s="115"/>
      <c r="D78" s="130" t="s">
        <v>40</v>
      </c>
      <c r="E78" s="112">
        <v>4420</v>
      </c>
      <c r="F78" s="180"/>
      <c r="G78" s="113">
        <f t="shared" si="0"/>
        <v>47678110.868399836</v>
      </c>
    </row>
    <row r="79" spans="1:9" s="7" customFormat="1" ht="15" customHeight="1" thickTop="1" thickBot="1" x14ac:dyDescent="0.25">
      <c r="A79" s="24"/>
      <c r="B79" s="114">
        <v>45268</v>
      </c>
      <c r="C79" s="115"/>
      <c r="D79" s="111" t="s">
        <v>40</v>
      </c>
      <c r="E79" s="112">
        <v>3250</v>
      </c>
      <c r="F79" s="180"/>
      <c r="G79" s="113">
        <f t="shared" si="0"/>
        <v>47681360.868399836</v>
      </c>
    </row>
    <row r="80" spans="1:9" s="7" customFormat="1" ht="18" thickTop="1" thickBot="1" x14ac:dyDescent="0.25">
      <c r="A80" s="24"/>
      <c r="B80" s="114">
        <v>45268</v>
      </c>
      <c r="C80" s="115"/>
      <c r="D80" s="111" t="s">
        <v>40</v>
      </c>
      <c r="E80" s="112">
        <v>65600</v>
      </c>
      <c r="F80" s="180"/>
      <c r="G80" s="113">
        <f t="shared" si="0"/>
        <v>47746960.868399836</v>
      </c>
      <c r="H80" s="190"/>
      <c r="I80" s="101"/>
    </row>
    <row r="81" spans="1:8" s="7" customFormat="1" ht="18" thickTop="1" thickBot="1" x14ac:dyDescent="0.25">
      <c r="A81" s="24"/>
      <c r="B81" s="114">
        <v>45268</v>
      </c>
      <c r="C81" s="115"/>
      <c r="D81" s="111" t="s">
        <v>40</v>
      </c>
      <c r="E81" s="112">
        <v>1700</v>
      </c>
      <c r="F81" s="180"/>
      <c r="G81" s="113">
        <f t="shared" si="0"/>
        <v>47748660.868399836</v>
      </c>
    </row>
    <row r="82" spans="1:8" s="7" customFormat="1" ht="18" thickTop="1" thickBot="1" x14ac:dyDescent="0.25">
      <c r="A82" s="24"/>
      <c r="B82" s="114">
        <v>45268</v>
      </c>
      <c r="C82" s="115"/>
      <c r="D82" s="111" t="s">
        <v>28</v>
      </c>
      <c r="E82" s="112">
        <v>71171</v>
      </c>
      <c r="F82" s="180">
        <v>1848.29</v>
      </c>
      <c r="G82" s="113">
        <f t="shared" ref="G82:G145" si="1">G81+E82-F82</f>
        <v>47817983.578399837</v>
      </c>
    </row>
    <row r="83" spans="1:8" s="7" customFormat="1" ht="18" thickTop="1" thickBot="1" x14ac:dyDescent="0.25">
      <c r="A83" s="24"/>
      <c r="B83" s="114">
        <v>45268</v>
      </c>
      <c r="C83" s="115"/>
      <c r="D83" s="111" t="s">
        <v>72</v>
      </c>
      <c r="E83" s="112">
        <v>3234696.53</v>
      </c>
      <c r="F83" s="180"/>
      <c r="G83" s="113">
        <f t="shared" si="1"/>
        <v>51052680.108399838</v>
      </c>
    </row>
    <row r="84" spans="1:8" s="7" customFormat="1" ht="46.5" thickTop="1" thickBot="1" x14ac:dyDescent="0.25">
      <c r="A84" s="24"/>
      <c r="B84" s="114">
        <v>45268</v>
      </c>
      <c r="C84" s="115"/>
      <c r="D84" s="111" t="s">
        <v>352</v>
      </c>
      <c r="E84" s="112">
        <v>2490</v>
      </c>
      <c r="F84" s="180"/>
      <c r="G84" s="113">
        <f t="shared" si="1"/>
        <v>51055170.108399838</v>
      </c>
    </row>
    <row r="85" spans="1:8" s="7" customFormat="1" ht="18" thickTop="1" thickBot="1" x14ac:dyDescent="0.25">
      <c r="A85" s="24"/>
      <c r="B85" s="114">
        <v>45268</v>
      </c>
      <c r="C85" s="115"/>
      <c r="D85" s="111" t="s">
        <v>22</v>
      </c>
      <c r="E85" s="112"/>
      <c r="F85" s="180">
        <v>380601.59999999998</v>
      </c>
      <c r="G85" s="113">
        <f t="shared" si="1"/>
        <v>50674568.508399837</v>
      </c>
    </row>
    <row r="86" spans="1:8" s="7" customFormat="1" ht="18" thickTop="1" thickBot="1" x14ac:dyDescent="0.25">
      <c r="A86" s="24"/>
      <c r="B86" s="114">
        <v>45269</v>
      </c>
      <c r="C86" s="115"/>
      <c r="D86" s="111" t="s">
        <v>40</v>
      </c>
      <c r="E86" s="112">
        <v>14000</v>
      </c>
      <c r="F86" s="180"/>
      <c r="G86" s="113">
        <f t="shared" si="1"/>
        <v>50688568.508399837</v>
      </c>
    </row>
    <row r="87" spans="1:8" s="7" customFormat="1" ht="18" thickTop="1" thickBot="1" x14ac:dyDescent="0.25">
      <c r="A87" s="24"/>
      <c r="B87" s="114">
        <v>45270</v>
      </c>
      <c r="C87" s="115"/>
      <c r="D87" s="111" t="s">
        <v>40</v>
      </c>
      <c r="E87" s="112">
        <v>9000</v>
      </c>
      <c r="F87" s="180"/>
      <c r="G87" s="113">
        <f t="shared" si="1"/>
        <v>50697568.508399837</v>
      </c>
      <c r="H87" s="101"/>
    </row>
    <row r="88" spans="1:8" s="7" customFormat="1" ht="18" thickTop="1" thickBot="1" x14ac:dyDescent="0.25">
      <c r="A88" s="24"/>
      <c r="B88" s="114">
        <v>45271</v>
      </c>
      <c r="C88" s="115"/>
      <c r="D88" s="111" t="s">
        <v>40</v>
      </c>
      <c r="E88" s="112">
        <v>69830</v>
      </c>
      <c r="F88" s="180"/>
      <c r="G88" s="113">
        <f t="shared" si="1"/>
        <v>50767398.508399837</v>
      </c>
    </row>
    <row r="89" spans="1:8" s="7" customFormat="1" ht="18" thickTop="1" thickBot="1" x14ac:dyDescent="0.25">
      <c r="A89" s="24"/>
      <c r="B89" s="114">
        <v>45271</v>
      </c>
      <c r="C89" s="115"/>
      <c r="D89" s="111" t="s">
        <v>40</v>
      </c>
      <c r="E89" s="112">
        <v>4500</v>
      </c>
      <c r="F89" s="180"/>
      <c r="G89" s="113">
        <f t="shared" si="1"/>
        <v>50771898.508399837</v>
      </c>
    </row>
    <row r="90" spans="1:8" s="7" customFormat="1" ht="19.5" customHeight="1" thickTop="1" thickBot="1" x14ac:dyDescent="0.25">
      <c r="A90" s="24"/>
      <c r="B90" s="114">
        <v>45271</v>
      </c>
      <c r="C90" s="115"/>
      <c r="D90" s="111" t="s">
        <v>40</v>
      </c>
      <c r="E90" s="112">
        <v>3296</v>
      </c>
      <c r="F90" s="180"/>
      <c r="G90" s="113">
        <f t="shared" si="1"/>
        <v>50775194.508399837</v>
      </c>
    </row>
    <row r="91" spans="1:8" s="7" customFormat="1" ht="18" thickTop="1" thickBot="1" x14ac:dyDescent="0.25">
      <c r="A91" s="24"/>
      <c r="B91" s="114">
        <v>45271</v>
      </c>
      <c r="C91" s="115"/>
      <c r="D91" s="111" t="s">
        <v>40</v>
      </c>
      <c r="E91" s="112">
        <v>7055</v>
      </c>
      <c r="F91" s="180"/>
      <c r="G91" s="113">
        <f t="shared" si="1"/>
        <v>50782249.508399837</v>
      </c>
    </row>
    <row r="92" spans="1:8" s="7" customFormat="1" ht="18" thickTop="1" thickBot="1" x14ac:dyDescent="0.25">
      <c r="A92" s="24"/>
      <c r="B92" s="114">
        <v>45271</v>
      </c>
      <c r="C92" s="115"/>
      <c r="D92" s="111" t="s">
        <v>40</v>
      </c>
      <c r="E92" s="112">
        <v>16845</v>
      </c>
      <c r="F92" s="180"/>
      <c r="G92" s="113">
        <f t="shared" si="1"/>
        <v>50799094.508399837</v>
      </c>
    </row>
    <row r="93" spans="1:8" s="7" customFormat="1" ht="21" customHeight="1" thickTop="1" thickBot="1" x14ac:dyDescent="0.25">
      <c r="A93" s="24"/>
      <c r="B93" s="114">
        <v>45271</v>
      </c>
      <c r="C93" s="115"/>
      <c r="D93" s="111" t="s">
        <v>40</v>
      </c>
      <c r="E93" s="112">
        <v>39750</v>
      </c>
      <c r="F93" s="180"/>
      <c r="G93" s="113">
        <f t="shared" si="1"/>
        <v>50838844.508399837</v>
      </c>
    </row>
    <row r="94" spans="1:8" s="7" customFormat="1" ht="18" thickTop="1" thickBot="1" x14ac:dyDescent="0.25">
      <c r="A94" s="24"/>
      <c r="B94" s="114">
        <v>45271</v>
      </c>
      <c r="C94" s="115"/>
      <c r="D94" s="111" t="s">
        <v>28</v>
      </c>
      <c r="E94" s="112">
        <v>95967.12</v>
      </c>
      <c r="F94" s="181">
        <v>2514</v>
      </c>
      <c r="G94" s="113">
        <f t="shared" si="1"/>
        <v>50932297.628399834</v>
      </c>
    </row>
    <row r="95" spans="1:8" s="7" customFormat="1" ht="18" thickTop="1" thickBot="1" x14ac:dyDescent="0.25">
      <c r="A95" s="24"/>
      <c r="B95" s="114">
        <v>45271</v>
      </c>
      <c r="C95" s="115"/>
      <c r="D95" s="111" t="s">
        <v>353</v>
      </c>
      <c r="E95" s="112">
        <v>50000</v>
      </c>
      <c r="F95" s="180"/>
      <c r="G95" s="113">
        <f t="shared" si="1"/>
        <v>50982297.628399834</v>
      </c>
    </row>
    <row r="96" spans="1:8" s="7" customFormat="1" ht="31.5" thickTop="1" thickBot="1" x14ac:dyDescent="0.25">
      <c r="A96" s="24"/>
      <c r="B96" s="114">
        <v>45271</v>
      </c>
      <c r="C96" s="115"/>
      <c r="D96" s="111" t="s">
        <v>354</v>
      </c>
      <c r="E96" s="112">
        <v>459002.81</v>
      </c>
      <c r="F96" s="180"/>
      <c r="G96" s="113">
        <f t="shared" si="1"/>
        <v>51441300.438399836</v>
      </c>
    </row>
    <row r="97" spans="1:7" s="7" customFormat="1" ht="20.25" customHeight="1" thickTop="1" thickBot="1" x14ac:dyDescent="0.25">
      <c r="A97" s="24"/>
      <c r="B97" s="114">
        <v>45271</v>
      </c>
      <c r="C97" s="115"/>
      <c r="D97" s="111" t="s">
        <v>22</v>
      </c>
      <c r="E97" s="112"/>
      <c r="F97" s="180">
        <v>12168706.49</v>
      </c>
      <c r="G97" s="113">
        <f t="shared" si="1"/>
        <v>39272593.948399834</v>
      </c>
    </row>
    <row r="98" spans="1:7" s="7" customFormat="1" ht="18" thickTop="1" thickBot="1" x14ac:dyDescent="0.25">
      <c r="A98" s="24"/>
      <c r="B98" s="114">
        <v>45272</v>
      </c>
      <c r="C98" s="115"/>
      <c r="D98" s="111" t="s">
        <v>40</v>
      </c>
      <c r="E98" s="112">
        <v>8450</v>
      </c>
      <c r="F98" s="180"/>
      <c r="G98" s="113">
        <f t="shared" si="1"/>
        <v>39281043.948399834</v>
      </c>
    </row>
    <row r="99" spans="1:7" s="7" customFormat="1" ht="18" thickTop="1" thickBot="1" x14ac:dyDescent="0.25">
      <c r="A99" s="24"/>
      <c r="B99" s="114">
        <v>45272</v>
      </c>
      <c r="C99" s="115"/>
      <c r="D99" s="111" t="s">
        <v>40</v>
      </c>
      <c r="E99" s="112">
        <v>63550</v>
      </c>
      <c r="F99" s="180"/>
      <c r="G99" s="113">
        <f t="shared" si="1"/>
        <v>39344593.948399834</v>
      </c>
    </row>
    <row r="100" spans="1:7" s="7" customFormat="1" ht="18" thickTop="1" thickBot="1" x14ac:dyDescent="0.25">
      <c r="A100" s="24"/>
      <c r="B100" s="114">
        <v>45272</v>
      </c>
      <c r="C100" s="115"/>
      <c r="D100" s="111" t="s">
        <v>40</v>
      </c>
      <c r="E100" s="112">
        <v>6110</v>
      </c>
      <c r="F100" s="180"/>
      <c r="G100" s="113">
        <f t="shared" si="1"/>
        <v>39350703.948399834</v>
      </c>
    </row>
    <row r="101" spans="1:7" s="7" customFormat="1" ht="66" customHeight="1" thickTop="1" thickBot="1" x14ac:dyDescent="0.25">
      <c r="A101" s="24"/>
      <c r="B101" s="118">
        <v>45272</v>
      </c>
      <c r="C101" s="119"/>
      <c r="D101" s="111" t="s">
        <v>40</v>
      </c>
      <c r="E101" s="112">
        <v>15285</v>
      </c>
      <c r="F101" s="180"/>
      <c r="G101" s="113">
        <f t="shared" si="1"/>
        <v>39365988.948399834</v>
      </c>
    </row>
    <row r="102" spans="1:7" s="7" customFormat="1" ht="18" thickTop="1" thickBot="1" x14ac:dyDescent="0.25">
      <c r="A102" s="24"/>
      <c r="B102" s="114">
        <v>45272</v>
      </c>
      <c r="C102" s="115"/>
      <c r="D102" s="111" t="s">
        <v>40</v>
      </c>
      <c r="E102" s="112">
        <v>87925</v>
      </c>
      <c r="F102" s="180"/>
      <c r="G102" s="113">
        <f t="shared" si="1"/>
        <v>39453913.948399834</v>
      </c>
    </row>
    <row r="103" spans="1:7" s="7" customFormat="1" ht="18" thickTop="1" thickBot="1" x14ac:dyDescent="0.25">
      <c r="A103" s="24"/>
      <c r="B103" s="114">
        <v>45272</v>
      </c>
      <c r="C103" s="115"/>
      <c r="D103" s="111" t="s">
        <v>40</v>
      </c>
      <c r="E103" s="112">
        <v>28135</v>
      </c>
      <c r="F103" s="180"/>
      <c r="G103" s="113">
        <f t="shared" si="1"/>
        <v>39482048.948399834</v>
      </c>
    </row>
    <row r="104" spans="1:7" s="7" customFormat="1" ht="17.25" customHeight="1" thickTop="1" thickBot="1" x14ac:dyDescent="0.25">
      <c r="A104" s="24"/>
      <c r="B104" s="114">
        <v>45272</v>
      </c>
      <c r="C104" s="115"/>
      <c r="D104" s="111" t="s">
        <v>40</v>
      </c>
      <c r="E104" s="112">
        <v>22781</v>
      </c>
      <c r="F104" s="180"/>
      <c r="G104" s="113">
        <f t="shared" si="1"/>
        <v>39504829.948399834</v>
      </c>
    </row>
    <row r="105" spans="1:7" s="7" customFormat="1" ht="18" thickTop="1" thickBot="1" x14ac:dyDescent="0.25">
      <c r="A105" s="24"/>
      <c r="B105" s="114">
        <v>45272</v>
      </c>
      <c r="C105" s="115"/>
      <c r="D105" s="111" t="s">
        <v>40</v>
      </c>
      <c r="E105" s="112">
        <v>1250</v>
      </c>
      <c r="F105" s="180"/>
      <c r="G105" s="113">
        <f t="shared" si="1"/>
        <v>39506079.948399834</v>
      </c>
    </row>
    <row r="106" spans="1:7" s="7" customFormat="1" ht="21" customHeight="1" thickTop="1" thickBot="1" x14ac:dyDescent="0.25">
      <c r="A106" s="24"/>
      <c r="B106" s="114">
        <v>45272</v>
      </c>
      <c r="C106" s="115"/>
      <c r="D106" s="111" t="s">
        <v>28</v>
      </c>
      <c r="E106" s="112">
        <v>40814.629999999997</v>
      </c>
      <c r="F106" s="180">
        <v>1032.6600000000001</v>
      </c>
      <c r="G106" s="113">
        <f t="shared" si="1"/>
        <v>39545861.918399841</v>
      </c>
    </row>
    <row r="107" spans="1:7" s="7" customFormat="1" ht="18" thickTop="1" thickBot="1" x14ac:dyDescent="0.25">
      <c r="A107" s="24"/>
      <c r="B107" s="114">
        <v>45273</v>
      </c>
      <c r="C107" s="115"/>
      <c r="D107" s="111" t="s">
        <v>40</v>
      </c>
      <c r="E107" s="112">
        <v>51355</v>
      </c>
      <c r="F107" s="180"/>
      <c r="G107" s="113">
        <f t="shared" si="1"/>
        <v>39597216.918399841</v>
      </c>
    </row>
    <row r="108" spans="1:7" s="7" customFormat="1" ht="18" thickTop="1" thickBot="1" x14ac:dyDescent="0.25">
      <c r="A108" s="24"/>
      <c r="B108" s="114">
        <v>45273</v>
      </c>
      <c r="C108" s="115"/>
      <c r="D108" s="111" t="s">
        <v>40</v>
      </c>
      <c r="E108" s="112">
        <v>8400</v>
      </c>
      <c r="F108" s="149"/>
      <c r="G108" s="113">
        <f t="shared" si="1"/>
        <v>39605616.918399841</v>
      </c>
    </row>
    <row r="109" spans="1:7" s="7" customFormat="1" ht="18" thickTop="1" thickBot="1" x14ac:dyDescent="0.25">
      <c r="A109" s="24"/>
      <c r="B109" s="114">
        <v>45273</v>
      </c>
      <c r="C109" s="115"/>
      <c r="D109" s="111" t="s">
        <v>40</v>
      </c>
      <c r="E109" s="112">
        <v>11245</v>
      </c>
      <c r="F109" s="180"/>
      <c r="G109" s="113">
        <f t="shared" si="1"/>
        <v>39616861.918399841</v>
      </c>
    </row>
    <row r="110" spans="1:7" s="7" customFormat="1" ht="18" thickTop="1" thickBot="1" x14ac:dyDescent="0.25">
      <c r="A110" s="24"/>
      <c r="B110" s="114">
        <v>45273</v>
      </c>
      <c r="C110" s="115"/>
      <c r="D110" s="111" t="s">
        <v>40</v>
      </c>
      <c r="E110" s="112">
        <v>83460</v>
      </c>
      <c r="F110" s="180"/>
      <c r="G110" s="113">
        <f t="shared" si="1"/>
        <v>39700321.918399841</v>
      </c>
    </row>
    <row r="111" spans="1:7" s="7" customFormat="1" ht="21.75" customHeight="1" thickTop="1" thickBot="1" x14ac:dyDescent="0.25">
      <c r="A111" s="24"/>
      <c r="B111" s="114">
        <v>45273</v>
      </c>
      <c r="C111" s="115"/>
      <c r="D111" s="116" t="s">
        <v>40</v>
      </c>
      <c r="E111" s="112">
        <v>13900</v>
      </c>
      <c r="F111" s="180"/>
      <c r="G111" s="113">
        <f t="shared" si="1"/>
        <v>39714221.918399841</v>
      </c>
    </row>
    <row r="112" spans="1:7" s="7" customFormat="1" ht="18" thickTop="1" thickBot="1" x14ac:dyDescent="0.25">
      <c r="A112" s="24"/>
      <c r="B112" s="114">
        <v>45273</v>
      </c>
      <c r="C112" s="115"/>
      <c r="D112" s="111" t="s">
        <v>40</v>
      </c>
      <c r="E112" s="112">
        <v>34850</v>
      </c>
      <c r="F112" s="180"/>
      <c r="G112" s="113">
        <f t="shared" si="1"/>
        <v>39749071.918399841</v>
      </c>
    </row>
    <row r="113" spans="1:9" s="7" customFormat="1" ht="18" thickTop="1" thickBot="1" x14ac:dyDescent="0.25">
      <c r="A113" s="24"/>
      <c r="B113" s="114">
        <v>45273</v>
      </c>
      <c r="C113" s="115"/>
      <c r="D113" s="111" t="s">
        <v>28</v>
      </c>
      <c r="E113" s="112">
        <v>25636.880000000001</v>
      </c>
      <c r="F113" s="180">
        <v>655.61</v>
      </c>
      <c r="G113" s="113">
        <f t="shared" si="1"/>
        <v>39774053.188399844</v>
      </c>
    </row>
    <row r="114" spans="1:9" s="7" customFormat="1" ht="18" thickTop="1" thickBot="1" x14ac:dyDescent="0.25">
      <c r="A114" s="24"/>
      <c r="B114" s="114">
        <v>45273</v>
      </c>
      <c r="C114" s="115"/>
      <c r="D114" s="111" t="s">
        <v>72</v>
      </c>
      <c r="E114" s="112">
        <v>53252</v>
      </c>
      <c r="F114" s="180"/>
      <c r="G114" s="113">
        <f t="shared" si="1"/>
        <v>39827305.188399844</v>
      </c>
    </row>
    <row r="115" spans="1:9" s="7" customFormat="1" ht="18" thickTop="1" thickBot="1" x14ac:dyDescent="0.25">
      <c r="A115" s="24"/>
      <c r="B115" s="114">
        <v>45273</v>
      </c>
      <c r="C115" s="115"/>
      <c r="D115" s="111" t="s">
        <v>72</v>
      </c>
      <c r="E115" s="112">
        <v>246122.8</v>
      </c>
      <c r="F115" s="180"/>
      <c r="G115" s="113">
        <f t="shared" si="1"/>
        <v>40073427.988399841</v>
      </c>
    </row>
    <row r="116" spans="1:9" s="7" customFormat="1" ht="24.75" customHeight="1" thickTop="1" thickBot="1" x14ac:dyDescent="0.25">
      <c r="A116" s="24"/>
      <c r="B116" s="114">
        <v>45273</v>
      </c>
      <c r="C116" s="115"/>
      <c r="D116" s="111" t="s">
        <v>22</v>
      </c>
      <c r="E116" s="112"/>
      <c r="F116" s="181">
        <v>3915514.26</v>
      </c>
      <c r="G116" s="113">
        <f t="shared" si="1"/>
        <v>36157913.728399843</v>
      </c>
    </row>
    <row r="117" spans="1:9" s="7" customFormat="1" ht="18" thickTop="1" thickBot="1" x14ac:dyDescent="0.25">
      <c r="A117" s="24"/>
      <c r="B117" s="114">
        <v>45274</v>
      </c>
      <c r="C117" s="115"/>
      <c r="D117" s="111" t="s">
        <v>40</v>
      </c>
      <c r="E117" s="112">
        <v>20511</v>
      </c>
      <c r="F117" s="180"/>
      <c r="G117" s="113">
        <f t="shared" si="1"/>
        <v>36178424.728399843</v>
      </c>
    </row>
    <row r="118" spans="1:9" s="7" customFormat="1" ht="21.75" customHeight="1" thickTop="1" thickBot="1" x14ac:dyDescent="0.25">
      <c r="A118" s="24"/>
      <c r="B118" s="114">
        <v>45274</v>
      </c>
      <c r="C118" s="115"/>
      <c r="D118" s="111" t="s">
        <v>40</v>
      </c>
      <c r="E118" s="112">
        <v>5600</v>
      </c>
      <c r="F118" s="180"/>
      <c r="G118" s="113">
        <f t="shared" si="1"/>
        <v>36184024.728399843</v>
      </c>
      <c r="H118" s="190"/>
      <c r="I118" s="101"/>
    </row>
    <row r="119" spans="1:9" s="7" customFormat="1" ht="18" thickTop="1" thickBot="1" x14ac:dyDescent="0.25">
      <c r="A119" s="74"/>
      <c r="B119" s="114">
        <v>45274</v>
      </c>
      <c r="C119" s="115"/>
      <c r="D119" s="116" t="s">
        <v>40</v>
      </c>
      <c r="E119" s="112">
        <v>2275</v>
      </c>
      <c r="F119" s="182"/>
      <c r="G119" s="113">
        <f t="shared" si="1"/>
        <v>36186299.728399843</v>
      </c>
    </row>
    <row r="120" spans="1:9" s="7" customFormat="1" ht="18" thickTop="1" thickBot="1" x14ac:dyDescent="0.25">
      <c r="A120" s="74"/>
      <c r="B120" s="114">
        <v>45274</v>
      </c>
      <c r="C120" s="115"/>
      <c r="D120" s="116" t="s">
        <v>40</v>
      </c>
      <c r="E120" s="112">
        <v>6245</v>
      </c>
      <c r="F120" s="184"/>
      <c r="G120" s="113">
        <f t="shared" si="1"/>
        <v>36192544.728399843</v>
      </c>
    </row>
    <row r="121" spans="1:9" s="7" customFormat="1" ht="18" thickTop="1" thickBot="1" x14ac:dyDescent="0.25">
      <c r="A121" s="74"/>
      <c r="B121" s="114">
        <v>45274</v>
      </c>
      <c r="C121" s="115"/>
      <c r="D121" s="111" t="s">
        <v>40</v>
      </c>
      <c r="E121" s="112">
        <v>89995</v>
      </c>
      <c r="F121" s="180"/>
      <c r="G121" s="113">
        <f t="shared" si="1"/>
        <v>36282539.728399843</v>
      </c>
    </row>
    <row r="122" spans="1:9" s="7" customFormat="1" ht="18" thickTop="1" thickBot="1" x14ac:dyDescent="0.25">
      <c r="A122" s="74"/>
      <c r="B122" s="114">
        <v>45274</v>
      </c>
      <c r="C122" s="115"/>
      <c r="D122" s="111" t="s">
        <v>40</v>
      </c>
      <c r="E122" s="112">
        <v>22110</v>
      </c>
      <c r="F122" s="180"/>
      <c r="G122" s="113">
        <f t="shared" si="1"/>
        <v>36304649.728399843</v>
      </c>
    </row>
    <row r="123" spans="1:9" s="7" customFormat="1" ht="18" thickTop="1" thickBot="1" x14ac:dyDescent="0.25">
      <c r="A123" s="74"/>
      <c r="B123" s="114">
        <v>45274</v>
      </c>
      <c r="C123" s="115"/>
      <c r="D123" s="111" t="s">
        <v>28</v>
      </c>
      <c r="E123" s="112">
        <v>150946.42000000001</v>
      </c>
      <c r="F123" s="180">
        <v>3930.03</v>
      </c>
      <c r="G123" s="113">
        <f t="shared" si="1"/>
        <v>36451666.118399844</v>
      </c>
    </row>
    <row r="124" spans="1:9" s="7" customFormat="1" ht="18" thickTop="1" thickBot="1" x14ac:dyDescent="0.25">
      <c r="A124" s="74"/>
      <c r="B124" s="114">
        <v>45274</v>
      </c>
      <c r="C124" s="115"/>
      <c r="D124" s="111" t="s">
        <v>353</v>
      </c>
      <c r="E124" s="112">
        <v>50000</v>
      </c>
      <c r="F124" s="180"/>
      <c r="G124" s="113">
        <f t="shared" si="1"/>
        <v>36501666.118399844</v>
      </c>
    </row>
    <row r="125" spans="1:9" s="7" customFormat="1" ht="46.5" thickTop="1" thickBot="1" x14ac:dyDescent="0.25">
      <c r="A125" s="74"/>
      <c r="B125" s="114">
        <v>45274</v>
      </c>
      <c r="C125" s="115"/>
      <c r="D125" s="111" t="s">
        <v>355</v>
      </c>
      <c r="E125" s="112">
        <v>405156</v>
      </c>
      <c r="F125" s="184"/>
      <c r="G125" s="113">
        <f t="shared" si="1"/>
        <v>36906822.118399844</v>
      </c>
    </row>
    <row r="126" spans="1:9" s="7" customFormat="1" ht="18" thickTop="1" thickBot="1" x14ac:dyDescent="0.25">
      <c r="A126" s="74"/>
      <c r="B126" s="114">
        <v>45275</v>
      </c>
      <c r="C126" s="115"/>
      <c r="D126" s="111" t="s">
        <v>40</v>
      </c>
      <c r="E126" s="112">
        <v>51875</v>
      </c>
      <c r="F126" s="180"/>
      <c r="G126" s="113">
        <f t="shared" si="1"/>
        <v>36958697.118399844</v>
      </c>
    </row>
    <row r="127" spans="1:9" s="7" customFormat="1" ht="18" thickTop="1" thickBot="1" x14ac:dyDescent="0.25">
      <c r="A127" s="74"/>
      <c r="B127" s="114">
        <v>45275</v>
      </c>
      <c r="C127" s="115"/>
      <c r="D127" s="111" t="s">
        <v>40</v>
      </c>
      <c r="E127" s="112">
        <v>8745</v>
      </c>
      <c r="F127" s="180"/>
      <c r="G127" s="113">
        <f t="shared" si="1"/>
        <v>36967442.118399844</v>
      </c>
    </row>
    <row r="128" spans="1:9" s="7" customFormat="1" ht="18" thickTop="1" thickBot="1" x14ac:dyDescent="0.25">
      <c r="A128" s="74"/>
      <c r="B128" s="114">
        <v>45275</v>
      </c>
      <c r="C128" s="115"/>
      <c r="D128" s="111" t="s">
        <v>40</v>
      </c>
      <c r="E128" s="112">
        <v>18270</v>
      </c>
      <c r="F128" s="180"/>
      <c r="G128" s="113">
        <f t="shared" si="1"/>
        <v>36985712.118399844</v>
      </c>
    </row>
    <row r="129" spans="1:7" s="7" customFormat="1" ht="18" thickTop="1" thickBot="1" x14ac:dyDescent="0.25">
      <c r="A129" s="74"/>
      <c r="B129" s="114">
        <v>45275</v>
      </c>
      <c r="C129" s="115"/>
      <c r="D129" s="111" t="s">
        <v>40</v>
      </c>
      <c r="E129" s="112">
        <v>14395</v>
      </c>
      <c r="F129" s="180"/>
      <c r="G129" s="113">
        <f t="shared" si="1"/>
        <v>37000107.118399844</v>
      </c>
    </row>
    <row r="130" spans="1:7" s="7" customFormat="1" ht="18" thickTop="1" thickBot="1" x14ac:dyDescent="0.25">
      <c r="A130" s="74"/>
      <c r="B130" s="114">
        <v>45275</v>
      </c>
      <c r="C130" s="115"/>
      <c r="D130" s="111" t="s">
        <v>40</v>
      </c>
      <c r="E130" s="112">
        <v>1307</v>
      </c>
      <c r="F130" s="180"/>
      <c r="G130" s="113">
        <f t="shared" si="1"/>
        <v>37001414.118399844</v>
      </c>
    </row>
    <row r="131" spans="1:7" s="7" customFormat="1" ht="18" thickTop="1" thickBot="1" x14ac:dyDescent="0.25">
      <c r="A131" s="74"/>
      <c r="B131" s="114">
        <v>45275</v>
      </c>
      <c r="C131" s="115"/>
      <c r="D131" s="111" t="s">
        <v>40</v>
      </c>
      <c r="E131" s="117">
        <v>23720</v>
      </c>
      <c r="F131" s="183"/>
      <c r="G131" s="113">
        <f t="shared" si="1"/>
        <v>37025134.118399844</v>
      </c>
    </row>
    <row r="132" spans="1:7" s="7" customFormat="1" ht="18" thickTop="1" thickBot="1" x14ac:dyDescent="0.25">
      <c r="A132" s="74"/>
      <c r="B132" s="114">
        <v>45275</v>
      </c>
      <c r="C132" s="115"/>
      <c r="D132" s="111" t="s">
        <v>28</v>
      </c>
      <c r="E132" s="117">
        <v>44555.79</v>
      </c>
      <c r="F132" s="183">
        <v>1134.55</v>
      </c>
      <c r="G132" s="113">
        <f t="shared" si="1"/>
        <v>37068555.358399846</v>
      </c>
    </row>
    <row r="133" spans="1:7" s="7" customFormat="1" ht="18" thickTop="1" thickBot="1" x14ac:dyDescent="0.25">
      <c r="A133" s="74"/>
      <c r="B133" s="114">
        <v>45275</v>
      </c>
      <c r="C133" s="115"/>
      <c r="D133" s="111" t="s">
        <v>68</v>
      </c>
      <c r="E133" s="117">
        <v>52553.31</v>
      </c>
      <c r="F133" s="180"/>
      <c r="G133" s="113">
        <f t="shared" si="1"/>
        <v>37121108.668399848</v>
      </c>
    </row>
    <row r="134" spans="1:7" s="7" customFormat="1" ht="18" thickTop="1" thickBot="1" x14ac:dyDescent="0.25">
      <c r="A134" s="74"/>
      <c r="B134" s="114">
        <v>45275</v>
      </c>
      <c r="C134" s="115"/>
      <c r="D134" s="111" t="s">
        <v>69</v>
      </c>
      <c r="E134" s="112">
        <v>1143324.68</v>
      </c>
      <c r="F134" s="180"/>
      <c r="G134" s="113">
        <f t="shared" si="1"/>
        <v>38264433.348399848</v>
      </c>
    </row>
    <row r="135" spans="1:7" s="7" customFormat="1" ht="18" thickTop="1" thickBot="1" x14ac:dyDescent="0.25">
      <c r="A135" s="74"/>
      <c r="B135" s="114">
        <v>45275</v>
      </c>
      <c r="C135" s="115"/>
      <c r="D135" s="111" t="s">
        <v>69</v>
      </c>
      <c r="E135" s="112">
        <v>4532916.0199999996</v>
      </c>
      <c r="F135" s="180"/>
      <c r="G135" s="113">
        <f t="shared" si="1"/>
        <v>42797349.368399844</v>
      </c>
    </row>
    <row r="136" spans="1:7" s="7" customFormat="1" ht="18" customHeight="1" thickTop="1" thickBot="1" x14ac:dyDescent="0.25">
      <c r="A136" s="74"/>
      <c r="B136" s="114">
        <v>45275</v>
      </c>
      <c r="C136" s="115"/>
      <c r="D136" s="111" t="s">
        <v>70</v>
      </c>
      <c r="E136" s="112">
        <v>756417.59</v>
      </c>
      <c r="F136" s="180"/>
      <c r="G136" s="113">
        <f t="shared" si="1"/>
        <v>43553766.958399847</v>
      </c>
    </row>
    <row r="137" spans="1:7" s="7" customFormat="1" ht="18" thickTop="1" thickBot="1" x14ac:dyDescent="0.25">
      <c r="A137" s="74"/>
      <c r="B137" s="114">
        <v>45275</v>
      </c>
      <c r="C137" s="115"/>
      <c r="D137" s="111" t="s">
        <v>22</v>
      </c>
      <c r="E137" s="112"/>
      <c r="F137" s="180">
        <v>285455.40000000002</v>
      </c>
      <c r="G137" s="113">
        <f t="shared" si="1"/>
        <v>43268311.558399849</v>
      </c>
    </row>
    <row r="138" spans="1:7" s="7" customFormat="1" ht="18" thickTop="1" thickBot="1" x14ac:dyDescent="0.25">
      <c r="A138" s="74"/>
      <c r="B138" s="114">
        <v>45275</v>
      </c>
      <c r="C138" s="115"/>
      <c r="D138" s="111" t="s">
        <v>22</v>
      </c>
      <c r="E138" s="112"/>
      <c r="F138" s="180">
        <v>4283243.6500000004</v>
      </c>
      <c r="G138" s="113">
        <f t="shared" si="1"/>
        <v>38985067.90839985</v>
      </c>
    </row>
    <row r="139" spans="1:7" s="7" customFormat="1" ht="18" thickTop="1" thickBot="1" x14ac:dyDescent="0.25">
      <c r="A139" s="74"/>
      <c r="B139" s="114">
        <v>45276</v>
      </c>
      <c r="C139" s="115"/>
      <c r="D139" s="111" t="s">
        <v>40</v>
      </c>
      <c r="E139" s="112">
        <v>23000</v>
      </c>
      <c r="F139" s="180"/>
      <c r="G139" s="113">
        <f t="shared" si="1"/>
        <v>39008067.90839985</v>
      </c>
    </row>
    <row r="140" spans="1:7" s="7" customFormat="1" ht="18" thickTop="1" thickBot="1" x14ac:dyDescent="0.25">
      <c r="A140" s="74"/>
      <c r="B140" s="114">
        <v>45276</v>
      </c>
      <c r="C140" s="115"/>
      <c r="D140" s="111" t="s">
        <v>28</v>
      </c>
      <c r="E140" s="112">
        <v>26000</v>
      </c>
      <c r="F140" s="180">
        <v>668.7</v>
      </c>
      <c r="G140" s="113">
        <f t="shared" si="1"/>
        <v>39033399.208399847</v>
      </c>
    </row>
    <row r="141" spans="1:7" s="7" customFormat="1" ht="18" thickTop="1" thickBot="1" x14ac:dyDescent="0.25">
      <c r="A141" s="74"/>
      <c r="B141" s="114">
        <v>45277</v>
      </c>
      <c r="C141" s="115"/>
      <c r="D141" s="111" t="s">
        <v>40</v>
      </c>
      <c r="E141" s="112">
        <v>21200</v>
      </c>
      <c r="F141" s="180"/>
      <c r="G141" s="113">
        <f t="shared" si="1"/>
        <v>39054599.208399847</v>
      </c>
    </row>
    <row r="142" spans="1:7" s="7" customFormat="1" ht="18" thickTop="1" thickBot="1" x14ac:dyDescent="0.25">
      <c r="A142" s="74"/>
      <c r="B142" s="114">
        <v>45278</v>
      </c>
      <c r="C142" s="115"/>
      <c r="D142" s="111" t="s">
        <v>40</v>
      </c>
      <c r="E142" s="112">
        <v>72120</v>
      </c>
      <c r="F142" s="180"/>
      <c r="G142" s="113">
        <f t="shared" si="1"/>
        <v>39126719.208399847</v>
      </c>
    </row>
    <row r="143" spans="1:7" s="7" customFormat="1" ht="18.75" customHeight="1" thickTop="1" thickBot="1" x14ac:dyDescent="0.25">
      <c r="A143" s="74"/>
      <c r="B143" s="114">
        <v>45278</v>
      </c>
      <c r="C143" s="115"/>
      <c r="D143" s="111" t="s">
        <v>40</v>
      </c>
      <c r="E143" s="112">
        <v>2570</v>
      </c>
      <c r="F143" s="180"/>
      <c r="G143" s="113">
        <f t="shared" si="1"/>
        <v>39129289.208399847</v>
      </c>
    </row>
    <row r="144" spans="1:7" s="7" customFormat="1" ht="23.25" customHeight="1" thickTop="1" thickBot="1" x14ac:dyDescent="0.25">
      <c r="A144" s="74"/>
      <c r="B144" s="114">
        <v>45278</v>
      </c>
      <c r="C144" s="115"/>
      <c r="D144" s="111" t="s">
        <v>40</v>
      </c>
      <c r="E144" s="112">
        <v>4240</v>
      </c>
      <c r="F144" s="180"/>
      <c r="G144" s="113">
        <f t="shared" si="1"/>
        <v>39133529.208399847</v>
      </c>
    </row>
    <row r="145" spans="1:7" s="7" customFormat="1" ht="19.5" customHeight="1" thickTop="1" thickBot="1" x14ac:dyDescent="0.25">
      <c r="A145" s="74"/>
      <c r="B145" s="114">
        <v>45278</v>
      </c>
      <c r="C145" s="115"/>
      <c r="D145" s="111" t="s">
        <v>40</v>
      </c>
      <c r="E145" s="112">
        <v>4020</v>
      </c>
      <c r="F145" s="180"/>
      <c r="G145" s="113">
        <f t="shared" si="1"/>
        <v>39137549.208399847</v>
      </c>
    </row>
    <row r="146" spans="1:7" s="7" customFormat="1" ht="21.75" customHeight="1" thickTop="1" thickBot="1" x14ac:dyDescent="0.25">
      <c r="A146" s="74"/>
      <c r="B146" s="130">
        <v>45278</v>
      </c>
      <c r="C146" s="130"/>
      <c r="D146" s="130" t="s">
        <v>40</v>
      </c>
      <c r="E146" s="152">
        <v>12100</v>
      </c>
      <c r="F146" s="152"/>
      <c r="G146" s="113">
        <f t="shared" ref="G146:G209" si="2">G145+E146-F146</f>
        <v>39149649.208399847</v>
      </c>
    </row>
    <row r="147" spans="1:7" s="7" customFormat="1" ht="18" thickTop="1" thickBot="1" x14ac:dyDescent="0.25">
      <c r="A147" s="74"/>
      <c r="B147" s="130">
        <v>45278</v>
      </c>
      <c r="C147" s="130"/>
      <c r="D147" s="130" t="s">
        <v>40</v>
      </c>
      <c r="E147" s="152">
        <v>142300</v>
      </c>
      <c r="F147" s="152"/>
      <c r="G147" s="113">
        <f t="shared" si="2"/>
        <v>39291949.208399847</v>
      </c>
    </row>
    <row r="148" spans="1:7" s="7" customFormat="1" ht="18" thickTop="1" thickBot="1" x14ac:dyDescent="0.25">
      <c r="A148" s="74"/>
      <c r="B148" s="130">
        <v>45278</v>
      </c>
      <c r="C148" s="130"/>
      <c r="D148" s="130" t="s">
        <v>40</v>
      </c>
      <c r="E148" s="152">
        <v>1700</v>
      </c>
      <c r="F148" s="152"/>
      <c r="G148" s="113">
        <f t="shared" si="2"/>
        <v>39293649.208399847</v>
      </c>
    </row>
    <row r="149" spans="1:7" s="7" customFormat="1" ht="18" thickTop="1" thickBot="1" x14ac:dyDescent="0.25">
      <c r="A149" s="74"/>
      <c r="B149" s="130">
        <v>45278</v>
      </c>
      <c r="C149" s="130"/>
      <c r="D149" s="130" t="s">
        <v>28</v>
      </c>
      <c r="E149" s="152">
        <v>31646.28</v>
      </c>
      <c r="F149" s="152">
        <v>838.86</v>
      </c>
      <c r="G149" s="113">
        <f t="shared" si="2"/>
        <v>39324456.628399849</v>
      </c>
    </row>
    <row r="150" spans="1:7" s="7" customFormat="1" ht="18" thickTop="1" thickBot="1" x14ac:dyDescent="0.25">
      <c r="A150" s="74"/>
      <c r="B150" s="130">
        <v>45278</v>
      </c>
      <c r="C150" s="130"/>
      <c r="D150" s="130" t="s">
        <v>72</v>
      </c>
      <c r="E150" s="152">
        <v>10300</v>
      </c>
      <c r="F150" s="152"/>
      <c r="G150" s="113">
        <f t="shared" si="2"/>
        <v>39334756.628399849</v>
      </c>
    </row>
    <row r="151" spans="1:7" s="7" customFormat="1" ht="18" thickTop="1" thickBot="1" x14ac:dyDescent="0.25">
      <c r="A151" s="74"/>
      <c r="B151" s="130">
        <v>45278</v>
      </c>
      <c r="C151" s="130"/>
      <c r="D151" s="130" t="s">
        <v>72</v>
      </c>
      <c r="E151" s="152">
        <v>103955.45</v>
      </c>
      <c r="F151" s="152"/>
      <c r="G151" s="113">
        <f t="shared" si="2"/>
        <v>39438712.078399852</v>
      </c>
    </row>
    <row r="152" spans="1:7" s="7" customFormat="1" ht="18" thickTop="1" thickBot="1" x14ac:dyDescent="0.25">
      <c r="A152" s="74"/>
      <c r="B152" s="130">
        <v>45278</v>
      </c>
      <c r="C152" s="130"/>
      <c r="D152" s="130" t="s">
        <v>72</v>
      </c>
      <c r="E152" s="152">
        <v>1963103.68</v>
      </c>
      <c r="F152" s="152"/>
      <c r="G152" s="113">
        <f t="shared" si="2"/>
        <v>41401815.758399852</v>
      </c>
    </row>
    <row r="153" spans="1:7" s="7" customFormat="1" ht="18" thickTop="1" thickBot="1" x14ac:dyDescent="0.25">
      <c r="A153" s="74"/>
      <c r="B153" s="130">
        <v>45278</v>
      </c>
      <c r="C153" s="130"/>
      <c r="D153" s="130" t="s">
        <v>72</v>
      </c>
      <c r="E153" s="152">
        <v>1423733.31</v>
      </c>
      <c r="F153" s="152"/>
      <c r="G153" s="113">
        <f t="shared" si="2"/>
        <v>42825549.068399854</v>
      </c>
    </row>
    <row r="154" spans="1:7" s="7" customFormat="1" ht="18" thickTop="1" thickBot="1" x14ac:dyDescent="0.25">
      <c r="A154" s="74"/>
      <c r="B154" s="156">
        <v>45278</v>
      </c>
      <c r="C154" s="157"/>
      <c r="D154" s="154" t="s">
        <v>72</v>
      </c>
      <c r="E154" s="155">
        <v>1582857.8</v>
      </c>
      <c r="F154" s="155"/>
      <c r="G154" s="113">
        <f t="shared" si="2"/>
        <v>44408406.868399851</v>
      </c>
    </row>
    <row r="155" spans="1:7" s="7" customFormat="1" ht="18" thickTop="1" thickBot="1" x14ac:dyDescent="0.25">
      <c r="A155" s="74"/>
      <c r="B155" s="130">
        <v>45278</v>
      </c>
      <c r="C155" s="130"/>
      <c r="D155" s="192" t="s">
        <v>72</v>
      </c>
      <c r="E155" s="152">
        <v>2138398.63</v>
      </c>
      <c r="F155" s="152"/>
      <c r="G155" s="113">
        <f t="shared" si="2"/>
        <v>46546805.498399854</v>
      </c>
    </row>
    <row r="156" spans="1:7" s="7" customFormat="1" ht="18" thickTop="1" thickBot="1" x14ac:dyDescent="0.25">
      <c r="A156" s="74"/>
      <c r="B156" s="151">
        <v>45278</v>
      </c>
      <c r="C156" s="130"/>
      <c r="D156" s="150" t="s">
        <v>72</v>
      </c>
      <c r="E156" s="152">
        <v>43365</v>
      </c>
      <c r="F156" s="152"/>
      <c r="G156" s="113">
        <f t="shared" si="2"/>
        <v>46590170.498399854</v>
      </c>
    </row>
    <row r="157" spans="1:7" s="7" customFormat="1" ht="18" thickTop="1" thickBot="1" x14ac:dyDescent="0.25">
      <c r="A157" s="74"/>
      <c r="B157" s="151">
        <v>45278</v>
      </c>
      <c r="C157" s="130"/>
      <c r="D157" s="150" t="s">
        <v>72</v>
      </c>
      <c r="E157" s="152">
        <v>3369751.08</v>
      </c>
      <c r="F157" s="152"/>
      <c r="G157" s="113">
        <f t="shared" si="2"/>
        <v>49959921.578399852</v>
      </c>
    </row>
    <row r="158" spans="1:7" s="7" customFormat="1" ht="18" thickTop="1" thickBot="1" x14ac:dyDescent="0.25">
      <c r="A158" s="74"/>
      <c r="B158" s="151">
        <v>45278</v>
      </c>
      <c r="C158" s="130"/>
      <c r="D158" s="150" t="s">
        <v>77</v>
      </c>
      <c r="E158" s="152">
        <v>5000</v>
      </c>
      <c r="F158" s="152"/>
      <c r="G158" s="113">
        <f t="shared" si="2"/>
        <v>49964921.578399852</v>
      </c>
    </row>
    <row r="159" spans="1:7" s="7" customFormat="1" ht="18" thickTop="1" thickBot="1" x14ac:dyDescent="0.25">
      <c r="A159" s="74"/>
      <c r="B159" s="153">
        <v>45278</v>
      </c>
      <c r="C159" s="149"/>
      <c r="D159" s="154" t="s">
        <v>22</v>
      </c>
      <c r="E159" s="149"/>
      <c r="F159" s="149">
        <v>23732794.52</v>
      </c>
      <c r="G159" s="113">
        <f t="shared" si="2"/>
        <v>26232127.058399852</v>
      </c>
    </row>
    <row r="160" spans="1:7" s="7" customFormat="1" ht="17.25" customHeight="1" thickTop="1" thickBot="1" x14ac:dyDescent="0.25">
      <c r="A160" s="74"/>
      <c r="B160" s="114">
        <v>45279</v>
      </c>
      <c r="C160" s="115"/>
      <c r="D160" s="111" t="s">
        <v>40</v>
      </c>
      <c r="E160" s="112">
        <v>39100</v>
      </c>
      <c r="F160" s="158"/>
      <c r="G160" s="113">
        <f t="shared" si="2"/>
        <v>26271227.058399852</v>
      </c>
    </row>
    <row r="161" spans="1:9" s="7" customFormat="1" ht="18" thickTop="1" thickBot="1" x14ac:dyDescent="0.25">
      <c r="A161" s="74"/>
      <c r="B161" s="120">
        <v>45279</v>
      </c>
      <c r="C161" s="121"/>
      <c r="D161" s="111" t="s">
        <v>40</v>
      </c>
      <c r="E161" s="112">
        <v>1370</v>
      </c>
      <c r="F161" s="158"/>
      <c r="G161" s="113">
        <f t="shared" si="2"/>
        <v>26272597.058399852</v>
      </c>
    </row>
    <row r="162" spans="1:9" s="7" customFormat="1" ht="18" thickTop="1" thickBot="1" x14ac:dyDescent="0.25">
      <c r="A162" s="74"/>
      <c r="B162" s="120">
        <v>45279</v>
      </c>
      <c r="C162" s="121"/>
      <c r="D162" s="111" t="s">
        <v>40</v>
      </c>
      <c r="E162" s="112">
        <v>6625</v>
      </c>
      <c r="F162" s="158"/>
      <c r="G162" s="113">
        <f t="shared" si="2"/>
        <v>26279222.058399852</v>
      </c>
    </row>
    <row r="163" spans="1:9" s="7" customFormat="1" ht="18" thickTop="1" thickBot="1" x14ac:dyDescent="0.25">
      <c r="A163" s="74"/>
      <c r="B163" s="120">
        <v>45279</v>
      </c>
      <c r="C163" s="121"/>
      <c r="D163" s="111" t="s">
        <v>40</v>
      </c>
      <c r="E163" s="112">
        <v>120365</v>
      </c>
      <c r="F163" s="158"/>
      <c r="G163" s="113">
        <f t="shared" si="2"/>
        <v>26399587.058399852</v>
      </c>
    </row>
    <row r="164" spans="1:9" s="7" customFormat="1" ht="18" thickTop="1" thickBot="1" x14ac:dyDescent="0.25">
      <c r="A164" s="74"/>
      <c r="B164" s="120">
        <v>45279</v>
      </c>
      <c r="C164" s="121"/>
      <c r="D164" s="111" t="s">
        <v>40</v>
      </c>
      <c r="E164" s="112">
        <v>1271</v>
      </c>
      <c r="F164" s="158"/>
      <c r="G164" s="113">
        <f t="shared" si="2"/>
        <v>26400858.058399852</v>
      </c>
    </row>
    <row r="165" spans="1:9" s="7" customFormat="1" ht="18" thickTop="1" thickBot="1" x14ac:dyDescent="0.25">
      <c r="A165" s="74"/>
      <c r="B165" s="120">
        <v>45279</v>
      </c>
      <c r="C165" s="121"/>
      <c r="D165" s="111" t="s">
        <v>40</v>
      </c>
      <c r="E165" s="112">
        <v>39147</v>
      </c>
      <c r="F165" s="158"/>
      <c r="G165" s="113">
        <f t="shared" si="2"/>
        <v>26440005.058399852</v>
      </c>
    </row>
    <row r="166" spans="1:9" s="7" customFormat="1" ht="18" thickTop="1" thickBot="1" x14ac:dyDescent="0.25">
      <c r="A166" s="74"/>
      <c r="B166" s="120">
        <v>45279</v>
      </c>
      <c r="C166" s="121"/>
      <c r="D166" s="111" t="s">
        <v>28</v>
      </c>
      <c r="E166" s="112">
        <v>44808.2</v>
      </c>
      <c r="F166" s="158">
        <v>1127</v>
      </c>
      <c r="G166" s="113">
        <f t="shared" si="2"/>
        <v>26483686.258399852</v>
      </c>
    </row>
    <row r="167" spans="1:9" s="7" customFormat="1" ht="24.75" customHeight="1" thickTop="1" thickBot="1" x14ac:dyDescent="0.25">
      <c r="A167" s="74"/>
      <c r="B167" s="120">
        <v>45279</v>
      </c>
      <c r="C167" s="121"/>
      <c r="D167" s="111" t="s">
        <v>49</v>
      </c>
      <c r="E167" s="112">
        <v>1980</v>
      </c>
      <c r="F167" s="158">
        <v>84.4</v>
      </c>
      <c r="G167" s="113">
        <f t="shared" si="2"/>
        <v>26485581.858399853</v>
      </c>
    </row>
    <row r="168" spans="1:9" s="7" customFormat="1" ht="46.5" thickTop="1" thickBot="1" x14ac:dyDescent="0.25">
      <c r="A168" s="74"/>
      <c r="B168" s="120">
        <v>45279</v>
      </c>
      <c r="C168" s="121"/>
      <c r="D168" s="111" t="s">
        <v>356</v>
      </c>
      <c r="E168" s="112">
        <v>26220</v>
      </c>
      <c r="F168" s="158"/>
      <c r="G168" s="113">
        <f t="shared" si="2"/>
        <v>26511801.858399853</v>
      </c>
    </row>
    <row r="169" spans="1:9" s="7" customFormat="1" ht="61.5" thickTop="1" thickBot="1" x14ac:dyDescent="0.25">
      <c r="A169" s="74"/>
      <c r="B169" s="120">
        <v>45279</v>
      </c>
      <c r="C169" s="121"/>
      <c r="D169" s="111" t="s">
        <v>357</v>
      </c>
      <c r="E169" s="112">
        <v>36600</v>
      </c>
      <c r="F169" s="158"/>
      <c r="G169" s="113">
        <f t="shared" si="2"/>
        <v>26548401.858399853</v>
      </c>
    </row>
    <row r="170" spans="1:9" s="7" customFormat="1" ht="18" thickTop="1" thickBot="1" x14ac:dyDescent="0.25">
      <c r="A170" s="74"/>
      <c r="B170" s="120">
        <v>45279</v>
      </c>
      <c r="C170" s="121"/>
      <c r="D170" s="111" t="s">
        <v>43</v>
      </c>
      <c r="E170" s="112">
        <v>104737.69</v>
      </c>
      <c r="F170" s="158"/>
      <c r="G170" s="113">
        <f t="shared" si="2"/>
        <v>26653139.548399854</v>
      </c>
    </row>
    <row r="171" spans="1:9" s="7" customFormat="1" ht="18" thickTop="1" thickBot="1" x14ac:dyDescent="0.25">
      <c r="A171" s="74"/>
      <c r="B171" s="120">
        <v>45279</v>
      </c>
      <c r="C171" s="121"/>
      <c r="D171" s="111" t="s">
        <v>22</v>
      </c>
      <c r="E171" s="112"/>
      <c r="F171" s="158">
        <v>685650.03</v>
      </c>
      <c r="G171" s="113">
        <f t="shared" si="2"/>
        <v>25967489.518399853</v>
      </c>
    </row>
    <row r="172" spans="1:9" s="7" customFormat="1" ht="18" thickTop="1" thickBot="1" x14ac:dyDescent="0.25">
      <c r="A172" s="74"/>
      <c r="B172" s="120">
        <v>45280</v>
      </c>
      <c r="C172" s="121"/>
      <c r="D172" s="111" t="s">
        <v>40</v>
      </c>
      <c r="E172" s="112">
        <v>40550</v>
      </c>
      <c r="F172" s="158"/>
      <c r="G172" s="113">
        <f t="shared" si="2"/>
        <v>26008039.518399853</v>
      </c>
      <c r="H172" s="190"/>
      <c r="I172" s="101"/>
    </row>
    <row r="173" spans="1:9" s="7" customFormat="1" ht="18" thickTop="1" thickBot="1" x14ac:dyDescent="0.25">
      <c r="A173" s="74"/>
      <c r="B173" s="120">
        <v>45280</v>
      </c>
      <c r="C173" s="121"/>
      <c r="D173" s="111" t="s">
        <v>40</v>
      </c>
      <c r="E173" s="112">
        <v>34810</v>
      </c>
      <c r="F173" s="158"/>
      <c r="G173" s="113">
        <f t="shared" si="2"/>
        <v>26042849.518399853</v>
      </c>
    </row>
    <row r="174" spans="1:9" s="7" customFormat="1" ht="18" thickTop="1" thickBot="1" x14ac:dyDescent="0.25">
      <c r="A174" s="74"/>
      <c r="B174" s="120">
        <v>45280</v>
      </c>
      <c r="C174" s="121"/>
      <c r="D174" s="111" t="s">
        <v>40</v>
      </c>
      <c r="E174" s="112">
        <v>2450</v>
      </c>
      <c r="F174" s="158"/>
      <c r="G174" s="113">
        <f t="shared" si="2"/>
        <v>26045299.518399853</v>
      </c>
    </row>
    <row r="175" spans="1:9" s="7" customFormat="1" ht="18" thickTop="1" thickBot="1" x14ac:dyDescent="0.25">
      <c r="A175" s="74"/>
      <c r="B175" s="120">
        <v>45280</v>
      </c>
      <c r="C175" s="121"/>
      <c r="D175" s="111" t="s">
        <v>40</v>
      </c>
      <c r="E175" s="112">
        <v>12670</v>
      </c>
      <c r="F175" s="158"/>
      <c r="G175" s="113">
        <f t="shared" si="2"/>
        <v>26057969.518399853</v>
      </c>
    </row>
    <row r="176" spans="1:9" s="7" customFormat="1" ht="18" thickTop="1" thickBot="1" x14ac:dyDescent="0.25">
      <c r="A176" s="74"/>
      <c r="B176" s="120">
        <v>45280</v>
      </c>
      <c r="C176" s="121"/>
      <c r="D176" s="111" t="s">
        <v>40</v>
      </c>
      <c r="E176" s="112">
        <v>5295</v>
      </c>
      <c r="F176" s="158"/>
      <c r="G176" s="113">
        <f t="shared" si="2"/>
        <v>26063264.518399853</v>
      </c>
    </row>
    <row r="177" spans="1:7" s="7" customFormat="1" ht="18" thickTop="1" thickBot="1" x14ac:dyDescent="0.25">
      <c r="A177" s="74"/>
      <c r="B177" s="120">
        <v>45280</v>
      </c>
      <c r="C177" s="121"/>
      <c r="D177" s="111" t="s">
        <v>40</v>
      </c>
      <c r="E177" s="112">
        <v>26159</v>
      </c>
      <c r="F177" s="158"/>
      <c r="G177" s="113">
        <f t="shared" si="2"/>
        <v>26089423.518399853</v>
      </c>
    </row>
    <row r="178" spans="1:7" s="7" customFormat="1" ht="18" thickTop="1" thickBot="1" x14ac:dyDescent="0.25">
      <c r="A178" s="74"/>
      <c r="B178" s="120">
        <v>45280</v>
      </c>
      <c r="C178" s="121"/>
      <c r="D178" s="111" t="s">
        <v>40</v>
      </c>
      <c r="E178" s="112">
        <v>100</v>
      </c>
      <c r="F178" s="158"/>
      <c r="G178" s="113">
        <f t="shared" si="2"/>
        <v>26089523.518399853</v>
      </c>
    </row>
    <row r="179" spans="1:7" s="7" customFormat="1" ht="18" thickTop="1" thickBot="1" x14ac:dyDescent="0.25">
      <c r="A179" s="74"/>
      <c r="B179" s="120">
        <v>45280</v>
      </c>
      <c r="C179" s="121"/>
      <c r="D179" s="111" t="s">
        <v>28</v>
      </c>
      <c r="E179" s="112">
        <v>54219.54</v>
      </c>
      <c r="F179" s="158">
        <v>1432.11</v>
      </c>
      <c r="G179" s="113">
        <f t="shared" si="2"/>
        <v>26142310.948399853</v>
      </c>
    </row>
    <row r="180" spans="1:7" s="7" customFormat="1" ht="18" thickTop="1" thickBot="1" x14ac:dyDescent="0.25">
      <c r="A180" s="74"/>
      <c r="B180" s="120">
        <v>45280</v>
      </c>
      <c r="C180" s="121"/>
      <c r="D180" s="111" t="s">
        <v>41</v>
      </c>
      <c r="E180" s="112">
        <v>23800.63</v>
      </c>
      <c r="F180" s="158"/>
      <c r="G180" s="113">
        <f t="shared" si="2"/>
        <v>26166111.578399852</v>
      </c>
    </row>
    <row r="181" spans="1:7" s="7" customFormat="1" ht="18" thickTop="1" thickBot="1" x14ac:dyDescent="0.25">
      <c r="A181" s="74"/>
      <c r="B181" s="120">
        <v>45280</v>
      </c>
      <c r="C181" s="121"/>
      <c r="D181" s="111" t="s">
        <v>56</v>
      </c>
      <c r="E181" s="112">
        <v>715706.45</v>
      </c>
      <c r="F181" s="158"/>
      <c r="G181" s="113">
        <f t="shared" si="2"/>
        <v>26881818.028399851</v>
      </c>
    </row>
    <row r="182" spans="1:7" s="7" customFormat="1" ht="18" thickTop="1" thickBot="1" x14ac:dyDescent="0.25">
      <c r="A182" s="74"/>
      <c r="B182" s="120">
        <v>45280</v>
      </c>
      <c r="C182" s="121"/>
      <c r="D182" s="111" t="s">
        <v>41</v>
      </c>
      <c r="E182" s="112">
        <v>15531.76</v>
      </c>
      <c r="F182" s="158"/>
      <c r="G182" s="113">
        <f t="shared" si="2"/>
        <v>26897349.788399853</v>
      </c>
    </row>
    <row r="183" spans="1:7" s="7" customFormat="1" ht="18" thickTop="1" thickBot="1" x14ac:dyDescent="0.25">
      <c r="A183" s="74"/>
      <c r="B183" s="120">
        <v>45280</v>
      </c>
      <c r="C183" s="121"/>
      <c r="D183" s="111" t="s">
        <v>41</v>
      </c>
      <c r="E183" s="112">
        <v>279661.15000000002</v>
      </c>
      <c r="F183" s="158"/>
      <c r="G183" s="113">
        <f t="shared" si="2"/>
        <v>27177010.938399851</v>
      </c>
    </row>
    <row r="184" spans="1:7" s="7" customFormat="1" ht="18" thickTop="1" thickBot="1" x14ac:dyDescent="0.25">
      <c r="A184" s="74"/>
      <c r="B184" s="120">
        <v>45280</v>
      </c>
      <c r="C184" s="121"/>
      <c r="D184" s="111" t="s">
        <v>41</v>
      </c>
      <c r="E184" s="112">
        <v>2548780.88</v>
      </c>
      <c r="F184" s="158"/>
      <c r="G184" s="113">
        <f t="shared" si="2"/>
        <v>29725791.81839985</v>
      </c>
    </row>
    <row r="185" spans="1:7" s="7" customFormat="1" ht="21.75" customHeight="1" thickTop="1" thickBot="1" x14ac:dyDescent="0.25">
      <c r="A185" s="74"/>
      <c r="B185" s="120">
        <v>45280</v>
      </c>
      <c r="C185" s="121"/>
      <c r="D185" s="111" t="s">
        <v>41</v>
      </c>
      <c r="E185" s="112">
        <v>898893.5</v>
      </c>
      <c r="F185" s="158"/>
      <c r="G185" s="113">
        <f t="shared" si="2"/>
        <v>30624685.31839985</v>
      </c>
    </row>
    <row r="186" spans="1:7" s="7" customFormat="1" ht="18" thickTop="1" thickBot="1" x14ac:dyDescent="0.25">
      <c r="A186" s="74"/>
      <c r="B186" s="120">
        <v>45280</v>
      </c>
      <c r="C186" s="121"/>
      <c r="D186" s="111" t="s">
        <v>41</v>
      </c>
      <c r="E186" s="112">
        <v>25531.77</v>
      </c>
      <c r="F186" s="158"/>
      <c r="G186" s="113">
        <f t="shared" si="2"/>
        <v>30650217.08839985</v>
      </c>
    </row>
    <row r="187" spans="1:7" s="7" customFormat="1" ht="18" thickTop="1" thickBot="1" x14ac:dyDescent="0.25">
      <c r="A187" s="74"/>
      <c r="B187" s="120">
        <v>45280</v>
      </c>
      <c r="C187" s="121"/>
      <c r="D187" s="111" t="s">
        <v>41</v>
      </c>
      <c r="E187" s="112">
        <v>20032.11</v>
      </c>
      <c r="F187" s="158"/>
      <c r="G187" s="113">
        <f t="shared" si="2"/>
        <v>30670249.198399849</v>
      </c>
    </row>
    <row r="188" spans="1:7" s="7" customFormat="1" ht="18" thickTop="1" thickBot="1" x14ac:dyDescent="0.25">
      <c r="A188" s="74"/>
      <c r="B188" s="120">
        <v>45280</v>
      </c>
      <c r="C188" s="121"/>
      <c r="D188" s="111" t="s">
        <v>41</v>
      </c>
      <c r="E188" s="112">
        <v>288</v>
      </c>
      <c r="F188" s="158"/>
      <c r="G188" s="113">
        <f t="shared" si="2"/>
        <v>30670537.198399849</v>
      </c>
    </row>
    <row r="189" spans="1:7" s="7" customFormat="1" ht="18" thickTop="1" thickBot="1" x14ac:dyDescent="0.25">
      <c r="A189" s="74"/>
      <c r="B189" s="120">
        <v>45280</v>
      </c>
      <c r="C189" s="121"/>
      <c r="D189" s="111" t="s">
        <v>22</v>
      </c>
      <c r="E189" s="112"/>
      <c r="F189" s="158">
        <v>723426.28</v>
      </c>
      <c r="G189" s="113">
        <f t="shared" si="2"/>
        <v>29947110.918399848</v>
      </c>
    </row>
    <row r="190" spans="1:7" s="7" customFormat="1" ht="18" thickTop="1" thickBot="1" x14ac:dyDescent="0.25">
      <c r="A190" s="74"/>
      <c r="B190" s="120">
        <v>45281</v>
      </c>
      <c r="C190" s="121"/>
      <c r="D190" s="111" t="s">
        <v>40</v>
      </c>
      <c r="E190" s="112">
        <v>72585</v>
      </c>
      <c r="F190" s="158"/>
      <c r="G190" s="113">
        <f t="shared" si="2"/>
        <v>30019695.918399848</v>
      </c>
    </row>
    <row r="191" spans="1:7" s="7" customFormat="1" ht="18" thickTop="1" thickBot="1" x14ac:dyDescent="0.25">
      <c r="A191" s="74"/>
      <c r="B191" s="120">
        <v>45281</v>
      </c>
      <c r="C191" s="121"/>
      <c r="D191" s="111" t="s">
        <v>40</v>
      </c>
      <c r="E191" s="112">
        <v>39040</v>
      </c>
      <c r="F191" s="158"/>
      <c r="G191" s="113">
        <f t="shared" si="2"/>
        <v>30058735.918399848</v>
      </c>
    </row>
    <row r="192" spans="1:7" s="7" customFormat="1" ht="21.75" customHeight="1" thickTop="1" thickBot="1" x14ac:dyDescent="0.25">
      <c r="A192" s="74"/>
      <c r="B192" s="120">
        <v>45281</v>
      </c>
      <c r="C192" s="121"/>
      <c r="D192" s="111" t="s">
        <v>40</v>
      </c>
      <c r="E192" s="112">
        <v>6966</v>
      </c>
      <c r="F192" s="158"/>
      <c r="G192" s="113">
        <f t="shared" si="2"/>
        <v>30065701.918399848</v>
      </c>
    </row>
    <row r="193" spans="1:7" s="7" customFormat="1" ht="18" thickTop="1" thickBot="1" x14ac:dyDescent="0.25">
      <c r="A193" s="74"/>
      <c r="B193" s="120">
        <v>45281</v>
      </c>
      <c r="C193" s="121"/>
      <c r="D193" s="111" t="s">
        <v>40</v>
      </c>
      <c r="E193" s="112">
        <v>6800</v>
      </c>
      <c r="F193" s="158"/>
      <c r="G193" s="113">
        <f t="shared" si="2"/>
        <v>30072501.918399848</v>
      </c>
    </row>
    <row r="194" spans="1:7" s="7" customFormat="1" ht="18" thickTop="1" thickBot="1" x14ac:dyDescent="0.25">
      <c r="A194" s="74"/>
      <c r="B194" s="120">
        <v>45281</v>
      </c>
      <c r="C194" s="121"/>
      <c r="D194" s="111" t="s">
        <v>40</v>
      </c>
      <c r="E194" s="112">
        <v>6450</v>
      </c>
      <c r="F194" s="158"/>
      <c r="G194" s="113">
        <f t="shared" si="2"/>
        <v>30078951.918399848</v>
      </c>
    </row>
    <row r="195" spans="1:7" s="7" customFormat="1" ht="18" thickTop="1" thickBot="1" x14ac:dyDescent="0.25">
      <c r="A195" s="74"/>
      <c r="B195" s="120">
        <v>45281</v>
      </c>
      <c r="C195" s="121"/>
      <c r="D195" s="111" t="s">
        <v>40</v>
      </c>
      <c r="E195" s="112">
        <v>79526</v>
      </c>
      <c r="F195" s="158"/>
      <c r="G195" s="113">
        <f t="shared" si="2"/>
        <v>30158477.918399848</v>
      </c>
    </row>
    <row r="196" spans="1:7" s="7" customFormat="1" ht="18" thickTop="1" thickBot="1" x14ac:dyDescent="0.25">
      <c r="A196" s="74"/>
      <c r="B196" s="120">
        <v>45281</v>
      </c>
      <c r="C196" s="121"/>
      <c r="D196" s="213" t="s">
        <v>40</v>
      </c>
      <c r="E196" s="112">
        <v>8000</v>
      </c>
      <c r="F196" s="158"/>
      <c r="G196" s="113">
        <f t="shared" si="2"/>
        <v>30166477.918399848</v>
      </c>
    </row>
    <row r="197" spans="1:7" s="7" customFormat="1" ht="18" thickTop="1" thickBot="1" x14ac:dyDescent="0.25">
      <c r="A197" s="74"/>
      <c r="B197" s="120">
        <v>45281</v>
      </c>
      <c r="C197" s="121"/>
      <c r="D197" s="111" t="s">
        <v>28</v>
      </c>
      <c r="E197" s="112">
        <v>78286.039999999994</v>
      </c>
      <c r="F197" s="158">
        <v>2009.39</v>
      </c>
      <c r="G197" s="113">
        <f t="shared" si="2"/>
        <v>30242754.568399847</v>
      </c>
    </row>
    <row r="198" spans="1:7" s="7" customFormat="1" ht="31.5" thickTop="1" thickBot="1" x14ac:dyDescent="0.25">
      <c r="A198" s="74"/>
      <c r="B198" s="120">
        <v>45281</v>
      </c>
      <c r="C198" s="121"/>
      <c r="D198" s="111" t="s">
        <v>49</v>
      </c>
      <c r="E198" s="112">
        <v>317</v>
      </c>
      <c r="F198" s="158">
        <v>34.51</v>
      </c>
      <c r="G198" s="113">
        <f t="shared" si="2"/>
        <v>30243037.058399845</v>
      </c>
    </row>
    <row r="199" spans="1:7" s="7" customFormat="1" ht="18" thickTop="1" thickBot="1" x14ac:dyDescent="0.25">
      <c r="A199" s="74"/>
      <c r="B199" s="120">
        <v>45281</v>
      </c>
      <c r="C199" s="121"/>
      <c r="D199" s="111" t="s">
        <v>358</v>
      </c>
      <c r="E199" s="112">
        <v>18205.93</v>
      </c>
      <c r="F199" s="158"/>
      <c r="G199" s="113">
        <f t="shared" si="2"/>
        <v>30261242.988399845</v>
      </c>
    </row>
    <row r="200" spans="1:7" s="7" customFormat="1" ht="18" thickTop="1" thickBot="1" x14ac:dyDescent="0.25">
      <c r="A200" s="74"/>
      <c r="B200" s="120">
        <v>45281</v>
      </c>
      <c r="C200" s="121"/>
      <c r="D200" s="111" t="s">
        <v>358</v>
      </c>
      <c r="E200" s="112">
        <v>18761.55</v>
      </c>
      <c r="F200" s="158"/>
      <c r="G200" s="113">
        <f t="shared" si="2"/>
        <v>30280004.538399845</v>
      </c>
    </row>
    <row r="201" spans="1:7" s="7" customFormat="1" ht="18" thickTop="1" thickBot="1" x14ac:dyDescent="0.25">
      <c r="A201" s="74"/>
      <c r="B201" s="120">
        <v>45281</v>
      </c>
      <c r="C201" s="121"/>
      <c r="D201" s="111" t="s">
        <v>22</v>
      </c>
      <c r="E201" s="112"/>
      <c r="F201" s="158">
        <v>8975739.0600000005</v>
      </c>
      <c r="G201" s="113">
        <f t="shared" si="2"/>
        <v>21304265.478399843</v>
      </c>
    </row>
    <row r="202" spans="1:7" s="7" customFormat="1" ht="18" thickTop="1" thickBot="1" x14ac:dyDescent="0.25">
      <c r="A202" s="74"/>
      <c r="B202" s="120">
        <v>45282</v>
      </c>
      <c r="C202" s="121"/>
      <c r="D202" s="111" t="s">
        <v>40</v>
      </c>
      <c r="E202" s="112">
        <v>80080</v>
      </c>
      <c r="F202" s="158"/>
      <c r="G202" s="113">
        <f t="shared" si="2"/>
        <v>21384345.478399843</v>
      </c>
    </row>
    <row r="203" spans="1:7" s="7" customFormat="1" ht="18" thickTop="1" thickBot="1" x14ac:dyDescent="0.25">
      <c r="A203" s="74"/>
      <c r="B203" s="120">
        <v>45282</v>
      </c>
      <c r="C203" s="121"/>
      <c r="D203" s="111" t="s">
        <v>40</v>
      </c>
      <c r="E203" s="112">
        <v>1465</v>
      </c>
      <c r="F203" s="158"/>
      <c r="G203" s="113">
        <f t="shared" si="2"/>
        <v>21385810.478399843</v>
      </c>
    </row>
    <row r="204" spans="1:7" s="7" customFormat="1" ht="18" thickTop="1" thickBot="1" x14ac:dyDescent="0.25">
      <c r="A204" s="74"/>
      <c r="B204" s="120">
        <v>45282</v>
      </c>
      <c r="C204" s="121"/>
      <c r="D204" s="111" t="s">
        <v>40</v>
      </c>
      <c r="E204" s="112">
        <v>17100</v>
      </c>
      <c r="F204" s="158"/>
      <c r="G204" s="113">
        <f t="shared" si="2"/>
        <v>21402910.478399843</v>
      </c>
    </row>
    <row r="205" spans="1:7" s="7" customFormat="1" ht="18" thickTop="1" thickBot="1" x14ac:dyDescent="0.25">
      <c r="A205" s="74"/>
      <c r="B205" s="120">
        <v>45282</v>
      </c>
      <c r="C205" s="121"/>
      <c r="D205" s="111" t="s">
        <v>40</v>
      </c>
      <c r="E205" s="112">
        <v>24985</v>
      </c>
      <c r="F205" s="158"/>
      <c r="G205" s="113">
        <f t="shared" si="2"/>
        <v>21427895.478399843</v>
      </c>
    </row>
    <row r="206" spans="1:7" s="7" customFormat="1" ht="18" thickTop="1" thickBot="1" x14ac:dyDescent="0.25">
      <c r="A206" s="74"/>
      <c r="B206" s="120">
        <v>45282</v>
      </c>
      <c r="C206" s="121"/>
      <c r="D206" s="111" t="s">
        <v>40</v>
      </c>
      <c r="E206" s="112">
        <v>2324</v>
      </c>
      <c r="F206" s="158"/>
      <c r="G206" s="113">
        <f t="shared" si="2"/>
        <v>21430219.478399843</v>
      </c>
    </row>
    <row r="207" spans="1:7" s="7" customFormat="1" ht="18" thickTop="1" thickBot="1" x14ac:dyDescent="0.25">
      <c r="A207" s="74"/>
      <c r="B207" s="120">
        <v>45282</v>
      </c>
      <c r="C207" s="121"/>
      <c r="D207" s="111" t="s">
        <v>40</v>
      </c>
      <c r="E207" s="112">
        <v>15810</v>
      </c>
      <c r="F207" s="158"/>
      <c r="G207" s="113">
        <f t="shared" si="2"/>
        <v>21446029.478399843</v>
      </c>
    </row>
    <row r="208" spans="1:7" s="7" customFormat="1" ht="18" thickTop="1" thickBot="1" x14ac:dyDescent="0.25">
      <c r="A208" s="74"/>
      <c r="B208" s="120">
        <v>45282</v>
      </c>
      <c r="C208" s="121"/>
      <c r="D208" s="111" t="s">
        <v>40</v>
      </c>
      <c r="E208" s="112">
        <v>2232</v>
      </c>
      <c r="F208" s="158"/>
      <c r="G208" s="113">
        <f t="shared" si="2"/>
        <v>21448261.478399843</v>
      </c>
    </row>
    <row r="209" spans="1:7" s="7" customFormat="1" ht="18" thickTop="1" thickBot="1" x14ac:dyDescent="0.25">
      <c r="A209" s="74"/>
      <c r="B209" s="120">
        <v>45282</v>
      </c>
      <c r="C209" s="121"/>
      <c r="D209" s="111" t="s">
        <v>28</v>
      </c>
      <c r="E209" s="112">
        <v>94111.32</v>
      </c>
      <c r="F209" s="158">
        <v>2496.25</v>
      </c>
      <c r="G209" s="113">
        <f t="shared" si="2"/>
        <v>21539876.548399843</v>
      </c>
    </row>
    <row r="210" spans="1:7" s="7" customFormat="1" ht="31.5" thickTop="1" thickBot="1" x14ac:dyDescent="0.25">
      <c r="A210" s="74"/>
      <c r="B210" s="120">
        <v>45282</v>
      </c>
      <c r="C210" s="121"/>
      <c r="D210" s="111" t="s">
        <v>49</v>
      </c>
      <c r="E210" s="112">
        <v>17705.59</v>
      </c>
      <c r="F210" s="158">
        <v>556.16769999999997</v>
      </c>
      <c r="G210" s="113">
        <f t="shared" ref="G210:G258" si="3">G209+E210-F210</f>
        <v>21557025.970699843</v>
      </c>
    </row>
    <row r="211" spans="1:7" s="7" customFormat="1" ht="18" thickTop="1" thickBot="1" x14ac:dyDescent="0.25">
      <c r="A211" s="74"/>
      <c r="B211" s="120">
        <v>45282</v>
      </c>
      <c r="C211" s="121"/>
      <c r="D211" s="111" t="s">
        <v>71</v>
      </c>
      <c r="E211" s="112">
        <v>75688.44</v>
      </c>
      <c r="F211" s="158"/>
      <c r="G211" s="113">
        <f t="shared" si="3"/>
        <v>21632714.410699844</v>
      </c>
    </row>
    <row r="212" spans="1:7" s="7" customFormat="1" ht="18" thickTop="1" thickBot="1" x14ac:dyDescent="0.25">
      <c r="A212" s="74"/>
      <c r="B212" s="120">
        <v>45283</v>
      </c>
      <c r="C212" s="121"/>
      <c r="D212" s="111" t="s">
        <v>40</v>
      </c>
      <c r="E212" s="112"/>
      <c r="F212" s="158"/>
      <c r="G212" s="113">
        <f t="shared" si="3"/>
        <v>21632714.410699844</v>
      </c>
    </row>
    <row r="213" spans="1:7" s="7" customFormat="1" ht="18" thickTop="1" thickBot="1" x14ac:dyDescent="0.25">
      <c r="A213" s="74"/>
      <c r="B213" s="120">
        <v>45284</v>
      </c>
      <c r="C213" s="121"/>
      <c r="D213" s="111" t="s">
        <v>40</v>
      </c>
      <c r="E213" s="112">
        <v>1000</v>
      </c>
      <c r="F213" s="158"/>
      <c r="G213" s="113">
        <f t="shared" si="3"/>
        <v>21633714.410699844</v>
      </c>
    </row>
    <row r="214" spans="1:7" s="7" customFormat="1" ht="18" thickTop="1" thickBot="1" x14ac:dyDescent="0.25">
      <c r="A214" s="74"/>
      <c r="B214" s="120">
        <v>45284</v>
      </c>
      <c r="C214" s="121"/>
      <c r="D214" s="214" t="s">
        <v>28</v>
      </c>
      <c r="E214" s="112">
        <v>7500</v>
      </c>
      <c r="F214" s="158">
        <v>187.5</v>
      </c>
      <c r="G214" s="113">
        <f t="shared" si="3"/>
        <v>21641026.910699844</v>
      </c>
    </row>
    <row r="215" spans="1:7" s="7" customFormat="1" ht="18" thickTop="1" thickBot="1" x14ac:dyDescent="0.25">
      <c r="A215" s="74"/>
      <c r="B215" s="120">
        <v>45285</v>
      </c>
      <c r="C215" s="121"/>
      <c r="D215" s="111" t="s">
        <v>40</v>
      </c>
      <c r="E215" s="112">
        <v>500</v>
      </c>
      <c r="F215" s="158"/>
      <c r="G215" s="113">
        <f t="shared" si="3"/>
        <v>21641526.910699844</v>
      </c>
    </row>
    <row r="216" spans="1:7" s="7" customFormat="1" ht="18" thickTop="1" thickBot="1" x14ac:dyDescent="0.25">
      <c r="A216" s="74"/>
      <c r="B216" s="120">
        <v>45286</v>
      </c>
      <c r="C216" s="121"/>
      <c r="D216" s="111" t="s">
        <v>40</v>
      </c>
      <c r="E216" s="112">
        <v>122760</v>
      </c>
      <c r="F216" s="158"/>
      <c r="G216" s="113">
        <f t="shared" si="3"/>
        <v>21764286.910699844</v>
      </c>
    </row>
    <row r="217" spans="1:7" s="7" customFormat="1" ht="19.5" customHeight="1" thickTop="1" thickBot="1" x14ac:dyDescent="0.25">
      <c r="A217" s="74"/>
      <c r="B217" s="120">
        <v>45286</v>
      </c>
      <c r="C217" s="121"/>
      <c r="D217" s="111" t="s">
        <v>40</v>
      </c>
      <c r="E217" s="112">
        <v>55870</v>
      </c>
      <c r="F217" s="158"/>
      <c r="G217" s="113">
        <f t="shared" si="3"/>
        <v>21820156.910699844</v>
      </c>
    </row>
    <row r="218" spans="1:7" s="7" customFormat="1" ht="24.75" customHeight="1" thickTop="1" thickBot="1" x14ac:dyDescent="0.25">
      <c r="A218" s="74"/>
      <c r="B218" s="120">
        <v>45286</v>
      </c>
      <c r="C218" s="121"/>
      <c r="D218" s="111" t="s">
        <v>40</v>
      </c>
      <c r="E218" s="112">
        <v>4200</v>
      </c>
      <c r="F218" s="158"/>
      <c r="G218" s="113">
        <f t="shared" si="3"/>
        <v>21824356.910699844</v>
      </c>
    </row>
    <row r="219" spans="1:7" s="7" customFormat="1" ht="18" thickTop="1" thickBot="1" x14ac:dyDescent="0.25">
      <c r="A219" s="74"/>
      <c r="B219" s="120">
        <v>45286</v>
      </c>
      <c r="C219" s="121"/>
      <c r="D219" s="111" t="s">
        <v>40</v>
      </c>
      <c r="E219" s="112">
        <v>14680</v>
      </c>
      <c r="F219" s="158"/>
      <c r="G219" s="113">
        <f t="shared" si="3"/>
        <v>21839036.910699844</v>
      </c>
    </row>
    <row r="220" spans="1:7" s="7" customFormat="1" ht="18" thickTop="1" thickBot="1" x14ac:dyDescent="0.25">
      <c r="A220" s="74"/>
      <c r="B220" s="120">
        <v>45286</v>
      </c>
      <c r="C220" s="121"/>
      <c r="D220" s="111" t="s">
        <v>40</v>
      </c>
      <c r="E220" s="112">
        <v>6740</v>
      </c>
      <c r="F220" s="158"/>
      <c r="G220" s="113">
        <f t="shared" si="3"/>
        <v>21845776.910699844</v>
      </c>
    </row>
    <row r="221" spans="1:7" s="7" customFormat="1" ht="18" thickTop="1" thickBot="1" x14ac:dyDescent="0.25">
      <c r="A221" s="74"/>
      <c r="B221" s="120">
        <v>45286</v>
      </c>
      <c r="C221" s="121"/>
      <c r="D221" s="111" t="s">
        <v>40</v>
      </c>
      <c r="E221" s="112">
        <v>17717</v>
      </c>
      <c r="F221" s="158"/>
      <c r="G221" s="113">
        <f t="shared" si="3"/>
        <v>21863493.910699844</v>
      </c>
    </row>
    <row r="222" spans="1:7" s="7" customFormat="1" ht="18" thickTop="1" thickBot="1" x14ac:dyDescent="0.25">
      <c r="A222" s="74"/>
      <c r="B222" s="120">
        <v>45286</v>
      </c>
      <c r="C222" s="121"/>
      <c r="D222" s="111" t="s">
        <v>28</v>
      </c>
      <c r="E222" s="112">
        <v>59527.69</v>
      </c>
      <c r="F222" s="158">
        <v>1556.77</v>
      </c>
      <c r="G222" s="113">
        <f t="shared" si="3"/>
        <v>21921464.830699846</v>
      </c>
    </row>
    <row r="223" spans="1:7" s="7" customFormat="1" ht="18" thickTop="1" thickBot="1" x14ac:dyDescent="0.25">
      <c r="A223" s="74"/>
      <c r="B223" s="120">
        <v>45286</v>
      </c>
      <c r="C223" s="121"/>
      <c r="D223" s="111" t="s">
        <v>359</v>
      </c>
      <c r="E223" s="112">
        <v>71938.880000000005</v>
      </c>
      <c r="F223" s="158"/>
      <c r="G223" s="113">
        <f t="shared" si="3"/>
        <v>21993403.710699845</v>
      </c>
    </row>
    <row r="224" spans="1:7" s="7" customFormat="1" ht="31.5" thickTop="1" thickBot="1" x14ac:dyDescent="0.25">
      <c r="A224" s="74"/>
      <c r="B224" s="120">
        <v>45286</v>
      </c>
      <c r="C224" s="121"/>
      <c r="D224" s="111" t="s">
        <v>360</v>
      </c>
      <c r="E224" s="112">
        <v>75000</v>
      </c>
      <c r="F224" s="158"/>
      <c r="G224" s="113">
        <f t="shared" si="3"/>
        <v>22068403.710699845</v>
      </c>
    </row>
    <row r="225" spans="1:7" s="7" customFormat="1" ht="18" thickTop="1" thickBot="1" x14ac:dyDescent="0.25">
      <c r="A225" s="74"/>
      <c r="B225" s="120">
        <v>45286</v>
      </c>
      <c r="C225" s="121"/>
      <c r="D225" s="111" t="s">
        <v>79</v>
      </c>
      <c r="E225" s="112">
        <v>235740.24</v>
      </c>
      <c r="F225" s="158"/>
      <c r="G225" s="113">
        <f t="shared" si="3"/>
        <v>22304143.950699843</v>
      </c>
    </row>
    <row r="226" spans="1:7" s="7" customFormat="1" ht="18" thickTop="1" thickBot="1" x14ac:dyDescent="0.25">
      <c r="A226" s="74"/>
      <c r="B226" s="120">
        <v>45287</v>
      </c>
      <c r="C226" s="121"/>
      <c r="D226" s="111" t="s">
        <v>40</v>
      </c>
      <c r="E226" s="112">
        <v>30870</v>
      </c>
      <c r="F226" s="158"/>
      <c r="G226" s="113">
        <f t="shared" si="3"/>
        <v>22335013.950699843</v>
      </c>
    </row>
    <row r="227" spans="1:7" s="7" customFormat="1" ht="18" thickTop="1" thickBot="1" x14ac:dyDescent="0.25">
      <c r="A227" s="74"/>
      <c r="B227" s="120">
        <v>45287</v>
      </c>
      <c r="C227" s="121"/>
      <c r="D227" s="111" t="s">
        <v>40</v>
      </c>
      <c r="E227" s="112">
        <v>2795</v>
      </c>
      <c r="F227" s="158"/>
      <c r="G227" s="113">
        <f t="shared" si="3"/>
        <v>22337808.950699843</v>
      </c>
    </row>
    <row r="228" spans="1:7" s="7" customFormat="1" ht="18" thickTop="1" thickBot="1" x14ac:dyDescent="0.25">
      <c r="A228" s="74"/>
      <c r="B228" s="120">
        <v>45287</v>
      </c>
      <c r="C228" s="121"/>
      <c r="D228" s="111" t="s">
        <v>40</v>
      </c>
      <c r="E228" s="112">
        <v>20900</v>
      </c>
      <c r="F228" s="158"/>
      <c r="G228" s="113">
        <f t="shared" si="3"/>
        <v>22358708.950699843</v>
      </c>
    </row>
    <row r="229" spans="1:7" s="7" customFormat="1" ht="18" thickTop="1" thickBot="1" x14ac:dyDescent="0.25">
      <c r="A229" s="74"/>
      <c r="B229" s="120">
        <v>45287</v>
      </c>
      <c r="C229" s="121"/>
      <c r="D229" s="111" t="s">
        <v>40</v>
      </c>
      <c r="E229" s="112">
        <v>1109</v>
      </c>
      <c r="F229" s="158"/>
      <c r="G229" s="113">
        <f t="shared" si="3"/>
        <v>22359817.950699843</v>
      </c>
    </row>
    <row r="230" spans="1:7" s="7" customFormat="1" ht="18" thickTop="1" thickBot="1" x14ac:dyDescent="0.25">
      <c r="A230" s="74"/>
      <c r="B230" s="120">
        <v>45287</v>
      </c>
      <c r="C230" s="121"/>
      <c r="D230" s="111" t="s">
        <v>40</v>
      </c>
      <c r="E230" s="112">
        <v>11061</v>
      </c>
      <c r="F230" s="158"/>
      <c r="G230" s="113">
        <f t="shared" si="3"/>
        <v>22370878.950699843</v>
      </c>
    </row>
    <row r="231" spans="1:7" s="7" customFormat="1" ht="18" thickTop="1" thickBot="1" x14ac:dyDescent="0.25">
      <c r="A231" s="74"/>
      <c r="B231" s="120">
        <v>45287</v>
      </c>
      <c r="C231" s="121"/>
      <c r="D231" s="111" t="s">
        <v>40</v>
      </c>
      <c r="E231" s="112">
        <v>8684</v>
      </c>
      <c r="F231" s="158"/>
      <c r="G231" s="113">
        <f t="shared" si="3"/>
        <v>22379562.950699843</v>
      </c>
    </row>
    <row r="232" spans="1:7" s="7" customFormat="1" ht="18" thickTop="1" thickBot="1" x14ac:dyDescent="0.25">
      <c r="A232" s="74"/>
      <c r="B232" s="120">
        <v>45287</v>
      </c>
      <c r="C232" s="121"/>
      <c r="D232" s="111" t="s">
        <v>28</v>
      </c>
      <c r="E232" s="112">
        <v>41847.4</v>
      </c>
      <c r="F232" s="158">
        <v>1063</v>
      </c>
      <c r="G232" s="113">
        <f t="shared" si="3"/>
        <v>22420347.350699842</v>
      </c>
    </row>
    <row r="233" spans="1:7" s="7" customFormat="1" ht="18" thickTop="1" thickBot="1" x14ac:dyDescent="0.25">
      <c r="A233" s="74"/>
      <c r="B233" s="120">
        <v>45287</v>
      </c>
      <c r="C233" s="121"/>
      <c r="D233" s="111" t="s">
        <v>79</v>
      </c>
      <c r="E233" s="112">
        <v>855353.16</v>
      </c>
      <c r="F233" s="158"/>
      <c r="G233" s="113">
        <f t="shared" si="3"/>
        <v>23275700.510699842</v>
      </c>
    </row>
    <row r="234" spans="1:7" s="7" customFormat="1" ht="18" thickTop="1" thickBot="1" x14ac:dyDescent="0.25">
      <c r="A234" s="74"/>
      <c r="B234" s="120">
        <v>45288</v>
      </c>
      <c r="C234" s="121"/>
      <c r="D234" s="111" t="s">
        <v>40</v>
      </c>
      <c r="E234" s="112">
        <v>56146</v>
      </c>
      <c r="F234" s="158"/>
      <c r="G234" s="113">
        <f t="shared" si="3"/>
        <v>23331846.510699842</v>
      </c>
    </row>
    <row r="235" spans="1:7" s="7" customFormat="1" ht="18" thickTop="1" thickBot="1" x14ac:dyDescent="0.25">
      <c r="A235" s="74"/>
      <c r="B235" s="120">
        <v>45288</v>
      </c>
      <c r="C235" s="121"/>
      <c r="D235" s="111" t="s">
        <v>40</v>
      </c>
      <c r="E235" s="112">
        <v>44080</v>
      </c>
      <c r="F235" s="158"/>
      <c r="G235" s="113">
        <f t="shared" si="3"/>
        <v>23375926.510699842</v>
      </c>
    </row>
    <row r="236" spans="1:7" s="7" customFormat="1" ht="18" thickTop="1" thickBot="1" x14ac:dyDescent="0.25">
      <c r="A236" s="74"/>
      <c r="B236" s="120">
        <v>45288</v>
      </c>
      <c r="C236" s="121"/>
      <c r="D236" s="111" t="s">
        <v>40</v>
      </c>
      <c r="E236" s="112">
        <v>6045</v>
      </c>
      <c r="F236" s="158"/>
      <c r="G236" s="113">
        <f t="shared" si="3"/>
        <v>23381971.510699842</v>
      </c>
    </row>
    <row r="237" spans="1:7" s="7" customFormat="1" ht="30.75" customHeight="1" thickTop="1" thickBot="1" x14ac:dyDescent="0.25">
      <c r="A237" s="74"/>
      <c r="B237" s="120">
        <v>45288</v>
      </c>
      <c r="C237" s="121"/>
      <c r="D237" s="111" t="s">
        <v>40</v>
      </c>
      <c r="E237" s="112">
        <v>1670</v>
      </c>
      <c r="F237" s="158"/>
      <c r="G237" s="113">
        <f t="shared" si="3"/>
        <v>23383641.510699842</v>
      </c>
    </row>
    <row r="238" spans="1:7" s="7" customFormat="1" ht="18" thickTop="1" thickBot="1" x14ac:dyDescent="0.25">
      <c r="A238" s="74"/>
      <c r="B238" s="120">
        <v>45288</v>
      </c>
      <c r="C238" s="121"/>
      <c r="D238" s="111" t="s">
        <v>40</v>
      </c>
      <c r="E238" s="112">
        <v>1245</v>
      </c>
      <c r="F238" s="158"/>
      <c r="G238" s="113">
        <f t="shared" si="3"/>
        <v>23384886.510699842</v>
      </c>
    </row>
    <row r="239" spans="1:7" s="7" customFormat="1" ht="18" thickTop="1" thickBot="1" x14ac:dyDescent="0.25">
      <c r="A239" s="74"/>
      <c r="B239" s="120">
        <v>45288</v>
      </c>
      <c r="C239" s="121"/>
      <c r="D239" s="111" t="s">
        <v>40</v>
      </c>
      <c r="E239" s="112">
        <v>145</v>
      </c>
      <c r="F239" s="158"/>
      <c r="G239" s="113">
        <f t="shared" si="3"/>
        <v>23385031.510699842</v>
      </c>
    </row>
    <row r="240" spans="1:7" s="7" customFormat="1" ht="18" thickTop="1" thickBot="1" x14ac:dyDescent="0.25">
      <c r="A240" s="74"/>
      <c r="B240" s="120">
        <v>45288</v>
      </c>
      <c r="C240" s="121"/>
      <c r="D240" s="111" t="s">
        <v>40</v>
      </c>
      <c r="E240" s="112">
        <v>20412</v>
      </c>
      <c r="F240" s="158"/>
      <c r="G240" s="113">
        <f t="shared" si="3"/>
        <v>23405443.510699842</v>
      </c>
    </row>
    <row r="241" spans="1:7" s="7" customFormat="1" ht="18" thickTop="1" thickBot="1" x14ac:dyDescent="0.25">
      <c r="A241" s="74"/>
      <c r="B241" s="120">
        <v>45288</v>
      </c>
      <c r="C241" s="121"/>
      <c r="D241" s="111" t="s">
        <v>28</v>
      </c>
      <c r="E241" s="112">
        <v>21378.2</v>
      </c>
      <c r="F241" s="158">
        <v>568.07000000000005</v>
      </c>
      <c r="G241" s="113">
        <f t="shared" si="3"/>
        <v>23426253.640699841</v>
      </c>
    </row>
    <row r="242" spans="1:7" s="7" customFormat="1" ht="31.5" thickTop="1" thickBot="1" x14ac:dyDescent="0.25">
      <c r="A242" s="74"/>
      <c r="B242" s="120">
        <v>45288</v>
      </c>
      <c r="C242" s="121"/>
      <c r="D242" s="111" t="s">
        <v>361</v>
      </c>
      <c r="E242" s="112">
        <v>49419.17</v>
      </c>
      <c r="F242" s="158"/>
      <c r="G242" s="113">
        <f t="shared" si="3"/>
        <v>23475672.810699843</v>
      </c>
    </row>
    <row r="243" spans="1:7" s="7" customFormat="1" ht="18" thickTop="1" thickBot="1" x14ac:dyDescent="0.25">
      <c r="A243" s="74"/>
      <c r="B243" s="120">
        <v>45288</v>
      </c>
      <c r="C243" s="121"/>
      <c r="D243" s="111" t="s">
        <v>22</v>
      </c>
      <c r="E243" s="112"/>
      <c r="F243" s="158">
        <v>5557668.6600000001</v>
      </c>
      <c r="G243" s="113">
        <f t="shared" si="3"/>
        <v>17918004.150699843</v>
      </c>
    </row>
    <row r="244" spans="1:7" s="7" customFormat="1" ht="18" thickTop="1" thickBot="1" x14ac:dyDescent="0.25">
      <c r="A244" s="74"/>
      <c r="B244" s="120">
        <v>45288</v>
      </c>
      <c r="C244" s="121"/>
      <c r="D244" s="111" t="s">
        <v>362</v>
      </c>
      <c r="E244" s="112">
        <v>6797</v>
      </c>
      <c r="F244" s="158"/>
      <c r="G244" s="113">
        <f t="shared" si="3"/>
        <v>17924801.150699843</v>
      </c>
    </row>
    <row r="245" spans="1:7" s="7" customFormat="1" ht="18" thickTop="1" thickBot="1" x14ac:dyDescent="0.25">
      <c r="A245" s="74"/>
      <c r="B245" s="120">
        <v>45288</v>
      </c>
      <c r="C245" s="121"/>
      <c r="D245" s="111" t="s">
        <v>363</v>
      </c>
      <c r="E245" s="112"/>
      <c r="F245" s="158">
        <v>469233.42</v>
      </c>
      <c r="G245" s="113">
        <f t="shared" si="3"/>
        <v>17455567.730699841</v>
      </c>
    </row>
    <row r="246" spans="1:7" s="7" customFormat="1" ht="18" thickTop="1" thickBot="1" x14ac:dyDescent="0.25">
      <c r="A246" s="74"/>
      <c r="B246" s="120">
        <v>45289</v>
      </c>
      <c r="C246" s="121"/>
      <c r="D246" s="111" t="s">
        <v>40</v>
      </c>
      <c r="E246" s="112">
        <v>30373</v>
      </c>
      <c r="F246" s="158"/>
      <c r="G246" s="113">
        <f t="shared" si="3"/>
        <v>17485940.730699841</v>
      </c>
    </row>
    <row r="247" spans="1:7" s="7" customFormat="1" ht="18" thickTop="1" thickBot="1" x14ac:dyDescent="0.25">
      <c r="A247" s="74"/>
      <c r="B247" s="120">
        <v>45289</v>
      </c>
      <c r="C247" s="121"/>
      <c r="D247" s="111" t="s">
        <v>40</v>
      </c>
      <c r="E247" s="112">
        <v>9031</v>
      </c>
      <c r="F247" s="158"/>
      <c r="G247" s="113">
        <f t="shared" si="3"/>
        <v>17494971.730699841</v>
      </c>
    </row>
    <row r="248" spans="1:7" s="7" customFormat="1" ht="18" thickTop="1" thickBot="1" x14ac:dyDescent="0.25">
      <c r="A248" s="74"/>
      <c r="B248" s="120">
        <v>45289</v>
      </c>
      <c r="C248" s="121"/>
      <c r="D248" s="111" t="s">
        <v>40</v>
      </c>
      <c r="E248" s="112">
        <v>15540</v>
      </c>
      <c r="F248" s="158"/>
      <c r="G248" s="113">
        <f t="shared" si="3"/>
        <v>17510511.730699841</v>
      </c>
    </row>
    <row r="249" spans="1:7" s="7" customFormat="1" ht="18" thickTop="1" thickBot="1" x14ac:dyDescent="0.25">
      <c r="A249" s="74"/>
      <c r="B249" s="120">
        <v>45289</v>
      </c>
      <c r="C249" s="121"/>
      <c r="D249" s="111" t="s">
        <v>40</v>
      </c>
      <c r="E249" s="112">
        <v>2260</v>
      </c>
      <c r="F249" s="158"/>
      <c r="G249" s="113">
        <f t="shared" si="3"/>
        <v>17512771.730699841</v>
      </c>
    </row>
    <row r="250" spans="1:7" s="7" customFormat="1" ht="18" thickTop="1" thickBot="1" x14ac:dyDescent="0.25">
      <c r="A250" s="74"/>
      <c r="B250" s="120">
        <v>45289</v>
      </c>
      <c r="C250" s="121"/>
      <c r="D250" s="111" t="s">
        <v>40</v>
      </c>
      <c r="E250" s="112">
        <v>865</v>
      </c>
      <c r="F250" s="158"/>
      <c r="G250" s="113">
        <f t="shared" si="3"/>
        <v>17513636.730699841</v>
      </c>
    </row>
    <row r="251" spans="1:7" s="7" customFormat="1" ht="18" thickTop="1" thickBot="1" x14ac:dyDescent="0.25">
      <c r="A251" s="74"/>
      <c r="B251" s="120">
        <v>45289</v>
      </c>
      <c r="C251" s="121"/>
      <c r="D251" s="111" t="s">
        <v>40</v>
      </c>
      <c r="E251" s="112">
        <v>23022</v>
      </c>
      <c r="F251" s="158"/>
      <c r="G251" s="113">
        <f t="shared" si="3"/>
        <v>17536658.730699841</v>
      </c>
    </row>
    <row r="252" spans="1:7" s="7" customFormat="1" ht="18" thickTop="1" thickBot="1" x14ac:dyDescent="0.25">
      <c r="A252" s="74"/>
      <c r="B252" s="120">
        <v>45289</v>
      </c>
      <c r="C252" s="121"/>
      <c r="D252" s="111" t="s">
        <v>40</v>
      </c>
      <c r="E252" s="112">
        <v>2000</v>
      </c>
      <c r="F252" s="158"/>
      <c r="G252" s="113">
        <f t="shared" si="3"/>
        <v>17538658.730699841</v>
      </c>
    </row>
    <row r="253" spans="1:7" s="7" customFormat="1" ht="18" thickTop="1" thickBot="1" x14ac:dyDescent="0.25">
      <c r="A253" s="74"/>
      <c r="B253" s="120">
        <v>45289</v>
      </c>
      <c r="C253" s="121"/>
      <c r="D253" s="111" t="s">
        <v>28</v>
      </c>
      <c r="E253" s="112">
        <v>51192.19</v>
      </c>
      <c r="F253" s="158"/>
      <c r="G253" s="113">
        <f t="shared" si="3"/>
        <v>17589850.920699842</v>
      </c>
    </row>
    <row r="254" spans="1:7" s="7" customFormat="1" ht="18" thickTop="1" thickBot="1" x14ac:dyDescent="0.25">
      <c r="A254" s="74"/>
      <c r="B254" s="120">
        <v>45289</v>
      </c>
      <c r="C254" s="121"/>
      <c r="D254" s="111" t="s">
        <v>364</v>
      </c>
      <c r="E254" s="112">
        <v>289978.23</v>
      </c>
      <c r="F254" s="158"/>
      <c r="G254" s="113">
        <f t="shared" si="3"/>
        <v>17879829.150699843</v>
      </c>
    </row>
    <row r="255" spans="1:7" s="7" customFormat="1" ht="18" thickTop="1" thickBot="1" x14ac:dyDescent="0.25">
      <c r="A255" s="74"/>
      <c r="B255" s="120">
        <v>45289</v>
      </c>
      <c r="C255" s="121"/>
      <c r="D255" s="111" t="s">
        <v>365</v>
      </c>
      <c r="E255" s="112">
        <v>162282.22</v>
      </c>
      <c r="F255" s="158"/>
      <c r="G255" s="113">
        <f t="shared" si="3"/>
        <v>18042111.370699842</v>
      </c>
    </row>
    <row r="256" spans="1:7" s="7" customFormat="1" ht="18" thickTop="1" thickBot="1" x14ac:dyDescent="0.25">
      <c r="A256" s="74"/>
      <c r="B256" s="120">
        <v>45290</v>
      </c>
      <c r="C256" s="121"/>
      <c r="D256" s="111" t="s">
        <v>40</v>
      </c>
      <c r="E256" s="112">
        <v>32000</v>
      </c>
      <c r="F256" s="158"/>
      <c r="G256" s="113">
        <f t="shared" si="3"/>
        <v>18074111.370699842</v>
      </c>
    </row>
    <row r="257" spans="1:8" s="7" customFormat="1" ht="18" thickTop="1" thickBot="1" x14ac:dyDescent="0.25">
      <c r="A257" s="74"/>
      <c r="B257" s="120">
        <v>45290</v>
      </c>
      <c r="C257" s="121"/>
      <c r="D257" s="111" t="s">
        <v>28</v>
      </c>
      <c r="E257" s="112">
        <v>6500</v>
      </c>
      <c r="F257" s="158"/>
      <c r="G257" s="113">
        <f t="shared" si="3"/>
        <v>18080611.370699842</v>
      </c>
    </row>
    <row r="258" spans="1:8" s="7" customFormat="1" ht="18" thickTop="1" thickBot="1" x14ac:dyDescent="0.25">
      <c r="A258" s="74"/>
      <c r="B258" s="120">
        <v>45291</v>
      </c>
      <c r="C258" s="121"/>
      <c r="D258" s="111" t="s">
        <v>28</v>
      </c>
      <c r="E258" s="112">
        <v>27500</v>
      </c>
      <c r="F258" s="158"/>
      <c r="G258" s="113">
        <f t="shared" si="3"/>
        <v>18108111.370699842</v>
      </c>
    </row>
    <row r="259" spans="1:8" ht="17.25" thickBot="1" x14ac:dyDescent="0.25">
      <c r="A259" s="26"/>
      <c r="B259" s="173"/>
      <c r="C259" s="174"/>
      <c r="D259" s="174" t="s">
        <v>8</v>
      </c>
      <c r="E259" s="172">
        <f>SUM(E17:E258)</f>
        <v>71284855.890000001</v>
      </c>
      <c r="F259" s="172">
        <f>SUM(F17:F258)</f>
        <v>96988237.697699994</v>
      </c>
      <c r="G259" s="172">
        <f>G16+E259-F259</f>
        <v>18108111.370699838</v>
      </c>
      <c r="H259" s="28">
        <f>+G259-'[1]CTA. RECOLECTORA (010) y 3000'!$G$5814</f>
        <v>0</v>
      </c>
    </row>
    <row r="260" spans="1:8" ht="16.5" x14ac:dyDescent="0.2">
      <c r="A260" s="5"/>
      <c r="B260" s="122"/>
      <c r="C260" s="122"/>
      <c r="D260" s="122"/>
      <c r="E260" s="123"/>
      <c r="F260" s="185"/>
      <c r="G260" s="123"/>
    </row>
    <row r="261" spans="1:8" ht="16.5" x14ac:dyDescent="0.2">
      <c r="A261" s="5"/>
      <c r="B261" s="122"/>
      <c r="C261" s="124" t="s">
        <v>30</v>
      </c>
      <c r="D261" s="125"/>
      <c r="E261" s="195"/>
      <c r="F261" s="195"/>
      <c r="G261" s="123"/>
    </row>
    <row r="262" spans="1:8" ht="16.5" x14ac:dyDescent="0.2">
      <c r="A262" s="5"/>
      <c r="B262" s="122"/>
      <c r="C262" s="124" t="s">
        <v>32</v>
      </c>
      <c r="D262" s="125"/>
      <c r="E262" s="126"/>
      <c r="F262" s="186"/>
      <c r="G262" s="123"/>
    </row>
    <row r="263" spans="1:8" ht="16.5" x14ac:dyDescent="0.2">
      <c r="A263" s="5"/>
      <c r="B263" s="122"/>
      <c r="C263" s="124" t="s">
        <v>33</v>
      </c>
      <c r="D263" s="124" t="s">
        <v>37</v>
      </c>
      <c r="E263" s="124" t="s">
        <v>38</v>
      </c>
      <c r="G263" s="164" t="s">
        <v>46</v>
      </c>
    </row>
    <row r="264" spans="1:8" ht="16.5" x14ac:dyDescent="0.2">
      <c r="A264" s="5"/>
      <c r="B264" s="122"/>
      <c r="C264" s="125"/>
      <c r="D264" s="124" t="s">
        <v>30</v>
      </c>
      <c r="E264" s="78" t="s">
        <v>31</v>
      </c>
      <c r="G264" s="124" t="s">
        <v>54</v>
      </c>
    </row>
    <row r="265" spans="1:8" ht="16.5" x14ac:dyDescent="0.2">
      <c r="A265" s="5"/>
      <c r="B265" s="122"/>
      <c r="C265" s="125"/>
      <c r="D265" s="124" t="s">
        <v>32</v>
      </c>
      <c r="E265" s="78" t="s">
        <v>63</v>
      </c>
      <c r="G265" s="124" t="s">
        <v>42</v>
      </c>
    </row>
    <row r="266" spans="1:8" ht="16.5" x14ac:dyDescent="0.2">
      <c r="A266" s="5"/>
      <c r="B266" s="122"/>
      <c r="C266" s="125"/>
      <c r="D266" s="124" t="s">
        <v>33</v>
      </c>
      <c r="E266" s="78" t="s">
        <v>34</v>
      </c>
      <c r="G266" s="124" t="s">
        <v>36</v>
      </c>
    </row>
    <row r="267" spans="1:8" ht="16.5" x14ac:dyDescent="0.2">
      <c r="A267" s="5"/>
      <c r="B267" s="122"/>
      <c r="C267" s="125"/>
      <c r="D267" s="126"/>
      <c r="F267" s="185"/>
      <c r="H267" s="25"/>
    </row>
    <row r="268" spans="1:8" ht="16.5" x14ac:dyDescent="0.2">
      <c r="A268" s="5"/>
      <c r="B268" s="122"/>
      <c r="C268" s="125"/>
      <c r="D268" s="126"/>
      <c r="F268" s="185"/>
      <c r="G268" s="123"/>
    </row>
    <row r="269" spans="1:8" ht="16.5" x14ac:dyDescent="0.2">
      <c r="A269" s="5"/>
      <c r="B269" s="122"/>
      <c r="C269" s="125"/>
      <c r="D269" s="126"/>
      <c r="F269" s="185"/>
      <c r="G269" s="123"/>
    </row>
    <row r="270" spans="1:8" ht="16.5" x14ac:dyDescent="0.2">
      <c r="A270" s="5"/>
      <c r="B270" s="122"/>
      <c r="C270" s="125"/>
      <c r="D270" s="126"/>
      <c r="F270" s="185"/>
      <c r="G270" s="123"/>
    </row>
    <row r="271" spans="1:8" ht="16.5" x14ac:dyDescent="0.2">
      <c r="A271" s="5"/>
      <c r="B271" s="122"/>
      <c r="C271" s="122"/>
      <c r="F271" s="185"/>
      <c r="G271" s="123"/>
    </row>
    <row r="272" spans="1:8" ht="16.5" x14ac:dyDescent="0.2">
      <c r="A272" s="5"/>
      <c r="B272" s="122"/>
      <c r="C272" s="122"/>
      <c r="E272" s="126"/>
      <c r="F272" s="185"/>
      <c r="G272" s="123"/>
    </row>
    <row r="273" spans="1:7" ht="16.5" x14ac:dyDescent="0.2">
      <c r="A273" s="5"/>
      <c r="B273" s="5"/>
      <c r="C273" s="5"/>
      <c r="F273" s="188"/>
      <c r="G273" s="8"/>
    </row>
    <row r="274" spans="1:7" ht="16.5" x14ac:dyDescent="0.2">
      <c r="A274" s="5"/>
      <c r="B274" s="5"/>
      <c r="C274" s="5"/>
      <c r="F274" s="188"/>
      <c r="G274" s="8"/>
    </row>
    <row r="275" spans="1:7" ht="16.5" x14ac:dyDescent="0.2">
      <c r="A275" s="5"/>
      <c r="B275" s="5"/>
      <c r="C275" s="5"/>
      <c r="E275" s="8"/>
      <c r="F275" s="188"/>
      <c r="G275" s="8"/>
    </row>
    <row r="276" spans="1:7" x14ac:dyDescent="0.2">
      <c r="A276" s="9"/>
      <c r="B276" s="9"/>
      <c r="C276" s="9"/>
      <c r="D276" s="9"/>
      <c r="E276" s="9"/>
      <c r="F276" s="189"/>
      <c r="G276" s="9"/>
    </row>
    <row r="277" spans="1:7" x14ac:dyDescent="0.2">
      <c r="A277" s="9"/>
      <c r="B277" s="9"/>
      <c r="C277" s="9"/>
      <c r="D277" s="9"/>
      <c r="E277" s="9"/>
      <c r="F277" s="189"/>
      <c r="G277" s="9"/>
    </row>
    <row r="278" spans="1:7" x14ac:dyDescent="0.2">
      <c r="A278" s="9"/>
      <c r="B278" s="9"/>
      <c r="C278" s="9"/>
      <c r="D278" s="9"/>
      <c r="E278" s="9"/>
      <c r="F278" s="189"/>
      <c r="G278" s="9"/>
    </row>
    <row r="297" spans="1:1" ht="13.5" thickBot="1" x14ac:dyDescent="0.25"/>
    <row r="298" spans="1:1" ht="15" x14ac:dyDescent="0.2">
      <c r="A298" s="2"/>
    </row>
  </sheetData>
  <autoFilter ref="B1:H298"/>
  <mergeCells count="9">
    <mergeCell ref="A5:G5"/>
    <mergeCell ref="B13:F13"/>
    <mergeCell ref="B12:G12"/>
    <mergeCell ref="A12:A15"/>
    <mergeCell ref="B14:F14"/>
    <mergeCell ref="A6:G6"/>
    <mergeCell ref="A7:G7"/>
    <mergeCell ref="A8:G8"/>
    <mergeCell ref="A9:H9"/>
  </mergeCells>
  <phoneticPr fontId="3" type="noConversion"/>
  <printOptions horizontalCentered="1"/>
  <pageMargins left="0.23622047244094491" right="0.23622047244094491" top="0.74803149606299213" bottom="0.74803149606299213" header="0.31496062992125984" footer="0.31496062992125984"/>
  <pageSetup scale="54" fitToHeight="0" orientation="portrait" r:id="rId1"/>
  <headerFooter alignWithMargins="0">
    <oddFooter>Página &amp;P</oddFooter>
  </headerFooter>
  <rowBreaks count="4" manualBreakCount="4">
    <brk id="59" max="6" man="1"/>
    <brk id="106" max="6" man="1"/>
    <brk id="158" max="6" man="1"/>
    <brk id="213" max="6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>
    <tabColor rgb="FFFFC000"/>
  </sheetPr>
  <dimension ref="A1:CR332"/>
  <sheetViews>
    <sheetView tabSelected="1" topLeftCell="B219" zoomScale="80" zoomScaleNormal="80" workbookViewId="0">
      <selection activeCell="N300" sqref="N300"/>
    </sheetView>
  </sheetViews>
  <sheetFormatPr baseColWidth="10" defaultColWidth="9.140625" defaultRowHeight="12.75" x14ac:dyDescent="0.2"/>
  <cols>
    <col min="1" max="1" width="0" style="11" hidden="1" customWidth="1"/>
    <col min="2" max="2" width="1.5703125" style="11" customWidth="1"/>
    <col min="3" max="3" width="3.7109375" style="1" customWidth="1"/>
    <col min="4" max="5" width="17.42578125" style="1" customWidth="1"/>
    <col min="6" max="6" width="16" style="171" customWidth="1"/>
    <col min="7" max="7" width="46.7109375" style="1" customWidth="1"/>
    <col min="8" max="8" width="22.85546875" style="1" customWidth="1"/>
    <col min="9" max="9" width="23.7109375" style="1" customWidth="1"/>
    <col min="10" max="10" width="23.5703125" style="1" customWidth="1"/>
    <col min="11" max="11" width="19.42578125" style="11" bestFit="1" customWidth="1"/>
    <col min="12" max="14" width="9.140625" style="11"/>
    <col min="15" max="16384" width="9.140625" style="1"/>
  </cols>
  <sheetData>
    <row r="1" spans="1:14" s="11" customFormat="1" ht="15" customHeight="1" x14ac:dyDescent="0.2">
      <c r="F1" s="166"/>
    </row>
    <row r="2" spans="1:14" s="11" customFormat="1" x14ac:dyDescent="0.2">
      <c r="F2" s="166"/>
    </row>
    <row r="3" spans="1:14" s="14" customFormat="1" ht="12" customHeight="1" x14ac:dyDescent="0.2">
      <c r="F3" s="167"/>
    </row>
    <row r="4" spans="1:14" s="15" customFormat="1" ht="18" customHeight="1" x14ac:dyDescent="0.3">
      <c r="B4" s="16"/>
      <c r="C4" s="16"/>
      <c r="D4" s="12"/>
      <c r="E4" s="12"/>
      <c r="F4" s="168"/>
      <c r="G4" s="16"/>
      <c r="H4" s="16"/>
      <c r="I4" s="16"/>
      <c r="J4" s="16"/>
      <c r="K4" s="16"/>
      <c r="L4" s="16"/>
    </row>
    <row r="5" spans="1:14" s="13" customFormat="1" ht="18" customHeight="1" x14ac:dyDescent="0.2">
      <c r="A5" s="13" t="s">
        <v>9</v>
      </c>
      <c r="F5" s="12"/>
    </row>
    <row r="6" spans="1:14" s="15" customFormat="1" ht="15" customHeight="1" x14ac:dyDescent="0.3">
      <c r="B6" s="13"/>
      <c r="C6" s="234" t="s">
        <v>10</v>
      </c>
      <c r="D6" s="234"/>
      <c r="E6" s="234"/>
      <c r="F6" s="234"/>
      <c r="G6" s="234"/>
      <c r="H6" s="234"/>
      <c r="I6" s="234"/>
      <c r="J6" s="234"/>
      <c r="K6" s="16"/>
      <c r="L6" s="16"/>
    </row>
    <row r="7" spans="1:14" s="14" customFormat="1" ht="18.75" x14ac:dyDescent="0.2">
      <c r="B7" s="18"/>
      <c r="C7" s="240" t="s">
        <v>19</v>
      </c>
      <c r="D7" s="240"/>
      <c r="E7" s="240"/>
      <c r="F7" s="240"/>
      <c r="G7" s="240"/>
      <c r="H7" s="240"/>
      <c r="I7" s="240"/>
      <c r="J7" s="240"/>
    </row>
    <row r="8" spans="1:14" s="17" customFormat="1" ht="21" customHeight="1" x14ac:dyDescent="0.2">
      <c r="B8" s="18"/>
      <c r="C8" s="240" t="s">
        <v>3</v>
      </c>
      <c r="D8" s="240"/>
      <c r="E8" s="240"/>
      <c r="F8" s="240"/>
      <c r="G8" s="240"/>
      <c r="H8" s="240"/>
      <c r="I8" s="240"/>
      <c r="J8" s="240"/>
    </row>
    <row r="9" spans="1:14" s="14" customFormat="1" ht="18.75" x14ac:dyDescent="0.2">
      <c r="C9" s="241" t="s">
        <v>85</v>
      </c>
      <c r="D9" s="241"/>
      <c r="E9" s="241"/>
      <c r="F9" s="241"/>
      <c r="G9" s="241"/>
      <c r="H9" s="241"/>
      <c r="I9" s="241"/>
      <c r="J9" s="241"/>
    </row>
    <row r="10" spans="1:14" s="11" customFormat="1" ht="19.5" customHeight="1" thickBot="1" x14ac:dyDescent="0.25">
      <c r="F10" s="166"/>
    </row>
    <row r="11" spans="1:14" s="3" customFormat="1" ht="28.5" customHeight="1" thickTop="1" thickBot="1" x14ac:dyDescent="0.25">
      <c r="A11" s="7"/>
      <c r="B11" s="7"/>
      <c r="C11" s="239"/>
      <c r="D11" s="236" t="s">
        <v>17</v>
      </c>
      <c r="E11" s="236"/>
      <c r="F11" s="236"/>
      <c r="G11" s="236"/>
      <c r="H11" s="236"/>
      <c r="I11" s="236"/>
      <c r="J11" s="236"/>
      <c r="K11" s="7"/>
      <c r="L11" s="7"/>
      <c r="M11" s="7"/>
      <c r="N11" s="7"/>
    </row>
    <row r="12" spans="1:14" s="3" customFormat="1" ht="18" customHeight="1" thickTop="1" thickBot="1" x14ac:dyDescent="0.25">
      <c r="A12" s="7"/>
      <c r="B12" s="7"/>
      <c r="C12" s="239"/>
      <c r="D12" s="235" t="s">
        <v>7</v>
      </c>
      <c r="E12" s="235"/>
      <c r="F12" s="235"/>
      <c r="G12" s="235"/>
      <c r="H12" s="235"/>
      <c r="I12" s="235"/>
      <c r="J12" s="50">
        <f>'[1]CTA. RECOLECTORA AUXILIAR 3001'!$J$3958</f>
        <v>-60217990.272999965</v>
      </c>
      <c r="K12" s="7"/>
      <c r="L12" s="7"/>
      <c r="M12" s="7"/>
      <c r="N12" s="7"/>
    </row>
    <row r="13" spans="1:14" s="3" customFormat="1" ht="33" customHeight="1" thickTop="1" thickBot="1" x14ac:dyDescent="0.25">
      <c r="A13" s="7"/>
      <c r="B13" s="7"/>
      <c r="C13" s="239"/>
      <c r="D13" s="61" t="s">
        <v>4</v>
      </c>
      <c r="E13" s="212" t="s">
        <v>73</v>
      </c>
      <c r="F13" s="165" t="s">
        <v>5</v>
      </c>
      <c r="G13" s="61" t="s">
        <v>6</v>
      </c>
      <c r="H13" s="61" t="s">
        <v>0</v>
      </c>
      <c r="I13" s="61" t="s">
        <v>1</v>
      </c>
      <c r="J13" s="61" t="s">
        <v>2</v>
      </c>
      <c r="K13" s="7"/>
      <c r="L13" s="7"/>
      <c r="M13" s="7"/>
      <c r="N13" s="7"/>
    </row>
    <row r="14" spans="1:14" s="10" customFormat="1" ht="29.25" customHeight="1" thickTop="1" thickBot="1" x14ac:dyDescent="0.25">
      <c r="C14" s="138"/>
      <c r="D14" s="139"/>
      <c r="E14" s="139"/>
      <c r="F14" s="169"/>
      <c r="G14" s="135">
        <v>45260</v>
      </c>
      <c r="H14" s="140"/>
      <c r="I14" s="141">
        <v>0</v>
      </c>
      <c r="J14" s="60">
        <f>+J12</f>
        <v>-60217990.272999965</v>
      </c>
    </row>
    <row r="15" spans="1:14" s="27" customFormat="1" ht="31.5" customHeight="1" thickTop="1" thickBot="1" x14ac:dyDescent="0.25">
      <c r="C15" s="62"/>
      <c r="D15" s="64">
        <v>45261</v>
      </c>
      <c r="E15" s="64"/>
      <c r="F15" s="65"/>
      <c r="G15" s="92" t="s">
        <v>22</v>
      </c>
      <c r="H15" s="96">
        <v>14934050.51</v>
      </c>
      <c r="I15" s="96"/>
      <c r="J15" s="113">
        <f>J14+H15-I15</f>
        <v>-45283939.762999967</v>
      </c>
    </row>
    <row r="16" spans="1:14" s="27" customFormat="1" ht="31.5" customHeight="1" thickTop="1" thickBot="1" x14ac:dyDescent="0.25">
      <c r="C16" s="131"/>
      <c r="D16" s="64">
        <v>45265</v>
      </c>
      <c r="E16" s="64" t="s">
        <v>179</v>
      </c>
      <c r="F16" s="68">
        <v>9146</v>
      </c>
      <c r="G16" s="92" t="s">
        <v>16</v>
      </c>
      <c r="H16" s="97"/>
      <c r="I16" s="97">
        <v>7203.3899999999994</v>
      </c>
      <c r="J16" s="44">
        <f t="shared" ref="J16:J123" si="0">J15+H16-I16</f>
        <v>-45291143.152999967</v>
      </c>
    </row>
    <row r="17" spans="3:10" s="27" customFormat="1" ht="24.75" customHeight="1" thickTop="1" thickBot="1" x14ac:dyDescent="0.25">
      <c r="C17" s="63"/>
      <c r="D17" s="64">
        <v>45265</v>
      </c>
      <c r="E17" s="64" t="s">
        <v>179</v>
      </c>
      <c r="F17" s="65">
        <v>9146</v>
      </c>
      <c r="G17" s="92" t="s">
        <v>66</v>
      </c>
      <c r="H17" s="97"/>
      <c r="I17" s="94">
        <v>7779.66</v>
      </c>
      <c r="J17" s="44">
        <f t="shared" si="0"/>
        <v>-45298922.812999964</v>
      </c>
    </row>
    <row r="18" spans="3:10" s="27" customFormat="1" ht="18" thickTop="1" thickBot="1" x14ac:dyDescent="0.25">
      <c r="C18" s="63"/>
      <c r="D18" s="64">
        <v>45265</v>
      </c>
      <c r="E18" s="64" t="s">
        <v>179</v>
      </c>
      <c r="F18" s="68">
        <v>9146</v>
      </c>
      <c r="G18" s="92" t="s">
        <v>180</v>
      </c>
      <c r="H18" s="97"/>
      <c r="I18" s="94">
        <v>155016.95000000001</v>
      </c>
      <c r="J18" s="44">
        <f t="shared" si="0"/>
        <v>-45453939.762999967</v>
      </c>
    </row>
    <row r="19" spans="3:10" s="27" customFormat="1" ht="30" thickTop="1" thickBot="1" x14ac:dyDescent="0.25">
      <c r="C19" s="63"/>
      <c r="D19" s="64">
        <v>45265</v>
      </c>
      <c r="E19" s="64" t="s">
        <v>181</v>
      </c>
      <c r="F19" s="65">
        <v>9147</v>
      </c>
      <c r="G19" s="92" t="s">
        <v>16</v>
      </c>
      <c r="H19" s="97"/>
      <c r="I19" s="94">
        <v>47486.673000000003</v>
      </c>
      <c r="J19" s="44">
        <f t="shared" si="0"/>
        <v>-45501426.435999967</v>
      </c>
    </row>
    <row r="20" spans="3:10" s="27" customFormat="1" ht="30" thickTop="1" thickBot="1" x14ac:dyDescent="0.25">
      <c r="C20" s="63"/>
      <c r="D20" s="64">
        <v>45265</v>
      </c>
      <c r="E20" s="64" t="s">
        <v>181</v>
      </c>
      <c r="F20" s="68">
        <v>9147</v>
      </c>
      <c r="G20" s="92" t="s">
        <v>66</v>
      </c>
      <c r="H20" s="97"/>
      <c r="I20" s="94">
        <v>51285.605999999992</v>
      </c>
      <c r="J20" s="44">
        <f t="shared" si="0"/>
        <v>-45552712.041999966</v>
      </c>
    </row>
    <row r="21" spans="3:10" s="27" customFormat="1" ht="18" thickTop="1" thickBot="1" x14ac:dyDescent="0.25">
      <c r="C21" s="63"/>
      <c r="D21" s="64">
        <v>45265</v>
      </c>
      <c r="E21" s="64" t="s">
        <v>181</v>
      </c>
      <c r="F21" s="65">
        <v>9147</v>
      </c>
      <c r="G21" s="92" t="s">
        <v>74</v>
      </c>
      <c r="H21" s="97"/>
      <c r="I21" s="94">
        <v>1021913.2010000001</v>
      </c>
      <c r="J21" s="44">
        <f t="shared" si="0"/>
        <v>-46574625.242999963</v>
      </c>
    </row>
    <row r="22" spans="3:10" s="27" customFormat="1" ht="30" thickTop="1" thickBot="1" x14ac:dyDescent="0.25">
      <c r="C22" s="63"/>
      <c r="D22" s="64">
        <v>45265</v>
      </c>
      <c r="E22" s="64" t="s">
        <v>182</v>
      </c>
      <c r="F22" s="65">
        <v>9148</v>
      </c>
      <c r="G22" s="92" t="s">
        <v>16</v>
      </c>
      <c r="H22" s="97"/>
      <c r="I22" s="94">
        <v>49339</v>
      </c>
      <c r="J22" s="44">
        <f t="shared" si="0"/>
        <v>-46623964.242999963</v>
      </c>
    </row>
    <row r="23" spans="3:10" s="27" customFormat="1" ht="30" thickTop="1" thickBot="1" x14ac:dyDescent="0.25">
      <c r="C23" s="63"/>
      <c r="D23" s="64">
        <v>45265</v>
      </c>
      <c r="E23" s="64" t="s">
        <v>182</v>
      </c>
      <c r="F23" s="65">
        <v>9148</v>
      </c>
      <c r="G23" s="92" t="s">
        <v>66</v>
      </c>
      <c r="H23" s="97"/>
      <c r="I23" s="94">
        <v>53286.119999999995</v>
      </c>
      <c r="J23" s="44">
        <f t="shared" si="0"/>
        <v>-46677250.362999961</v>
      </c>
    </row>
    <row r="24" spans="3:10" s="27" customFormat="1" ht="18" thickTop="1" thickBot="1" x14ac:dyDescent="0.25">
      <c r="C24" s="63"/>
      <c r="D24" s="64">
        <v>45265</v>
      </c>
      <c r="E24" s="64" t="s">
        <v>182</v>
      </c>
      <c r="F24" s="65">
        <v>9148</v>
      </c>
      <c r="G24" s="92" t="s">
        <v>74</v>
      </c>
      <c r="H24" s="97"/>
      <c r="I24" s="94">
        <v>1061775.2799999998</v>
      </c>
      <c r="J24" s="44">
        <f t="shared" si="0"/>
        <v>-47739025.642999962</v>
      </c>
    </row>
    <row r="25" spans="3:10" s="27" customFormat="1" ht="30" thickTop="1" thickBot="1" x14ac:dyDescent="0.25">
      <c r="C25" s="63"/>
      <c r="D25" s="64">
        <v>45265</v>
      </c>
      <c r="E25" s="64" t="s">
        <v>183</v>
      </c>
      <c r="F25" s="65">
        <v>9149</v>
      </c>
      <c r="G25" s="92" t="s">
        <v>16</v>
      </c>
      <c r="H25" s="97"/>
      <c r="I25" s="94">
        <v>157214.29999999999</v>
      </c>
      <c r="J25" s="44">
        <f t="shared" si="0"/>
        <v>-47896239.942999959</v>
      </c>
    </row>
    <row r="26" spans="3:10" s="27" customFormat="1" ht="18" thickTop="1" thickBot="1" x14ac:dyDescent="0.25">
      <c r="C26" s="63"/>
      <c r="D26" s="64">
        <v>45265</v>
      </c>
      <c r="E26" s="64" t="s">
        <v>183</v>
      </c>
      <c r="F26" s="65">
        <v>9149</v>
      </c>
      <c r="G26" s="92" t="s">
        <v>184</v>
      </c>
      <c r="H26" s="97"/>
      <c r="I26" s="94">
        <v>2998213.4000000004</v>
      </c>
      <c r="J26" s="44">
        <f t="shared" si="0"/>
        <v>-50894453.342999958</v>
      </c>
    </row>
    <row r="27" spans="3:10" s="27" customFormat="1" ht="30" thickTop="1" thickBot="1" x14ac:dyDescent="0.25">
      <c r="C27" s="63"/>
      <c r="D27" s="64">
        <v>45265</v>
      </c>
      <c r="E27" s="64" t="s">
        <v>185</v>
      </c>
      <c r="F27" s="65">
        <v>9150</v>
      </c>
      <c r="G27" s="92" t="s">
        <v>16</v>
      </c>
      <c r="H27" s="97"/>
      <c r="I27" s="94">
        <v>38588</v>
      </c>
      <c r="J27" s="44">
        <f t="shared" si="0"/>
        <v>-50933041.342999958</v>
      </c>
    </row>
    <row r="28" spans="3:10" s="27" customFormat="1" ht="18" thickTop="1" thickBot="1" x14ac:dyDescent="0.25">
      <c r="C28" s="63"/>
      <c r="D28" s="64">
        <v>45265</v>
      </c>
      <c r="E28" s="64" t="s">
        <v>185</v>
      </c>
      <c r="F28" s="65">
        <v>9150</v>
      </c>
      <c r="G28" s="92" t="s">
        <v>82</v>
      </c>
      <c r="H28" s="97"/>
      <c r="I28" s="94">
        <v>872088.79999999993</v>
      </c>
      <c r="J28" s="44">
        <f t="shared" si="0"/>
        <v>-51805130.142999955</v>
      </c>
    </row>
    <row r="29" spans="3:10" s="27" customFormat="1" ht="30" thickTop="1" thickBot="1" x14ac:dyDescent="0.25">
      <c r="C29" s="63"/>
      <c r="D29" s="64">
        <v>45265</v>
      </c>
      <c r="E29" s="64" t="s">
        <v>186</v>
      </c>
      <c r="F29" s="65">
        <v>9151</v>
      </c>
      <c r="G29" s="92" t="s">
        <v>16</v>
      </c>
      <c r="H29" s="97"/>
      <c r="I29" s="94">
        <v>10270</v>
      </c>
      <c r="J29" s="44">
        <f t="shared" si="0"/>
        <v>-51815400.142999955</v>
      </c>
    </row>
    <row r="30" spans="3:10" s="27" customFormat="1" ht="18" thickTop="1" thickBot="1" x14ac:dyDescent="0.25">
      <c r="C30" s="63"/>
      <c r="D30" s="64">
        <v>45265</v>
      </c>
      <c r="E30" s="64" t="s">
        <v>186</v>
      </c>
      <c r="F30" s="65">
        <v>9151</v>
      </c>
      <c r="G30" s="92" t="s">
        <v>187</v>
      </c>
      <c r="H30" s="97"/>
      <c r="I30" s="94">
        <v>195130</v>
      </c>
      <c r="J30" s="44">
        <f t="shared" si="0"/>
        <v>-52010530.142999955</v>
      </c>
    </row>
    <row r="31" spans="3:10" s="27" customFormat="1" ht="30" thickTop="1" thickBot="1" x14ac:dyDescent="0.25">
      <c r="C31" s="63"/>
      <c r="D31" s="64">
        <v>45266</v>
      </c>
      <c r="E31" s="64"/>
      <c r="F31" s="65"/>
      <c r="G31" s="92" t="s">
        <v>22</v>
      </c>
      <c r="H31" s="97">
        <v>18140281.100000001</v>
      </c>
      <c r="I31" s="94"/>
      <c r="J31" s="44">
        <f t="shared" si="0"/>
        <v>-33870249.042999953</v>
      </c>
    </row>
    <row r="32" spans="3:10" s="27" customFormat="1" ht="30" thickTop="1" thickBot="1" x14ac:dyDescent="0.25">
      <c r="C32" s="63"/>
      <c r="D32" s="64">
        <v>45267</v>
      </c>
      <c r="E32" s="64"/>
      <c r="F32" s="65"/>
      <c r="G32" s="92" t="s">
        <v>22</v>
      </c>
      <c r="H32" s="97">
        <v>2700089.17</v>
      </c>
      <c r="I32" s="94"/>
      <c r="J32" s="44">
        <f t="shared" si="0"/>
        <v>-31170159.872999951</v>
      </c>
    </row>
    <row r="33" spans="3:10" s="27" customFormat="1" ht="30" thickTop="1" thickBot="1" x14ac:dyDescent="0.25">
      <c r="C33" s="63"/>
      <c r="D33" s="64">
        <v>45267</v>
      </c>
      <c r="E33" s="64" t="s">
        <v>188</v>
      </c>
      <c r="F33" s="65">
        <v>9152</v>
      </c>
      <c r="G33" s="92" t="s">
        <v>16</v>
      </c>
      <c r="H33" s="97"/>
      <c r="I33" s="94">
        <v>1826.5500000000002</v>
      </c>
      <c r="J33" s="44">
        <f t="shared" si="0"/>
        <v>-31171986.422999952</v>
      </c>
    </row>
    <row r="34" spans="3:10" s="27" customFormat="1" ht="18" thickTop="1" thickBot="1" x14ac:dyDescent="0.25">
      <c r="C34" s="63"/>
      <c r="D34" s="64">
        <v>45267</v>
      </c>
      <c r="E34" s="64" t="s">
        <v>188</v>
      </c>
      <c r="F34" s="65">
        <v>9152</v>
      </c>
      <c r="G34" s="92" t="s">
        <v>51</v>
      </c>
      <c r="H34" s="97"/>
      <c r="I34" s="94">
        <v>34704.449999999997</v>
      </c>
      <c r="J34" s="44">
        <f t="shared" si="0"/>
        <v>-31206690.872999951</v>
      </c>
    </row>
    <row r="35" spans="3:10" s="27" customFormat="1" ht="30" thickTop="1" thickBot="1" x14ac:dyDescent="0.25">
      <c r="C35" s="63"/>
      <c r="D35" s="64">
        <v>45267</v>
      </c>
      <c r="E35" s="64" t="s">
        <v>189</v>
      </c>
      <c r="F35" s="65">
        <v>9153</v>
      </c>
      <c r="G35" s="92" t="s">
        <v>16</v>
      </c>
      <c r="H35" s="97"/>
      <c r="I35" s="94">
        <v>12520.35</v>
      </c>
      <c r="J35" s="44">
        <f t="shared" si="0"/>
        <v>-31219211.222999953</v>
      </c>
    </row>
    <row r="36" spans="3:10" s="27" customFormat="1" ht="18" thickTop="1" thickBot="1" x14ac:dyDescent="0.25">
      <c r="C36" s="63"/>
      <c r="D36" s="64">
        <v>45267</v>
      </c>
      <c r="E36" s="64" t="s">
        <v>189</v>
      </c>
      <c r="F36" s="65">
        <v>9153</v>
      </c>
      <c r="G36" s="92" t="s">
        <v>50</v>
      </c>
      <c r="H36" s="97"/>
      <c r="I36" s="94">
        <v>237886.65</v>
      </c>
      <c r="J36" s="44">
        <f t="shared" si="0"/>
        <v>-31457097.872999951</v>
      </c>
    </row>
    <row r="37" spans="3:10" s="27" customFormat="1" ht="30" thickTop="1" thickBot="1" x14ac:dyDescent="0.25">
      <c r="C37" s="63"/>
      <c r="D37" s="64">
        <v>45267</v>
      </c>
      <c r="E37" s="64" t="s">
        <v>190</v>
      </c>
      <c r="F37" s="65">
        <v>9154</v>
      </c>
      <c r="G37" s="92" t="s">
        <v>16</v>
      </c>
      <c r="H37" s="97"/>
      <c r="I37" s="94">
        <v>4330</v>
      </c>
      <c r="J37" s="44">
        <f t="shared" si="0"/>
        <v>-31461427.872999951</v>
      </c>
    </row>
    <row r="38" spans="3:10" s="27" customFormat="1" ht="18" thickTop="1" thickBot="1" x14ac:dyDescent="0.25">
      <c r="C38" s="63"/>
      <c r="D38" s="64">
        <v>45267</v>
      </c>
      <c r="E38" s="64" t="s">
        <v>190</v>
      </c>
      <c r="F38" s="65">
        <v>9154</v>
      </c>
      <c r="G38" s="92" t="s">
        <v>50</v>
      </c>
      <c r="H38" s="97"/>
      <c r="I38" s="94">
        <v>82270</v>
      </c>
      <c r="J38" s="44">
        <f t="shared" si="0"/>
        <v>-31543697.872999951</v>
      </c>
    </row>
    <row r="39" spans="3:10" s="27" customFormat="1" ht="18" thickTop="1" thickBot="1" x14ac:dyDescent="0.25">
      <c r="C39" s="63"/>
      <c r="D39" s="64">
        <v>45267</v>
      </c>
      <c r="E39" s="64" t="s">
        <v>191</v>
      </c>
      <c r="F39" s="65">
        <v>9155</v>
      </c>
      <c r="G39" s="92" t="s">
        <v>52</v>
      </c>
      <c r="H39" s="97"/>
      <c r="I39" s="94">
        <v>222481.58000000002</v>
      </c>
      <c r="J39" s="44">
        <f t="shared" si="0"/>
        <v>-31766179.452999949</v>
      </c>
    </row>
    <row r="40" spans="3:10" s="27" customFormat="1" ht="30" thickTop="1" thickBot="1" x14ac:dyDescent="0.25">
      <c r="C40" s="63"/>
      <c r="D40" s="64">
        <v>45267</v>
      </c>
      <c r="E40" s="64" t="s">
        <v>192</v>
      </c>
      <c r="F40" s="65">
        <v>9156</v>
      </c>
      <c r="G40" s="92" t="s">
        <v>16</v>
      </c>
      <c r="H40" s="97"/>
      <c r="I40" s="94">
        <v>5491.6680000000006</v>
      </c>
      <c r="J40" s="44">
        <f t="shared" si="0"/>
        <v>-31771671.120999951</v>
      </c>
    </row>
    <row r="41" spans="3:10" s="27" customFormat="1" ht="18" thickTop="1" thickBot="1" x14ac:dyDescent="0.25">
      <c r="C41" s="63"/>
      <c r="D41" s="64">
        <v>45267</v>
      </c>
      <c r="E41" s="64" t="s">
        <v>192</v>
      </c>
      <c r="F41" s="65">
        <v>9156</v>
      </c>
      <c r="G41" s="92" t="s">
        <v>53</v>
      </c>
      <c r="H41" s="97"/>
      <c r="I41" s="94">
        <v>121915.03199999999</v>
      </c>
      <c r="J41" s="44">
        <f t="shared" si="0"/>
        <v>-31893586.152999952</v>
      </c>
    </row>
    <row r="42" spans="3:10" s="27" customFormat="1" ht="30" thickTop="1" thickBot="1" x14ac:dyDescent="0.25">
      <c r="C42" s="63"/>
      <c r="D42" s="64">
        <v>45268</v>
      </c>
      <c r="E42" s="64"/>
      <c r="F42" s="65"/>
      <c r="G42" s="92" t="s">
        <v>22</v>
      </c>
      <c r="H42" s="97">
        <v>380601.59999999998</v>
      </c>
      <c r="I42" s="94"/>
      <c r="J42" s="44">
        <f t="shared" si="0"/>
        <v>-31512984.552999951</v>
      </c>
    </row>
    <row r="43" spans="3:10" s="27" customFormat="1" ht="30" thickTop="1" thickBot="1" x14ac:dyDescent="0.25">
      <c r="C43" s="63"/>
      <c r="D43" s="64">
        <v>45268</v>
      </c>
      <c r="E43" s="64" t="s">
        <v>193</v>
      </c>
      <c r="F43" s="65">
        <v>9157</v>
      </c>
      <c r="G43" s="92" t="s">
        <v>16</v>
      </c>
      <c r="H43" s="97"/>
      <c r="I43" s="94">
        <v>1620</v>
      </c>
      <c r="J43" s="44">
        <f t="shared" si="0"/>
        <v>-31514604.552999951</v>
      </c>
    </row>
    <row r="44" spans="3:10" s="27" customFormat="1" ht="30" thickTop="1" thickBot="1" x14ac:dyDescent="0.25">
      <c r="C44" s="63"/>
      <c r="D44" s="64">
        <v>45268</v>
      </c>
      <c r="E44" s="64" t="s">
        <v>193</v>
      </c>
      <c r="F44" s="65">
        <v>9157</v>
      </c>
      <c r="G44" s="92" t="s">
        <v>194</v>
      </c>
      <c r="H44" s="97"/>
      <c r="I44" s="94">
        <v>36612</v>
      </c>
      <c r="J44" s="44">
        <f t="shared" si="0"/>
        <v>-31551216.552999951</v>
      </c>
    </row>
    <row r="45" spans="3:10" s="27" customFormat="1" ht="30" thickTop="1" thickBot="1" x14ac:dyDescent="0.25">
      <c r="C45" s="63"/>
      <c r="D45" s="64">
        <v>45268</v>
      </c>
      <c r="E45" s="64" t="s">
        <v>195</v>
      </c>
      <c r="F45" s="65">
        <v>9158</v>
      </c>
      <c r="G45" s="92" t="s">
        <v>16</v>
      </c>
      <c r="H45" s="97"/>
      <c r="I45" s="94">
        <v>58175</v>
      </c>
      <c r="J45" s="44">
        <f t="shared" si="0"/>
        <v>-31609391.552999951</v>
      </c>
    </row>
    <row r="46" spans="3:10" s="27" customFormat="1" ht="30" thickTop="1" thickBot="1" x14ac:dyDescent="0.25">
      <c r="C46" s="63"/>
      <c r="D46" s="64">
        <v>45268</v>
      </c>
      <c r="E46" s="64" t="s">
        <v>195</v>
      </c>
      <c r="F46" s="65">
        <v>9158</v>
      </c>
      <c r="G46" s="92" t="s">
        <v>66</v>
      </c>
      <c r="H46" s="97"/>
      <c r="I46" s="94">
        <v>62829</v>
      </c>
      <c r="J46" s="44">
        <f t="shared" si="0"/>
        <v>-31672220.552999951</v>
      </c>
    </row>
    <row r="47" spans="3:10" s="27" customFormat="1" ht="18" thickTop="1" thickBot="1" x14ac:dyDescent="0.25">
      <c r="C47" s="63"/>
      <c r="D47" s="64">
        <v>45268</v>
      </c>
      <c r="E47" s="64" t="s">
        <v>195</v>
      </c>
      <c r="F47" s="65">
        <v>9158</v>
      </c>
      <c r="G47" s="92" t="s">
        <v>196</v>
      </c>
      <c r="H47" s="97"/>
      <c r="I47" s="94">
        <v>1251926</v>
      </c>
      <c r="J47" s="44">
        <f t="shared" si="0"/>
        <v>-32924146.552999951</v>
      </c>
    </row>
    <row r="48" spans="3:10" s="27" customFormat="1" ht="30" thickTop="1" thickBot="1" x14ac:dyDescent="0.25">
      <c r="C48" s="63"/>
      <c r="D48" s="64">
        <v>45268</v>
      </c>
      <c r="E48" s="64" t="s">
        <v>197</v>
      </c>
      <c r="F48" s="65">
        <v>9159</v>
      </c>
      <c r="G48" s="92" t="s">
        <v>16</v>
      </c>
      <c r="H48" s="97"/>
      <c r="I48" s="94">
        <v>31044.5</v>
      </c>
      <c r="J48" s="44">
        <f t="shared" si="0"/>
        <v>-32955191.052999951</v>
      </c>
    </row>
    <row r="49" spans="3:10" s="27" customFormat="1" ht="30" thickTop="1" thickBot="1" x14ac:dyDescent="0.25">
      <c r="C49" s="63"/>
      <c r="D49" s="64">
        <v>45268</v>
      </c>
      <c r="E49" s="64" t="s">
        <v>197</v>
      </c>
      <c r="F49" s="65">
        <v>9159</v>
      </c>
      <c r="G49" s="92" t="s">
        <v>66</v>
      </c>
      <c r="H49" s="97"/>
      <c r="I49" s="94">
        <v>33528.06</v>
      </c>
      <c r="J49" s="44">
        <f t="shared" si="0"/>
        <v>-32988719.11299995</v>
      </c>
    </row>
    <row r="50" spans="3:10" s="27" customFormat="1" ht="18" thickTop="1" thickBot="1" x14ac:dyDescent="0.25">
      <c r="C50" s="63"/>
      <c r="D50" s="64">
        <v>45268</v>
      </c>
      <c r="E50" s="64" t="s">
        <v>197</v>
      </c>
      <c r="F50" s="65">
        <v>9159</v>
      </c>
      <c r="G50" s="92" t="s">
        <v>198</v>
      </c>
      <c r="H50" s="97"/>
      <c r="I50" s="94">
        <v>668077.6399999999</v>
      </c>
      <c r="J50" s="44">
        <f t="shared" si="0"/>
        <v>-33656796.752999946</v>
      </c>
    </row>
    <row r="51" spans="3:10" s="27" customFormat="1" ht="30" thickTop="1" thickBot="1" x14ac:dyDescent="0.25">
      <c r="C51" s="63"/>
      <c r="D51" s="64">
        <v>45268</v>
      </c>
      <c r="E51" s="64" t="s">
        <v>199</v>
      </c>
      <c r="F51" s="65">
        <v>9160</v>
      </c>
      <c r="G51" s="92" t="s">
        <v>16</v>
      </c>
      <c r="H51" s="97"/>
      <c r="I51" s="94">
        <v>18892.5</v>
      </c>
      <c r="J51" s="44">
        <f t="shared" si="0"/>
        <v>-33675689.252999946</v>
      </c>
    </row>
    <row r="52" spans="3:10" s="27" customFormat="1" ht="30" thickTop="1" thickBot="1" x14ac:dyDescent="0.25">
      <c r="C52" s="63"/>
      <c r="D52" s="64">
        <v>45268</v>
      </c>
      <c r="E52" s="64" t="s">
        <v>199</v>
      </c>
      <c r="F52" s="65">
        <v>9160</v>
      </c>
      <c r="G52" s="92" t="s">
        <v>66</v>
      </c>
      <c r="H52" s="97"/>
      <c r="I52" s="94">
        <v>20403.899999999998</v>
      </c>
      <c r="J52" s="44">
        <f t="shared" si="0"/>
        <v>-33696093.152999945</v>
      </c>
    </row>
    <row r="53" spans="3:10" s="27" customFormat="1" ht="18" thickTop="1" thickBot="1" x14ac:dyDescent="0.25">
      <c r="C53" s="63"/>
      <c r="D53" s="64">
        <v>45268</v>
      </c>
      <c r="E53" s="64" t="s">
        <v>199</v>
      </c>
      <c r="F53" s="65">
        <v>9160</v>
      </c>
      <c r="G53" s="92" t="s">
        <v>200</v>
      </c>
      <c r="H53" s="97"/>
      <c r="I53" s="94">
        <v>406566.6</v>
      </c>
      <c r="J53" s="44">
        <f t="shared" si="0"/>
        <v>-34102659.752999946</v>
      </c>
    </row>
    <row r="54" spans="3:10" s="27" customFormat="1" ht="30" thickTop="1" thickBot="1" x14ac:dyDescent="0.25">
      <c r="C54" s="63"/>
      <c r="D54" s="64">
        <v>45268</v>
      </c>
      <c r="E54" s="64" t="s">
        <v>201</v>
      </c>
      <c r="F54" s="65">
        <v>9161</v>
      </c>
      <c r="G54" s="92" t="s">
        <v>16</v>
      </c>
      <c r="H54" s="97"/>
      <c r="I54" s="94">
        <v>38500</v>
      </c>
      <c r="J54" s="44">
        <f t="shared" si="0"/>
        <v>-34141159.752999946</v>
      </c>
    </row>
    <row r="55" spans="3:10" s="27" customFormat="1" ht="18" thickTop="1" thickBot="1" x14ac:dyDescent="0.25">
      <c r="C55" s="63"/>
      <c r="D55" s="64">
        <v>45268</v>
      </c>
      <c r="E55" s="64" t="s">
        <v>201</v>
      </c>
      <c r="F55" s="65">
        <v>9161</v>
      </c>
      <c r="G55" s="92" t="s">
        <v>202</v>
      </c>
      <c r="H55" s="97"/>
      <c r="I55" s="94">
        <v>731500</v>
      </c>
      <c r="J55" s="44">
        <f t="shared" si="0"/>
        <v>-34872659.752999946</v>
      </c>
    </row>
    <row r="56" spans="3:10" s="27" customFormat="1" ht="30" thickTop="1" thickBot="1" x14ac:dyDescent="0.25">
      <c r="C56" s="63"/>
      <c r="D56" s="64">
        <v>45268</v>
      </c>
      <c r="E56" s="64" t="s">
        <v>203</v>
      </c>
      <c r="F56" s="65">
        <v>9162</v>
      </c>
      <c r="G56" s="92" t="s">
        <v>204</v>
      </c>
      <c r="H56" s="97"/>
      <c r="I56" s="94">
        <v>57610</v>
      </c>
      <c r="J56" s="44">
        <f t="shared" si="0"/>
        <v>-34930269.752999946</v>
      </c>
    </row>
    <row r="57" spans="3:10" s="27" customFormat="1" ht="30" thickTop="1" thickBot="1" x14ac:dyDescent="0.25">
      <c r="C57" s="63"/>
      <c r="D57" s="64">
        <v>45268</v>
      </c>
      <c r="E57" s="64" t="s">
        <v>205</v>
      </c>
      <c r="F57" s="65">
        <v>9163</v>
      </c>
      <c r="G57" s="92" t="s">
        <v>206</v>
      </c>
      <c r="H57" s="97"/>
      <c r="I57" s="94">
        <v>103698</v>
      </c>
      <c r="J57" s="44">
        <f t="shared" si="0"/>
        <v>-35033967.752999946</v>
      </c>
    </row>
    <row r="58" spans="3:10" s="27" customFormat="1" ht="18" thickTop="1" thickBot="1" x14ac:dyDescent="0.25">
      <c r="C58" s="63"/>
      <c r="D58" s="64">
        <v>45268</v>
      </c>
      <c r="E58" s="64" t="s">
        <v>203</v>
      </c>
      <c r="F58" s="65">
        <v>9162</v>
      </c>
      <c r="G58" s="92" t="s">
        <v>207</v>
      </c>
      <c r="H58" s="97"/>
      <c r="I58" s="94">
        <v>518490</v>
      </c>
      <c r="J58" s="44">
        <f t="shared" si="0"/>
        <v>-35552457.752999946</v>
      </c>
    </row>
    <row r="59" spans="3:10" s="27" customFormat="1" ht="30" thickTop="1" thickBot="1" x14ac:dyDescent="0.25">
      <c r="C59" s="63"/>
      <c r="D59" s="64">
        <v>45268</v>
      </c>
      <c r="E59" s="64" t="s">
        <v>205</v>
      </c>
      <c r="F59" s="65">
        <v>9163</v>
      </c>
      <c r="G59" s="92" t="s">
        <v>16</v>
      </c>
      <c r="H59" s="97"/>
      <c r="I59" s="94">
        <v>8906.7525000000005</v>
      </c>
      <c r="J59" s="44">
        <f t="shared" si="0"/>
        <v>-35561364.505499944</v>
      </c>
    </row>
    <row r="60" spans="3:10" s="27" customFormat="1" ht="30" thickTop="1" thickBot="1" x14ac:dyDescent="0.25">
      <c r="C60" s="63"/>
      <c r="D60" s="64">
        <v>45268</v>
      </c>
      <c r="E60" s="64" t="s">
        <v>205</v>
      </c>
      <c r="F60" s="65">
        <v>9163</v>
      </c>
      <c r="G60" s="92" t="s">
        <v>208</v>
      </c>
      <c r="H60" s="97"/>
      <c r="I60" s="94">
        <v>169365.10749999998</v>
      </c>
      <c r="J60" s="44">
        <f t="shared" si="0"/>
        <v>-35730729.612999946</v>
      </c>
    </row>
    <row r="61" spans="3:10" s="27" customFormat="1" ht="30" thickTop="1" thickBot="1" x14ac:dyDescent="0.25">
      <c r="C61" s="63"/>
      <c r="D61" s="64">
        <v>45268</v>
      </c>
      <c r="E61" s="64" t="s">
        <v>209</v>
      </c>
      <c r="F61" s="65">
        <v>9164</v>
      </c>
      <c r="G61" s="92" t="s">
        <v>16</v>
      </c>
      <c r="H61" s="97"/>
      <c r="I61" s="94">
        <v>116192.96999999999</v>
      </c>
      <c r="J61" s="44">
        <f t="shared" si="0"/>
        <v>-35846922.582999945</v>
      </c>
    </row>
    <row r="62" spans="3:10" s="27" customFormat="1" ht="30" thickTop="1" thickBot="1" x14ac:dyDescent="0.25">
      <c r="C62" s="63"/>
      <c r="D62" s="64">
        <v>45268</v>
      </c>
      <c r="E62" s="64" t="s">
        <v>209</v>
      </c>
      <c r="F62" s="65">
        <v>9164</v>
      </c>
      <c r="G62" s="92" t="s">
        <v>208</v>
      </c>
      <c r="H62" s="97"/>
      <c r="I62" s="94">
        <v>2559909.08</v>
      </c>
      <c r="J62" s="44">
        <f t="shared" si="0"/>
        <v>-38406831.662999943</v>
      </c>
    </row>
    <row r="63" spans="3:10" s="27" customFormat="1" ht="30" thickTop="1" thickBot="1" x14ac:dyDescent="0.25">
      <c r="C63" s="63"/>
      <c r="D63" s="64">
        <v>45268</v>
      </c>
      <c r="E63" s="64" t="s">
        <v>210</v>
      </c>
      <c r="F63" s="65">
        <v>9165</v>
      </c>
      <c r="G63" s="92" t="s">
        <v>16</v>
      </c>
      <c r="H63" s="97"/>
      <c r="I63" s="94">
        <v>2966</v>
      </c>
      <c r="J63" s="44">
        <f t="shared" si="0"/>
        <v>-38409797.662999943</v>
      </c>
    </row>
    <row r="64" spans="3:10" s="27" customFormat="1" ht="18" thickTop="1" thickBot="1" x14ac:dyDescent="0.25">
      <c r="C64" s="63"/>
      <c r="D64" s="64">
        <v>45268</v>
      </c>
      <c r="E64" s="64" t="s">
        <v>210</v>
      </c>
      <c r="F64" s="65">
        <v>9165</v>
      </c>
      <c r="G64" s="92" t="s">
        <v>187</v>
      </c>
      <c r="H64" s="97"/>
      <c r="I64" s="94">
        <v>56354</v>
      </c>
      <c r="J64" s="44">
        <f t="shared" si="0"/>
        <v>-38466151.662999943</v>
      </c>
    </row>
    <row r="65" spans="3:10" s="27" customFormat="1" ht="30" thickTop="1" thickBot="1" x14ac:dyDescent="0.25">
      <c r="C65" s="63"/>
      <c r="D65" s="64">
        <v>45268</v>
      </c>
      <c r="E65" s="64" t="s">
        <v>211</v>
      </c>
      <c r="F65" s="65">
        <v>9166</v>
      </c>
      <c r="G65" s="92" t="s">
        <v>16</v>
      </c>
      <c r="H65" s="97"/>
      <c r="I65" s="94">
        <v>600</v>
      </c>
      <c r="J65" s="44">
        <f t="shared" si="0"/>
        <v>-38466751.662999943</v>
      </c>
    </row>
    <row r="66" spans="3:10" s="27" customFormat="1" ht="18" thickTop="1" thickBot="1" x14ac:dyDescent="0.25">
      <c r="C66" s="63"/>
      <c r="D66" s="64">
        <v>45268</v>
      </c>
      <c r="E66" s="64" t="s">
        <v>211</v>
      </c>
      <c r="F66" s="68">
        <v>9166</v>
      </c>
      <c r="G66" s="92" t="s">
        <v>212</v>
      </c>
      <c r="H66" s="97"/>
      <c r="I66" s="94">
        <v>13560</v>
      </c>
      <c r="J66" s="44">
        <f t="shared" si="0"/>
        <v>-38480311.662999943</v>
      </c>
    </row>
    <row r="67" spans="3:10" s="27" customFormat="1" ht="30" thickTop="1" thickBot="1" x14ac:dyDescent="0.25">
      <c r="C67" s="63"/>
      <c r="D67" s="64">
        <v>45268</v>
      </c>
      <c r="E67" s="64" t="s">
        <v>213</v>
      </c>
      <c r="F67" s="65">
        <v>9167</v>
      </c>
      <c r="G67" s="92" t="s">
        <v>16</v>
      </c>
      <c r="H67" s="97"/>
      <c r="I67" s="94">
        <v>1043</v>
      </c>
      <c r="J67" s="44">
        <f t="shared" si="0"/>
        <v>-38481354.662999943</v>
      </c>
    </row>
    <row r="68" spans="3:10" s="27" customFormat="1" ht="18" thickTop="1" thickBot="1" x14ac:dyDescent="0.25">
      <c r="C68" s="63"/>
      <c r="D68" s="64">
        <v>45268</v>
      </c>
      <c r="E68" s="64" t="s">
        <v>213</v>
      </c>
      <c r="F68" s="68">
        <v>9167</v>
      </c>
      <c r="G68" s="92" t="s">
        <v>212</v>
      </c>
      <c r="H68" s="97"/>
      <c r="I68" s="93">
        <v>19817</v>
      </c>
      <c r="J68" s="44">
        <f t="shared" si="0"/>
        <v>-38501171.662999943</v>
      </c>
    </row>
    <row r="69" spans="3:10" s="27" customFormat="1" ht="30" thickTop="1" thickBot="1" x14ac:dyDescent="0.25">
      <c r="C69" s="63"/>
      <c r="D69" s="64">
        <v>45268</v>
      </c>
      <c r="E69" s="64" t="s">
        <v>214</v>
      </c>
      <c r="F69" s="68">
        <v>9168</v>
      </c>
      <c r="G69" s="92" t="s">
        <v>16</v>
      </c>
      <c r="H69" s="97"/>
      <c r="I69" s="93">
        <v>37574.700000000004</v>
      </c>
      <c r="J69" s="44">
        <f t="shared" si="0"/>
        <v>-38538746.362999946</v>
      </c>
    </row>
    <row r="70" spans="3:10" s="27" customFormat="1" ht="18" thickTop="1" thickBot="1" x14ac:dyDescent="0.25">
      <c r="C70" s="63"/>
      <c r="D70" s="64">
        <v>45268</v>
      </c>
      <c r="E70" s="64" t="s">
        <v>214</v>
      </c>
      <c r="F70" s="65">
        <v>9168</v>
      </c>
      <c r="G70" s="92" t="s">
        <v>215</v>
      </c>
      <c r="H70" s="97"/>
      <c r="I70" s="94">
        <v>713919.3</v>
      </c>
      <c r="J70" s="44">
        <f t="shared" si="0"/>
        <v>-39252665.662999943</v>
      </c>
    </row>
    <row r="71" spans="3:10" s="27" customFormat="1" ht="30" thickTop="1" thickBot="1" x14ac:dyDescent="0.25">
      <c r="C71" s="63"/>
      <c r="D71" s="64">
        <v>45268</v>
      </c>
      <c r="E71" s="64" t="s">
        <v>216</v>
      </c>
      <c r="F71" s="65">
        <v>9169</v>
      </c>
      <c r="G71" s="92" t="s">
        <v>16</v>
      </c>
      <c r="H71" s="97"/>
      <c r="I71" s="94">
        <v>6100</v>
      </c>
      <c r="J71" s="44">
        <f t="shared" si="0"/>
        <v>-39258765.662999943</v>
      </c>
    </row>
    <row r="72" spans="3:10" s="27" customFormat="1" ht="18" thickTop="1" thickBot="1" x14ac:dyDescent="0.25">
      <c r="C72" s="63"/>
      <c r="D72" s="64">
        <v>45268</v>
      </c>
      <c r="E72" s="64" t="s">
        <v>216</v>
      </c>
      <c r="F72" s="68">
        <v>9169</v>
      </c>
      <c r="G72" s="92" t="s">
        <v>215</v>
      </c>
      <c r="H72" s="97"/>
      <c r="I72" s="94">
        <v>115900</v>
      </c>
      <c r="J72" s="44">
        <f t="shared" si="0"/>
        <v>-39374665.662999943</v>
      </c>
    </row>
    <row r="73" spans="3:10" s="27" customFormat="1" ht="30" thickTop="1" thickBot="1" x14ac:dyDescent="0.25">
      <c r="C73" s="63"/>
      <c r="D73" s="64">
        <v>45268</v>
      </c>
      <c r="E73" s="64" t="s">
        <v>217</v>
      </c>
      <c r="F73" s="68">
        <v>9170</v>
      </c>
      <c r="G73" s="92" t="s">
        <v>16</v>
      </c>
      <c r="H73" s="97"/>
      <c r="I73" s="94">
        <v>8225</v>
      </c>
      <c r="J73" s="44">
        <f t="shared" si="0"/>
        <v>-39382890.662999943</v>
      </c>
    </row>
    <row r="74" spans="3:10" s="27" customFormat="1" ht="18" thickTop="1" thickBot="1" x14ac:dyDescent="0.25">
      <c r="C74" s="63"/>
      <c r="D74" s="64">
        <v>45268</v>
      </c>
      <c r="E74" s="64" t="s">
        <v>217</v>
      </c>
      <c r="F74" s="65">
        <v>9170</v>
      </c>
      <c r="G74" s="92" t="s">
        <v>218</v>
      </c>
      <c r="H74" s="98"/>
      <c r="I74" s="94">
        <v>156275</v>
      </c>
      <c r="J74" s="44">
        <f t="shared" si="0"/>
        <v>-39539165.662999943</v>
      </c>
    </row>
    <row r="75" spans="3:10" s="27" customFormat="1" ht="30" thickTop="1" thickBot="1" x14ac:dyDescent="0.25">
      <c r="C75" s="63"/>
      <c r="D75" s="64">
        <v>45268</v>
      </c>
      <c r="E75" s="64" t="s">
        <v>219</v>
      </c>
      <c r="F75" s="68">
        <v>9171</v>
      </c>
      <c r="G75" s="66" t="s">
        <v>16</v>
      </c>
      <c r="H75" s="95"/>
      <c r="I75" s="77">
        <v>15855</v>
      </c>
      <c r="J75" s="44">
        <f t="shared" si="0"/>
        <v>-39555020.662999943</v>
      </c>
    </row>
    <row r="76" spans="3:10" s="27" customFormat="1" ht="18" thickTop="1" thickBot="1" x14ac:dyDescent="0.25">
      <c r="C76" s="63"/>
      <c r="D76" s="64">
        <v>45268</v>
      </c>
      <c r="E76" s="64" t="s">
        <v>219</v>
      </c>
      <c r="F76" s="65">
        <v>9171</v>
      </c>
      <c r="G76" s="66" t="s">
        <v>218</v>
      </c>
      <c r="H76" s="77"/>
      <c r="I76" s="77">
        <v>301245</v>
      </c>
      <c r="J76" s="44">
        <f t="shared" si="0"/>
        <v>-39856265.662999943</v>
      </c>
    </row>
    <row r="77" spans="3:10" s="27" customFormat="1" ht="30" thickTop="1" thickBot="1" x14ac:dyDescent="0.25">
      <c r="C77" s="63"/>
      <c r="D77" s="64">
        <v>45268</v>
      </c>
      <c r="E77" s="64" t="s">
        <v>220</v>
      </c>
      <c r="F77" s="68">
        <v>9172</v>
      </c>
      <c r="G77" s="66" t="s">
        <v>16</v>
      </c>
      <c r="H77" s="77"/>
      <c r="I77" s="77">
        <v>2526.25</v>
      </c>
      <c r="J77" s="44">
        <f t="shared" si="0"/>
        <v>-39858791.912999943</v>
      </c>
    </row>
    <row r="78" spans="3:10" s="27" customFormat="1" ht="18" thickTop="1" thickBot="1" x14ac:dyDescent="0.25">
      <c r="C78" s="63"/>
      <c r="D78" s="64">
        <v>45268</v>
      </c>
      <c r="E78" s="64" t="s">
        <v>220</v>
      </c>
      <c r="F78" s="65">
        <v>9172</v>
      </c>
      <c r="G78" s="66" t="s">
        <v>221</v>
      </c>
      <c r="H78" s="77"/>
      <c r="I78" s="77">
        <v>57093.25</v>
      </c>
      <c r="J78" s="44">
        <f t="shared" si="0"/>
        <v>-39915885.162999943</v>
      </c>
    </row>
    <row r="79" spans="3:10" s="27" customFormat="1" ht="30" thickTop="1" thickBot="1" x14ac:dyDescent="0.25">
      <c r="C79" s="63"/>
      <c r="D79" s="64">
        <v>45268</v>
      </c>
      <c r="E79" s="64" t="s">
        <v>222</v>
      </c>
      <c r="F79" s="68">
        <v>9173</v>
      </c>
      <c r="G79" s="66" t="s">
        <v>16</v>
      </c>
      <c r="H79" s="77"/>
      <c r="I79" s="77">
        <v>974.57749999999999</v>
      </c>
      <c r="J79" s="44">
        <f t="shared" si="0"/>
        <v>-39916859.740499943</v>
      </c>
    </row>
    <row r="80" spans="3:10" s="27" customFormat="1" ht="18" thickTop="1" thickBot="1" x14ac:dyDescent="0.25">
      <c r="C80" s="63"/>
      <c r="D80" s="64">
        <v>45268</v>
      </c>
      <c r="E80" s="64" t="s">
        <v>222</v>
      </c>
      <c r="F80" s="65">
        <v>9173</v>
      </c>
      <c r="G80" s="66" t="s">
        <v>223</v>
      </c>
      <c r="H80" s="77"/>
      <c r="I80" s="77">
        <v>22025.452499999999</v>
      </c>
      <c r="J80" s="44">
        <f t="shared" si="0"/>
        <v>-39938885.192999944</v>
      </c>
    </row>
    <row r="81" spans="3:10" s="27" customFormat="1" ht="30" thickTop="1" thickBot="1" x14ac:dyDescent="0.25">
      <c r="C81" s="63"/>
      <c r="D81" s="64">
        <v>45268</v>
      </c>
      <c r="E81" s="64" t="s">
        <v>224</v>
      </c>
      <c r="F81" s="68">
        <v>9174</v>
      </c>
      <c r="G81" s="66" t="s">
        <v>16</v>
      </c>
      <c r="H81" s="77"/>
      <c r="I81" s="67">
        <v>7474.2580000000007</v>
      </c>
      <c r="J81" s="44">
        <f t="shared" si="0"/>
        <v>-39946359.450999945</v>
      </c>
    </row>
    <row r="82" spans="3:10" s="27" customFormat="1" ht="30" thickTop="1" thickBot="1" x14ac:dyDescent="0.25">
      <c r="C82" s="63"/>
      <c r="D82" s="64">
        <v>45268</v>
      </c>
      <c r="E82" s="64" t="s">
        <v>224</v>
      </c>
      <c r="F82" s="65">
        <v>9174</v>
      </c>
      <c r="G82" s="66" t="s">
        <v>225</v>
      </c>
      <c r="H82" s="77"/>
      <c r="I82" s="67">
        <v>168918.23199999999</v>
      </c>
      <c r="J82" s="44">
        <f t="shared" si="0"/>
        <v>-40115277.682999946</v>
      </c>
    </row>
    <row r="83" spans="3:10" s="27" customFormat="1" ht="30" thickTop="1" thickBot="1" x14ac:dyDescent="0.25">
      <c r="C83" s="63"/>
      <c r="D83" s="64">
        <v>45268</v>
      </c>
      <c r="E83" s="64" t="s">
        <v>226</v>
      </c>
      <c r="F83" s="68">
        <v>9175</v>
      </c>
      <c r="G83" s="66" t="s">
        <v>16</v>
      </c>
      <c r="H83" s="77"/>
      <c r="I83" s="67">
        <v>6827.2800000000007</v>
      </c>
      <c r="J83" s="44">
        <f t="shared" si="0"/>
        <v>-40122104.962999947</v>
      </c>
    </row>
    <row r="84" spans="3:10" s="27" customFormat="1" ht="18" thickTop="1" thickBot="1" x14ac:dyDescent="0.25">
      <c r="C84" s="63"/>
      <c r="D84" s="64">
        <v>45268</v>
      </c>
      <c r="E84" s="64" t="s">
        <v>226</v>
      </c>
      <c r="F84" s="65">
        <v>9175</v>
      </c>
      <c r="G84" s="66" t="s">
        <v>227</v>
      </c>
      <c r="H84" s="77"/>
      <c r="I84" s="67">
        <v>154296.53</v>
      </c>
      <c r="J84" s="44">
        <f t="shared" si="0"/>
        <v>-40276401.492999949</v>
      </c>
    </row>
    <row r="85" spans="3:10" s="27" customFormat="1" ht="30" thickTop="1" thickBot="1" x14ac:dyDescent="0.25">
      <c r="C85" s="63"/>
      <c r="D85" s="64">
        <v>45268</v>
      </c>
      <c r="E85" s="64" t="s">
        <v>228</v>
      </c>
      <c r="F85" s="68">
        <v>9176</v>
      </c>
      <c r="G85" s="66" t="s">
        <v>16</v>
      </c>
      <c r="H85" s="77"/>
      <c r="I85" s="67">
        <v>949.2</v>
      </c>
      <c r="J85" s="44">
        <f t="shared" si="0"/>
        <v>-40277350.692999952</v>
      </c>
    </row>
    <row r="86" spans="3:10" s="27" customFormat="1" ht="18" thickTop="1" thickBot="1" x14ac:dyDescent="0.25">
      <c r="C86" s="63"/>
      <c r="D86" s="64">
        <v>45268</v>
      </c>
      <c r="E86" s="64" t="s">
        <v>228</v>
      </c>
      <c r="F86" s="68">
        <v>9176</v>
      </c>
      <c r="G86" s="66" t="s">
        <v>223</v>
      </c>
      <c r="H86" s="77"/>
      <c r="I86" s="67">
        <v>21451.919999999998</v>
      </c>
      <c r="J86" s="44">
        <f t="shared" si="0"/>
        <v>-40298802.612999953</v>
      </c>
    </row>
    <row r="87" spans="3:10" s="27" customFormat="1" ht="35.25" customHeight="1" thickTop="1" thickBot="1" x14ac:dyDescent="0.25">
      <c r="C87" s="63"/>
      <c r="D87" s="64">
        <v>45268</v>
      </c>
      <c r="E87" s="64" t="s">
        <v>229</v>
      </c>
      <c r="F87" s="68">
        <v>9177</v>
      </c>
      <c r="G87" s="66" t="s">
        <v>16</v>
      </c>
      <c r="H87" s="77"/>
      <c r="I87" s="67">
        <v>8047.5</v>
      </c>
      <c r="J87" s="44">
        <f t="shared" si="0"/>
        <v>-40306850.112999953</v>
      </c>
    </row>
    <row r="88" spans="3:10" s="27" customFormat="1" ht="18" thickTop="1" thickBot="1" x14ac:dyDescent="0.25">
      <c r="C88" s="63"/>
      <c r="D88" s="64">
        <v>45268</v>
      </c>
      <c r="E88" s="64" t="s">
        <v>229</v>
      </c>
      <c r="F88" s="68">
        <v>9177</v>
      </c>
      <c r="G88" s="66" t="s">
        <v>230</v>
      </c>
      <c r="H88" s="77"/>
      <c r="I88" s="67">
        <v>181873.5</v>
      </c>
      <c r="J88" s="44">
        <f t="shared" si="0"/>
        <v>-40488723.612999953</v>
      </c>
    </row>
    <row r="89" spans="3:10" s="27" customFormat="1" ht="58.5" thickTop="1" thickBot="1" x14ac:dyDescent="0.25">
      <c r="C89" s="63"/>
      <c r="D89" s="64">
        <v>45268</v>
      </c>
      <c r="E89" s="64" t="s">
        <v>231</v>
      </c>
      <c r="F89" s="68">
        <v>9178</v>
      </c>
      <c r="G89" s="66" t="s">
        <v>232</v>
      </c>
      <c r="H89" s="77"/>
      <c r="I89" s="67">
        <v>82500</v>
      </c>
      <c r="J89" s="44">
        <f t="shared" si="0"/>
        <v>-40571223.612999953</v>
      </c>
    </row>
    <row r="90" spans="3:10" s="27" customFormat="1" ht="30" thickTop="1" thickBot="1" x14ac:dyDescent="0.25">
      <c r="C90" s="63"/>
      <c r="D90" s="64">
        <v>45268</v>
      </c>
      <c r="E90" s="64" t="s">
        <v>233</v>
      </c>
      <c r="F90" s="68">
        <v>9179</v>
      </c>
      <c r="G90" s="66" t="s">
        <v>234</v>
      </c>
      <c r="H90" s="77"/>
      <c r="I90" s="67">
        <v>152284.26</v>
      </c>
      <c r="J90" s="44">
        <f t="shared" si="0"/>
        <v>-40723507.872999951</v>
      </c>
    </row>
    <row r="91" spans="3:10" s="27" customFormat="1" ht="30" thickTop="1" thickBot="1" x14ac:dyDescent="0.25">
      <c r="C91" s="63"/>
      <c r="D91" s="64">
        <v>45271</v>
      </c>
      <c r="E91" s="64"/>
      <c r="F91" s="68"/>
      <c r="G91" s="66" t="s">
        <v>22</v>
      </c>
      <c r="H91" s="77">
        <v>12168706.49</v>
      </c>
      <c r="I91" s="67"/>
      <c r="J91" s="44">
        <f t="shared" si="0"/>
        <v>-28554801.382999949</v>
      </c>
    </row>
    <row r="92" spans="3:10" s="27" customFormat="1" ht="30" thickTop="1" thickBot="1" x14ac:dyDescent="0.25">
      <c r="C92" s="63"/>
      <c r="D92" s="64">
        <v>45273</v>
      </c>
      <c r="E92" s="64"/>
      <c r="F92" s="68"/>
      <c r="G92" s="66" t="s">
        <v>22</v>
      </c>
      <c r="H92" s="77">
        <v>3915514.26</v>
      </c>
      <c r="I92" s="67"/>
      <c r="J92" s="44">
        <f t="shared" si="0"/>
        <v>-24639287.122999951</v>
      </c>
    </row>
    <row r="93" spans="3:10" s="27" customFormat="1" ht="30" thickTop="1" thickBot="1" x14ac:dyDescent="0.25">
      <c r="C93" s="63"/>
      <c r="D93" s="64">
        <v>45275</v>
      </c>
      <c r="E93" s="64"/>
      <c r="F93" s="68"/>
      <c r="G93" s="66" t="s">
        <v>22</v>
      </c>
      <c r="H93" s="77">
        <v>285455.40000000002</v>
      </c>
      <c r="I93" s="67"/>
      <c r="J93" s="44">
        <f t="shared" si="0"/>
        <v>-24353831.722999953</v>
      </c>
    </row>
    <row r="94" spans="3:10" s="27" customFormat="1" ht="30" thickTop="1" thickBot="1" x14ac:dyDescent="0.25">
      <c r="C94" s="63"/>
      <c r="D94" s="64">
        <v>45275</v>
      </c>
      <c r="E94" s="64"/>
      <c r="F94" s="68"/>
      <c r="G94" s="66" t="s">
        <v>22</v>
      </c>
      <c r="H94" s="77">
        <v>4283243.6500000004</v>
      </c>
      <c r="I94" s="67"/>
      <c r="J94" s="44">
        <f t="shared" si="0"/>
        <v>-20070588.072999954</v>
      </c>
    </row>
    <row r="95" spans="3:10" s="27" customFormat="1" ht="30" thickTop="1" thickBot="1" x14ac:dyDescent="0.25">
      <c r="C95" s="63"/>
      <c r="D95" s="64">
        <v>45275</v>
      </c>
      <c r="E95" s="64" t="s">
        <v>235</v>
      </c>
      <c r="F95" s="68">
        <v>9180</v>
      </c>
      <c r="G95" s="66" t="s">
        <v>16</v>
      </c>
      <c r="H95" s="77"/>
      <c r="I95" s="67">
        <v>68410.399999999994</v>
      </c>
      <c r="J95" s="44">
        <f t="shared" si="0"/>
        <v>-20138998.472999953</v>
      </c>
    </row>
    <row r="96" spans="3:10" s="27" customFormat="1" ht="18" thickTop="1" thickBot="1" x14ac:dyDescent="0.25">
      <c r="C96" s="63"/>
      <c r="D96" s="64">
        <v>45275</v>
      </c>
      <c r="E96" s="64" t="s">
        <v>235</v>
      </c>
      <c r="F96" s="68">
        <v>9180</v>
      </c>
      <c r="G96" s="66" t="s">
        <v>81</v>
      </c>
      <c r="H96" s="77"/>
      <c r="I96" s="67">
        <v>606589.6</v>
      </c>
      <c r="J96" s="44">
        <f t="shared" si="0"/>
        <v>-20745588.072999954</v>
      </c>
    </row>
    <row r="97" spans="3:10" s="27" customFormat="1" ht="30" thickTop="1" thickBot="1" x14ac:dyDescent="0.25">
      <c r="C97" s="63"/>
      <c r="D97" s="64">
        <v>45275</v>
      </c>
      <c r="E97" s="64" t="s">
        <v>236</v>
      </c>
      <c r="F97" s="68">
        <v>9181</v>
      </c>
      <c r="G97" s="66" t="s">
        <v>16</v>
      </c>
      <c r="H97" s="77"/>
      <c r="I97" s="67">
        <v>74114.8</v>
      </c>
      <c r="J97" s="44">
        <f t="shared" si="0"/>
        <v>-20819702.872999955</v>
      </c>
    </row>
    <row r="98" spans="3:10" s="27" customFormat="1" ht="18" thickTop="1" thickBot="1" x14ac:dyDescent="0.25">
      <c r="C98" s="63"/>
      <c r="D98" s="64">
        <v>45275</v>
      </c>
      <c r="E98" s="64" t="s">
        <v>236</v>
      </c>
      <c r="F98" s="68">
        <v>9181</v>
      </c>
      <c r="G98" s="66" t="s">
        <v>237</v>
      </c>
      <c r="H98" s="77"/>
      <c r="I98" s="67">
        <v>1408181.2</v>
      </c>
      <c r="J98" s="44">
        <f t="shared" si="0"/>
        <v>-22227884.072999954</v>
      </c>
    </row>
    <row r="99" spans="3:10" s="27" customFormat="1" ht="30" thickTop="1" thickBot="1" x14ac:dyDescent="0.25">
      <c r="C99" s="63"/>
      <c r="D99" s="64">
        <v>45275</v>
      </c>
      <c r="E99" s="64" t="s">
        <v>238</v>
      </c>
      <c r="F99" s="68">
        <v>9182</v>
      </c>
      <c r="G99" s="66" t="s">
        <v>16</v>
      </c>
      <c r="H99" s="77"/>
      <c r="I99" s="67">
        <v>6929</v>
      </c>
      <c r="J99" s="44">
        <f t="shared" si="0"/>
        <v>-22234813.072999954</v>
      </c>
    </row>
    <row r="100" spans="3:10" s="27" customFormat="1" ht="18" thickTop="1" thickBot="1" x14ac:dyDescent="0.25">
      <c r="C100" s="63"/>
      <c r="D100" s="64">
        <v>45275</v>
      </c>
      <c r="E100" s="64" t="s">
        <v>238</v>
      </c>
      <c r="F100" s="68">
        <v>9182</v>
      </c>
      <c r="G100" s="66" t="s">
        <v>184</v>
      </c>
      <c r="H100" s="77"/>
      <c r="I100" s="67">
        <v>131651</v>
      </c>
      <c r="J100" s="44">
        <f t="shared" si="0"/>
        <v>-22366464.072999954</v>
      </c>
    </row>
    <row r="101" spans="3:10" s="27" customFormat="1" ht="30" thickTop="1" thickBot="1" x14ac:dyDescent="0.25">
      <c r="C101" s="63"/>
      <c r="D101" s="64">
        <v>45275</v>
      </c>
      <c r="E101" s="64" t="s">
        <v>239</v>
      </c>
      <c r="F101" s="68">
        <v>9183</v>
      </c>
      <c r="G101" s="66" t="s">
        <v>16</v>
      </c>
      <c r="H101" s="77"/>
      <c r="I101" s="67">
        <v>6269.7000000000007</v>
      </c>
      <c r="J101" s="44">
        <f t="shared" si="0"/>
        <v>-22372733.772999953</v>
      </c>
    </row>
    <row r="102" spans="3:10" s="27" customFormat="1" ht="18" thickTop="1" thickBot="1" x14ac:dyDescent="0.25">
      <c r="C102" s="63"/>
      <c r="D102" s="64">
        <v>45275</v>
      </c>
      <c r="E102" s="64" t="s">
        <v>239</v>
      </c>
      <c r="F102" s="68">
        <v>9183</v>
      </c>
      <c r="G102" s="66" t="s">
        <v>184</v>
      </c>
      <c r="H102" s="77"/>
      <c r="I102" s="67">
        <v>137054.82</v>
      </c>
      <c r="J102" s="44">
        <f t="shared" si="0"/>
        <v>-22509788.592999954</v>
      </c>
    </row>
    <row r="103" spans="3:10" s="27" customFormat="1" ht="30" thickTop="1" thickBot="1" x14ac:dyDescent="0.25">
      <c r="C103" s="63"/>
      <c r="D103" s="64">
        <v>45275</v>
      </c>
      <c r="E103" s="64" t="s">
        <v>240</v>
      </c>
      <c r="F103" s="68">
        <v>9184</v>
      </c>
      <c r="G103" s="66" t="s">
        <v>16</v>
      </c>
      <c r="H103" s="77"/>
      <c r="I103" s="67">
        <v>27984.945000000003</v>
      </c>
      <c r="J103" s="44">
        <f t="shared" si="0"/>
        <v>-22537773.537999954</v>
      </c>
    </row>
    <row r="104" spans="3:10" s="27" customFormat="1" ht="18" thickTop="1" thickBot="1" x14ac:dyDescent="0.25">
      <c r="C104" s="63"/>
      <c r="D104" s="64">
        <v>45275</v>
      </c>
      <c r="E104" s="64" t="s">
        <v>240</v>
      </c>
      <c r="F104" s="68">
        <v>9184</v>
      </c>
      <c r="G104" s="66" t="s">
        <v>241</v>
      </c>
      <c r="H104" s="77"/>
      <c r="I104" s="67">
        <v>632459.75500000012</v>
      </c>
      <c r="J104" s="44">
        <f t="shared" si="0"/>
        <v>-23170233.292999953</v>
      </c>
    </row>
    <row r="105" spans="3:10" s="27" customFormat="1" ht="30" thickTop="1" thickBot="1" x14ac:dyDescent="0.25">
      <c r="C105" s="63"/>
      <c r="D105" s="64">
        <v>45275</v>
      </c>
      <c r="E105" s="64" t="s">
        <v>242</v>
      </c>
      <c r="F105" s="68">
        <v>9185</v>
      </c>
      <c r="G105" s="66" t="s">
        <v>16</v>
      </c>
      <c r="H105" s="77"/>
      <c r="I105" s="67">
        <v>1959.1875</v>
      </c>
      <c r="J105" s="44">
        <f t="shared" si="0"/>
        <v>-23172192.480499953</v>
      </c>
    </row>
    <row r="106" spans="3:10" s="27" customFormat="1" ht="18" thickTop="1" thickBot="1" x14ac:dyDescent="0.25">
      <c r="C106" s="63"/>
      <c r="D106" s="64">
        <v>45275</v>
      </c>
      <c r="E106" s="64" t="s">
        <v>242</v>
      </c>
      <c r="F106" s="68">
        <v>9185</v>
      </c>
      <c r="G106" s="66" t="s">
        <v>241</v>
      </c>
      <c r="H106" s="77"/>
      <c r="I106" s="67">
        <v>37224.5625</v>
      </c>
      <c r="J106" s="44">
        <f t="shared" si="0"/>
        <v>-23209417.042999953</v>
      </c>
    </row>
    <row r="107" spans="3:10" s="27" customFormat="1" ht="30" thickTop="1" thickBot="1" x14ac:dyDescent="0.25">
      <c r="C107" s="63"/>
      <c r="D107" s="64">
        <v>45278</v>
      </c>
      <c r="E107" s="64"/>
      <c r="F107" s="68"/>
      <c r="G107" s="66" t="s">
        <v>22</v>
      </c>
      <c r="H107" s="77">
        <v>23732794.52</v>
      </c>
      <c r="I107" s="67"/>
      <c r="J107" s="44">
        <f t="shared" si="0"/>
        <v>523377.47700004652</v>
      </c>
    </row>
    <row r="108" spans="3:10" s="27" customFormat="1" ht="30" thickTop="1" thickBot="1" x14ac:dyDescent="0.25">
      <c r="C108" s="63"/>
      <c r="D108" s="64">
        <v>45278</v>
      </c>
      <c r="E108" s="64" t="s">
        <v>243</v>
      </c>
      <c r="F108" s="68">
        <v>9188</v>
      </c>
      <c r="G108" s="66" t="s">
        <v>16</v>
      </c>
      <c r="H108" s="77"/>
      <c r="I108" s="67">
        <v>2757.6000000000004</v>
      </c>
      <c r="J108" s="44">
        <f t="shared" si="0"/>
        <v>520619.87700004654</v>
      </c>
    </row>
    <row r="109" spans="3:10" s="27" customFormat="1" ht="18" thickTop="1" thickBot="1" x14ac:dyDescent="0.25">
      <c r="C109" s="63"/>
      <c r="D109" s="64">
        <v>45278</v>
      </c>
      <c r="E109" s="64" t="s">
        <v>243</v>
      </c>
      <c r="F109" s="68">
        <v>9188</v>
      </c>
      <c r="G109" s="66" t="s">
        <v>244</v>
      </c>
      <c r="H109" s="77"/>
      <c r="I109" s="67">
        <v>62321.760000000002</v>
      </c>
      <c r="J109" s="44">
        <f t="shared" si="0"/>
        <v>458298.11700004654</v>
      </c>
    </row>
    <row r="110" spans="3:10" s="27" customFormat="1" ht="30" thickTop="1" thickBot="1" x14ac:dyDescent="0.25">
      <c r="C110" s="63"/>
      <c r="D110" s="64">
        <v>45278</v>
      </c>
      <c r="E110" s="64" t="s">
        <v>245</v>
      </c>
      <c r="F110" s="68">
        <v>9189</v>
      </c>
      <c r="G110" s="66" t="s">
        <v>16</v>
      </c>
      <c r="H110" s="77"/>
      <c r="I110" s="67">
        <v>2100</v>
      </c>
      <c r="J110" s="44">
        <f t="shared" si="0"/>
        <v>456198.11700004654</v>
      </c>
    </row>
    <row r="111" spans="3:10" s="27" customFormat="1" ht="18" thickTop="1" thickBot="1" x14ac:dyDescent="0.25">
      <c r="C111" s="63"/>
      <c r="D111" s="64">
        <v>45278</v>
      </c>
      <c r="E111" s="64" t="s">
        <v>245</v>
      </c>
      <c r="F111" s="68">
        <v>9189</v>
      </c>
      <c r="G111" s="66" t="s">
        <v>246</v>
      </c>
      <c r="H111" s="77"/>
      <c r="I111" s="67">
        <v>47460</v>
      </c>
      <c r="J111" s="44">
        <f t="shared" si="0"/>
        <v>408738.11700004654</v>
      </c>
    </row>
    <row r="112" spans="3:10" s="27" customFormat="1" ht="30" thickTop="1" thickBot="1" x14ac:dyDescent="0.25">
      <c r="C112" s="63"/>
      <c r="D112" s="64">
        <v>45278</v>
      </c>
      <c r="E112" s="64" t="s">
        <v>247</v>
      </c>
      <c r="F112" s="68">
        <v>9190</v>
      </c>
      <c r="G112" s="66" t="s">
        <v>16</v>
      </c>
      <c r="H112" s="77"/>
      <c r="I112" s="67">
        <v>898.5</v>
      </c>
      <c r="J112" s="44">
        <f t="shared" si="0"/>
        <v>407839.61700004654</v>
      </c>
    </row>
    <row r="113" spans="3:10" s="27" customFormat="1" ht="18" thickTop="1" thickBot="1" x14ac:dyDescent="0.25">
      <c r="C113" s="63"/>
      <c r="D113" s="64">
        <v>45278</v>
      </c>
      <c r="E113" s="64" t="s">
        <v>247</v>
      </c>
      <c r="F113" s="68">
        <v>9190</v>
      </c>
      <c r="G113" s="66" t="s">
        <v>246</v>
      </c>
      <c r="H113" s="77"/>
      <c r="I113" s="67">
        <v>17071.5</v>
      </c>
      <c r="J113" s="44">
        <f t="shared" si="0"/>
        <v>390768.11700004654</v>
      </c>
    </row>
    <row r="114" spans="3:10" s="27" customFormat="1" ht="30" thickTop="1" thickBot="1" x14ac:dyDescent="0.25">
      <c r="C114" s="63"/>
      <c r="D114" s="64">
        <v>45278</v>
      </c>
      <c r="E114" s="64" t="s">
        <v>248</v>
      </c>
      <c r="F114" s="68">
        <v>9191</v>
      </c>
      <c r="G114" s="66" t="s">
        <v>16</v>
      </c>
      <c r="H114" s="77"/>
      <c r="I114" s="67">
        <v>3750</v>
      </c>
      <c r="J114" s="44">
        <f t="shared" si="0"/>
        <v>387018.11700004654</v>
      </c>
    </row>
    <row r="115" spans="3:10" s="27" customFormat="1" ht="18" thickTop="1" thickBot="1" x14ac:dyDescent="0.25">
      <c r="C115" s="63"/>
      <c r="D115" s="64">
        <v>45278</v>
      </c>
      <c r="E115" s="64" t="s">
        <v>248</v>
      </c>
      <c r="F115" s="68">
        <v>9191</v>
      </c>
      <c r="G115" s="66" t="s">
        <v>246</v>
      </c>
      <c r="H115" s="77"/>
      <c r="I115" s="67">
        <v>71250</v>
      </c>
      <c r="J115" s="44">
        <f t="shared" si="0"/>
        <v>315768.11700004654</v>
      </c>
    </row>
    <row r="116" spans="3:10" s="27" customFormat="1" ht="30" thickTop="1" thickBot="1" x14ac:dyDescent="0.25">
      <c r="C116" s="63"/>
      <c r="D116" s="64">
        <v>45278</v>
      </c>
      <c r="E116" s="64" t="s">
        <v>249</v>
      </c>
      <c r="F116" s="68">
        <v>9192</v>
      </c>
      <c r="G116" s="66" t="s">
        <v>16</v>
      </c>
      <c r="H116" s="77"/>
      <c r="I116" s="67">
        <v>6172.5</v>
      </c>
      <c r="J116" s="44">
        <f t="shared" si="0"/>
        <v>309595.61700004654</v>
      </c>
    </row>
    <row r="117" spans="3:10" s="27" customFormat="1" ht="30" thickTop="1" thickBot="1" x14ac:dyDescent="0.25">
      <c r="C117" s="63"/>
      <c r="D117" s="64">
        <v>45278</v>
      </c>
      <c r="E117" s="64" t="s">
        <v>249</v>
      </c>
      <c r="F117" s="68">
        <v>9192</v>
      </c>
      <c r="G117" s="66" t="s">
        <v>250</v>
      </c>
      <c r="H117" s="77"/>
      <c r="I117" s="67">
        <v>139498.5</v>
      </c>
      <c r="J117" s="44">
        <f t="shared" si="0"/>
        <v>170097.11700004654</v>
      </c>
    </row>
    <row r="118" spans="3:10" s="27" customFormat="1" ht="30" thickTop="1" thickBot="1" x14ac:dyDescent="0.25">
      <c r="C118" s="63"/>
      <c r="D118" s="64">
        <v>45278</v>
      </c>
      <c r="E118" s="64" t="s">
        <v>251</v>
      </c>
      <c r="F118" s="68">
        <v>9193</v>
      </c>
      <c r="G118" s="66" t="s">
        <v>16</v>
      </c>
      <c r="H118" s="77"/>
      <c r="I118" s="67">
        <v>747</v>
      </c>
      <c r="J118" s="44">
        <f t="shared" si="0"/>
        <v>169350.11700004654</v>
      </c>
    </row>
    <row r="119" spans="3:10" s="27" customFormat="1" ht="18" thickTop="1" thickBot="1" x14ac:dyDescent="0.25">
      <c r="C119" s="63"/>
      <c r="D119" s="64">
        <v>45278</v>
      </c>
      <c r="E119" s="64" t="s">
        <v>251</v>
      </c>
      <c r="F119" s="68">
        <v>9193</v>
      </c>
      <c r="G119" s="66" t="s">
        <v>252</v>
      </c>
      <c r="H119" s="77"/>
      <c r="I119" s="67">
        <v>14193</v>
      </c>
      <c r="J119" s="44">
        <f t="shared" si="0"/>
        <v>155157.11700004654</v>
      </c>
    </row>
    <row r="120" spans="3:10" s="27" customFormat="1" ht="30" thickTop="1" thickBot="1" x14ac:dyDescent="0.25">
      <c r="C120" s="63"/>
      <c r="D120" s="64">
        <v>45278</v>
      </c>
      <c r="E120" s="64" t="s">
        <v>253</v>
      </c>
      <c r="F120" s="68">
        <v>9194</v>
      </c>
      <c r="G120" s="66" t="s">
        <v>16</v>
      </c>
      <c r="H120" s="77"/>
      <c r="I120" s="67">
        <v>15774.390000000001</v>
      </c>
      <c r="J120" s="44">
        <f t="shared" si="0"/>
        <v>139382.72700004652</v>
      </c>
    </row>
    <row r="121" spans="3:10" s="27" customFormat="1" ht="18" thickTop="1" thickBot="1" x14ac:dyDescent="0.25">
      <c r="C121" s="63"/>
      <c r="D121" s="64">
        <v>45278</v>
      </c>
      <c r="E121" s="64" t="s">
        <v>253</v>
      </c>
      <c r="F121" s="68">
        <v>9194</v>
      </c>
      <c r="G121" s="66" t="s">
        <v>254</v>
      </c>
      <c r="H121" s="77"/>
      <c r="I121" s="67">
        <v>299713.40999999997</v>
      </c>
      <c r="J121" s="44">
        <f t="shared" si="0"/>
        <v>-160330.68299995345</v>
      </c>
    </row>
    <row r="122" spans="3:10" s="27" customFormat="1" ht="30" thickTop="1" thickBot="1" x14ac:dyDescent="0.25">
      <c r="C122" s="63"/>
      <c r="D122" s="64">
        <v>45279</v>
      </c>
      <c r="E122" s="64"/>
      <c r="F122" s="68"/>
      <c r="G122" s="66" t="s">
        <v>22</v>
      </c>
      <c r="H122" s="77">
        <v>685650.03</v>
      </c>
      <c r="I122" s="67"/>
      <c r="J122" s="44">
        <f t="shared" si="0"/>
        <v>525319.34700004663</v>
      </c>
    </row>
    <row r="123" spans="3:10" s="27" customFormat="1" ht="30" thickTop="1" thickBot="1" x14ac:dyDescent="0.25">
      <c r="C123" s="63"/>
      <c r="D123" s="64">
        <v>45279</v>
      </c>
      <c r="E123" s="64" t="s">
        <v>255</v>
      </c>
      <c r="F123" s="68">
        <v>9195</v>
      </c>
      <c r="G123" s="66" t="s">
        <v>16</v>
      </c>
      <c r="H123" s="77"/>
      <c r="I123" s="67">
        <v>3304.4440000000004</v>
      </c>
      <c r="J123" s="44">
        <f t="shared" si="0"/>
        <v>522014.90300004662</v>
      </c>
    </row>
    <row r="124" spans="3:10" s="27" customFormat="1" ht="18" thickTop="1" thickBot="1" x14ac:dyDescent="0.25">
      <c r="C124" s="63"/>
      <c r="D124" s="64">
        <v>45279</v>
      </c>
      <c r="E124" s="64" t="s">
        <v>255</v>
      </c>
      <c r="F124" s="68">
        <v>9195</v>
      </c>
      <c r="G124" s="66" t="s">
        <v>256</v>
      </c>
      <c r="H124" s="77"/>
      <c r="I124" s="67">
        <v>74680.436000000002</v>
      </c>
      <c r="J124" s="44">
        <f t="shared" ref="J124:J188" si="1">J123+H124-I124</f>
        <v>447334.46700004663</v>
      </c>
    </row>
    <row r="125" spans="3:10" s="27" customFormat="1" ht="30" thickTop="1" thickBot="1" x14ac:dyDescent="0.25">
      <c r="C125" s="63"/>
      <c r="D125" s="64">
        <v>45279</v>
      </c>
      <c r="E125" s="64" t="s">
        <v>257</v>
      </c>
      <c r="F125" s="68">
        <v>9196</v>
      </c>
      <c r="G125" s="66" t="s">
        <v>16</v>
      </c>
      <c r="H125" s="77"/>
      <c r="I125" s="67">
        <v>3000</v>
      </c>
      <c r="J125" s="44">
        <f t="shared" si="1"/>
        <v>444334.46700004663</v>
      </c>
    </row>
    <row r="126" spans="3:10" s="27" customFormat="1" ht="18" thickTop="1" thickBot="1" x14ac:dyDescent="0.25">
      <c r="C126" s="63"/>
      <c r="D126" s="64">
        <v>45279</v>
      </c>
      <c r="E126" s="64" t="s">
        <v>257</v>
      </c>
      <c r="F126" s="68">
        <v>9196</v>
      </c>
      <c r="G126" s="66" t="s">
        <v>258</v>
      </c>
      <c r="H126" s="77"/>
      <c r="I126" s="67">
        <v>67800</v>
      </c>
      <c r="J126" s="44">
        <f t="shared" si="1"/>
        <v>376534.46700004663</v>
      </c>
    </row>
    <row r="127" spans="3:10" s="27" customFormat="1" ht="30" thickTop="1" thickBot="1" x14ac:dyDescent="0.25">
      <c r="C127" s="100"/>
      <c r="D127" s="64">
        <v>45279</v>
      </c>
      <c r="E127" s="64" t="s">
        <v>259</v>
      </c>
      <c r="F127" s="68">
        <v>9197</v>
      </c>
      <c r="G127" s="66" t="s">
        <v>16</v>
      </c>
      <c r="H127" s="77"/>
      <c r="I127" s="67">
        <v>2595.33</v>
      </c>
      <c r="J127" s="44">
        <f t="shared" si="1"/>
        <v>373939.13700004661</v>
      </c>
    </row>
    <row r="128" spans="3:10" s="27" customFormat="1" ht="30" thickTop="1" thickBot="1" x14ac:dyDescent="0.25">
      <c r="C128" s="100"/>
      <c r="D128" s="64">
        <v>45279</v>
      </c>
      <c r="E128" s="64" t="s">
        <v>259</v>
      </c>
      <c r="F128" s="68">
        <v>9197</v>
      </c>
      <c r="G128" s="66" t="s">
        <v>260</v>
      </c>
      <c r="H128" s="77"/>
      <c r="I128" s="67">
        <v>628704.67000000004</v>
      </c>
      <c r="J128" s="44">
        <f t="shared" si="1"/>
        <v>-254765.53299995343</v>
      </c>
    </row>
    <row r="129" spans="3:10" s="27" customFormat="1" ht="30" thickTop="1" thickBot="1" x14ac:dyDescent="0.25">
      <c r="C129" s="100"/>
      <c r="D129" s="64">
        <v>45279</v>
      </c>
      <c r="E129" s="64" t="s">
        <v>261</v>
      </c>
      <c r="F129" s="68">
        <v>9198</v>
      </c>
      <c r="G129" s="66" t="s">
        <v>16</v>
      </c>
      <c r="H129" s="77"/>
      <c r="I129" s="67">
        <v>1231.4998887631978</v>
      </c>
      <c r="J129" s="44">
        <f t="shared" si="1"/>
        <v>-255997.03288871664</v>
      </c>
    </row>
    <row r="130" spans="3:10" s="27" customFormat="1" ht="18" thickTop="1" thickBot="1" x14ac:dyDescent="0.25">
      <c r="C130" s="100"/>
      <c r="D130" s="64">
        <v>45279</v>
      </c>
      <c r="E130" s="64" t="s">
        <v>261</v>
      </c>
      <c r="F130" s="68">
        <v>9198</v>
      </c>
      <c r="G130" s="66" t="s">
        <v>262</v>
      </c>
      <c r="H130" s="77"/>
      <c r="I130" s="67">
        <v>217958.95011123677</v>
      </c>
      <c r="J130" s="44">
        <f t="shared" si="1"/>
        <v>-473955.98299995344</v>
      </c>
    </row>
    <row r="131" spans="3:10" s="27" customFormat="1" ht="30" thickTop="1" thickBot="1" x14ac:dyDescent="0.25">
      <c r="C131" s="104"/>
      <c r="D131" s="64">
        <v>45280</v>
      </c>
      <c r="E131" s="64"/>
      <c r="F131" s="68"/>
      <c r="G131" s="66" t="s">
        <v>22</v>
      </c>
      <c r="H131" s="77">
        <v>723426.28</v>
      </c>
      <c r="I131" s="67"/>
      <c r="J131" s="44">
        <f t="shared" si="1"/>
        <v>249470.29700004659</v>
      </c>
    </row>
    <row r="132" spans="3:10" s="27" customFormat="1" ht="30" thickTop="1" thickBot="1" x14ac:dyDescent="0.25">
      <c r="C132" s="104"/>
      <c r="D132" s="64">
        <v>45280</v>
      </c>
      <c r="E132" s="64" t="s">
        <v>263</v>
      </c>
      <c r="F132" s="68">
        <v>9199</v>
      </c>
      <c r="G132" s="66" t="s">
        <v>16</v>
      </c>
      <c r="H132" s="77"/>
      <c r="I132" s="67">
        <v>24434.85</v>
      </c>
      <c r="J132" s="44">
        <f t="shared" si="1"/>
        <v>225035.44700004658</v>
      </c>
    </row>
    <row r="133" spans="3:10" s="27" customFormat="1" ht="18" thickTop="1" thickBot="1" x14ac:dyDescent="0.25">
      <c r="C133" s="104"/>
      <c r="D133" s="64">
        <v>45280</v>
      </c>
      <c r="E133" s="64" t="s">
        <v>263</v>
      </c>
      <c r="F133" s="68">
        <v>9199</v>
      </c>
      <c r="G133" s="66" t="s">
        <v>264</v>
      </c>
      <c r="H133" s="77"/>
      <c r="I133" s="67">
        <v>552227.61</v>
      </c>
      <c r="J133" s="44">
        <f t="shared" si="1"/>
        <v>-327192.16299995338</v>
      </c>
    </row>
    <row r="134" spans="3:10" s="27" customFormat="1" ht="30" thickTop="1" thickBot="1" x14ac:dyDescent="0.25">
      <c r="C134" s="104"/>
      <c r="D134" s="64">
        <v>45280</v>
      </c>
      <c r="E134" s="64" t="s">
        <v>265</v>
      </c>
      <c r="F134" s="68">
        <v>9200</v>
      </c>
      <c r="G134" s="66" t="s">
        <v>16</v>
      </c>
      <c r="H134" s="77"/>
      <c r="I134" s="67">
        <v>4941</v>
      </c>
      <c r="J134" s="44">
        <f t="shared" si="1"/>
        <v>-332133.16299995338</v>
      </c>
    </row>
    <row r="135" spans="3:10" s="27" customFormat="1" ht="18" thickTop="1" thickBot="1" x14ac:dyDescent="0.25">
      <c r="C135" s="104"/>
      <c r="D135" s="64">
        <v>45280</v>
      </c>
      <c r="E135" s="64" t="s">
        <v>265</v>
      </c>
      <c r="F135" s="68">
        <v>9200</v>
      </c>
      <c r="G135" s="66" t="s">
        <v>266</v>
      </c>
      <c r="H135" s="77"/>
      <c r="I135" s="67">
        <v>94656.6</v>
      </c>
      <c r="J135" s="44">
        <f t="shared" si="1"/>
        <v>-426789.76299995335</v>
      </c>
    </row>
    <row r="136" spans="3:10" s="27" customFormat="1" ht="30" thickTop="1" thickBot="1" x14ac:dyDescent="0.25">
      <c r="C136" s="104"/>
      <c r="D136" s="64">
        <v>45280</v>
      </c>
      <c r="E136" s="64" t="s">
        <v>267</v>
      </c>
      <c r="F136" s="68">
        <v>9201</v>
      </c>
      <c r="G136" s="66" t="s">
        <v>44</v>
      </c>
      <c r="H136" s="77"/>
      <c r="I136" s="67">
        <v>454849.02</v>
      </c>
      <c r="J136" s="44">
        <f t="shared" si="1"/>
        <v>-881638.78299995337</v>
      </c>
    </row>
    <row r="137" spans="3:10" s="27" customFormat="1" ht="44.25" thickTop="1" thickBot="1" x14ac:dyDescent="0.25">
      <c r="C137" s="104"/>
      <c r="D137" s="64">
        <v>45280</v>
      </c>
      <c r="E137" s="64" t="s">
        <v>267</v>
      </c>
      <c r="F137" s="68">
        <v>9201</v>
      </c>
      <c r="G137" s="66" t="s">
        <v>268</v>
      </c>
      <c r="H137" s="77"/>
      <c r="I137" s="67">
        <v>17554066.34</v>
      </c>
      <c r="J137" s="44">
        <f t="shared" si="1"/>
        <v>-18435705.122999955</v>
      </c>
    </row>
    <row r="138" spans="3:10" s="27" customFormat="1" ht="30" thickTop="1" thickBot="1" x14ac:dyDescent="0.25">
      <c r="C138" s="104"/>
      <c r="D138" s="64">
        <v>45280</v>
      </c>
      <c r="E138" s="64" t="s">
        <v>269</v>
      </c>
      <c r="F138" s="68">
        <v>9202</v>
      </c>
      <c r="G138" s="66" t="s">
        <v>44</v>
      </c>
      <c r="H138" s="77"/>
      <c r="I138" s="67">
        <v>40323.56</v>
      </c>
      <c r="J138" s="44">
        <f t="shared" si="1"/>
        <v>-18476028.682999954</v>
      </c>
    </row>
    <row r="139" spans="3:10" s="27" customFormat="1" ht="44.25" thickTop="1" thickBot="1" x14ac:dyDescent="0.25">
      <c r="C139" s="104"/>
      <c r="D139" s="64">
        <v>45280</v>
      </c>
      <c r="E139" s="64" t="s">
        <v>269</v>
      </c>
      <c r="F139" s="68">
        <v>9202</v>
      </c>
      <c r="G139" s="66" t="s">
        <v>270</v>
      </c>
      <c r="H139" s="77"/>
      <c r="I139" s="67">
        <v>309607.86</v>
      </c>
      <c r="J139" s="44">
        <f t="shared" si="1"/>
        <v>-18785636.542999953</v>
      </c>
    </row>
    <row r="140" spans="3:10" s="27" customFormat="1" ht="30" thickTop="1" thickBot="1" x14ac:dyDescent="0.25">
      <c r="C140" s="104"/>
      <c r="D140" s="64">
        <v>45280</v>
      </c>
      <c r="E140" s="64" t="s">
        <v>271</v>
      </c>
      <c r="F140" s="68">
        <v>9203</v>
      </c>
      <c r="G140" s="66" t="s">
        <v>44</v>
      </c>
      <c r="H140" s="77"/>
      <c r="I140" s="67">
        <v>496138.82</v>
      </c>
      <c r="J140" s="44">
        <f t="shared" si="1"/>
        <v>-19281775.362999953</v>
      </c>
    </row>
    <row r="141" spans="3:10" s="27" customFormat="1" ht="30" thickTop="1" thickBot="1" x14ac:dyDescent="0.25">
      <c r="C141" s="104"/>
      <c r="D141" s="64">
        <v>45280</v>
      </c>
      <c r="E141" s="64" t="s">
        <v>271</v>
      </c>
      <c r="F141" s="68">
        <v>9203</v>
      </c>
      <c r="G141" s="66" t="s">
        <v>272</v>
      </c>
      <c r="H141" s="77"/>
      <c r="I141" s="67">
        <v>4465249.87</v>
      </c>
      <c r="J141" s="44">
        <f t="shared" si="1"/>
        <v>-23747025.232999954</v>
      </c>
    </row>
    <row r="142" spans="3:10" s="27" customFormat="1" ht="30" thickTop="1" thickBot="1" x14ac:dyDescent="0.25">
      <c r="C142" s="104"/>
      <c r="D142" s="64">
        <v>45280</v>
      </c>
      <c r="E142" s="64" t="s">
        <v>273</v>
      </c>
      <c r="F142" s="68">
        <v>9204</v>
      </c>
      <c r="G142" s="66" t="s">
        <v>44</v>
      </c>
      <c r="H142" s="77"/>
      <c r="I142" s="67">
        <v>65143.21</v>
      </c>
      <c r="J142" s="44">
        <f t="shared" si="1"/>
        <v>-23812168.442999955</v>
      </c>
    </row>
    <row r="143" spans="3:10" s="27" customFormat="1" ht="30" thickTop="1" thickBot="1" x14ac:dyDescent="0.25">
      <c r="C143" s="104"/>
      <c r="D143" s="64">
        <v>45280</v>
      </c>
      <c r="E143" s="64" t="s">
        <v>273</v>
      </c>
      <c r="F143" s="68">
        <v>9204</v>
      </c>
      <c r="G143" s="66" t="s">
        <v>274</v>
      </c>
      <c r="H143" s="77"/>
      <c r="I143" s="67">
        <v>586289.01</v>
      </c>
      <c r="J143" s="44">
        <f t="shared" si="1"/>
        <v>-24398457.452999957</v>
      </c>
    </row>
    <row r="144" spans="3:10" s="27" customFormat="1" ht="30" thickTop="1" thickBot="1" x14ac:dyDescent="0.25">
      <c r="C144" s="104"/>
      <c r="D144" s="64">
        <v>45281</v>
      </c>
      <c r="E144" s="64"/>
      <c r="F144" s="68"/>
      <c r="G144" s="66" t="s">
        <v>22</v>
      </c>
      <c r="H144" s="77">
        <v>8975739.0600000005</v>
      </c>
      <c r="I144" s="67"/>
      <c r="J144" s="44">
        <f t="shared" si="1"/>
        <v>-15422718.392999956</v>
      </c>
    </row>
    <row r="145" spans="3:10" s="27" customFormat="1" ht="30" thickTop="1" thickBot="1" x14ac:dyDescent="0.25">
      <c r="C145" s="104"/>
      <c r="D145" s="64">
        <v>45281</v>
      </c>
      <c r="E145" s="64" t="s">
        <v>275</v>
      </c>
      <c r="F145" s="68">
        <v>9210</v>
      </c>
      <c r="G145" s="66" t="s">
        <v>44</v>
      </c>
      <c r="H145" s="77"/>
      <c r="I145" s="67">
        <v>7369.75</v>
      </c>
      <c r="J145" s="44">
        <f t="shared" si="1"/>
        <v>-15430088.142999956</v>
      </c>
    </row>
    <row r="146" spans="3:10" s="27" customFormat="1" ht="30" thickTop="1" thickBot="1" x14ac:dyDescent="0.25">
      <c r="C146" s="104"/>
      <c r="D146" s="64">
        <v>45281</v>
      </c>
      <c r="E146" s="64" t="s">
        <v>275</v>
      </c>
      <c r="F146" s="68">
        <v>9210</v>
      </c>
      <c r="G146" s="66" t="s">
        <v>276</v>
      </c>
      <c r="H146" s="77"/>
      <c r="I146" s="67">
        <v>74885.399999999994</v>
      </c>
      <c r="J146" s="44">
        <f t="shared" si="1"/>
        <v>-15504973.542999957</v>
      </c>
    </row>
    <row r="147" spans="3:10" s="27" customFormat="1" ht="30" thickTop="1" thickBot="1" x14ac:dyDescent="0.25">
      <c r="C147" s="104"/>
      <c r="D147" s="64">
        <v>45281</v>
      </c>
      <c r="E147" s="64" t="s">
        <v>277</v>
      </c>
      <c r="F147" s="68">
        <v>9211</v>
      </c>
      <c r="G147" s="66" t="s">
        <v>44</v>
      </c>
      <c r="H147" s="77"/>
      <c r="I147" s="67">
        <v>7223.96</v>
      </c>
      <c r="J147" s="44">
        <f t="shared" si="1"/>
        <v>-15512197.502999958</v>
      </c>
    </row>
    <row r="148" spans="3:10" s="27" customFormat="1" ht="30" thickTop="1" thickBot="1" x14ac:dyDescent="0.25">
      <c r="C148" s="104"/>
      <c r="D148" s="64">
        <v>45281</v>
      </c>
      <c r="E148" s="64" t="s">
        <v>277</v>
      </c>
      <c r="F148" s="68">
        <v>9211</v>
      </c>
      <c r="G148" s="66" t="s">
        <v>278</v>
      </c>
      <c r="H148" s="77"/>
      <c r="I148" s="67">
        <v>118244.43</v>
      </c>
      <c r="J148" s="44">
        <f t="shared" si="1"/>
        <v>-15630441.932999957</v>
      </c>
    </row>
    <row r="149" spans="3:10" s="27" customFormat="1" ht="30" thickTop="1" thickBot="1" x14ac:dyDescent="0.25">
      <c r="C149" s="104"/>
      <c r="D149" s="64">
        <v>45281</v>
      </c>
      <c r="E149" s="64" t="s">
        <v>279</v>
      </c>
      <c r="F149" s="68">
        <v>9212</v>
      </c>
      <c r="G149" s="66" t="s">
        <v>44</v>
      </c>
      <c r="H149" s="77"/>
      <c r="I149" s="67">
        <v>7023.37</v>
      </c>
      <c r="J149" s="44">
        <f t="shared" si="1"/>
        <v>-15637465.302999957</v>
      </c>
    </row>
    <row r="150" spans="3:10" s="27" customFormat="1" ht="30" thickTop="1" thickBot="1" x14ac:dyDescent="0.25">
      <c r="C150" s="104"/>
      <c r="D150" s="64">
        <v>45281</v>
      </c>
      <c r="E150" s="64" t="s">
        <v>279</v>
      </c>
      <c r="F150" s="68">
        <v>9212</v>
      </c>
      <c r="G150" s="66" t="s">
        <v>280</v>
      </c>
      <c r="H150" s="77"/>
      <c r="I150" s="67">
        <v>150584.22</v>
      </c>
      <c r="J150" s="44">
        <f t="shared" si="1"/>
        <v>-15788049.522999957</v>
      </c>
    </row>
    <row r="151" spans="3:10" s="27" customFormat="1" ht="30" thickTop="1" thickBot="1" x14ac:dyDescent="0.25">
      <c r="C151" s="104"/>
      <c r="D151" s="64">
        <v>45282</v>
      </c>
      <c r="E151" s="64" t="s">
        <v>281</v>
      </c>
      <c r="F151" s="68">
        <v>9213</v>
      </c>
      <c r="G151" s="66" t="s">
        <v>16</v>
      </c>
      <c r="H151" s="77"/>
      <c r="I151" s="67">
        <v>9322.5679999999993</v>
      </c>
      <c r="J151" s="44">
        <f t="shared" si="1"/>
        <v>-15797372.090999957</v>
      </c>
    </row>
    <row r="152" spans="3:10" s="27" customFormat="1" ht="18" thickTop="1" thickBot="1" x14ac:dyDescent="0.25">
      <c r="C152" s="104"/>
      <c r="D152" s="64">
        <v>45282</v>
      </c>
      <c r="E152" s="64" t="s">
        <v>281</v>
      </c>
      <c r="F152" s="68">
        <v>9213</v>
      </c>
      <c r="G152" s="66" t="s">
        <v>282</v>
      </c>
      <c r="H152" s="77"/>
      <c r="I152" s="67">
        <v>210689.962</v>
      </c>
      <c r="J152" s="44">
        <f t="shared" si="1"/>
        <v>-16008062.052999957</v>
      </c>
    </row>
    <row r="153" spans="3:10" s="27" customFormat="1" ht="30" thickTop="1" thickBot="1" x14ac:dyDescent="0.25">
      <c r="C153" s="104"/>
      <c r="D153" s="64">
        <v>45282</v>
      </c>
      <c r="E153" s="64" t="s">
        <v>283</v>
      </c>
      <c r="F153" s="68">
        <v>9214</v>
      </c>
      <c r="G153" s="66" t="s">
        <v>16</v>
      </c>
      <c r="H153" s="77"/>
      <c r="I153" s="67">
        <v>6294.1369999999997</v>
      </c>
      <c r="J153" s="44">
        <f t="shared" si="1"/>
        <v>-16014356.189999957</v>
      </c>
    </row>
    <row r="154" spans="3:10" s="27" customFormat="1" ht="18" thickTop="1" thickBot="1" x14ac:dyDescent="0.25">
      <c r="C154" s="104"/>
      <c r="D154" s="64">
        <v>45282</v>
      </c>
      <c r="E154" s="64" t="s">
        <v>283</v>
      </c>
      <c r="F154" s="68">
        <v>9214</v>
      </c>
      <c r="G154" s="66" t="s">
        <v>282</v>
      </c>
      <c r="H154" s="77"/>
      <c r="I154" s="67">
        <v>142247.443</v>
      </c>
      <c r="J154" s="44">
        <f t="shared" si="1"/>
        <v>-16156603.632999957</v>
      </c>
    </row>
    <row r="155" spans="3:10" s="27" customFormat="1" ht="30" thickTop="1" thickBot="1" x14ac:dyDescent="0.25">
      <c r="C155" s="104"/>
      <c r="D155" s="64">
        <v>45282</v>
      </c>
      <c r="E155" s="64" t="s">
        <v>284</v>
      </c>
      <c r="F155" s="68">
        <v>9215</v>
      </c>
      <c r="G155" s="66" t="s">
        <v>16</v>
      </c>
      <c r="H155" s="77"/>
      <c r="I155" s="67">
        <v>2737.884</v>
      </c>
      <c r="J155" s="44">
        <f t="shared" si="1"/>
        <v>-16159341.516999956</v>
      </c>
    </row>
    <row r="156" spans="3:10" s="27" customFormat="1" ht="18" thickTop="1" thickBot="1" x14ac:dyDescent="0.25">
      <c r="C156" s="104"/>
      <c r="D156" s="64">
        <v>45282</v>
      </c>
      <c r="E156" s="64" t="s">
        <v>284</v>
      </c>
      <c r="F156" s="68">
        <v>9215</v>
      </c>
      <c r="G156" s="66" t="s">
        <v>282</v>
      </c>
      <c r="H156" s="77"/>
      <c r="I156" s="67">
        <v>61876.146000000001</v>
      </c>
      <c r="J156" s="44">
        <f t="shared" si="1"/>
        <v>-16221217.662999956</v>
      </c>
    </row>
    <row r="157" spans="3:10" s="27" customFormat="1" ht="30" thickTop="1" thickBot="1" x14ac:dyDescent="0.25">
      <c r="C157" s="104"/>
      <c r="D157" s="64">
        <v>45282</v>
      </c>
      <c r="E157" s="64" t="s">
        <v>285</v>
      </c>
      <c r="F157" s="68">
        <v>9216</v>
      </c>
      <c r="G157" s="66" t="s">
        <v>16</v>
      </c>
      <c r="H157" s="77"/>
      <c r="I157" s="67">
        <v>2750</v>
      </c>
      <c r="J157" s="44">
        <f t="shared" si="1"/>
        <v>-16223967.662999956</v>
      </c>
    </row>
    <row r="158" spans="3:10" s="27" customFormat="1" ht="18" thickTop="1" thickBot="1" x14ac:dyDescent="0.25">
      <c r="C158" s="104"/>
      <c r="D158" s="64">
        <v>45282</v>
      </c>
      <c r="E158" s="64" t="s">
        <v>285</v>
      </c>
      <c r="F158" s="68">
        <v>9216</v>
      </c>
      <c r="G158" s="66" t="s">
        <v>286</v>
      </c>
      <c r="H158" s="77"/>
      <c r="I158" s="67">
        <v>52250</v>
      </c>
      <c r="J158" s="44">
        <f t="shared" si="1"/>
        <v>-16276217.662999956</v>
      </c>
    </row>
    <row r="159" spans="3:10" s="27" customFormat="1" ht="30" thickTop="1" thickBot="1" x14ac:dyDescent="0.25">
      <c r="C159" s="104"/>
      <c r="D159" s="64">
        <v>45282</v>
      </c>
      <c r="E159" s="64" t="s">
        <v>287</v>
      </c>
      <c r="F159" s="68">
        <v>9217</v>
      </c>
      <c r="G159" s="66" t="s">
        <v>16</v>
      </c>
      <c r="H159" s="77"/>
      <c r="I159" s="67">
        <v>3500</v>
      </c>
      <c r="J159" s="44">
        <f t="shared" si="1"/>
        <v>-16279717.662999956</v>
      </c>
    </row>
    <row r="160" spans="3:10" s="27" customFormat="1" ht="30" thickTop="1" thickBot="1" x14ac:dyDescent="0.25">
      <c r="C160" s="104"/>
      <c r="D160" s="64">
        <v>45282</v>
      </c>
      <c r="E160" s="64" t="s">
        <v>287</v>
      </c>
      <c r="F160" s="68">
        <v>9217</v>
      </c>
      <c r="G160" s="66" t="s">
        <v>66</v>
      </c>
      <c r="H160" s="77"/>
      <c r="I160" s="67">
        <v>3780</v>
      </c>
      <c r="J160" s="44">
        <f t="shared" si="1"/>
        <v>-16283497.662999956</v>
      </c>
    </row>
    <row r="161" spans="3:10" s="27" customFormat="1" ht="18" thickTop="1" thickBot="1" x14ac:dyDescent="0.25">
      <c r="C161" s="104"/>
      <c r="D161" s="64">
        <v>45282</v>
      </c>
      <c r="E161" s="64" t="s">
        <v>287</v>
      </c>
      <c r="F161" s="68">
        <v>9217</v>
      </c>
      <c r="G161" s="66" t="s">
        <v>288</v>
      </c>
      <c r="H161" s="77"/>
      <c r="I161" s="67">
        <v>75320</v>
      </c>
      <c r="J161" s="44">
        <f t="shared" si="1"/>
        <v>-16358817.662999956</v>
      </c>
    </row>
    <row r="162" spans="3:10" s="27" customFormat="1" ht="30" thickTop="1" thickBot="1" x14ac:dyDescent="0.25">
      <c r="C162" s="104"/>
      <c r="D162" s="64">
        <v>45282</v>
      </c>
      <c r="E162" s="64" t="s">
        <v>289</v>
      </c>
      <c r="F162" s="68">
        <v>9218</v>
      </c>
      <c r="G162" s="66" t="s">
        <v>16</v>
      </c>
      <c r="H162" s="77"/>
      <c r="I162" s="67">
        <v>51975</v>
      </c>
      <c r="J162" s="44">
        <f t="shared" si="1"/>
        <v>-16410792.662999956</v>
      </c>
    </row>
    <row r="163" spans="3:10" s="27" customFormat="1" ht="18" thickTop="1" thickBot="1" x14ac:dyDescent="0.25">
      <c r="C163" s="104"/>
      <c r="D163" s="64">
        <v>45282</v>
      </c>
      <c r="E163" s="64" t="s">
        <v>289</v>
      </c>
      <c r="F163" s="68">
        <v>9218</v>
      </c>
      <c r="G163" s="66" t="s">
        <v>290</v>
      </c>
      <c r="H163" s="77"/>
      <c r="I163" s="67">
        <v>1174635</v>
      </c>
      <c r="J163" s="44">
        <f t="shared" si="1"/>
        <v>-17585427.662999958</v>
      </c>
    </row>
    <row r="164" spans="3:10" s="27" customFormat="1" ht="30" thickTop="1" thickBot="1" x14ac:dyDescent="0.25">
      <c r="C164" s="104"/>
      <c r="D164" s="64">
        <v>45282</v>
      </c>
      <c r="E164" s="64" t="s">
        <v>291</v>
      </c>
      <c r="F164" s="68">
        <v>9219</v>
      </c>
      <c r="G164" s="66" t="s">
        <v>16</v>
      </c>
      <c r="H164" s="77"/>
      <c r="I164" s="67">
        <v>350844.55499999999</v>
      </c>
      <c r="J164" s="44">
        <f t="shared" si="1"/>
        <v>-17936272.217999958</v>
      </c>
    </row>
    <row r="165" spans="3:10" s="27" customFormat="1" ht="18" thickTop="1" thickBot="1" x14ac:dyDescent="0.25">
      <c r="C165" s="104"/>
      <c r="D165" s="64">
        <v>45282</v>
      </c>
      <c r="E165" s="64" t="s">
        <v>291</v>
      </c>
      <c r="F165" s="68">
        <v>9219</v>
      </c>
      <c r="G165" s="66" t="s">
        <v>292</v>
      </c>
      <c r="H165" s="77"/>
      <c r="I165" s="67">
        <v>7929086.9500000002</v>
      </c>
      <c r="J165" s="44">
        <f t="shared" si="1"/>
        <v>-25865359.167999957</v>
      </c>
    </row>
    <row r="166" spans="3:10" s="27" customFormat="1" ht="30" thickTop="1" thickBot="1" x14ac:dyDescent="0.25">
      <c r="C166" s="104"/>
      <c r="D166" s="64">
        <v>45282</v>
      </c>
      <c r="E166" s="64" t="s">
        <v>293</v>
      </c>
      <c r="F166" s="65">
        <v>9220</v>
      </c>
      <c r="G166" s="194" t="s">
        <v>16</v>
      </c>
      <c r="H166" s="77"/>
      <c r="I166" s="67">
        <v>46250</v>
      </c>
      <c r="J166" s="44">
        <f t="shared" si="1"/>
        <v>-25911609.167999957</v>
      </c>
    </row>
    <row r="167" spans="3:10" s="27" customFormat="1" ht="18" thickTop="1" thickBot="1" x14ac:dyDescent="0.25">
      <c r="C167" s="104"/>
      <c r="D167" s="64">
        <v>45282</v>
      </c>
      <c r="E167" s="64" t="s">
        <v>293</v>
      </c>
      <c r="F167" s="68">
        <v>9220</v>
      </c>
      <c r="G167" s="66" t="s">
        <v>294</v>
      </c>
      <c r="H167" s="77"/>
      <c r="I167" s="67">
        <v>1045250</v>
      </c>
      <c r="J167" s="44">
        <f t="shared" si="1"/>
        <v>-26956859.167999957</v>
      </c>
    </row>
    <row r="168" spans="3:10" s="27" customFormat="1" ht="30" thickTop="1" thickBot="1" x14ac:dyDescent="0.25">
      <c r="C168" s="104"/>
      <c r="D168" s="64">
        <v>45282</v>
      </c>
      <c r="E168" s="64" t="s">
        <v>295</v>
      </c>
      <c r="F168" s="68">
        <v>9221</v>
      </c>
      <c r="G168" s="66" t="s">
        <v>16</v>
      </c>
      <c r="H168" s="77"/>
      <c r="I168" s="67">
        <v>9200</v>
      </c>
      <c r="J168" s="44">
        <f t="shared" si="1"/>
        <v>-26966059.167999957</v>
      </c>
    </row>
    <row r="169" spans="3:10" s="27" customFormat="1" ht="18" thickTop="1" thickBot="1" x14ac:dyDescent="0.25">
      <c r="C169" s="104"/>
      <c r="D169" s="64">
        <v>45282</v>
      </c>
      <c r="E169" s="64" t="s">
        <v>295</v>
      </c>
      <c r="F169" s="68">
        <v>9221</v>
      </c>
      <c r="G169" s="66" t="s">
        <v>296</v>
      </c>
      <c r="H169" s="77"/>
      <c r="I169" s="67">
        <v>207920</v>
      </c>
      <c r="J169" s="44">
        <f t="shared" si="1"/>
        <v>-27173979.167999957</v>
      </c>
    </row>
    <row r="170" spans="3:10" s="27" customFormat="1" ht="30" thickTop="1" thickBot="1" x14ac:dyDescent="0.25">
      <c r="C170" s="104"/>
      <c r="D170" s="64">
        <v>45283</v>
      </c>
      <c r="E170" s="64" t="s">
        <v>297</v>
      </c>
      <c r="F170" s="68">
        <v>9222</v>
      </c>
      <c r="G170" s="66" t="s">
        <v>16</v>
      </c>
      <c r="H170" s="77"/>
      <c r="I170" s="67">
        <v>14000</v>
      </c>
      <c r="J170" s="44">
        <f t="shared" si="1"/>
        <v>-27187979.167999957</v>
      </c>
    </row>
    <row r="171" spans="3:10" s="27" customFormat="1" ht="30" thickTop="1" thickBot="1" x14ac:dyDescent="0.25">
      <c r="C171" s="104"/>
      <c r="D171" s="64">
        <v>45283</v>
      </c>
      <c r="E171" s="64" t="s">
        <v>297</v>
      </c>
      <c r="F171" s="68">
        <v>9222</v>
      </c>
      <c r="G171" s="66" t="s">
        <v>57</v>
      </c>
      <c r="H171" s="77"/>
      <c r="I171" s="67">
        <v>266000</v>
      </c>
      <c r="J171" s="44">
        <f t="shared" si="1"/>
        <v>-27453979.167999957</v>
      </c>
    </row>
    <row r="172" spans="3:10" s="27" customFormat="1" ht="30" thickTop="1" thickBot="1" x14ac:dyDescent="0.25">
      <c r="C172" s="104"/>
      <c r="D172" s="64">
        <v>45283</v>
      </c>
      <c r="E172" s="64" t="s">
        <v>298</v>
      </c>
      <c r="F172" s="68">
        <v>9223</v>
      </c>
      <c r="G172" s="66" t="s">
        <v>16</v>
      </c>
      <c r="H172" s="77"/>
      <c r="I172" s="67">
        <v>28600</v>
      </c>
      <c r="J172" s="44">
        <f t="shared" si="1"/>
        <v>-27482579.167999957</v>
      </c>
    </row>
    <row r="173" spans="3:10" s="27" customFormat="1" ht="30" thickTop="1" thickBot="1" x14ac:dyDescent="0.25">
      <c r="C173" s="104"/>
      <c r="D173" s="64">
        <v>45283</v>
      </c>
      <c r="E173" s="64" t="s">
        <v>298</v>
      </c>
      <c r="F173" s="68">
        <v>9223</v>
      </c>
      <c r="G173" s="66" t="s">
        <v>299</v>
      </c>
      <c r="H173" s="77"/>
      <c r="I173" s="67">
        <v>543400</v>
      </c>
      <c r="J173" s="44">
        <f t="shared" si="1"/>
        <v>-28025979.167999957</v>
      </c>
    </row>
    <row r="174" spans="3:10" s="27" customFormat="1" ht="18" thickTop="1" thickBot="1" x14ac:dyDescent="0.25">
      <c r="C174" s="104"/>
      <c r="D174" s="64">
        <v>45283</v>
      </c>
      <c r="E174" s="64" t="s">
        <v>300</v>
      </c>
      <c r="F174" s="68">
        <v>9224</v>
      </c>
      <c r="G174" s="66" t="s">
        <v>47</v>
      </c>
      <c r="H174" s="77"/>
      <c r="I174" s="67">
        <v>35833.300000000003</v>
      </c>
      <c r="J174" s="44">
        <f t="shared" si="1"/>
        <v>-28061812.467999958</v>
      </c>
    </row>
    <row r="175" spans="3:10" s="27" customFormat="1" ht="18" thickTop="1" thickBot="1" x14ac:dyDescent="0.25">
      <c r="C175" s="104"/>
      <c r="D175" s="64">
        <v>45283</v>
      </c>
      <c r="E175" s="64" t="s">
        <v>301</v>
      </c>
      <c r="F175" s="68">
        <v>9225</v>
      </c>
      <c r="G175" s="66" t="s">
        <v>59</v>
      </c>
      <c r="H175" s="77"/>
      <c r="I175" s="67">
        <v>544777.73</v>
      </c>
      <c r="J175" s="44">
        <f t="shared" si="1"/>
        <v>-28606590.197999958</v>
      </c>
    </row>
    <row r="176" spans="3:10" s="27" customFormat="1" ht="30" thickTop="1" thickBot="1" x14ac:dyDescent="0.25">
      <c r="C176" s="104"/>
      <c r="D176" s="64">
        <v>45283</v>
      </c>
      <c r="E176" s="64" t="s">
        <v>302</v>
      </c>
      <c r="F176" s="68">
        <v>9226</v>
      </c>
      <c r="G176" s="66" t="s">
        <v>65</v>
      </c>
      <c r="H176" s="77"/>
      <c r="I176" s="67">
        <v>31200</v>
      </c>
      <c r="J176" s="44">
        <f t="shared" si="1"/>
        <v>-28637790.197999958</v>
      </c>
    </row>
    <row r="177" spans="3:10" s="27" customFormat="1" ht="44.25" thickTop="1" thickBot="1" x14ac:dyDescent="0.25">
      <c r="C177" s="104"/>
      <c r="D177" s="64">
        <v>45283</v>
      </c>
      <c r="E177" s="64" t="s">
        <v>303</v>
      </c>
      <c r="F177" s="68">
        <v>9227</v>
      </c>
      <c r="G177" s="66" t="s">
        <v>60</v>
      </c>
      <c r="H177" s="77"/>
      <c r="I177" s="67">
        <v>269068.79999999999</v>
      </c>
      <c r="J177" s="44">
        <f t="shared" si="1"/>
        <v>-28906858.997999959</v>
      </c>
    </row>
    <row r="178" spans="3:10" s="27" customFormat="1" ht="30" thickTop="1" thickBot="1" x14ac:dyDescent="0.25">
      <c r="C178" s="104"/>
      <c r="D178" s="64">
        <v>45286</v>
      </c>
      <c r="E178" s="64" t="s">
        <v>304</v>
      </c>
      <c r="F178" s="68">
        <v>9228</v>
      </c>
      <c r="G178" s="66" t="s">
        <v>16</v>
      </c>
      <c r="H178" s="77"/>
      <c r="I178" s="67">
        <v>13000</v>
      </c>
      <c r="J178" s="44">
        <f t="shared" si="1"/>
        <v>-28919858.997999959</v>
      </c>
    </row>
    <row r="179" spans="3:10" s="27" customFormat="1" ht="30" thickTop="1" thickBot="1" x14ac:dyDescent="0.25">
      <c r="C179" s="104"/>
      <c r="D179" s="64">
        <v>45286</v>
      </c>
      <c r="E179" s="64" t="s">
        <v>304</v>
      </c>
      <c r="F179" s="68">
        <v>9228</v>
      </c>
      <c r="G179" s="66" t="s">
        <v>58</v>
      </c>
      <c r="H179" s="77"/>
      <c r="I179" s="67">
        <v>247000</v>
      </c>
      <c r="J179" s="44">
        <f t="shared" si="1"/>
        <v>-29166858.997999959</v>
      </c>
    </row>
    <row r="180" spans="3:10" s="27" customFormat="1" ht="30" thickTop="1" thickBot="1" x14ac:dyDescent="0.25">
      <c r="C180" s="104"/>
      <c r="D180" s="64">
        <v>45286</v>
      </c>
      <c r="E180" s="64" t="s">
        <v>305</v>
      </c>
      <c r="F180" s="68">
        <v>9229</v>
      </c>
      <c r="G180" s="66" t="s">
        <v>16</v>
      </c>
      <c r="H180" s="77"/>
      <c r="I180" s="67">
        <v>5973.75</v>
      </c>
      <c r="J180" s="44">
        <f t="shared" si="1"/>
        <v>-29172832.747999959</v>
      </c>
    </row>
    <row r="181" spans="3:10" s="27" customFormat="1" ht="18" thickTop="1" thickBot="1" x14ac:dyDescent="0.25">
      <c r="C181" s="104"/>
      <c r="D181" s="64">
        <v>45286</v>
      </c>
      <c r="E181" s="64" t="s">
        <v>305</v>
      </c>
      <c r="F181" s="68">
        <v>9229</v>
      </c>
      <c r="G181" s="66" t="s">
        <v>64</v>
      </c>
      <c r="H181" s="77"/>
      <c r="I181" s="67">
        <v>113501.25</v>
      </c>
      <c r="J181" s="44">
        <f t="shared" si="1"/>
        <v>-29286333.997999959</v>
      </c>
    </row>
    <row r="182" spans="3:10" s="27" customFormat="1" ht="30" thickTop="1" thickBot="1" x14ac:dyDescent="0.25">
      <c r="C182" s="104"/>
      <c r="D182" s="64">
        <v>45286</v>
      </c>
      <c r="E182" s="64" t="s">
        <v>306</v>
      </c>
      <c r="F182" s="68">
        <v>9230</v>
      </c>
      <c r="G182" s="66" t="s">
        <v>16</v>
      </c>
      <c r="H182" s="77"/>
      <c r="I182" s="67">
        <v>1654.325</v>
      </c>
      <c r="J182" s="44">
        <f t="shared" si="1"/>
        <v>-29287988.322999958</v>
      </c>
    </row>
    <row r="183" spans="3:10" s="27" customFormat="1" ht="30" thickTop="1" thickBot="1" x14ac:dyDescent="0.25">
      <c r="C183" s="104"/>
      <c r="D183" s="64">
        <v>45286</v>
      </c>
      <c r="E183" s="64" t="s">
        <v>306</v>
      </c>
      <c r="F183" s="68">
        <v>9230</v>
      </c>
      <c r="G183" s="66" t="s">
        <v>66</v>
      </c>
      <c r="H183" s="77"/>
      <c r="I183" s="67">
        <v>1786.6709999999998</v>
      </c>
      <c r="J183" s="44">
        <f t="shared" si="1"/>
        <v>-29289774.993999958</v>
      </c>
    </row>
    <row r="184" spans="3:10" s="27" customFormat="1" ht="18" thickTop="1" thickBot="1" x14ac:dyDescent="0.25">
      <c r="C184" s="104"/>
      <c r="D184" s="64">
        <v>45286</v>
      </c>
      <c r="E184" s="64" t="s">
        <v>306</v>
      </c>
      <c r="F184" s="68">
        <v>9230</v>
      </c>
      <c r="G184" s="66" t="s">
        <v>75</v>
      </c>
      <c r="H184" s="77"/>
      <c r="I184" s="67">
        <v>35601.074000000001</v>
      </c>
      <c r="J184" s="44">
        <f t="shared" si="1"/>
        <v>-29325376.067999959</v>
      </c>
    </row>
    <row r="185" spans="3:10" s="27" customFormat="1" ht="30" thickTop="1" thickBot="1" x14ac:dyDescent="0.25">
      <c r="C185" s="104"/>
      <c r="D185" s="64">
        <v>45286</v>
      </c>
      <c r="E185" s="64" t="s">
        <v>307</v>
      </c>
      <c r="F185" s="68">
        <v>9231</v>
      </c>
      <c r="G185" s="66" t="s">
        <v>204</v>
      </c>
      <c r="H185" s="77"/>
      <c r="I185" s="67">
        <v>2800</v>
      </c>
      <c r="J185" s="44">
        <f t="shared" si="1"/>
        <v>-29328176.067999959</v>
      </c>
    </row>
    <row r="186" spans="3:10" s="27" customFormat="1" ht="30" thickTop="1" thickBot="1" x14ac:dyDescent="0.25">
      <c r="C186" s="104"/>
      <c r="D186" s="64">
        <v>45286</v>
      </c>
      <c r="E186" s="64" t="s">
        <v>307</v>
      </c>
      <c r="F186" s="68">
        <v>9231</v>
      </c>
      <c r="G186" s="66" t="s">
        <v>206</v>
      </c>
      <c r="H186" s="77"/>
      <c r="I186" s="67">
        <v>5040</v>
      </c>
      <c r="J186" s="44">
        <f t="shared" si="1"/>
        <v>-29333216.067999959</v>
      </c>
    </row>
    <row r="187" spans="3:10" s="27" customFormat="1" ht="18" thickTop="1" thickBot="1" x14ac:dyDescent="0.25">
      <c r="C187" s="104"/>
      <c r="D187" s="64">
        <v>45286</v>
      </c>
      <c r="E187" s="64" t="s">
        <v>307</v>
      </c>
      <c r="F187" s="68">
        <v>9231</v>
      </c>
      <c r="G187" s="66" t="s">
        <v>308</v>
      </c>
      <c r="H187" s="77"/>
      <c r="I187" s="67">
        <v>25200</v>
      </c>
      <c r="J187" s="44">
        <f t="shared" si="1"/>
        <v>-29358416.067999959</v>
      </c>
    </row>
    <row r="188" spans="3:10" s="27" customFormat="1" ht="30" thickTop="1" thickBot="1" x14ac:dyDescent="0.25">
      <c r="C188" s="104"/>
      <c r="D188" s="64">
        <v>45287</v>
      </c>
      <c r="E188" s="64" t="s">
        <v>309</v>
      </c>
      <c r="F188" s="68">
        <v>9232</v>
      </c>
      <c r="G188" s="66" t="s">
        <v>16</v>
      </c>
      <c r="H188" s="77"/>
      <c r="I188" s="67">
        <v>9643.7000000000025</v>
      </c>
      <c r="J188" s="44">
        <f t="shared" si="1"/>
        <v>-29368059.767999958</v>
      </c>
    </row>
    <row r="189" spans="3:10" s="27" customFormat="1" ht="18" thickTop="1" thickBot="1" x14ac:dyDescent="0.25">
      <c r="C189" s="104"/>
      <c r="D189" s="64">
        <v>45287</v>
      </c>
      <c r="E189" s="64" t="s">
        <v>309</v>
      </c>
      <c r="F189" s="68">
        <v>9232</v>
      </c>
      <c r="G189" s="66" t="s">
        <v>82</v>
      </c>
      <c r="H189" s="77"/>
      <c r="I189" s="67">
        <v>210109.7</v>
      </c>
      <c r="J189" s="44">
        <f t="shared" ref="J189:J252" si="2">J188+H189-I189</f>
        <v>-29578169.467999958</v>
      </c>
    </row>
    <row r="190" spans="3:10" s="27" customFormat="1" ht="30" thickTop="1" thickBot="1" x14ac:dyDescent="0.25">
      <c r="C190" s="104"/>
      <c r="D190" s="64">
        <v>45287</v>
      </c>
      <c r="E190" s="64" t="s">
        <v>310</v>
      </c>
      <c r="F190" s="68">
        <v>9233</v>
      </c>
      <c r="G190" s="66" t="s">
        <v>16</v>
      </c>
      <c r="H190" s="77"/>
      <c r="I190" s="67">
        <v>15393.519999999999</v>
      </c>
      <c r="J190" s="44">
        <f t="shared" si="2"/>
        <v>-29593562.987999957</v>
      </c>
    </row>
    <row r="191" spans="3:10" s="27" customFormat="1" ht="18" thickTop="1" thickBot="1" x14ac:dyDescent="0.25">
      <c r="C191" s="104"/>
      <c r="D191" s="64">
        <v>45287</v>
      </c>
      <c r="E191" s="64" t="s">
        <v>310</v>
      </c>
      <c r="F191" s="68">
        <v>9233</v>
      </c>
      <c r="G191" s="66" t="s">
        <v>82</v>
      </c>
      <c r="H191" s="77"/>
      <c r="I191" s="67">
        <v>316983.87999999995</v>
      </c>
      <c r="J191" s="44">
        <f t="shared" si="2"/>
        <v>-29910546.867999956</v>
      </c>
    </row>
    <row r="192" spans="3:10" s="27" customFormat="1" ht="30" thickTop="1" thickBot="1" x14ac:dyDescent="0.25">
      <c r="C192" s="104"/>
      <c r="D192" s="64">
        <v>45287</v>
      </c>
      <c r="E192" s="64" t="s">
        <v>311</v>
      </c>
      <c r="F192" s="68">
        <v>9234</v>
      </c>
      <c r="G192" s="66" t="s">
        <v>16</v>
      </c>
      <c r="H192" s="77"/>
      <c r="I192" s="67">
        <v>8948.25</v>
      </c>
      <c r="J192" s="44">
        <f t="shared" si="2"/>
        <v>-29919495.117999956</v>
      </c>
    </row>
    <row r="193" spans="3:10" s="27" customFormat="1" ht="18" thickTop="1" thickBot="1" x14ac:dyDescent="0.25">
      <c r="C193" s="104"/>
      <c r="D193" s="64">
        <v>45287</v>
      </c>
      <c r="E193" s="64" t="s">
        <v>311</v>
      </c>
      <c r="F193" s="68">
        <v>9234</v>
      </c>
      <c r="G193" s="66" t="s">
        <v>82</v>
      </c>
      <c r="H193" s="77"/>
      <c r="I193" s="67">
        <v>170016.75</v>
      </c>
      <c r="J193" s="44">
        <f t="shared" si="2"/>
        <v>-30089511.867999956</v>
      </c>
    </row>
    <row r="194" spans="3:10" s="27" customFormat="1" ht="30" thickTop="1" thickBot="1" x14ac:dyDescent="0.25">
      <c r="C194" s="104"/>
      <c r="D194" s="64">
        <v>45287</v>
      </c>
      <c r="E194" s="64" t="s">
        <v>312</v>
      </c>
      <c r="F194" s="68">
        <v>9235</v>
      </c>
      <c r="G194" s="66" t="s">
        <v>16</v>
      </c>
      <c r="H194" s="77"/>
      <c r="I194" s="67">
        <v>9407.5</v>
      </c>
      <c r="J194" s="44">
        <f t="shared" si="2"/>
        <v>-30098919.367999956</v>
      </c>
    </row>
    <row r="195" spans="3:10" s="27" customFormat="1" ht="18" thickTop="1" thickBot="1" x14ac:dyDescent="0.25">
      <c r="C195" s="104"/>
      <c r="D195" s="64">
        <v>45287</v>
      </c>
      <c r="E195" s="64" t="s">
        <v>312</v>
      </c>
      <c r="F195" s="68">
        <v>9235</v>
      </c>
      <c r="G195" s="66" t="s">
        <v>82</v>
      </c>
      <c r="H195" s="77"/>
      <c r="I195" s="67">
        <v>212609.5</v>
      </c>
      <c r="J195" s="44">
        <f t="shared" si="2"/>
        <v>-30311528.867999956</v>
      </c>
    </row>
    <row r="196" spans="3:10" s="27" customFormat="1" ht="30" thickTop="1" thickBot="1" x14ac:dyDescent="0.25">
      <c r="C196" s="104"/>
      <c r="D196" s="64">
        <v>45287</v>
      </c>
      <c r="E196" s="64" t="s">
        <v>313</v>
      </c>
      <c r="F196" s="68">
        <v>9236</v>
      </c>
      <c r="G196" s="66" t="s">
        <v>16</v>
      </c>
      <c r="H196" s="77"/>
      <c r="I196" s="67">
        <v>3597.5</v>
      </c>
      <c r="J196" s="44">
        <f t="shared" si="2"/>
        <v>-30315126.367999956</v>
      </c>
    </row>
    <row r="197" spans="3:10" s="27" customFormat="1" ht="18" thickTop="1" thickBot="1" x14ac:dyDescent="0.25">
      <c r="C197" s="104"/>
      <c r="D197" s="64">
        <v>45287</v>
      </c>
      <c r="E197" s="64" t="s">
        <v>313</v>
      </c>
      <c r="F197" s="68">
        <v>9236</v>
      </c>
      <c r="G197" s="66" t="s">
        <v>82</v>
      </c>
      <c r="H197" s="77"/>
      <c r="I197" s="67">
        <v>68352.5</v>
      </c>
      <c r="J197" s="44">
        <f t="shared" si="2"/>
        <v>-30383478.867999956</v>
      </c>
    </row>
    <row r="198" spans="3:10" s="27" customFormat="1" ht="30" thickTop="1" thickBot="1" x14ac:dyDescent="0.25">
      <c r="C198" s="104"/>
      <c r="D198" s="64">
        <v>45287</v>
      </c>
      <c r="E198" s="64" t="s">
        <v>314</v>
      </c>
      <c r="F198" s="68">
        <v>9237</v>
      </c>
      <c r="G198" s="66" t="s">
        <v>16</v>
      </c>
      <c r="H198" s="77"/>
      <c r="I198" s="67">
        <v>4614.25</v>
      </c>
      <c r="J198" s="44">
        <f t="shared" si="2"/>
        <v>-30388093.117999956</v>
      </c>
    </row>
    <row r="199" spans="3:10" s="27" customFormat="1" ht="18" thickTop="1" thickBot="1" x14ac:dyDescent="0.25">
      <c r="C199" s="104"/>
      <c r="D199" s="64">
        <v>45287</v>
      </c>
      <c r="E199" s="64" t="s">
        <v>314</v>
      </c>
      <c r="F199" s="68">
        <v>9237</v>
      </c>
      <c r="G199" s="66" t="s">
        <v>82</v>
      </c>
      <c r="H199" s="77"/>
      <c r="I199" s="67">
        <v>87670.75</v>
      </c>
      <c r="J199" s="44">
        <f t="shared" si="2"/>
        <v>-30475763.867999956</v>
      </c>
    </row>
    <row r="200" spans="3:10" s="27" customFormat="1" ht="30" thickTop="1" thickBot="1" x14ac:dyDescent="0.25">
      <c r="C200" s="104"/>
      <c r="D200" s="64">
        <v>45287</v>
      </c>
      <c r="E200" s="64" t="s">
        <v>315</v>
      </c>
      <c r="F200" s="68">
        <v>9238</v>
      </c>
      <c r="G200" s="66" t="s">
        <v>16</v>
      </c>
      <c r="H200" s="77"/>
      <c r="I200" s="67">
        <v>4300</v>
      </c>
      <c r="J200" s="44">
        <f t="shared" si="2"/>
        <v>-30480063.867999956</v>
      </c>
    </row>
    <row r="201" spans="3:10" s="27" customFormat="1" ht="18" thickTop="1" thickBot="1" x14ac:dyDescent="0.25">
      <c r="C201" s="104"/>
      <c r="D201" s="64">
        <v>45287</v>
      </c>
      <c r="E201" s="64" t="s">
        <v>315</v>
      </c>
      <c r="F201" s="68">
        <v>9238</v>
      </c>
      <c r="G201" s="66" t="s">
        <v>82</v>
      </c>
      <c r="H201" s="77"/>
      <c r="I201" s="67">
        <v>97180</v>
      </c>
      <c r="J201" s="44">
        <f t="shared" si="2"/>
        <v>-30577243.867999956</v>
      </c>
    </row>
    <row r="202" spans="3:10" s="27" customFormat="1" ht="30" thickTop="1" thickBot="1" x14ac:dyDescent="0.25">
      <c r="C202" s="104"/>
      <c r="D202" s="64">
        <v>45288</v>
      </c>
      <c r="E202" s="64"/>
      <c r="F202" s="68"/>
      <c r="G202" s="66" t="s">
        <v>22</v>
      </c>
      <c r="H202" s="77">
        <v>5557668.6600000001</v>
      </c>
      <c r="I202" s="67"/>
      <c r="J202" s="44">
        <f t="shared" si="2"/>
        <v>-25019575.207999956</v>
      </c>
    </row>
    <row r="203" spans="3:10" s="27" customFormat="1" ht="30" thickTop="1" thickBot="1" x14ac:dyDescent="0.25">
      <c r="C203" s="104"/>
      <c r="D203" s="64">
        <v>45288</v>
      </c>
      <c r="E203" s="64" t="s">
        <v>316</v>
      </c>
      <c r="F203" s="68">
        <v>9239</v>
      </c>
      <c r="G203" s="66" t="s">
        <v>16</v>
      </c>
      <c r="H203" s="77"/>
      <c r="I203" s="67">
        <v>25194.915000000001</v>
      </c>
      <c r="J203" s="44">
        <f t="shared" si="2"/>
        <v>-25044770.122999955</v>
      </c>
    </row>
    <row r="204" spans="3:10" s="27" customFormat="1" ht="30" thickTop="1" thickBot="1" x14ac:dyDescent="0.25">
      <c r="C204" s="104"/>
      <c r="D204" s="64">
        <v>45288</v>
      </c>
      <c r="E204" s="64" t="s">
        <v>316</v>
      </c>
      <c r="F204" s="68">
        <v>9239</v>
      </c>
      <c r="G204" s="66" t="s">
        <v>206</v>
      </c>
      <c r="H204" s="77"/>
      <c r="I204" s="67">
        <v>45350.85</v>
      </c>
      <c r="J204" s="44">
        <f t="shared" si="2"/>
        <v>-25090120.972999956</v>
      </c>
    </row>
    <row r="205" spans="3:10" s="27" customFormat="1" ht="18" thickTop="1" thickBot="1" x14ac:dyDescent="0.25">
      <c r="C205" s="104"/>
      <c r="D205" s="64">
        <v>45288</v>
      </c>
      <c r="E205" s="64" t="s">
        <v>316</v>
      </c>
      <c r="F205" s="68">
        <v>9239</v>
      </c>
      <c r="G205" s="66" t="s">
        <v>317</v>
      </c>
      <c r="H205" s="77"/>
      <c r="I205" s="67">
        <v>226754.23499999999</v>
      </c>
      <c r="J205" s="44">
        <f t="shared" si="2"/>
        <v>-25316875.207999956</v>
      </c>
    </row>
    <row r="206" spans="3:10" s="27" customFormat="1" ht="30" thickTop="1" thickBot="1" x14ac:dyDescent="0.25">
      <c r="C206" s="104"/>
      <c r="D206" s="64">
        <v>45288</v>
      </c>
      <c r="E206" s="64" t="s">
        <v>318</v>
      </c>
      <c r="F206" s="68">
        <v>9240</v>
      </c>
      <c r="G206" s="66" t="s">
        <v>16</v>
      </c>
      <c r="H206" s="77"/>
      <c r="I206" s="67">
        <v>4605</v>
      </c>
      <c r="J206" s="44">
        <f t="shared" si="2"/>
        <v>-25321480.207999956</v>
      </c>
    </row>
    <row r="207" spans="3:10" s="27" customFormat="1" ht="18" thickTop="1" thickBot="1" x14ac:dyDescent="0.25">
      <c r="C207" s="104"/>
      <c r="D207" s="64">
        <v>45288</v>
      </c>
      <c r="E207" s="64" t="s">
        <v>318</v>
      </c>
      <c r="F207" s="68">
        <v>9240</v>
      </c>
      <c r="G207" s="66" t="s">
        <v>319</v>
      </c>
      <c r="H207" s="77"/>
      <c r="I207" s="67">
        <v>87495</v>
      </c>
      <c r="J207" s="44">
        <f t="shared" si="2"/>
        <v>-25408975.207999956</v>
      </c>
    </row>
    <row r="208" spans="3:10" s="27" customFormat="1" ht="30" thickTop="1" thickBot="1" x14ac:dyDescent="0.25">
      <c r="C208" s="104"/>
      <c r="D208" s="64">
        <v>45288</v>
      </c>
      <c r="E208" s="64" t="s">
        <v>320</v>
      </c>
      <c r="F208" s="68">
        <v>9241</v>
      </c>
      <c r="G208" s="66" t="s">
        <v>16</v>
      </c>
      <c r="H208" s="77"/>
      <c r="I208" s="67">
        <v>7533.9205000000002</v>
      </c>
      <c r="J208" s="44">
        <f t="shared" si="2"/>
        <v>-25416509.128499955</v>
      </c>
    </row>
    <row r="209" spans="3:10" s="27" customFormat="1" ht="30" thickTop="1" thickBot="1" x14ac:dyDescent="0.25">
      <c r="C209" s="104"/>
      <c r="D209" s="64">
        <v>45288</v>
      </c>
      <c r="E209" s="64" t="s">
        <v>320</v>
      </c>
      <c r="F209" s="68">
        <v>9241</v>
      </c>
      <c r="G209" s="66" t="s">
        <v>66</v>
      </c>
      <c r="H209" s="77"/>
      <c r="I209" s="67">
        <v>8136.6329999999998</v>
      </c>
      <c r="J209" s="44">
        <f t="shared" si="2"/>
        <v>-25424645.761499956</v>
      </c>
    </row>
    <row r="210" spans="3:10" s="27" customFormat="1" ht="18" thickTop="1" thickBot="1" x14ac:dyDescent="0.25">
      <c r="C210" s="104"/>
      <c r="D210" s="64">
        <v>45288</v>
      </c>
      <c r="E210" s="64" t="s">
        <v>320</v>
      </c>
      <c r="F210" s="68">
        <v>9241</v>
      </c>
      <c r="G210" s="66" t="s">
        <v>321</v>
      </c>
      <c r="H210" s="77"/>
      <c r="I210" s="67">
        <v>162129.96649999998</v>
      </c>
      <c r="J210" s="44">
        <f t="shared" si="2"/>
        <v>-25586775.727999955</v>
      </c>
    </row>
    <row r="211" spans="3:10" s="27" customFormat="1" ht="30" thickTop="1" thickBot="1" x14ac:dyDescent="0.25">
      <c r="C211" s="104"/>
      <c r="D211" s="64">
        <v>45288</v>
      </c>
      <c r="E211" s="64" t="s">
        <v>322</v>
      </c>
      <c r="F211" s="68">
        <v>9242</v>
      </c>
      <c r="G211" s="66" t="s">
        <v>16</v>
      </c>
      <c r="H211" s="77"/>
      <c r="I211" s="67">
        <v>7931.3685000000005</v>
      </c>
      <c r="J211" s="44">
        <f t="shared" si="2"/>
        <v>-25594707.096499957</v>
      </c>
    </row>
    <row r="212" spans="3:10" s="27" customFormat="1" ht="18" thickTop="1" thickBot="1" x14ac:dyDescent="0.25">
      <c r="C212" s="104"/>
      <c r="D212" s="64">
        <v>45288</v>
      </c>
      <c r="E212" s="64" t="s">
        <v>322</v>
      </c>
      <c r="F212" s="68">
        <v>9242</v>
      </c>
      <c r="G212" s="66" t="s">
        <v>323</v>
      </c>
      <c r="H212" s="77"/>
      <c r="I212" s="67">
        <v>179248.93149999998</v>
      </c>
      <c r="J212" s="44">
        <f t="shared" si="2"/>
        <v>-25773956.027999956</v>
      </c>
    </row>
    <row r="213" spans="3:10" s="27" customFormat="1" ht="30" thickTop="1" thickBot="1" x14ac:dyDescent="0.25">
      <c r="C213" s="104"/>
      <c r="D213" s="64">
        <v>45288</v>
      </c>
      <c r="E213" s="64" t="s">
        <v>324</v>
      </c>
      <c r="F213" s="68">
        <v>9243</v>
      </c>
      <c r="G213" s="66" t="s">
        <v>16</v>
      </c>
      <c r="H213" s="77"/>
      <c r="I213" s="67">
        <v>6695.1535000000003</v>
      </c>
      <c r="J213" s="44">
        <f t="shared" si="2"/>
        <v>-25780651.181499954</v>
      </c>
    </row>
    <row r="214" spans="3:10" s="27" customFormat="1" ht="18" thickTop="1" thickBot="1" x14ac:dyDescent="0.25">
      <c r="C214" s="104"/>
      <c r="D214" s="64">
        <v>45288</v>
      </c>
      <c r="E214" s="64" t="s">
        <v>324</v>
      </c>
      <c r="F214" s="68">
        <v>9243</v>
      </c>
      <c r="G214" s="66" t="s">
        <v>325</v>
      </c>
      <c r="H214" s="77"/>
      <c r="I214" s="67">
        <v>151310.46649999998</v>
      </c>
      <c r="J214" s="44">
        <f t="shared" si="2"/>
        <v>-25931961.647999953</v>
      </c>
    </row>
    <row r="215" spans="3:10" s="27" customFormat="1" ht="30" thickTop="1" thickBot="1" x14ac:dyDescent="0.25">
      <c r="C215" s="104"/>
      <c r="D215" s="64">
        <v>45288</v>
      </c>
      <c r="E215" s="64" t="s">
        <v>326</v>
      </c>
      <c r="F215" s="68">
        <v>9244</v>
      </c>
      <c r="G215" s="66" t="s">
        <v>16</v>
      </c>
      <c r="H215" s="77"/>
      <c r="I215" s="67">
        <v>2428</v>
      </c>
      <c r="J215" s="44">
        <f t="shared" si="2"/>
        <v>-25934389.647999953</v>
      </c>
    </row>
    <row r="216" spans="3:10" s="27" customFormat="1" ht="18" thickTop="1" thickBot="1" x14ac:dyDescent="0.25">
      <c r="C216" s="104"/>
      <c r="D216" s="64">
        <v>45288</v>
      </c>
      <c r="E216" s="64" t="s">
        <v>326</v>
      </c>
      <c r="F216" s="68">
        <v>9244</v>
      </c>
      <c r="G216" s="66" t="s">
        <v>327</v>
      </c>
      <c r="H216" s="77"/>
      <c r="I216" s="67">
        <v>54872.800000000003</v>
      </c>
      <c r="J216" s="44">
        <f t="shared" si="2"/>
        <v>-25989262.447999954</v>
      </c>
    </row>
    <row r="217" spans="3:10" s="27" customFormat="1" ht="30" thickTop="1" thickBot="1" x14ac:dyDescent="0.25">
      <c r="C217" s="104"/>
      <c r="D217" s="64">
        <v>45288</v>
      </c>
      <c r="E217" s="64" t="s">
        <v>328</v>
      </c>
      <c r="F217" s="68">
        <v>9245</v>
      </c>
      <c r="G217" s="66" t="s">
        <v>16</v>
      </c>
      <c r="H217" s="77"/>
      <c r="I217" s="67">
        <v>1438.0000000000002</v>
      </c>
      <c r="J217" s="44">
        <f t="shared" si="2"/>
        <v>-25990700.447999954</v>
      </c>
    </row>
    <row r="218" spans="3:10" s="27" customFormat="1" ht="30" thickTop="1" thickBot="1" x14ac:dyDescent="0.25">
      <c r="C218" s="104"/>
      <c r="D218" s="64">
        <v>45288</v>
      </c>
      <c r="E218" s="64" t="s">
        <v>328</v>
      </c>
      <c r="F218" s="68">
        <v>9245</v>
      </c>
      <c r="G218" s="66" t="s">
        <v>66</v>
      </c>
      <c r="H218" s="77"/>
      <c r="I218" s="67">
        <v>1553.04</v>
      </c>
      <c r="J218" s="44">
        <f t="shared" si="2"/>
        <v>-25992253.487999953</v>
      </c>
    </row>
    <row r="219" spans="3:10" s="27" customFormat="1" ht="18" thickTop="1" thickBot="1" x14ac:dyDescent="0.25">
      <c r="C219" s="104"/>
      <c r="D219" s="64">
        <v>45288</v>
      </c>
      <c r="E219" s="64" t="s">
        <v>328</v>
      </c>
      <c r="F219" s="68">
        <v>9245</v>
      </c>
      <c r="G219" s="66" t="s">
        <v>329</v>
      </c>
      <c r="H219" s="77"/>
      <c r="I219" s="67">
        <v>30945.760000000002</v>
      </c>
      <c r="J219" s="44">
        <f t="shared" si="2"/>
        <v>-26023199.247999955</v>
      </c>
    </row>
    <row r="220" spans="3:10" s="27" customFormat="1" ht="30" thickTop="1" thickBot="1" x14ac:dyDescent="0.25">
      <c r="C220" s="104"/>
      <c r="D220" s="64">
        <v>45288</v>
      </c>
      <c r="E220" s="64" t="s">
        <v>330</v>
      </c>
      <c r="F220" s="68">
        <v>9246</v>
      </c>
      <c r="G220" s="66" t="s">
        <v>16</v>
      </c>
      <c r="H220" s="77"/>
      <c r="I220" s="67">
        <v>17213.796000000002</v>
      </c>
      <c r="J220" s="44">
        <f t="shared" si="2"/>
        <v>-26040413.043999955</v>
      </c>
    </row>
    <row r="221" spans="3:10" s="27" customFormat="1" ht="30" thickTop="1" thickBot="1" x14ac:dyDescent="0.25">
      <c r="C221" s="104"/>
      <c r="D221" s="64">
        <v>45288</v>
      </c>
      <c r="E221" s="64" t="s">
        <v>330</v>
      </c>
      <c r="F221" s="68">
        <v>9246</v>
      </c>
      <c r="G221" s="66" t="s">
        <v>66</v>
      </c>
      <c r="H221" s="77"/>
      <c r="I221" s="67">
        <v>18590.900999999998</v>
      </c>
      <c r="J221" s="44">
        <f t="shared" si="2"/>
        <v>-26059003.944999956</v>
      </c>
    </row>
    <row r="222" spans="3:10" s="27" customFormat="1" ht="30" thickTop="1" thickBot="1" x14ac:dyDescent="0.25">
      <c r="C222" s="104"/>
      <c r="D222" s="64">
        <v>45288</v>
      </c>
      <c r="E222" s="64" t="s">
        <v>330</v>
      </c>
      <c r="F222" s="68">
        <v>9246</v>
      </c>
      <c r="G222" s="66" t="s">
        <v>331</v>
      </c>
      <c r="H222" s="77"/>
      <c r="I222" s="67">
        <v>370440.89300000004</v>
      </c>
      <c r="J222" s="44">
        <f t="shared" si="2"/>
        <v>-26429444.837999955</v>
      </c>
    </row>
    <row r="223" spans="3:10" s="27" customFormat="1" ht="30" thickTop="1" thickBot="1" x14ac:dyDescent="0.25">
      <c r="C223" s="104"/>
      <c r="D223" s="64">
        <v>45288</v>
      </c>
      <c r="E223" s="64" t="s">
        <v>332</v>
      </c>
      <c r="F223" s="68">
        <v>9247</v>
      </c>
      <c r="G223" s="66" t="s">
        <v>16</v>
      </c>
      <c r="H223" s="77"/>
      <c r="I223" s="67">
        <v>1250</v>
      </c>
      <c r="J223" s="44">
        <f t="shared" si="2"/>
        <v>-26430694.837999955</v>
      </c>
    </row>
    <row r="224" spans="3:10" s="27" customFormat="1" ht="18" thickTop="1" thickBot="1" x14ac:dyDescent="0.25">
      <c r="C224" s="104"/>
      <c r="D224" s="64">
        <v>45288</v>
      </c>
      <c r="E224" s="64" t="s">
        <v>332</v>
      </c>
      <c r="F224" s="68">
        <v>9247</v>
      </c>
      <c r="G224" s="66" t="s">
        <v>333</v>
      </c>
      <c r="H224" s="77"/>
      <c r="I224" s="67">
        <v>28250</v>
      </c>
      <c r="J224" s="44">
        <f t="shared" si="2"/>
        <v>-26458944.837999955</v>
      </c>
    </row>
    <row r="225" spans="3:10" s="27" customFormat="1" ht="30" thickTop="1" thickBot="1" x14ac:dyDescent="0.25">
      <c r="C225" s="104"/>
      <c r="D225" s="64">
        <v>45288</v>
      </c>
      <c r="E225" s="64" t="s">
        <v>334</v>
      </c>
      <c r="F225" s="68">
        <v>9248</v>
      </c>
      <c r="G225" s="66" t="s">
        <v>16</v>
      </c>
      <c r="H225" s="77"/>
      <c r="I225" s="67">
        <v>305690.65000000002</v>
      </c>
      <c r="J225" s="44">
        <f t="shared" si="2"/>
        <v>-26764635.487999953</v>
      </c>
    </row>
    <row r="226" spans="3:10" s="27" customFormat="1" ht="18" thickTop="1" thickBot="1" x14ac:dyDescent="0.25">
      <c r="C226" s="104"/>
      <c r="D226" s="64">
        <v>45288</v>
      </c>
      <c r="E226" s="64" t="s">
        <v>334</v>
      </c>
      <c r="F226" s="68">
        <v>9248</v>
      </c>
      <c r="G226" s="66" t="s">
        <v>83</v>
      </c>
      <c r="H226" s="77"/>
      <c r="I226" s="67">
        <v>5808122.3499999996</v>
      </c>
      <c r="J226" s="44">
        <f t="shared" si="2"/>
        <v>-32572757.837999955</v>
      </c>
    </row>
    <row r="227" spans="3:10" s="27" customFormat="1" ht="30" thickTop="1" thickBot="1" x14ac:dyDescent="0.25">
      <c r="C227" s="104"/>
      <c r="D227" s="64">
        <v>45288</v>
      </c>
      <c r="E227" s="64" t="s">
        <v>335</v>
      </c>
      <c r="F227" s="68">
        <v>9249</v>
      </c>
      <c r="G227" s="66" t="s">
        <v>16</v>
      </c>
      <c r="H227" s="77"/>
      <c r="I227" s="67">
        <v>481525.92350000003</v>
      </c>
      <c r="J227" s="44">
        <f t="shared" si="2"/>
        <v>-33054283.761499956</v>
      </c>
    </row>
    <row r="228" spans="3:10" s="27" customFormat="1" ht="18" thickTop="1" thickBot="1" x14ac:dyDescent="0.25">
      <c r="C228" s="104"/>
      <c r="D228" s="64">
        <v>45288</v>
      </c>
      <c r="E228" s="64" t="s">
        <v>335</v>
      </c>
      <c r="F228" s="68">
        <v>9249</v>
      </c>
      <c r="G228" s="66" t="s">
        <v>81</v>
      </c>
      <c r="H228" s="77"/>
      <c r="I228" s="67">
        <v>9148992.5465000011</v>
      </c>
      <c r="J228" s="44">
        <f t="shared" si="2"/>
        <v>-42203276.307999954</v>
      </c>
    </row>
    <row r="229" spans="3:10" s="27" customFormat="1" ht="30" thickTop="1" thickBot="1" x14ac:dyDescent="0.25">
      <c r="C229" s="104"/>
      <c r="D229" s="64">
        <v>45288</v>
      </c>
      <c r="E229" s="64" t="s">
        <v>336</v>
      </c>
      <c r="F229" s="68">
        <v>9250</v>
      </c>
      <c r="G229" s="66" t="s">
        <v>16</v>
      </c>
      <c r="H229" s="77"/>
      <c r="I229" s="67">
        <v>1888.13</v>
      </c>
      <c r="J229" s="44">
        <f t="shared" si="2"/>
        <v>-42205164.437999956</v>
      </c>
    </row>
    <row r="230" spans="3:10" s="27" customFormat="1" ht="30" thickTop="1" thickBot="1" x14ac:dyDescent="0.25">
      <c r="C230" s="104"/>
      <c r="D230" s="64">
        <v>45288</v>
      </c>
      <c r="E230" s="64" t="s">
        <v>336</v>
      </c>
      <c r="F230" s="68">
        <v>9250</v>
      </c>
      <c r="G230" s="66" t="s">
        <v>66</v>
      </c>
      <c r="H230" s="77"/>
      <c r="I230" s="67">
        <v>2039.18</v>
      </c>
      <c r="J230" s="44">
        <f t="shared" si="2"/>
        <v>-42207203.617999956</v>
      </c>
    </row>
    <row r="231" spans="3:10" s="27" customFormat="1" ht="18" thickTop="1" thickBot="1" x14ac:dyDescent="0.25">
      <c r="C231" s="104"/>
      <c r="D231" s="64">
        <v>45288</v>
      </c>
      <c r="E231" s="64" t="s">
        <v>336</v>
      </c>
      <c r="F231" s="68">
        <v>9250</v>
      </c>
      <c r="G231" s="66" t="s">
        <v>337</v>
      </c>
      <c r="H231" s="77"/>
      <c r="I231" s="67">
        <v>40632.44</v>
      </c>
      <c r="J231" s="44">
        <f t="shared" si="2"/>
        <v>-42247836.057999954</v>
      </c>
    </row>
    <row r="232" spans="3:10" s="27" customFormat="1" ht="30" thickTop="1" thickBot="1" x14ac:dyDescent="0.25">
      <c r="C232" s="104"/>
      <c r="D232" s="64">
        <v>45288</v>
      </c>
      <c r="E232" s="64" t="s">
        <v>338</v>
      </c>
      <c r="F232" s="68">
        <v>9251</v>
      </c>
      <c r="G232" s="66" t="s">
        <v>16</v>
      </c>
      <c r="H232" s="77"/>
      <c r="I232" s="67">
        <v>2342.5</v>
      </c>
      <c r="J232" s="44">
        <f t="shared" si="2"/>
        <v>-42250178.557999954</v>
      </c>
    </row>
    <row r="233" spans="3:10" s="27" customFormat="1" ht="30" thickTop="1" thickBot="1" x14ac:dyDescent="0.25">
      <c r="C233" s="104"/>
      <c r="D233" s="64">
        <v>45288</v>
      </c>
      <c r="E233" s="64" t="s">
        <v>338</v>
      </c>
      <c r="F233" s="68">
        <v>9251</v>
      </c>
      <c r="G233" s="66" t="s">
        <v>66</v>
      </c>
      <c r="H233" s="77"/>
      <c r="I233" s="67">
        <v>2529.9</v>
      </c>
      <c r="J233" s="44">
        <f t="shared" si="2"/>
        <v>-42252708.457999952</v>
      </c>
    </row>
    <row r="234" spans="3:10" s="27" customFormat="1" ht="30" thickTop="1" thickBot="1" x14ac:dyDescent="0.25">
      <c r="C234" s="104"/>
      <c r="D234" s="64">
        <v>45288</v>
      </c>
      <c r="E234" s="64" t="s">
        <v>338</v>
      </c>
      <c r="F234" s="68">
        <v>9251</v>
      </c>
      <c r="G234" s="66" t="s">
        <v>339</v>
      </c>
      <c r="H234" s="77"/>
      <c r="I234" s="67">
        <v>50410.6</v>
      </c>
      <c r="J234" s="44">
        <f t="shared" si="2"/>
        <v>-42303119.057999954</v>
      </c>
    </row>
    <row r="235" spans="3:10" s="27" customFormat="1" ht="30" thickTop="1" thickBot="1" x14ac:dyDescent="0.25">
      <c r="C235" s="104"/>
      <c r="D235" s="64">
        <v>45288</v>
      </c>
      <c r="E235" s="64" t="s">
        <v>340</v>
      </c>
      <c r="F235" s="68">
        <v>9252</v>
      </c>
      <c r="G235" s="66" t="s">
        <v>16</v>
      </c>
      <c r="H235" s="77"/>
      <c r="I235" s="67">
        <v>1213.25</v>
      </c>
      <c r="J235" s="44">
        <f t="shared" si="2"/>
        <v>-42304332.307999954</v>
      </c>
    </row>
    <row r="236" spans="3:10" s="27" customFormat="1" ht="30" thickTop="1" thickBot="1" x14ac:dyDescent="0.25">
      <c r="C236" s="104"/>
      <c r="D236" s="64">
        <v>45288</v>
      </c>
      <c r="E236" s="64" t="s">
        <v>340</v>
      </c>
      <c r="F236" s="68">
        <v>9252</v>
      </c>
      <c r="G236" s="66" t="s">
        <v>66</v>
      </c>
      <c r="H236" s="77"/>
      <c r="I236" s="67">
        <v>1310.31</v>
      </c>
      <c r="J236" s="44">
        <f t="shared" si="2"/>
        <v>-42305642.617999956</v>
      </c>
    </row>
    <row r="237" spans="3:10" s="27" customFormat="1" ht="18" thickTop="1" thickBot="1" x14ac:dyDescent="0.25">
      <c r="C237" s="104"/>
      <c r="D237" s="64">
        <v>45288</v>
      </c>
      <c r="E237" s="64" t="s">
        <v>340</v>
      </c>
      <c r="F237" s="68">
        <v>9252</v>
      </c>
      <c r="G237" s="66" t="s">
        <v>341</v>
      </c>
      <c r="H237" s="77"/>
      <c r="I237" s="67">
        <v>26109.14</v>
      </c>
      <c r="J237" s="44">
        <f t="shared" si="2"/>
        <v>-42331751.757999957</v>
      </c>
    </row>
    <row r="238" spans="3:10" s="27" customFormat="1" ht="58.5" thickTop="1" thickBot="1" x14ac:dyDescent="0.25">
      <c r="C238" s="104"/>
      <c r="D238" s="64">
        <v>45291</v>
      </c>
      <c r="E238" s="64" t="s">
        <v>342</v>
      </c>
      <c r="F238" s="68"/>
      <c r="G238" s="66" t="s">
        <v>343</v>
      </c>
      <c r="H238" s="77">
        <v>678500</v>
      </c>
      <c r="I238" s="67"/>
      <c r="J238" s="44">
        <f t="shared" si="2"/>
        <v>-41653251.757999957</v>
      </c>
    </row>
    <row r="239" spans="3:10" s="27" customFormat="1" ht="72.75" thickTop="1" thickBot="1" x14ac:dyDescent="0.25">
      <c r="C239" s="104"/>
      <c r="D239" s="64">
        <v>45291</v>
      </c>
      <c r="E239" s="64" t="s">
        <v>80</v>
      </c>
      <c r="F239" s="68"/>
      <c r="G239" s="66" t="s">
        <v>344</v>
      </c>
      <c r="H239" s="77">
        <v>875845.83</v>
      </c>
      <c r="I239" s="67"/>
      <c r="J239" s="44">
        <f t="shared" si="2"/>
        <v>-40777405.927999958</v>
      </c>
    </row>
    <row r="240" spans="3:10" s="27" customFormat="1" ht="58.5" thickTop="1" thickBot="1" x14ac:dyDescent="0.25">
      <c r="C240" s="104"/>
      <c r="D240" s="64">
        <v>45291</v>
      </c>
      <c r="E240" s="64" t="s">
        <v>84</v>
      </c>
      <c r="F240" s="68"/>
      <c r="G240" s="66" t="s">
        <v>345</v>
      </c>
      <c r="H240" s="77">
        <v>1414400</v>
      </c>
      <c r="I240" s="67"/>
      <c r="J240" s="44">
        <f t="shared" si="2"/>
        <v>-39363005.927999958</v>
      </c>
    </row>
    <row r="241" spans="3:10" s="27" customFormat="1" ht="58.5" thickTop="1" thickBot="1" x14ac:dyDescent="0.25">
      <c r="C241" s="104"/>
      <c r="D241" s="64">
        <v>45291</v>
      </c>
      <c r="E241" s="64" t="s">
        <v>346</v>
      </c>
      <c r="F241" s="68"/>
      <c r="G241" s="66" t="s">
        <v>347</v>
      </c>
      <c r="H241" s="77">
        <v>24000</v>
      </c>
      <c r="I241" s="67"/>
      <c r="J241" s="44">
        <f t="shared" si="2"/>
        <v>-39339005.927999958</v>
      </c>
    </row>
    <row r="242" spans="3:10" s="27" customFormat="1" ht="18" hidden="1" thickTop="1" thickBot="1" x14ac:dyDescent="0.25">
      <c r="C242" s="104"/>
      <c r="D242" s="64"/>
      <c r="E242" s="64"/>
      <c r="F242" s="68"/>
      <c r="G242" s="66"/>
      <c r="H242" s="77"/>
      <c r="I242" s="67"/>
      <c r="J242" s="44">
        <f t="shared" si="2"/>
        <v>-39339005.927999958</v>
      </c>
    </row>
    <row r="243" spans="3:10" s="27" customFormat="1" ht="18" hidden="1" thickTop="1" thickBot="1" x14ac:dyDescent="0.25">
      <c r="C243" s="104"/>
      <c r="D243" s="64"/>
      <c r="E243" s="64"/>
      <c r="F243" s="68"/>
      <c r="G243" s="66"/>
      <c r="H243" s="77"/>
      <c r="I243" s="67"/>
      <c r="J243" s="44">
        <f t="shared" si="2"/>
        <v>-39339005.927999958</v>
      </c>
    </row>
    <row r="244" spans="3:10" s="27" customFormat="1" ht="18" hidden="1" thickTop="1" thickBot="1" x14ac:dyDescent="0.25">
      <c r="C244" s="104"/>
      <c r="D244" s="64"/>
      <c r="E244" s="64"/>
      <c r="F244" s="68"/>
      <c r="G244" s="66"/>
      <c r="H244" s="77"/>
      <c r="I244" s="67"/>
      <c r="J244" s="44">
        <f t="shared" si="2"/>
        <v>-39339005.927999958</v>
      </c>
    </row>
    <row r="245" spans="3:10" s="27" customFormat="1" ht="18" hidden="1" thickTop="1" thickBot="1" x14ac:dyDescent="0.25">
      <c r="C245" s="104"/>
      <c r="D245" s="64"/>
      <c r="E245" s="64"/>
      <c r="F245" s="68"/>
      <c r="G245" s="66"/>
      <c r="H245" s="77"/>
      <c r="I245" s="67"/>
      <c r="J245" s="44">
        <f t="shared" si="2"/>
        <v>-39339005.927999958</v>
      </c>
    </row>
    <row r="246" spans="3:10" s="27" customFormat="1" ht="18" hidden="1" thickTop="1" thickBot="1" x14ac:dyDescent="0.25">
      <c r="C246" s="104"/>
      <c r="D246" s="64"/>
      <c r="E246" s="64"/>
      <c r="F246" s="68"/>
      <c r="G246" s="66"/>
      <c r="H246" s="77"/>
      <c r="I246" s="67"/>
      <c r="J246" s="44">
        <f t="shared" si="2"/>
        <v>-39339005.927999958</v>
      </c>
    </row>
    <row r="247" spans="3:10" s="27" customFormat="1" ht="18" hidden="1" thickTop="1" thickBot="1" x14ac:dyDescent="0.25">
      <c r="C247" s="104"/>
      <c r="D247" s="64"/>
      <c r="E247" s="64"/>
      <c r="F247" s="68"/>
      <c r="G247" s="66"/>
      <c r="H247" s="77"/>
      <c r="I247" s="67"/>
      <c r="J247" s="44">
        <f t="shared" si="2"/>
        <v>-39339005.927999958</v>
      </c>
    </row>
    <row r="248" spans="3:10" s="27" customFormat="1" ht="18" hidden="1" thickTop="1" thickBot="1" x14ac:dyDescent="0.25">
      <c r="C248" s="104"/>
      <c r="D248" s="64"/>
      <c r="E248" s="64"/>
      <c r="F248" s="68"/>
      <c r="G248" s="66"/>
      <c r="H248" s="77"/>
      <c r="I248" s="67"/>
      <c r="J248" s="44">
        <f t="shared" si="2"/>
        <v>-39339005.927999958</v>
      </c>
    </row>
    <row r="249" spans="3:10" s="27" customFormat="1" ht="18" hidden="1" thickTop="1" thickBot="1" x14ac:dyDescent="0.25">
      <c r="C249" s="104"/>
      <c r="D249" s="64"/>
      <c r="E249" s="64"/>
      <c r="F249" s="68"/>
      <c r="G249" s="66"/>
      <c r="H249" s="77"/>
      <c r="I249" s="67"/>
      <c r="J249" s="44">
        <f t="shared" si="2"/>
        <v>-39339005.927999958</v>
      </c>
    </row>
    <row r="250" spans="3:10" s="27" customFormat="1" ht="18" hidden="1" thickTop="1" thickBot="1" x14ac:dyDescent="0.25">
      <c r="C250" s="104"/>
      <c r="D250" s="64"/>
      <c r="E250" s="64"/>
      <c r="F250" s="68"/>
      <c r="G250" s="66"/>
      <c r="H250" s="77"/>
      <c r="I250" s="67"/>
      <c r="J250" s="44">
        <f t="shared" si="2"/>
        <v>-39339005.927999958</v>
      </c>
    </row>
    <row r="251" spans="3:10" s="27" customFormat="1" ht="18" hidden="1" thickTop="1" thickBot="1" x14ac:dyDescent="0.25">
      <c r="C251" s="104"/>
      <c r="D251" s="64"/>
      <c r="E251" s="64"/>
      <c r="F251" s="68"/>
      <c r="G251" s="66"/>
      <c r="H251" s="77"/>
      <c r="I251" s="67"/>
      <c r="J251" s="44">
        <f t="shared" si="2"/>
        <v>-39339005.927999958</v>
      </c>
    </row>
    <row r="252" spans="3:10" s="27" customFormat="1" ht="18" hidden="1" thickTop="1" thickBot="1" x14ac:dyDescent="0.25">
      <c r="C252" s="104"/>
      <c r="D252" s="64"/>
      <c r="E252" s="64"/>
      <c r="F252" s="68"/>
      <c r="G252" s="66"/>
      <c r="H252" s="77"/>
      <c r="I252" s="67"/>
      <c r="J252" s="44">
        <f t="shared" si="2"/>
        <v>-39339005.927999958</v>
      </c>
    </row>
    <row r="253" spans="3:10" s="27" customFormat="1" ht="18" hidden="1" thickTop="1" thickBot="1" x14ac:dyDescent="0.25">
      <c r="C253" s="104"/>
      <c r="D253" s="64"/>
      <c r="E253" s="64"/>
      <c r="F253" s="68"/>
      <c r="G253" s="66"/>
      <c r="H253" s="77"/>
      <c r="I253" s="67"/>
      <c r="J253" s="44">
        <f t="shared" ref="J253:J283" si="3">J252+H253-I253</f>
        <v>-39339005.927999958</v>
      </c>
    </row>
    <row r="254" spans="3:10" s="27" customFormat="1" ht="18" hidden="1" thickTop="1" thickBot="1" x14ac:dyDescent="0.25">
      <c r="C254" s="104"/>
      <c r="D254" s="64"/>
      <c r="E254" s="64"/>
      <c r="F254" s="68"/>
      <c r="G254" s="66"/>
      <c r="H254" s="77"/>
      <c r="I254" s="67"/>
      <c r="J254" s="44">
        <f t="shared" si="3"/>
        <v>-39339005.927999958</v>
      </c>
    </row>
    <row r="255" spans="3:10" s="27" customFormat="1" ht="18" hidden="1" thickTop="1" thickBot="1" x14ac:dyDescent="0.25">
      <c r="C255" s="104"/>
      <c r="D255" s="64"/>
      <c r="E255" s="64"/>
      <c r="F255" s="68"/>
      <c r="G255" s="66"/>
      <c r="H255" s="77"/>
      <c r="I255" s="67"/>
      <c r="J255" s="44">
        <f t="shared" si="3"/>
        <v>-39339005.927999958</v>
      </c>
    </row>
    <row r="256" spans="3:10" s="27" customFormat="1" ht="18" hidden="1" thickTop="1" thickBot="1" x14ac:dyDescent="0.25">
      <c r="C256" s="104"/>
      <c r="D256" s="64"/>
      <c r="E256" s="64"/>
      <c r="F256" s="68"/>
      <c r="G256" s="66"/>
      <c r="H256" s="77"/>
      <c r="I256" s="67"/>
      <c r="J256" s="44">
        <f t="shared" si="3"/>
        <v>-39339005.927999958</v>
      </c>
    </row>
    <row r="257" spans="3:10" s="27" customFormat="1" ht="18" hidden="1" thickTop="1" thickBot="1" x14ac:dyDescent="0.25">
      <c r="C257" s="104"/>
      <c r="D257" s="64"/>
      <c r="E257" s="64"/>
      <c r="F257" s="68"/>
      <c r="G257" s="66"/>
      <c r="H257" s="77"/>
      <c r="I257" s="67"/>
      <c r="J257" s="44">
        <f t="shared" si="3"/>
        <v>-39339005.927999958</v>
      </c>
    </row>
    <row r="258" spans="3:10" s="27" customFormat="1" ht="18" hidden="1" thickTop="1" thickBot="1" x14ac:dyDescent="0.25">
      <c r="C258" s="104"/>
      <c r="D258" s="64"/>
      <c r="E258" s="64"/>
      <c r="F258" s="68"/>
      <c r="G258" s="66"/>
      <c r="H258" s="77"/>
      <c r="I258" s="67"/>
      <c r="J258" s="44">
        <f t="shared" si="3"/>
        <v>-39339005.927999958</v>
      </c>
    </row>
    <row r="259" spans="3:10" s="27" customFormat="1" ht="18" hidden="1" thickTop="1" thickBot="1" x14ac:dyDescent="0.25">
      <c r="C259" s="104"/>
      <c r="D259" s="64"/>
      <c r="E259" s="64"/>
      <c r="F259" s="68"/>
      <c r="G259" s="66"/>
      <c r="H259" s="77"/>
      <c r="I259" s="67"/>
      <c r="J259" s="44">
        <f t="shared" si="3"/>
        <v>-39339005.927999958</v>
      </c>
    </row>
    <row r="260" spans="3:10" s="27" customFormat="1" ht="18" hidden="1" thickTop="1" thickBot="1" x14ac:dyDescent="0.25">
      <c r="C260" s="104"/>
      <c r="D260" s="64"/>
      <c r="E260" s="64"/>
      <c r="F260" s="68"/>
      <c r="G260" s="66"/>
      <c r="H260" s="77"/>
      <c r="I260" s="67"/>
      <c r="J260" s="44">
        <f t="shared" si="3"/>
        <v>-39339005.927999958</v>
      </c>
    </row>
    <row r="261" spans="3:10" s="27" customFormat="1" ht="18" hidden="1" thickTop="1" thickBot="1" x14ac:dyDescent="0.25">
      <c r="C261" s="104"/>
      <c r="D261" s="64"/>
      <c r="E261" s="64"/>
      <c r="F261" s="68"/>
      <c r="G261" s="66"/>
      <c r="H261" s="77"/>
      <c r="I261" s="67"/>
      <c r="J261" s="44">
        <f t="shared" si="3"/>
        <v>-39339005.927999958</v>
      </c>
    </row>
    <row r="262" spans="3:10" s="27" customFormat="1" ht="18" hidden="1" thickTop="1" thickBot="1" x14ac:dyDescent="0.25">
      <c r="C262" s="104"/>
      <c r="D262" s="64"/>
      <c r="E262" s="64"/>
      <c r="F262" s="68"/>
      <c r="G262" s="66"/>
      <c r="H262" s="77"/>
      <c r="I262" s="67"/>
      <c r="J262" s="44">
        <f t="shared" si="3"/>
        <v>-39339005.927999958</v>
      </c>
    </row>
    <row r="263" spans="3:10" s="27" customFormat="1" ht="18" hidden="1" thickTop="1" thickBot="1" x14ac:dyDescent="0.25">
      <c r="C263" s="104"/>
      <c r="D263" s="64"/>
      <c r="E263" s="64"/>
      <c r="F263" s="68"/>
      <c r="G263" s="66"/>
      <c r="H263" s="77"/>
      <c r="I263" s="67"/>
      <c r="J263" s="44">
        <f t="shared" si="3"/>
        <v>-39339005.927999958</v>
      </c>
    </row>
    <row r="264" spans="3:10" s="27" customFormat="1" ht="18" hidden="1" thickTop="1" thickBot="1" x14ac:dyDescent="0.25">
      <c r="C264" s="104"/>
      <c r="D264" s="64"/>
      <c r="E264" s="64"/>
      <c r="F264" s="68"/>
      <c r="G264" s="66"/>
      <c r="H264" s="77"/>
      <c r="I264" s="67"/>
      <c r="J264" s="44">
        <f t="shared" si="3"/>
        <v>-39339005.927999958</v>
      </c>
    </row>
    <row r="265" spans="3:10" s="27" customFormat="1" ht="18" hidden="1" thickTop="1" thickBot="1" x14ac:dyDescent="0.25">
      <c r="C265" s="104"/>
      <c r="D265" s="64"/>
      <c r="E265" s="64"/>
      <c r="F265" s="68"/>
      <c r="G265" s="66"/>
      <c r="H265" s="77"/>
      <c r="I265" s="67"/>
      <c r="J265" s="44">
        <f t="shared" si="3"/>
        <v>-39339005.927999958</v>
      </c>
    </row>
    <row r="266" spans="3:10" s="27" customFormat="1" ht="18" hidden="1" thickTop="1" thickBot="1" x14ac:dyDescent="0.25">
      <c r="C266" s="104"/>
      <c r="D266" s="64"/>
      <c r="E266" s="64"/>
      <c r="F266" s="68"/>
      <c r="G266" s="66"/>
      <c r="H266" s="77"/>
      <c r="I266" s="67"/>
      <c r="J266" s="44">
        <f t="shared" si="3"/>
        <v>-39339005.927999958</v>
      </c>
    </row>
    <row r="267" spans="3:10" s="27" customFormat="1" ht="18" hidden="1" thickTop="1" thickBot="1" x14ac:dyDescent="0.25">
      <c r="C267" s="104"/>
      <c r="D267" s="64"/>
      <c r="E267" s="64"/>
      <c r="F267" s="68"/>
      <c r="G267" s="66"/>
      <c r="H267" s="77"/>
      <c r="I267" s="67"/>
      <c r="J267" s="44">
        <f t="shared" si="3"/>
        <v>-39339005.927999958</v>
      </c>
    </row>
    <row r="268" spans="3:10" s="27" customFormat="1" ht="18" hidden="1" thickTop="1" thickBot="1" x14ac:dyDescent="0.25">
      <c r="C268" s="104"/>
      <c r="D268" s="64"/>
      <c r="E268" s="64"/>
      <c r="F268" s="68"/>
      <c r="G268" s="66"/>
      <c r="H268" s="77"/>
      <c r="I268" s="67"/>
      <c r="J268" s="44">
        <f t="shared" si="3"/>
        <v>-39339005.927999958</v>
      </c>
    </row>
    <row r="269" spans="3:10" s="27" customFormat="1" ht="18" hidden="1" thickTop="1" thickBot="1" x14ac:dyDescent="0.25">
      <c r="C269" s="104"/>
      <c r="D269" s="64"/>
      <c r="E269" s="64"/>
      <c r="F269" s="68"/>
      <c r="G269" s="66"/>
      <c r="H269" s="77"/>
      <c r="I269" s="67"/>
      <c r="J269" s="44">
        <f t="shared" si="3"/>
        <v>-39339005.927999958</v>
      </c>
    </row>
    <row r="270" spans="3:10" s="27" customFormat="1" ht="18" hidden="1" thickTop="1" thickBot="1" x14ac:dyDescent="0.25">
      <c r="C270" s="104"/>
      <c r="D270" s="64"/>
      <c r="E270" s="64"/>
      <c r="F270" s="68"/>
      <c r="G270" s="66"/>
      <c r="H270" s="77"/>
      <c r="I270" s="67"/>
      <c r="J270" s="44">
        <f t="shared" si="3"/>
        <v>-39339005.927999958</v>
      </c>
    </row>
    <row r="271" spans="3:10" s="27" customFormat="1" ht="18" hidden="1" thickTop="1" thickBot="1" x14ac:dyDescent="0.25">
      <c r="C271" s="104"/>
      <c r="D271" s="64"/>
      <c r="E271" s="64"/>
      <c r="F271" s="68"/>
      <c r="G271" s="66"/>
      <c r="H271" s="77"/>
      <c r="I271" s="67"/>
      <c r="J271" s="44">
        <f t="shared" si="3"/>
        <v>-39339005.927999958</v>
      </c>
    </row>
    <row r="272" spans="3:10" s="27" customFormat="1" ht="18" hidden="1" thickTop="1" thickBot="1" x14ac:dyDescent="0.25">
      <c r="C272" s="104"/>
      <c r="D272" s="64"/>
      <c r="E272" s="64"/>
      <c r="F272" s="68"/>
      <c r="G272" s="66"/>
      <c r="H272" s="77"/>
      <c r="I272" s="67"/>
      <c r="J272" s="44">
        <f t="shared" si="3"/>
        <v>-39339005.927999958</v>
      </c>
    </row>
    <row r="273" spans="3:96" s="27" customFormat="1" ht="18" hidden="1" thickTop="1" thickBot="1" x14ac:dyDescent="0.25">
      <c r="C273" s="104"/>
      <c r="D273" s="64"/>
      <c r="E273" s="64"/>
      <c r="F273" s="68"/>
      <c r="G273" s="66"/>
      <c r="H273" s="77"/>
      <c r="I273" s="67"/>
      <c r="J273" s="44">
        <f t="shared" si="3"/>
        <v>-39339005.927999958</v>
      </c>
    </row>
    <row r="274" spans="3:96" s="27" customFormat="1" ht="18" hidden="1" thickTop="1" thickBot="1" x14ac:dyDescent="0.25">
      <c r="C274" s="104"/>
      <c r="D274" s="64"/>
      <c r="E274" s="64"/>
      <c r="F274" s="68"/>
      <c r="G274" s="66"/>
      <c r="H274" s="77"/>
      <c r="I274" s="67"/>
      <c r="J274" s="44">
        <f t="shared" si="3"/>
        <v>-39339005.927999958</v>
      </c>
    </row>
    <row r="275" spans="3:96" s="27" customFormat="1" ht="18" hidden="1" thickTop="1" thickBot="1" x14ac:dyDescent="0.25">
      <c r="C275" s="104"/>
      <c r="D275" s="64"/>
      <c r="E275" s="64"/>
      <c r="F275" s="68"/>
      <c r="G275" s="66"/>
      <c r="H275" s="77"/>
      <c r="I275" s="67"/>
      <c r="J275" s="44">
        <f t="shared" si="3"/>
        <v>-39339005.927999958</v>
      </c>
    </row>
    <row r="276" spans="3:96" s="27" customFormat="1" ht="18" hidden="1" thickTop="1" thickBot="1" x14ac:dyDescent="0.25">
      <c r="C276" s="104"/>
      <c r="D276" s="64"/>
      <c r="E276" s="64"/>
      <c r="F276" s="68"/>
      <c r="G276" s="66"/>
      <c r="H276" s="77"/>
      <c r="I276" s="67"/>
      <c r="J276" s="44">
        <f t="shared" si="3"/>
        <v>-39339005.927999958</v>
      </c>
    </row>
    <row r="277" spans="3:96" s="27" customFormat="1" ht="18" hidden="1" thickTop="1" thickBot="1" x14ac:dyDescent="0.25">
      <c r="C277" s="104"/>
      <c r="D277" s="64"/>
      <c r="E277" s="64"/>
      <c r="F277" s="68"/>
      <c r="G277" s="66"/>
      <c r="H277" s="77"/>
      <c r="I277" s="67"/>
      <c r="J277" s="44">
        <f t="shared" si="3"/>
        <v>-39339005.927999958</v>
      </c>
    </row>
    <row r="278" spans="3:96" s="27" customFormat="1" ht="18" hidden="1" thickTop="1" thickBot="1" x14ac:dyDescent="0.25">
      <c r="C278" s="104"/>
      <c r="D278" s="64"/>
      <c r="E278" s="64"/>
      <c r="F278" s="68"/>
      <c r="G278" s="66"/>
      <c r="H278" s="77"/>
      <c r="I278" s="67"/>
      <c r="J278" s="44">
        <f t="shared" si="3"/>
        <v>-39339005.927999958</v>
      </c>
    </row>
    <row r="279" spans="3:96" s="27" customFormat="1" ht="18" hidden="1" thickTop="1" thickBot="1" x14ac:dyDescent="0.25">
      <c r="C279" s="104"/>
      <c r="D279" s="64"/>
      <c r="E279" s="64"/>
      <c r="F279" s="68"/>
      <c r="G279" s="66"/>
      <c r="H279" s="77"/>
      <c r="I279" s="67"/>
      <c r="J279" s="44">
        <f t="shared" si="3"/>
        <v>-39339005.927999958</v>
      </c>
    </row>
    <row r="280" spans="3:96" s="27" customFormat="1" ht="18" hidden="1" thickTop="1" thickBot="1" x14ac:dyDescent="0.25">
      <c r="C280" s="104"/>
      <c r="D280" s="64"/>
      <c r="E280" s="64"/>
      <c r="F280" s="68"/>
      <c r="G280" s="66"/>
      <c r="H280" s="77"/>
      <c r="I280" s="67"/>
      <c r="J280" s="44">
        <f t="shared" si="3"/>
        <v>-39339005.927999958</v>
      </c>
    </row>
    <row r="281" spans="3:96" s="27" customFormat="1" ht="18" hidden="1" thickTop="1" thickBot="1" x14ac:dyDescent="0.25">
      <c r="C281" s="104"/>
      <c r="D281" s="64"/>
      <c r="E281" s="64"/>
      <c r="F281" s="68"/>
      <c r="G281" s="66"/>
      <c r="H281" s="77"/>
      <c r="I281" s="67"/>
      <c r="J281" s="44">
        <f t="shared" si="3"/>
        <v>-39339005.927999958</v>
      </c>
    </row>
    <row r="282" spans="3:96" s="27" customFormat="1" ht="18" hidden="1" thickTop="1" thickBot="1" x14ac:dyDescent="0.25">
      <c r="C282" s="104"/>
      <c r="D282" s="64"/>
      <c r="E282" s="64"/>
      <c r="F282" s="68"/>
      <c r="G282" s="66"/>
      <c r="H282" s="77"/>
      <c r="I282" s="67"/>
      <c r="J282" s="44">
        <f t="shared" si="3"/>
        <v>-39339005.927999958</v>
      </c>
    </row>
    <row r="283" spans="3:96" s="27" customFormat="1" ht="18" hidden="1" thickTop="1" thickBot="1" x14ac:dyDescent="0.25">
      <c r="C283" s="104"/>
      <c r="D283" s="64"/>
      <c r="E283" s="64"/>
      <c r="F283" s="68"/>
      <c r="G283" s="66"/>
      <c r="H283" s="77"/>
      <c r="I283" s="67"/>
      <c r="J283" s="44">
        <f t="shared" si="3"/>
        <v>-39339005.927999958</v>
      </c>
    </row>
    <row r="284" spans="3:96" s="11" customFormat="1" ht="18" thickTop="1" thickBot="1" x14ac:dyDescent="0.25">
      <c r="C284" s="243" t="s">
        <v>8</v>
      </c>
      <c r="D284" s="244"/>
      <c r="E284" s="244"/>
      <c r="F284" s="244"/>
      <c r="G284" s="244"/>
      <c r="H284" s="83">
        <f>SUM(H15:H283)</f>
        <v>99475966.560000002</v>
      </c>
      <c r="I284" s="83">
        <f>SUM(I15:I283)</f>
        <v>78596982.215000004</v>
      </c>
      <c r="J284" s="84">
        <f>+J14+H284-I284</f>
        <v>-39339005.927999966</v>
      </c>
      <c r="K284" s="28">
        <f>+J284-'[1]CTA. RECOLECTORA AUXILIAR 3001'!$J$4185</f>
        <v>0</v>
      </c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  <c r="BT284" s="1"/>
      <c r="BU284" s="1"/>
      <c r="BV284" s="1"/>
      <c r="BW284" s="1"/>
      <c r="BX284" s="1"/>
      <c r="BY284" s="1"/>
      <c r="BZ284" s="1"/>
      <c r="CA284" s="1"/>
      <c r="CB284" s="1"/>
      <c r="CC284" s="1"/>
      <c r="CD284" s="1"/>
      <c r="CE284" s="1"/>
      <c r="CF284" s="1"/>
      <c r="CG284" s="1"/>
      <c r="CH284" s="1"/>
      <c r="CI284" s="1"/>
      <c r="CJ284" s="1"/>
      <c r="CK284" s="1"/>
      <c r="CL284" s="1"/>
      <c r="CM284" s="1"/>
      <c r="CN284" s="1"/>
      <c r="CO284" s="1"/>
      <c r="CP284" s="1"/>
      <c r="CQ284" s="1"/>
      <c r="CR284" s="1"/>
    </row>
    <row r="285" spans="3:96" s="11" customFormat="1" ht="17.25" thickTop="1" x14ac:dyDescent="0.2">
      <c r="C285" s="127"/>
      <c r="D285" s="127"/>
      <c r="E285" s="127"/>
      <c r="F285" s="127"/>
      <c r="G285" s="127"/>
      <c r="H285" s="128"/>
      <c r="I285" s="128"/>
      <c r="J285" s="82"/>
      <c r="K285" s="196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  <c r="BS285" s="1"/>
      <c r="BT285" s="1"/>
      <c r="BU285" s="1"/>
      <c r="BV285" s="1"/>
      <c r="BW285" s="1"/>
      <c r="BX285" s="1"/>
      <c r="BY285" s="1"/>
      <c r="BZ285" s="1"/>
      <c r="CA285" s="1"/>
      <c r="CB285" s="1"/>
      <c r="CC285" s="1"/>
      <c r="CD285" s="1"/>
      <c r="CE285" s="1"/>
      <c r="CF285" s="1"/>
      <c r="CG285" s="1"/>
      <c r="CH285" s="1"/>
      <c r="CI285" s="1"/>
      <c r="CJ285" s="1"/>
      <c r="CK285" s="1"/>
      <c r="CL285" s="1"/>
      <c r="CM285" s="1"/>
      <c r="CN285" s="1"/>
      <c r="CO285" s="1"/>
      <c r="CP285" s="1"/>
      <c r="CQ285" s="1"/>
      <c r="CR285" s="1"/>
    </row>
    <row r="286" spans="3:96" s="11" customFormat="1" ht="16.5" x14ac:dyDescent="0.2">
      <c r="C286" s="5"/>
      <c r="D286" s="5"/>
      <c r="E286" s="5"/>
      <c r="F286" s="78"/>
      <c r="G286" s="79"/>
      <c r="H286" s="8"/>
      <c r="I286" s="78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  <c r="BS286" s="1"/>
      <c r="BT286" s="1"/>
      <c r="BU286" s="1"/>
      <c r="BV286" s="1"/>
      <c r="BW286" s="1"/>
      <c r="BX286" s="1"/>
      <c r="BY286" s="1"/>
      <c r="BZ286" s="1"/>
      <c r="CA286" s="1"/>
      <c r="CB286" s="1"/>
      <c r="CC286" s="1"/>
      <c r="CD286" s="1"/>
      <c r="CE286" s="1"/>
      <c r="CF286" s="1"/>
      <c r="CG286" s="1"/>
      <c r="CH286" s="1"/>
      <c r="CI286" s="1"/>
      <c r="CJ286" s="1"/>
      <c r="CK286" s="1"/>
      <c r="CL286" s="1"/>
      <c r="CM286" s="1"/>
      <c r="CN286" s="1"/>
      <c r="CO286" s="1"/>
      <c r="CP286" s="1"/>
      <c r="CQ286" s="1"/>
      <c r="CR286" s="1"/>
    </row>
    <row r="287" spans="3:96" s="11" customFormat="1" ht="16.5" x14ac:dyDescent="0.2">
      <c r="C287" s="5"/>
      <c r="D287" s="78" t="s">
        <v>37</v>
      </c>
      <c r="E287" s="78"/>
      <c r="F287" s="9"/>
      <c r="G287" s="79" t="s">
        <v>39</v>
      </c>
      <c r="H287" s="9"/>
      <c r="I287" s="78" t="s">
        <v>38</v>
      </c>
      <c r="J287" s="9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  <c r="BR287" s="1"/>
      <c r="BS287" s="1"/>
      <c r="BT287" s="1"/>
      <c r="BU287" s="1"/>
      <c r="BV287" s="1"/>
      <c r="BW287" s="1"/>
      <c r="BX287" s="1"/>
      <c r="BY287" s="1"/>
      <c r="BZ287" s="1"/>
      <c r="CA287" s="1"/>
      <c r="CB287" s="1"/>
      <c r="CC287" s="1"/>
      <c r="CD287" s="1"/>
      <c r="CE287" s="1"/>
      <c r="CF287" s="1"/>
      <c r="CG287" s="1"/>
      <c r="CH287" s="1"/>
      <c r="CI287" s="1"/>
      <c r="CJ287" s="1"/>
      <c r="CK287" s="1"/>
      <c r="CL287" s="1"/>
      <c r="CM287" s="1"/>
      <c r="CN287" s="1"/>
      <c r="CO287" s="1"/>
      <c r="CP287" s="1"/>
      <c r="CQ287" s="1"/>
      <c r="CR287" s="1"/>
    </row>
    <row r="288" spans="3:96" s="11" customFormat="1" ht="16.5" x14ac:dyDescent="0.2">
      <c r="C288" s="5"/>
      <c r="D288" s="78" t="s">
        <v>30</v>
      </c>
      <c r="E288" s="78"/>
      <c r="F288" s="9"/>
      <c r="G288" s="78" t="s">
        <v>31</v>
      </c>
      <c r="H288" s="9"/>
      <c r="I288" s="78" t="s">
        <v>35</v>
      </c>
      <c r="J288" s="9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  <c r="BS288" s="1"/>
      <c r="BT288" s="1"/>
      <c r="BU288" s="1"/>
      <c r="BV288" s="1"/>
      <c r="BW288" s="1"/>
      <c r="BX288" s="1"/>
      <c r="BY288" s="1"/>
      <c r="BZ288" s="1"/>
      <c r="CA288" s="1"/>
      <c r="CB288" s="1"/>
      <c r="CC288" s="1"/>
      <c r="CD288" s="1"/>
      <c r="CE288" s="1"/>
      <c r="CF288" s="1"/>
      <c r="CG288" s="1"/>
      <c r="CH288" s="1"/>
      <c r="CI288" s="1"/>
      <c r="CJ288" s="1"/>
      <c r="CK288" s="1"/>
      <c r="CL288" s="1"/>
      <c r="CM288" s="1"/>
      <c r="CN288" s="1"/>
      <c r="CO288" s="1"/>
      <c r="CP288" s="1"/>
      <c r="CQ288" s="1"/>
      <c r="CR288" s="1"/>
    </row>
    <row r="289" spans="3:96" s="11" customFormat="1" ht="16.5" x14ac:dyDescent="0.2">
      <c r="C289" s="5"/>
      <c r="D289" s="78" t="s">
        <v>32</v>
      </c>
      <c r="E289" s="78"/>
      <c r="F289" s="9"/>
      <c r="G289" s="78" t="s">
        <v>63</v>
      </c>
      <c r="H289" s="9"/>
      <c r="I289" s="78" t="s">
        <v>42</v>
      </c>
      <c r="J289" s="9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  <c r="BR289" s="1"/>
      <c r="BS289" s="1"/>
      <c r="BT289" s="1"/>
      <c r="BU289" s="1"/>
      <c r="BV289" s="1"/>
      <c r="BW289" s="1"/>
      <c r="BX289" s="1"/>
      <c r="BY289" s="1"/>
      <c r="BZ289" s="1"/>
      <c r="CA289" s="1"/>
      <c r="CB289" s="1"/>
      <c r="CC289" s="1"/>
      <c r="CD289" s="1"/>
      <c r="CE289" s="1"/>
      <c r="CF289" s="1"/>
      <c r="CG289" s="1"/>
      <c r="CH289" s="1"/>
      <c r="CI289" s="1"/>
      <c r="CJ289" s="1"/>
      <c r="CK289" s="1"/>
      <c r="CL289" s="1"/>
      <c r="CM289" s="1"/>
      <c r="CN289" s="1"/>
      <c r="CO289" s="1"/>
      <c r="CP289" s="1"/>
      <c r="CQ289" s="1"/>
      <c r="CR289" s="1"/>
    </row>
    <row r="290" spans="3:96" s="11" customFormat="1" ht="16.5" x14ac:dyDescent="0.2">
      <c r="C290" s="5"/>
      <c r="D290" s="78" t="s">
        <v>33</v>
      </c>
      <c r="E290" s="78"/>
      <c r="F290" s="9"/>
      <c r="G290" s="78" t="s">
        <v>34</v>
      </c>
      <c r="H290" s="9"/>
      <c r="I290" s="78" t="s">
        <v>36</v>
      </c>
      <c r="J290" s="9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  <c r="BR290" s="1"/>
      <c r="BS290" s="1"/>
      <c r="BT290" s="1"/>
      <c r="BU290" s="1"/>
      <c r="BV290" s="1"/>
      <c r="BW290" s="1"/>
      <c r="BX290" s="1"/>
      <c r="BY290" s="1"/>
      <c r="BZ290" s="1"/>
      <c r="CA290" s="1"/>
      <c r="CB290" s="1"/>
      <c r="CC290" s="1"/>
      <c r="CD290" s="1"/>
      <c r="CE290" s="1"/>
      <c r="CF290" s="1"/>
      <c r="CG290" s="1"/>
      <c r="CH290" s="1"/>
      <c r="CI290" s="1"/>
      <c r="CJ290" s="1"/>
      <c r="CK290" s="1"/>
      <c r="CL290" s="1"/>
      <c r="CM290" s="1"/>
      <c r="CN290" s="1"/>
      <c r="CO290" s="1"/>
      <c r="CP290" s="1"/>
      <c r="CQ290" s="1"/>
      <c r="CR290" s="1"/>
    </row>
    <row r="291" spans="3:96" s="11" customFormat="1" ht="16.5" x14ac:dyDescent="0.2">
      <c r="C291" s="5"/>
      <c r="D291" s="9"/>
      <c r="E291" s="9"/>
      <c r="F291" s="1"/>
      <c r="G291" s="78"/>
      <c r="H291" s="9"/>
      <c r="I291" s="78"/>
      <c r="J291" s="9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  <c r="BR291" s="1"/>
      <c r="BS291" s="1"/>
      <c r="BT291" s="1"/>
      <c r="BU291" s="1"/>
      <c r="BV291" s="1"/>
      <c r="BW291" s="1"/>
      <c r="BX291" s="1"/>
      <c r="BY291" s="1"/>
      <c r="BZ291" s="1"/>
      <c r="CA291" s="1"/>
      <c r="CB291" s="1"/>
      <c r="CC291" s="1"/>
      <c r="CD291" s="1"/>
      <c r="CE291" s="1"/>
      <c r="CF291" s="1"/>
      <c r="CG291" s="1"/>
      <c r="CH291" s="1"/>
      <c r="CI291" s="1"/>
      <c r="CJ291" s="1"/>
      <c r="CK291" s="1"/>
      <c r="CL291" s="1"/>
      <c r="CM291" s="1"/>
      <c r="CN291" s="1"/>
      <c r="CO291" s="1"/>
      <c r="CP291" s="1"/>
      <c r="CQ291" s="1"/>
      <c r="CR291" s="1"/>
    </row>
    <row r="292" spans="3:96" s="11" customFormat="1" ht="16.5" x14ac:dyDescent="0.2">
      <c r="C292" s="5"/>
      <c r="D292" s="5"/>
      <c r="E292" s="5"/>
      <c r="F292" s="80"/>
      <c r="G292" s="78"/>
      <c r="H292" s="79"/>
      <c r="I292" s="8"/>
      <c r="J292" s="8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  <c r="BS292" s="1"/>
      <c r="BT292" s="1"/>
      <c r="BU292" s="1"/>
      <c r="BV292" s="1"/>
      <c r="BW292" s="1"/>
      <c r="BX292" s="1"/>
      <c r="BY292" s="1"/>
      <c r="BZ292" s="1"/>
      <c r="CA292" s="1"/>
      <c r="CB292" s="1"/>
      <c r="CC292" s="1"/>
      <c r="CD292" s="1"/>
      <c r="CE292" s="1"/>
      <c r="CF292" s="1"/>
      <c r="CG292" s="1"/>
      <c r="CH292" s="1"/>
      <c r="CI292" s="1"/>
      <c r="CJ292" s="1"/>
      <c r="CK292" s="1"/>
      <c r="CL292" s="1"/>
      <c r="CM292" s="1"/>
      <c r="CN292" s="1"/>
      <c r="CO292" s="1"/>
      <c r="CP292" s="1"/>
      <c r="CQ292" s="1"/>
      <c r="CR292" s="1"/>
    </row>
    <row r="293" spans="3:96" s="11" customFormat="1" ht="18" x14ac:dyDescent="0.25">
      <c r="C293" s="21"/>
      <c r="D293" s="5"/>
      <c r="E293" s="5"/>
      <c r="F293" s="80"/>
      <c r="G293" s="78"/>
      <c r="H293" s="79"/>
      <c r="I293" s="8"/>
      <c r="J293" s="19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  <c r="BS293" s="1"/>
      <c r="BT293" s="1"/>
      <c r="BU293" s="1"/>
      <c r="BV293" s="1"/>
      <c r="BW293" s="1"/>
      <c r="BX293" s="1"/>
      <c r="BY293" s="1"/>
      <c r="BZ293" s="1"/>
      <c r="CA293" s="1"/>
      <c r="CB293" s="1"/>
      <c r="CC293" s="1"/>
      <c r="CD293" s="1"/>
      <c r="CE293" s="1"/>
      <c r="CF293" s="1"/>
      <c r="CG293" s="1"/>
      <c r="CH293" s="1"/>
      <c r="CI293" s="1"/>
      <c r="CJ293" s="1"/>
      <c r="CK293" s="1"/>
      <c r="CL293" s="1"/>
      <c r="CM293" s="1"/>
      <c r="CN293" s="1"/>
      <c r="CO293" s="1"/>
      <c r="CP293" s="1"/>
      <c r="CQ293" s="1"/>
      <c r="CR293" s="1"/>
    </row>
    <row r="294" spans="3:96" s="11" customFormat="1" ht="18" x14ac:dyDescent="0.2">
      <c r="C294" s="22"/>
      <c r="D294" s="5"/>
      <c r="E294" s="5"/>
      <c r="F294" s="80"/>
      <c r="G294" s="78"/>
      <c r="H294" s="79"/>
      <c r="I294" s="8"/>
      <c r="J294" s="23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  <c r="BQ294" s="1"/>
      <c r="BR294" s="1"/>
      <c r="BS294" s="1"/>
      <c r="BT294" s="1"/>
      <c r="BU294" s="1"/>
      <c r="BV294" s="1"/>
      <c r="BW294" s="1"/>
      <c r="BX294" s="1"/>
      <c r="BY294" s="1"/>
      <c r="BZ294" s="1"/>
      <c r="CA294" s="1"/>
      <c r="CB294" s="1"/>
      <c r="CC294" s="1"/>
      <c r="CD294" s="1"/>
      <c r="CE294" s="1"/>
      <c r="CF294" s="1"/>
      <c r="CG294" s="1"/>
      <c r="CH294" s="1"/>
      <c r="CI294" s="1"/>
      <c r="CJ294" s="1"/>
      <c r="CK294" s="1"/>
      <c r="CL294" s="1"/>
      <c r="CM294" s="1"/>
      <c r="CN294" s="1"/>
      <c r="CO294" s="1"/>
      <c r="CP294" s="1"/>
      <c r="CQ294" s="1"/>
      <c r="CR294" s="1"/>
    </row>
    <row r="295" spans="3:96" s="11" customFormat="1" ht="18" x14ac:dyDescent="0.2">
      <c r="C295" s="22"/>
      <c r="D295" s="5"/>
      <c r="E295" s="5"/>
      <c r="F295" s="80"/>
      <c r="H295" s="79"/>
      <c r="I295" s="8"/>
      <c r="J295" s="23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  <c r="BR295" s="1"/>
      <c r="BS295" s="1"/>
      <c r="BT295" s="1"/>
      <c r="BU295" s="1"/>
      <c r="BV295" s="1"/>
      <c r="BW295" s="1"/>
      <c r="BX295" s="1"/>
      <c r="BY295" s="1"/>
      <c r="BZ295" s="1"/>
      <c r="CA295" s="1"/>
      <c r="CB295" s="1"/>
      <c r="CC295" s="1"/>
      <c r="CD295" s="1"/>
      <c r="CE295" s="1"/>
      <c r="CF295" s="1"/>
      <c r="CG295" s="1"/>
      <c r="CH295" s="1"/>
      <c r="CI295" s="1"/>
      <c r="CJ295" s="1"/>
      <c r="CK295" s="1"/>
      <c r="CL295" s="1"/>
      <c r="CM295" s="1"/>
      <c r="CN295" s="1"/>
      <c r="CO295" s="1"/>
      <c r="CP295" s="1"/>
      <c r="CQ295" s="1"/>
      <c r="CR295" s="1"/>
    </row>
    <row r="296" spans="3:96" s="11" customFormat="1" ht="16.5" x14ac:dyDescent="0.2">
      <c r="C296" s="5"/>
      <c r="D296" s="5"/>
      <c r="E296" s="5"/>
      <c r="F296" s="80"/>
      <c r="G296" s="79"/>
      <c r="H296" s="79"/>
      <c r="I296" s="8"/>
      <c r="J296" s="4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  <c r="BR296" s="1"/>
      <c r="BS296" s="1"/>
      <c r="BT296" s="1"/>
      <c r="BU296" s="1"/>
      <c r="BV296" s="1"/>
      <c r="BW296" s="1"/>
      <c r="BX296" s="1"/>
      <c r="BY296" s="1"/>
      <c r="BZ296" s="1"/>
      <c r="CA296" s="1"/>
      <c r="CB296" s="1"/>
      <c r="CC296" s="1"/>
      <c r="CD296" s="1"/>
      <c r="CE296" s="1"/>
      <c r="CF296" s="1"/>
      <c r="CG296" s="1"/>
      <c r="CH296" s="1"/>
      <c r="CI296" s="1"/>
      <c r="CJ296" s="1"/>
      <c r="CK296" s="1"/>
      <c r="CL296" s="1"/>
      <c r="CM296" s="1"/>
      <c r="CN296" s="1"/>
      <c r="CO296" s="1"/>
      <c r="CP296" s="1"/>
      <c r="CQ296" s="1"/>
      <c r="CR296" s="1"/>
    </row>
    <row r="297" spans="3:96" s="11" customFormat="1" ht="20.25" x14ac:dyDescent="0.2">
      <c r="C297" s="242"/>
      <c r="D297" s="242"/>
      <c r="E297" s="242"/>
      <c r="F297" s="242"/>
      <c r="G297" s="242"/>
      <c r="H297" s="242"/>
      <c r="I297" s="242"/>
      <c r="J297" s="242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  <c r="BQ297" s="1"/>
      <c r="BR297" s="1"/>
      <c r="BS297" s="1"/>
      <c r="BT297" s="1"/>
      <c r="BU297" s="1"/>
      <c r="BV297" s="1"/>
      <c r="BW297" s="1"/>
      <c r="BX297" s="1"/>
      <c r="BY297" s="1"/>
      <c r="BZ297" s="1"/>
      <c r="CA297" s="1"/>
      <c r="CB297" s="1"/>
      <c r="CC297" s="1"/>
      <c r="CD297" s="1"/>
      <c r="CE297" s="1"/>
      <c r="CF297" s="1"/>
      <c r="CG297" s="1"/>
      <c r="CH297" s="1"/>
      <c r="CI297" s="1"/>
      <c r="CJ297" s="1"/>
      <c r="CK297" s="1"/>
      <c r="CL297" s="1"/>
      <c r="CM297" s="1"/>
      <c r="CN297" s="1"/>
      <c r="CO297" s="1"/>
      <c r="CP297" s="1"/>
      <c r="CQ297" s="1"/>
      <c r="CR297" s="1"/>
    </row>
    <row r="298" spans="3:96" s="11" customFormat="1" ht="20.25" x14ac:dyDescent="0.2">
      <c r="C298" s="242"/>
      <c r="D298" s="242"/>
      <c r="E298" s="242"/>
      <c r="F298" s="242"/>
      <c r="G298" s="242"/>
      <c r="H298" s="242"/>
      <c r="I298" s="242"/>
      <c r="J298" s="242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  <c r="BQ298" s="1"/>
      <c r="BR298" s="1"/>
      <c r="BS298" s="1"/>
      <c r="BT298" s="1"/>
      <c r="BU298" s="1"/>
      <c r="BV298" s="1"/>
      <c r="BW298" s="1"/>
      <c r="BX298" s="1"/>
      <c r="BY298" s="1"/>
      <c r="BZ298" s="1"/>
      <c r="CA298" s="1"/>
      <c r="CB298" s="1"/>
      <c r="CC298" s="1"/>
      <c r="CD298" s="1"/>
      <c r="CE298" s="1"/>
      <c r="CF298" s="1"/>
      <c r="CG298" s="1"/>
      <c r="CH298" s="1"/>
      <c r="CI298" s="1"/>
      <c r="CJ298" s="1"/>
      <c r="CK298" s="1"/>
      <c r="CL298" s="1"/>
      <c r="CM298" s="1"/>
      <c r="CN298" s="1"/>
      <c r="CO298" s="1"/>
      <c r="CP298" s="1"/>
      <c r="CQ298" s="1"/>
      <c r="CR298" s="1"/>
    </row>
    <row r="299" spans="3:96" s="11" customFormat="1" ht="20.25" x14ac:dyDescent="0.2">
      <c r="C299" s="242"/>
      <c r="D299" s="242"/>
      <c r="E299" s="242"/>
      <c r="F299" s="242"/>
      <c r="G299" s="242"/>
      <c r="H299" s="242"/>
      <c r="I299" s="242"/>
      <c r="J299" s="242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  <c r="BR299" s="1"/>
      <c r="BS299" s="1"/>
      <c r="BT299" s="1"/>
      <c r="BU299" s="1"/>
      <c r="BV299" s="1"/>
      <c r="BW299" s="1"/>
      <c r="BX299" s="1"/>
      <c r="BY299" s="1"/>
      <c r="BZ299" s="1"/>
      <c r="CA299" s="1"/>
      <c r="CB299" s="1"/>
      <c r="CC299" s="1"/>
      <c r="CD299" s="1"/>
      <c r="CE299" s="1"/>
      <c r="CF299" s="1"/>
      <c r="CG299" s="1"/>
      <c r="CH299" s="1"/>
      <c r="CI299" s="1"/>
      <c r="CJ299" s="1"/>
      <c r="CK299" s="1"/>
      <c r="CL299" s="1"/>
      <c r="CM299" s="1"/>
      <c r="CN299" s="1"/>
      <c r="CO299" s="1"/>
      <c r="CP299" s="1"/>
      <c r="CQ299" s="1"/>
      <c r="CR299" s="1"/>
    </row>
    <row r="300" spans="3:96" s="11" customFormat="1" ht="20.25" x14ac:dyDescent="0.2">
      <c r="C300" s="242"/>
      <c r="D300" s="242"/>
      <c r="E300" s="242"/>
      <c r="F300" s="242"/>
      <c r="G300" s="242"/>
      <c r="H300" s="242"/>
      <c r="I300" s="242"/>
      <c r="J300" s="242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  <c r="BR300" s="1"/>
      <c r="BS300" s="1"/>
      <c r="BT300" s="1"/>
      <c r="BU300" s="1"/>
      <c r="BV300" s="1"/>
      <c r="BW300" s="1"/>
      <c r="BX300" s="1"/>
      <c r="BY300" s="1"/>
      <c r="BZ300" s="1"/>
      <c r="CA300" s="1"/>
      <c r="CB300" s="1"/>
      <c r="CC300" s="1"/>
      <c r="CD300" s="1"/>
      <c r="CE300" s="1"/>
      <c r="CF300" s="1"/>
      <c r="CG300" s="1"/>
      <c r="CH300" s="1"/>
      <c r="CI300" s="1"/>
      <c r="CJ300" s="1"/>
      <c r="CK300" s="1"/>
      <c r="CL300" s="1"/>
      <c r="CM300" s="1"/>
      <c r="CN300" s="1"/>
      <c r="CO300" s="1"/>
      <c r="CP300" s="1"/>
      <c r="CQ300" s="1"/>
      <c r="CR300" s="1"/>
    </row>
    <row r="301" spans="3:96" s="11" customFormat="1" x14ac:dyDescent="0.2">
      <c r="C301" s="9"/>
      <c r="D301" s="9"/>
      <c r="E301" s="9"/>
      <c r="F301" s="170"/>
      <c r="G301" s="9"/>
      <c r="H301" s="9"/>
      <c r="I301" s="9"/>
      <c r="J301" s="9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  <c r="BQ301" s="1"/>
      <c r="BR301" s="1"/>
      <c r="BS301" s="1"/>
      <c r="BT301" s="1"/>
      <c r="BU301" s="1"/>
      <c r="BV301" s="1"/>
      <c r="BW301" s="1"/>
      <c r="BX301" s="1"/>
      <c r="BY301" s="1"/>
      <c r="BZ301" s="1"/>
      <c r="CA301" s="1"/>
      <c r="CB301" s="1"/>
      <c r="CC301" s="1"/>
      <c r="CD301" s="1"/>
      <c r="CE301" s="1"/>
      <c r="CF301" s="1"/>
      <c r="CG301" s="1"/>
      <c r="CH301" s="1"/>
      <c r="CI301" s="1"/>
      <c r="CJ301" s="1"/>
      <c r="CK301" s="1"/>
      <c r="CL301" s="1"/>
      <c r="CM301" s="1"/>
      <c r="CN301" s="1"/>
      <c r="CO301" s="1"/>
      <c r="CP301" s="1"/>
      <c r="CQ301" s="1"/>
      <c r="CR301" s="1"/>
    </row>
    <row r="302" spans="3:96" s="11" customFormat="1" x14ac:dyDescent="0.2">
      <c r="C302" s="9"/>
      <c r="D302" s="9"/>
      <c r="E302" s="9"/>
      <c r="F302" s="170"/>
      <c r="G302" s="9"/>
      <c r="H302" s="9"/>
      <c r="I302" s="9"/>
      <c r="J302" s="9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  <c r="BR302" s="1"/>
      <c r="BS302" s="1"/>
      <c r="BT302" s="1"/>
      <c r="BU302" s="1"/>
      <c r="BV302" s="1"/>
      <c r="BW302" s="1"/>
      <c r="BX302" s="1"/>
      <c r="BY302" s="1"/>
      <c r="BZ302" s="1"/>
      <c r="CA302" s="1"/>
      <c r="CB302" s="1"/>
      <c r="CC302" s="1"/>
      <c r="CD302" s="1"/>
      <c r="CE302" s="1"/>
      <c r="CF302" s="1"/>
      <c r="CG302" s="1"/>
      <c r="CH302" s="1"/>
      <c r="CI302" s="1"/>
      <c r="CJ302" s="1"/>
      <c r="CK302" s="1"/>
      <c r="CL302" s="1"/>
      <c r="CM302" s="1"/>
      <c r="CN302" s="1"/>
      <c r="CO302" s="1"/>
      <c r="CP302" s="1"/>
      <c r="CQ302" s="1"/>
      <c r="CR302" s="1"/>
    </row>
    <row r="303" spans="3:96" s="11" customFormat="1" x14ac:dyDescent="0.2">
      <c r="C303" s="9"/>
      <c r="D303" s="9"/>
      <c r="E303" s="9"/>
      <c r="F303" s="170"/>
      <c r="G303" s="9"/>
      <c r="H303" s="9"/>
      <c r="I303" s="9"/>
      <c r="J303" s="9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  <c r="BR303" s="1"/>
      <c r="BS303" s="1"/>
      <c r="BT303" s="1"/>
      <c r="BU303" s="1"/>
      <c r="BV303" s="1"/>
      <c r="BW303" s="1"/>
      <c r="BX303" s="1"/>
      <c r="BY303" s="1"/>
      <c r="BZ303" s="1"/>
      <c r="CA303" s="1"/>
      <c r="CB303" s="1"/>
      <c r="CC303" s="1"/>
      <c r="CD303" s="1"/>
      <c r="CE303" s="1"/>
      <c r="CF303" s="1"/>
      <c r="CG303" s="1"/>
      <c r="CH303" s="1"/>
      <c r="CI303" s="1"/>
      <c r="CJ303" s="1"/>
      <c r="CK303" s="1"/>
      <c r="CL303" s="1"/>
      <c r="CM303" s="1"/>
      <c r="CN303" s="1"/>
      <c r="CO303" s="1"/>
      <c r="CP303" s="1"/>
      <c r="CQ303" s="1"/>
      <c r="CR303" s="1"/>
    </row>
    <row r="304" spans="3:96" s="11" customFormat="1" x14ac:dyDescent="0.2">
      <c r="C304" s="9"/>
      <c r="D304" s="9"/>
      <c r="E304" s="9"/>
      <c r="F304" s="170"/>
      <c r="G304" s="9"/>
      <c r="H304" s="9"/>
      <c r="I304" s="9"/>
      <c r="J304" s="9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  <c r="BR304" s="1"/>
      <c r="BS304" s="1"/>
      <c r="BT304" s="1"/>
      <c r="BU304" s="1"/>
      <c r="BV304" s="1"/>
      <c r="BW304" s="1"/>
      <c r="BX304" s="1"/>
      <c r="BY304" s="1"/>
      <c r="BZ304" s="1"/>
      <c r="CA304" s="1"/>
      <c r="CB304" s="1"/>
      <c r="CC304" s="1"/>
      <c r="CD304" s="1"/>
      <c r="CE304" s="1"/>
      <c r="CF304" s="1"/>
      <c r="CG304" s="1"/>
      <c r="CH304" s="1"/>
      <c r="CI304" s="1"/>
      <c r="CJ304" s="1"/>
      <c r="CK304" s="1"/>
      <c r="CL304" s="1"/>
      <c r="CM304" s="1"/>
      <c r="CN304" s="1"/>
      <c r="CO304" s="1"/>
      <c r="CP304" s="1"/>
      <c r="CQ304" s="1"/>
      <c r="CR304" s="1"/>
    </row>
    <row r="305" spans="3:96" s="11" customFormat="1" x14ac:dyDescent="0.2">
      <c r="C305" s="9"/>
      <c r="D305" s="9"/>
      <c r="E305" s="9"/>
      <c r="F305" s="170"/>
      <c r="G305" s="9"/>
      <c r="H305" s="9"/>
      <c r="I305" s="9"/>
      <c r="J305" s="9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  <c r="BQ305" s="1"/>
      <c r="BR305" s="1"/>
      <c r="BS305" s="1"/>
      <c r="BT305" s="1"/>
      <c r="BU305" s="1"/>
      <c r="BV305" s="1"/>
      <c r="BW305" s="1"/>
      <c r="BX305" s="1"/>
      <c r="BY305" s="1"/>
      <c r="BZ305" s="1"/>
      <c r="CA305" s="1"/>
      <c r="CB305" s="1"/>
      <c r="CC305" s="1"/>
      <c r="CD305" s="1"/>
      <c r="CE305" s="1"/>
      <c r="CF305" s="1"/>
      <c r="CG305" s="1"/>
      <c r="CH305" s="1"/>
      <c r="CI305" s="1"/>
      <c r="CJ305" s="1"/>
      <c r="CK305" s="1"/>
      <c r="CL305" s="1"/>
      <c r="CM305" s="1"/>
      <c r="CN305" s="1"/>
      <c r="CO305" s="1"/>
      <c r="CP305" s="1"/>
      <c r="CQ305" s="1"/>
      <c r="CR305" s="1"/>
    </row>
    <row r="306" spans="3:96" s="11" customFormat="1" x14ac:dyDescent="0.2">
      <c r="C306" s="9"/>
      <c r="D306" s="9"/>
      <c r="E306" s="9"/>
      <c r="F306" s="170"/>
      <c r="G306" s="9"/>
      <c r="H306" s="9"/>
      <c r="I306" s="9"/>
      <c r="J306" s="9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  <c r="BR306" s="1"/>
      <c r="BS306" s="1"/>
      <c r="BT306" s="1"/>
      <c r="BU306" s="1"/>
      <c r="BV306" s="1"/>
      <c r="BW306" s="1"/>
      <c r="BX306" s="1"/>
      <c r="BY306" s="1"/>
      <c r="BZ306" s="1"/>
      <c r="CA306" s="1"/>
      <c r="CB306" s="1"/>
      <c r="CC306" s="1"/>
      <c r="CD306" s="1"/>
      <c r="CE306" s="1"/>
      <c r="CF306" s="1"/>
      <c r="CG306" s="1"/>
      <c r="CH306" s="1"/>
      <c r="CI306" s="1"/>
      <c r="CJ306" s="1"/>
      <c r="CK306" s="1"/>
      <c r="CL306" s="1"/>
      <c r="CM306" s="1"/>
      <c r="CN306" s="1"/>
      <c r="CO306" s="1"/>
      <c r="CP306" s="1"/>
      <c r="CQ306" s="1"/>
      <c r="CR306" s="1"/>
    </row>
    <row r="307" spans="3:96" s="11" customFormat="1" x14ac:dyDescent="0.2">
      <c r="C307" s="9"/>
      <c r="D307" s="9"/>
      <c r="E307" s="9"/>
      <c r="F307" s="170"/>
      <c r="G307" s="9"/>
      <c r="H307" s="9"/>
      <c r="I307" s="9"/>
      <c r="J307" s="9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  <c r="BR307" s="1"/>
      <c r="BS307" s="1"/>
      <c r="BT307" s="1"/>
      <c r="BU307" s="1"/>
      <c r="BV307" s="1"/>
      <c r="BW307" s="1"/>
      <c r="BX307" s="1"/>
      <c r="BY307" s="1"/>
      <c r="BZ307" s="1"/>
      <c r="CA307" s="1"/>
      <c r="CB307" s="1"/>
      <c r="CC307" s="1"/>
      <c r="CD307" s="1"/>
      <c r="CE307" s="1"/>
      <c r="CF307" s="1"/>
      <c r="CG307" s="1"/>
      <c r="CH307" s="1"/>
      <c r="CI307" s="1"/>
      <c r="CJ307" s="1"/>
      <c r="CK307" s="1"/>
      <c r="CL307" s="1"/>
      <c r="CM307" s="1"/>
      <c r="CN307" s="1"/>
      <c r="CO307" s="1"/>
      <c r="CP307" s="1"/>
      <c r="CQ307" s="1"/>
      <c r="CR307" s="1"/>
    </row>
    <row r="308" spans="3:96" s="11" customFormat="1" x14ac:dyDescent="0.2">
      <c r="C308" s="9"/>
      <c r="D308" s="9"/>
      <c r="E308" s="9"/>
      <c r="F308" s="170"/>
      <c r="G308" s="9"/>
      <c r="H308" s="9"/>
      <c r="I308" s="9"/>
      <c r="J308" s="9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  <c r="BQ308" s="1"/>
      <c r="BR308" s="1"/>
      <c r="BS308" s="1"/>
      <c r="BT308" s="1"/>
      <c r="BU308" s="1"/>
      <c r="BV308" s="1"/>
      <c r="BW308" s="1"/>
      <c r="BX308" s="1"/>
      <c r="BY308" s="1"/>
      <c r="BZ308" s="1"/>
      <c r="CA308" s="1"/>
      <c r="CB308" s="1"/>
      <c r="CC308" s="1"/>
      <c r="CD308" s="1"/>
      <c r="CE308" s="1"/>
      <c r="CF308" s="1"/>
      <c r="CG308" s="1"/>
      <c r="CH308" s="1"/>
      <c r="CI308" s="1"/>
      <c r="CJ308" s="1"/>
      <c r="CK308" s="1"/>
      <c r="CL308" s="1"/>
      <c r="CM308" s="1"/>
      <c r="CN308" s="1"/>
      <c r="CO308" s="1"/>
      <c r="CP308" s="1"/>
      <c r="CQ308" s="1"/>
      <c r="CR308" s="1"/>
    </row>
    <row r="309" spans="3:96" s="11" customFormat="1" ht="3" customHeight="1" x14ac:dyDescent="0.2">
      <c r="C309" s="9"/>
      <c r="D309" s="9"/>
      <c r="E309" s="9"/>
      <c r="F309" s="170"/>
      <c r="G309" s="9"/>
      <c r="H309" s="9"/>
      <c r="I309" s="9"/>
      <c r="J309" s="9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  <c r="BR309" s="1"/>
      <c r="BS309" s="1"/>
      <c r="BT309" s="1"/>
      <c r="BU309" s="1"/>
      <c r="BV309" s="1"/>
      <c r="BW309" s="1"/>
      <c r="BX309" s="1"/>
      <c r="BY309" s="1"/>
      <c r="BZ309" s="1"/>
      <c r="CA309" s="1"/>
      <c r="CB309" s="1"/>
      <c r="CC309" s="1"/>
      <c r="CD309" s="1"/>
      <c r="CE309" s="1"/>
      <c r="CF309" s="1"/>
      <c r="CG309" s="1"/>
      <c r="CH309" s="1"/>
      <c r="CI309" s="1"/>
      <c r="CJ309" s="1"/>
      <c r="CK309" s="1"/>
      <c r="CL309" s="1"/>
      <c r="CM309" s="1"/>
      <c r="CN309" s="1"/>
      <c r="CO309" s="1"/>
      <c r="CP309" s="1"/>
      <c r="CQ309" s="1"/>
      <c r="CR309" s="1"/>
    </row>
    <row r="310" spans="3:96" s="11" customFormat="1" x14ac:dyDescent="0.2">
      <c r="C310" s="9"/>
      <c r="D310" s="9"/>
      <c r="E310" s="9"/>
      <c r="F310" s="170"/>
      <c r="G310" s="9"/>
      <c r="H310" s="9"/>
      <c r="I310" s="9"/>
      <c r="J310" s="9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  <c r="BR310" s="1"/>
      <c r="BS310" s="1"/>
      <c r="BT310" s="1"/>
      <c r="BU310" s="1"/>
      <c r="BV310" s="1"/>
      <c r="BW310" s="1"/>
      <c r="BX310" s="1"/>
      <c r="BY310" s="1"/>
      <c r="BZ310" s="1"/>
      <c r="CA310" s="1"/>
      <c r="CB310" s="1"/>
      <c r="CC310" s="1"/>
      <c r="CD310" s="1"/>
      <c r="CE310" s="1"/>
      <c r="CF310" s="1"/>
      <c r="CG310" s="1"/>
      <c r="CH310" s="1"/>
      <c r="CI310" s="1"/>
      <c r="CJ310" s="1"/>
      <c r="CK310" s="1"/>
      <c r="CL310" s="1"/>
      <c r="CM310" s="1"/>
      <c r="CN310" s="1"/>
      <c r="CO310" s="1"/>
      <c r="CP310" s="1"/>
      <c r="CQ310" s="1"/>
      <c r="CR310" s="1"/>
    </row>
    <row r="311" spans="3:96" s="11" customFormat="1" x14ac:dyDescent="0.2">
      <c r="C311" s="9"/>
      <c r="D311" s="9"/>
      <c r="E311" s="9"/>
      <c r="F311" s="170"/>
      <c r="G311" s="9"/>
      <c r="H311" s="9"/>
      <c r="I311" s="9"/>
      <c r="J311" s="9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  <c r="BR311" s="1"/>
      <c r="BS311" s="1"/>
      <c r="BT311" s="1"/>
      <c r="BU311" s="1"/>
      <c r="BV311" s="1"/>
      <c r="BW311" s="1"/>
      <c r="BX311" s="1"/>
      <c r="BY311" s="1"/>
      <c r="BZ311" s="1"/>
      <c r="CA311" s="1"/>
      <c r="CB311" s="1"/>
      <c r="CC311" s="1"/>
      <c r="CD311" s="1"/>
      <c r="CE311" s="1"/>
      <c r="CF311" s="1"/>
      <c r="CG311" s="1"/>
      <c r="CH311" s="1"/>
      <c r="CI311" s="1"/>
      <c r="CJ311" s="1"/>
      <c r="CK311" s="1"/>
      <c r="CL311" s="1"/>
      <c r="CM311" s="1"/>
      <c r="CN311" s="1"/>
      <c r="CO311" s="1"/>
      <c r="CP311" s="1"/>
      <c r="CQ311" s="1"/>
      <c r="CR311" s="1"/>
    </row>
    <row r="312" spans="3:96" s="11" customFormat="1" x14ac:dyDescent="0.2">
      <c r="C312" s="9"/>
      <c r="D312" s="9"/>
      <c r="E312" s="9"/>
      <c r="F312" s="170"/>
      <c r="G312" s="9"/>
      <c r="H312" s="9"/>
      <c r="I312" s="9"/>
      <c r="J312" s="9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  <c r="BR312" s="1"/>
      <c r="BS312" s="1"/>
      <c r="BT312" s="1"/>
      <c r="BU312" s="1"/>
      <c r="BV312" s="1"/>
      <c r="BW312" s="1"/>
      <c r="BX312" s="1"/>
      <c r="BY312" s="1"/>
      <c r="BZ312" s="1"/>
      <c r="CA312" s="1"/>
      <c r="CB312" s="1"/>
      <c r="CC312" s="1"/>
      <c r="CD312" s="1"/>
      <c r="CE312" s="1"/>
      <c r="CF312" s="1"/>
      <c r="CG312" s="1"/>
      <c r="CH312" s="1"/>
      <c r="CI312" s="1"/>
      <c r="CJ312" s="1"/>
      <c r="CK312" s="1"/>
      <c r="CL312" s="1"/>
      <c r="CM312" s="1"/>
      <c r="CN312" s="1"/>
      <c r="CO312" s="1"/>
      <c r="CP312" s="1"/>
      <c r="CQ312" s="1"/>
      <c r="CR312" s="1"/>
    </row>
    <row r="331" spans="3:3" ht="13.5" thickBot="1" x14ac:dyDescent="0.25"/>
    <row r="332" spans="3:3" ht="15" x14ac:dyDescent="0.2">
      <c r="C332" s="2"/>
    </row>
  </sheetData>
  <mergeCells count="12">
    <mergeCell ref="C298:J298"/>
    <mergeCell ref="C299:J299"/>
    <mergeCell ref="C300:J300"/>
    <mergeCell ref="D11:J11"/>
    <mergeCell ref="C11:C13"/>
    <mergeCell ref="D12:I12"/>
    <mergeCell ref="C284:G284"/>
    <mergeCell ref="C6:J6"/>
    <mergeCell ref="C7:J7"/>
    <mergeCell ref="C297:J297"/>
    <mergeCell ref="C8:J8"/>
    <mergeCell ref="C9:J9"/>
  </mergeCells>
  <printOptions horizontalCentered="1"/>
  <pageMargins left="0.23622047244094491" right="0.23622047244094491" top="0.74803149606299213" bottom="0.74803149606299213" header="0.31496062992125984" footer="0.31496062992125984"/>
  <pageSetup scale="60" orientation="portrait" r:id="rId1"/>
  <headerFooter alignWithMargins="0">
    <oddFooter>Página &amp;P</oddFooter>
  </headerFooter>
  <rowBreaks count="7" manualBreakCount="7">
    <brk id="47" min="1" max="9" man="1"/>
    <brk id="83" min="1" max="9" man="1"/>
    <brk id="115" min="1" max="9" man="1"/>
    <brk id="151" min="1" max="9" man="1"/>
    <brk id="185" min="1" max="9" man="1"/>
    <brk id="222" min="1" max="9" man="1"/>
    <brk id="296" min="1" max="8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CP124"/>
  <sheetViews>
    <sheetView topLeftCell="B79" zoomScale="80" zoomScaleNormal="80" zoomScaleSheetLayoutView="55" workbookViewId="0">
      <selection activeCell="B92" sqref="A92:XFD93"/>
    </sheetView>
  </sheetViews>
  <sheetFormatPr baseColWidth="10" defaultColWidth="9.140625" defaultRowHeight="12.75" x14ac:dyDescent="0.2"/>
  <cols>
    <col min="1" max="1" width="0" style="11" hidden="1" customWidth="1"/>
    <col min="2" max="2" width="3.140625" style="11" customWidth="1"/>
    <col min="3" max="3" width="5" style="1" customWidth="1"/>
    <col min="4" max="4" width="16.28515625" style="1" customWidth="1"/>
    <col min="5" max="5" width="17.28515625" style="1" customWidth="1"/>
    <col min="6" max="6" width="46.42578125" style="37" customWidth="1"/>
    <col min="7" max="7" width="20.42578125" style="1" customWidth="1"/>
    <col min="8" max="8" width="21" style="1" customWidth="1"/>
    <col min="9" max="9" width="24.42578125" style="1" customWidth="1"/>
    <col min="10" max="10" width="20.140625" style="11" customWidth="1"/>
    <col min="11" max="12" width="9.140625" style="11"/>
    <col min="13" max="16384" width="9.140625" style="1"/>
  </cols>
  <sheetData>
    <row r="1" spans="1:12" s="11" customFormat="1" ht="15" customHeight="1" x14ac:dyDescent="0.2">
      <c r="F1" s="32"/>
    </row>
    <row r="2" spans="1:12" s="11" customFormat="1" x14ac:dyDescent="0.2">
      <c r="F2" s="32"/>
    </row>
    <row r="3" spans="1:12" s="14" customFormat="1" ht="12" customHeight="1" x14ac:dyDescent="0.2">
      <c r="F3" s="33"/>
    </row>
    <row r="4" spans="1:12" s="15" customFormat="1" ht="18" customHeight="1" x14ac:dyDescent="0.3">
      <c r="B4" s="16"/>
      <c r="C4" s="16"/>
      <c r="D4" s="12"/>
      <c r="E4" s="16"/>
      <c r="F4" s="34"/>
      <c r="G4" s="16"/>
      <c r="H4" s="16"/>
      <c r="I4" s="16"/>
      <c r="J4" s="16"/>
    </row>
    <row r="5" spans="1:12" s="13" customFormat="1" ht="18" customHeight="1" x14ac:dyDescent="0.2">
      <c r="A5" s="13" t="s">
        <v>9</v>
      </c>
      <c r="F5" s="35"/>
    </row>
    <row r="6" spans="1:12" s="15" customFormat="1" ht="20.25" customHeight="1" x14ac:dyDescent="0.25">
      <c r="B6" s="13"/>
      <c r="C6" s="234" t="s">
        <v>10</v>
      </c>
      <c r="D6" s="234"/>
      <c r="E6" s="234"/>
      <c r="F6" s="234"/>
      <c r="G6" s="234"/>
      <c r="H6" s="234"/>
      <c r="I6" s="234"/>
      <c r="J6" s="38"/>
    </row>
    <row r="7" spans="1:12" s="14" customFormat="1" ht="18" customHeight="1" x14ac:dyDescent="0.2">
      <c r="B7" s="18"/>
      <c r="C7" s="240" t="s">
        <v>11</v>
      </c>
      <c r="D7" s="240"/>
      <c r="E7" s="240"/>
      <c r="F7" s="240"/>
      <c r="G7" s="240"/>
      <c r="H7" s="240"/>
      <c r="I7" s="240"/>
      <c r="J7" s="39"/>
    </row>
    <row r="8" spans="1:12" s="17" customFormat="1" ht="15.75" customHeight="1" x14ac:dyDescent="0.2">
      <c r="B8" s="18"/>
      <c r="C8" s="240" t="s">
        <v>21</v>
      </c>
      <c r="D8" s="240"/>
      <c r="E8" s="240"/>
      <c r="F8" s="240"/>
      <c r="G8" s="240"/>
      <c r="H8" s="240"/>
      <c r="I8" s="240"/>
      <c r="J8" s="40"/>
    </row>
    <row r="9" spans="1:12" s="14" customFormat="1" ht="19.5" thickBot="1" x14ac:dyDescent="0.25">
      <c r="B9" s="15"/>
      <c r="C9" s="241" t="s">
        <v>85</v>
      </c>
      <c r="D9" s="241"/>
      <c r="E9" s="241"/>
      <c r="F9" s="241"/>
      <c r="G9" s="241"/>
      <c r="H9" s="241"/>
      <c r="I9" s="241"/>
      <c r="J9" s="241"/>
    </row>
    <row r="10" spans="1:12" s="3" customFormat="1" ht="28.5" customHeight="1" thickTop="1" thickBot="1" x14ac:dyDescent="0.25">
      <c r="A10" s="7"/>
      <c r="B10" s="7"/>
      <c r="C10" s="247"/>
      <c r="D10" s="236" t="s">
        <v>13</v>
      </c>
      <c r="E10" s="236"/>
      <c r="F10" s="236"/>
      <c r="G10" s="236"/>
      <c r="H10" s="236"/>
      <c r="I10" s="236"/>
      <c r="J10" s="7"/>
      <c r="K10" s="7"/>
      <c r="L10" s="7"/>
    </row>
    <row r="11" spans="1:12" s="3" customFormat="1" ht="18" customHeight="1" thickTop="1" thickBot="1" x14ac:dyDescent="0.25">
      <c r="A11" s="7"/>
      <c r="B11" s="7"/>
      <c r="C11" s="248"/>
      <c r="D11" s="235" t="s">
        <v>7</v>
      </c>
      <c r="E11" s="235"/>
      <c r="F11" s="235"/>
      <c r="G11" s="235"/>
      <c r="H11" s="235"/>
      <c r="I11" s="50">
        <f>'[1]CTA. OPERATIVA.(160)'!$J$856</f>
        <v>2965307.5448000105</v>
      </c>
      <c r="J11" s="7"/>
      <c r="K11" s="7"/>
      <c r="L11" s="7"/>
    </row>
    <row r="12" spans="1:12" s="3" customFormat="1" ht="39" customHeight="1" thickTop="1" thickBot="1" x14ac:dyDescent="0.25">
      <c r="A12" s="7"/>
      <c r="B12" s="7"/>
      <c r="C12" s="248"/>
      <c r="D12" s="49" t="s">
        <v>4</v>
      </c>
      <c r="E12" s="49" t="s">
        <v>5</v>
      </c>
      <c r="F12" s="49" t="s">
        <v>6</v>
      </c>
      <c r="G12" s="49" t="s">
        <v>0</v>
      </c>
      <c r="H12" s="49" t="s">
        <v>1</v>
      </c>
      <c r="I12" s="49" t="s">
        <v>2</v>
      </c>
      <c r="J12" s="7"/>
      <c r="K12" s="7"/>
      <c r="L12" s="7"/>
    </row>
    <row r="13" spans="1:12" s="10" customFormat="1" ht="19.5" customHeight="1" thickTop="1" thickBot="1" x14ac:dyDescent="0.25">
      <c r="C13" s="132"/>
      <c r="D13" s="133"/>
      <c r="E13" s="134"/>
      <c r="F13" s="135">
        <v>45260</v>
      </c>
      <c r="G13" s="136"/>
      <c r="H13" s="137">
        <v>0</v>
      </c>
      <c r="I13" s="60">
        <f>+I11</f>
        <v>2965307.5448000105</v>
      </c>
    </row>
    <row r="14" spans="1:12" s="10" customFormat="1" ht="17.25" thickTop="1" x14ac:dyDescent="0.2">
      <c r="C14" s="51"/>
      <c r="D14" s="52">
        <v>45267</v>
      </c>
      <c r="E14" s="72"/>
      <c r="F14" s="43" t="s">
        <v>12</v>
      </c>
      <c r="G14" s="53"/>
      <c r="H14" s="53">
        <v>43.2</v>
      </c>
      <c r="I14" s="45">
        <f>I13+G14-H14</f>
        <v>2965264.3448000103</v>
      </c>
    </row>
    <row r="15" spans="1:12" s="10" customFormat="1" ht="16.5" x14ac:dyDescent="0.2">
      <c r="C15" s="54"/>
      <c r="D15" s="55">
        <v>45267</v>
      </c>
      <c r="E15" s="73" t="s">
        <v>94</v>
      </c>
      <c r="F15" s="46" t="s">
        <v>120</v>
      </c>
      <c r="G15" s="56"/>
      <c r="H15" s="47">
        <v>26600</v>
      </c>
      <c r="I15" s="48">
        <f t="shared" ref="I15:I93" si="0">I14+G15-H15</f>
        <v>2938664.3448000103</v>
      </c>
    </row>
    <row r="16" spans="1:12" s="7" customFormat="1" ht="16.5" x14ac:dyDescent="0.2">
      <c r="C16" s="54"/>
      <c r="D16" s="55">
        <v>45267</v>
      </c>
      <c r="E16" s="147" t="s">
        <v>95</v>
      </c>
      <c r="F16" s="46" t="s">
        <v>121</v>
      </c>
      <c r="G16" s="56"/>
      <c r="H16" s="47">
        <v>4870</v>
      </c>
      <c r="I16" s="48">
        <f t="shared" si="0"/>
        <v>2933794.3448000103</v>
      </c>
    </row>
    <row r="17" spans="3:9" s="7" customFormat="1" ht="16.5" x14ac:dyDescent="0.2">
      <c r="C17" s="54"/>
      <c r="D17" s="55">
        <v>45267</v>
      </c>
      <c r="E17" s="73" t="s">
        <v>96</v>
      </c>
      <c r="F17" s="46" t="s">
        <v>122</v>
      </c>
      <c r="G17" s="56"/>
      <c r="H17" s="47">
        <v>2246.91</v>
      </c>
      <c r="I17" s="48">
        <f t="shared" si="0"/>
        <v>2931547.4348000102</v>
      </c>
    </row>
    <row r="18" spans="3:9" s="7" customFormat="1" ht="16.5" x14ac:dyDescent="0.2">
      <c r="C18" s="54"/>
      <c r="D18" s="55">
        <v>45267</v>
      </c>
      <c r="E18" s="73" t="s">
        <v>97</v>
      </c>
      <c r="F18" s="46" t="s">
        <v>123</v>
      </c>
      <c r="G18" s="56"/>
      <c r="H18" s="47">
        <v>3409</v>
      </c>
      <c r="I18" s="48">
        <f t="shared" si="0"/>
        <v>2928138.4348000102</v>
      </c>
    </row>
    <row r="19" spans="3:9" s="7" customFormat="1" ht="16.5" x14ac:dyDescent="0.2">
      <c r="C19" s="54"/>
      <c r="D19" s="55">
        <v>45267</v>
      </c>
      <c r="E19" s="73" t="s">
        <v>98</v>
      </c>
      <c r="F19" s="46" t="s">
        <v>124</v>
      </c>
      <c r="G19" s="56"/>
      <c r="H19" s="47">
        <v>3409</v>
      </c>
      <c r="I19" s="48">
        <f t="shared" si="0"/>
        <v>2924729.4348000102</v>
      </c>
    </row>
    <row r="20" spans="3:9" s="7" customFormat="1" ht="16.5" x14ac:dyDescent="0.2">
      <c r="C20" s="54"/>
      <c r="D20" s="55">
        <v>45267</v>
      </c>
      <c r="E20" s="73" t="s">
        <v>99</v>
      </c>
      <c r="F20" s="46" t="s">
        <v>125</v>
      </c>
      <c r="G20" s="56"/>
      <c r="H20" s="47">
        <v>2510.64</v>
      </c>
      <c r="I20" s="48">
        <f t="shared" si="0"/>
        <v>2922218.79480001</v>
      </c>
    </row>
    <row r="21" spans="3:9" s="7" customFormat="1" ht="16.5" x14ac:dyDescent="0.2">
      <c r="C21" s="54"/>
      <c r="D21" s="55">
        <v>45267</v>
      </c>
      <c r="E21" s="73" t="s">
        <v>100</v>
      </c>
      <c r="F21" s="46" t="s">
        <v>126</v>
      </c>
      <c r="G21" s="56"/>
      <c r="H21" s="47">
        <v>2510.64</v>
      </c>
      <c r="I21" s="48">
        <f t="shared" si="0"/>
        <v>2919708.1548000099</v>
      </c>
    </row>
    <row r="22" spans="3:9" s="7" customFormat="1" ht="16.5" x14ac:dyDescent="0.2">
      <c r="C22" s="54"/>
      <c r="D22" s="57">
        <v>45267</v>
      </c>
      <c r="E22" s="58" t="s">
        <v>101</v>
      </c>
      <c r="F22" s="46" t="s">
        <v>127</v>
      </c>
      <c r="G22" s="56"/>
      <c r="H22" s="59">
        <v>10558.1</v>
      </c>
      <c r="I22" s="48">
        <f t="shared" si="0"/>
        <v>2909150.0548000098</v>
      </c>
    </row>
    <row r="23" spans="3:9" s="7" customFormat="1" ht="28.5" x14ac:dyDescent="0.2">
      <c r="C23" s="54"/>
      <c r="D23" s="57">
        <v>45267</v>
      </c>
      <c r="E23" s="73" t="s">
        <v>102</v>
      </c>
      <c r="F23" s="46" t="s">
        <v>128</v>
      </c>
      <c r="G23" s="56"/>
      <c r="H23" s="47">
        <v>1230.5999999999999</v>
      </c>
      <c r="I23" s="48">
        <f t="shared" si="0"/>
        <v>2907919.4548000097</v>
      </c>
    </row>
    <row r="24" spans="3:9" s="7" customFormat="1" ht="16.5" x14ac:dyDescent="0.2">
      <c r="C24" s="54"/>
      <c r="D24" s="55">
        <v>45267</v>
      </c>
      <c r="E24" s="73" t="s">
        <v>103</v>
      </c>
      <c r="F24" s="46" t="s">
        <v>129</v>
      </c>
      <c r="G24" s="56"/>
      <c r="H24" s="47">
        <v>17940.05</v>
      </c>
      <c r="I24" s="48">
        <f t="shared" si="0"/>
        <v>2889979.4048000099</v>
      </c>
    </row>
    <row r="25" spans="3:9" s="7" customFormat="1" ht="16.5" x14ac:dyDescent="0.2">
      <c r="C25" s="54"/>
      <c r="D25" s="55">
        <v>45267</v>
      </c>
      <c r="E25" s="73" t="s">
        <v>104</v>
      </c>
      <c r="F25" s="46" t="s">
        <v>130</v>
      </c>
      <c r="G25" s="56"/>
      <c r="H25" s="47">
        <v>1350.36</v>
      </c>
      <c r="I25" s="48">
        <f t="shared" si="0"/>
        <v>2888629.04480001</v>
      </c>
    </row>
    <row r="26" spans="3:9" s="7" customFormat="1" ht="16.5" x14ac:dyDescent="0.2">
      <c r="C26" s="54"/>
      <c r="D26" s="55">
        <v>45267</v>
      </c>
      <c r="E26" s="147" t="s">
        <v>105</v>
      </c>
      <c r="F26" s="46" t="s">
        <v>131</v>
      </c>
      <c r="G26" s="56"/>
      <c r="H26" s="47">
        <v>6280</v>
      </c>
      <c r="I26" s="48">
        <f t="shared" si="0"/>
        <v>2882349.04480001</v>
      </c>
    </row>
    <row r="27" spans="3:9" s="7" customFormat="1" ht="16.5" x14ac:dyDescent="0.2">
      <c r="C27" s="54"/>
      <c r="D27" s="55">
        <v>45267</v>
      </c>
      <c r="E27" s="73" t="s">
        <v>106</v>
      </c>
      <c r="F27" s="46" t="s">
        <v>45</v>
      </c>
      <c r="G27" s="56"/>
      <c r="H27" s="47"/>
      <c r="I27" s="48">
        <f t="shared" si="0"/>
        <v>2882349.04480001</v>
      </c>
    </row>
    <row r="28" spans="3:9" s="7" customFormat="1" ht="28.5" x14ac:dyDescent="0.2">
      <c r="C28" s="88"/>
      <c r="D28" s="86">
        <v>45267</v>
      </c>
      <c r="E28" s="99" t="s">
        <v>107</v>
      </c>
      <c r="F28" s="89" t="s">
        <v>132</v>
      </c>
      <c r="G28" s="87"/>
      <c r="H28" s="85">
        <v>2060.16</v>
      </c>
      <c r="I28" s="48">
        <f t="shared" si="0"/>
        <v>2880288.8848000099</v>
      </c>
    </row>
    <row r="29" spans="3:9" s="7" customFormat="1" ht="16.5" x14ac:dyDescent="0.2">
      <c r="C29" s="88"/>
      <c r="D29" s="86">
        <v>45267</v>
      </c>
      <c r="E29" s="99" t="s">
        <v>108</v>
      </c>
      <c r="F29" s="89" t="s">
        <v>133</v>
      </c>
      <c r="G29" s="87"/>
      <c r="H29" s="85">
        <v>4500</v>
      </c>
      <c r="I29" s="48">
        <f t="shared" si="0"/>
        <v>2875788.8848000099</v>
      </c>
    </row>
    <row r="30" spans="3:9" s="7" customFormat="1" ht="16.5" x14ac:dyDescent="0.2">
      <c r="C30" s="88"/>
      <c r="D30" s="86">
        <v>45267</v>
      </c>
      <c r="E30" s="99" t="s">
        <v>109</v>
      </c>
      <c r="F30" s="89" t="s">
        <v>134</v>
      </c>
      <c r="G30" s="87"/>
      <c r="H30" s="85">
        <v>43349.47</v>
      </c>
      <c r="I30" s="48">
        <f t="shared" si="0"/>
        <v>2832439.4148000097</v>
      </c>
    </row>
    <row r="31" spans="3:9" s="7" customFormat="1" ht="16.5" x14ac:dyDescent="0.2">
      <c r="C31" s="88"/>
      <c r="D31" s="86">
        <v>45267</v>
      </c>
      <c r="E31" s="99" t="s">
        <v>110</v>
      </c>
      <c r="F31" s="89" t="s">
        <v>135</v>
      </c>
      <c r="G31" s="87"/>
      <c r="H31" s="85">
        <v>5412.52</v>
      </c>
      <c r="I31" s="48">
        <f t="shared" si="0"/>
        <v>2827026.8948000097</v>
      </c>
    </row>
    <row r="32" spans="3:9" s="7" customFormat="1" ht="16.5" x14ac:dyDescent="0.2">
      <c r="C32" s="88"/>
      <c r="D32" s="86">
        <v>45267</v>
      </c>
      <c r="E32" s="99" t="s">
        <v>111</v>
      </c>
      <c r="F32" s="89" t="s">
        <v>136</v>
      </c>
      <c r="G32" s="87"/>
      <c r="H32" s="85">
        <v>1954.13</v>
      </c>
      <c r="I32" s="48">
        <f t="shared" si="0"/>
        <v>2825072.7648000098</v>
      </c>
    </row>
    <row r="33" spans="3:9" s="7" customFormat="1" ht="16.5" x14ac:dyDescent="0.2">
      <c r="C33" s="88"/>
      <c r="D33" s="86">
        <v>45267</v>
      </c>
      <c r="E33" s="99" t="s">
        <v>112</v>
      </c>
      <c r="F33" s="89" t="s">
        <v>137</v>
      </c>
      <c r="G33" s="87"/>
      <c r="H33" s="85">
        <v>8000</v>
      </c>
      <c r="I33" s="48">
        <f t="shared" si="0"/>
        <v>2817072.7648000098</v>
      </c>
    </row>
    <row r="34" spans="3:9" s="7" customFormat="1" ht="16.5" x14ac:dyDescent="0.2">
      <c r="C34" s="88"/>
      <c r="D34" s="86">
        <v>45267</v>
      </c>
      <c r="E34" s="99" t="s">
        <v>113</v>
      </c>
      <c r="F34" s="89" t="s">
        <v>138</v>
      </c>
      <c r="G34" s="87"/>
      <c r="H34" s="85">
        <v>7500</v>
      </c>
      <c r="I34" s="48">
        <f t="shared" si="0"/>
        <v>2809572.7648000098</v>
      </c>
    </row>
    <row r="35" spans="3:9" s="7" customFormat="1" ht="16.5" x14ac:dyDescent="0.2">
      <c r="C35" s="88"/>
      <c r="D35" s="86">
        <v>45267</v>
      </c>
      <c r="E35" s="99" t="s">
        <v>114</v>
      </c>
      <c r="F35" s="89" t="s">
        <v>139</v>
      </c>
      <c r="G35" s="87"/>
      <c r="H35" s="85">
        <v>26000</v>
      </c>
      <c r="I35" s="48">
        <f t="shared" si="0"/>
        <v>2783572.7648000098</v>
      </c>
    </row>
    <row r="36" spans="3:9" s="7" customFormat="1" ht="16.5" x14ac:dyDescent="0.2">
      <c r="C36" s="88"/>
      <c r="D36" s="86">
        <v>45267</v>
      </c>
      <c r="E36" s="99" t="s">
        <v>115</v>
      </c>
      <c r="F36" s="89" t="s">
        <v>140</v>
      </c>
      <c r="G36" s="87"/>
      <c r="H36" s="85">
        <v>2060.16</v>
      </c>
      <c r="I36" s="48">
        <f t="shared" si="0"/>
        <v>2781512.6048000096</v>
      </c>
    </row>
    <row r="37" spans="3:9" s="7" customFormat="1" ht="16.5" x14ac:dyDescent="0.2">
      <c r="C37" s="88"/>
      <c r="D37" s="86">
        <v>45267</v>
      </c>
      <c r="E37" s="99" t="s">
        <v>116</v>
      </c>
      <c r="F37" s="89" t="s">
        <v>141</v>
      </c>
      <c r="G37" s="87"/>
      <c r="H37" s="85">
        <v>7305</v>
      </c>
      <c r="I37" s="48">
        <f t="shared" si="0"/>
        <v>2774207.6048000096</v>
      </c>
    </row>
    <row r="38" spans="3:9" s="7" customFormat="1" ht="16.5" x14ac:dyDescent="0.2">
      <c r="C38" s="88"/>
      <c r="D38" s="86">
        <v>45268</v>
      </c>
      <c r="E38" s="99">
        <v>2216</v>
      </c>
      <c r="F38" s="89" t="s">
        <v>62</v>
      </c>
      <c r="G38" s="87"/>
      <c r="H38" s="85">
        <v>41091.57</v>
      </c>
      <c r="I38" s="48">
        <f t="shared" si="0"/>
        <v>2733116.0348000098</v>
      </c>
    </row>
    <row r="39" spans="3:9" s="7" customFormat="1" ht="28.5" x14ac:dyDescent="0.2">
      <c r="C39" s="88"/>
      <c r="D39" s="86">
        <v>45268</v>
      </c>
      <c r="E39" s="99">
        <v>2217</v>
      </c>
      <c r="F39" s="89" t="s">
        <v>142</v>
      </c>
      <c r="G39" s="87"/>
      <c r="H39" s="85">
        <v>26000</v>
      </c>
      <c r="I39" s="48">
        <f t="shared" si="0"/>
        <v>2707116.0348000098</v>
      </c>
    </row>
    <row r="40" spans="3:9" s="7" customFormat="1" ht="16.5" x14ac:dyDescent="0.2">
      <c r="C40" s="88"/>
      <c r="D40" s="86">
        <v>45268</v>
      </c>
      <c r="E40" s="99">
        <v>2218</v>
      </c>
      <c r="F40" s="89" t="s">
        <v>143</v>
      </c>
      <c r="G40" s="87"/>
      <c r="H40" s="85">
        <v>9000</v>
      </c>
      <c r="I40" s="48">
        <f t="shared" si="0"/>
        <v>2698116.0348000098</v>
      </c>
    </row>
    <row r="41" spans="3:9" s="7" customFormat="1" ht="16.5" x14ac:dyDescent="0.2">
      <c r="C41" s="88"/>
      <c r="D41" s="86">
        <v>45268</v>
      </c>
      <c r="E41" s="99">
        <v>2219</v>
      </c>
      <c r="F41" s="89" t="s">
        <v>144</v>
      </c>
      <c r="G41" s="87"/>
      <c r="H41" s="85">
        <v>9740</v>
      </c>
      <c r="I41" s="48">
        <f t="shared" si="0"/>
        <v>2688376.0348000098</v>
      </c>
    </row>
    <row r="42" spans="3:9" s="7" customFormat="1" ht="16.5" x14ac:dyDescent="0.2">
      <c r="C42" s="88"/>
      <c r="D42" s="86">
        <v>45268</v>
      </c>
      <c r="E42" s="99">
        <v>2220</v>
      </c>
      <c r="F42" s="89" t="s">
        <v>145</v>
      </c>
      <c r="G42" s="87"/>
      <c r="H42" s="85">
        <v>15486.99</v>
      </c>
      <c r="I42" s="48">
        <f t="shared" si="0"/>
        <v>2672889.0448000096</v>
      </c>
    </row>
    <row r="43" spans="3:9" s="7" customFormat="1" ht="16.5" x14ac:dyDescent="0.2">
      <c r="C43" s="88"/>
      <c r="D43" s="86">
        <v>45268</v>
      </c>
      <c r="E43" s="99">
        <v>2221</v>
      </c>
      <c r="F43" s="89" t="s">
        <v>146</v>
      </c>
      <c r="G43" s="87"/>
      <c r="H43" s="85">
        <v>11000</v>
      </c>
      <c r="I43" s="48">
        <f t="shared" si="0"/>
        <v>2661889.0448000096</v>
      </c>
    </row>
    <row r="44" spans="3:9" s="7" customFormat="1" ht="16.5" x14ac:dyDescent="0.2">
      <c r="C44" s="88"/>
      <c r="D44" s="86">
        <v>45268</v>
      </c>
      <c r="E44" s="99">
        <v>2222</v>
      </c>
      <c r="F44" s="89" t="s">
        <v>147</v>
      </c>
      <c r="G44" s="87"/>
      <c r="H44" s="85">
        <v>6171.27</v>
      </c>
      <c r="I44" s="48">
        <f t="shared" si="0"/>
        <v>2655717.7748000096</v>
      </c>
    </row>
    <row r="45" spans="3:9" s="7" customFormat="1" ht="16.5" x14ac:dyDescent="0.2">
      <c r="C45" s="88"/>
      <c r="D45" s="86">
        <v>45268</v>
      </c>
      <c r="E45" s="99">
        <v>2223</v>
      </c>
      <c r="F45" s="89" t="s">
        <v>148</v>
      </c>
      <c r="G45" s="87"/>
      <c r="H45" s="85">
        <v>1386.4</v>
      </c>
      <c r="I45" s="48">
        <f t="shared" si="0"/>
        <v>2654331.3748000097</v>
      </c>
    </row>
    <row r="46" spans="3:9" s="7" customFormat="1" ht="16.5" x14ac:dyDescent="0.2">
      <c r="C46" s="88"/>
      <c r="D46" s="86">
        <v>45268</v>
      </c>
      <c r="E46" s="99">
        <v>2224</v>
      </c>
      <c r="F46" s="89" t="s">
        <v>45</v>
      </c>
      <c r="G46" s="87"/>
      <c r="H46" s="85"/>
      <c r="I46" s="48">
        <f t="shared" si="0"/>
        <v>2654331.3748000097</v>
      </c>
    </row>
    <row r="47" spans="3:9" s="7" customFormat="1" ht="16.5" x14ac:dyDescent="0.2">
      <c r="C47" s="88"/>
      <c r="D47" s="86">
        <v>45268</v>
      </c>
      <c r="E47" s="99">
        <v>2225</v>
      </c>
      <c r="F47" s="89" t="s">
        <v>149</v>
      </c>
      <c r="G47" s="87"/>
      <c r="H47" s="85">
        <v>1500</v>
      </c>
      <c r="I47" s="48">
        <f t="shared" si="0"/>
        <v>2652831.3748000097</v>
      </c>
    </row>
    <row r="48" spans="3:9" s="7" customFormat="1" ht="16.5" x14ac:dyDescent="0.2">
      <c r="C48" s="88"/>
      <c r="D48" s="86">
        <v>45268</v>
      </c>
      <c r="E48" s="99">
        <v>2226</v>
      </c>
      <c r="F48" s="89" t="s">
        <v>150</v>
      </c>
      <c r="G48" s="87"/>
      <c r="H48" s="85">
        <v>18515.02</v>
      </c>
      <c r="I48" s="48">
        <f t="shared" si="0"/>
        <v>2634316.3548000096</v>
      </c>
    </row>
    <row r="49" spans="3:9" s="7" customFormat="1" ht="16.5" x14ac:dyDescent="0.2">
      <c r="C49" s="88"/>
      <c r="D49" s="86">
        <v>45268</v>
      </c>
      <c r="E49" s="99">
        <v>2227</v>
      </c>
      <c r="F49" s="89" t="s">
        <v>151</v>
      </c>
      <c r="G49" s="87"/>
      <c r="H49" s="85">
        <v>1938.84</v>
      </c>
      <c r="I49" s="48">
        <f t="shared" si="0"/>
        <v>2632377.5148000098</v>
      </c>
    </row>
    <row r="50" spans="3:9" s="7" customFormat="1" ht="16.5" x14ac:dyDescent="0.2">
      <c r="C50" s="88"/>
      <c r="D50" s="86">
        <v>45268</v>
      </c>
      <c r="E50" s="99">
        <v>2228</v>
      </c>
      <c r="F50" s="89" t="s">
        <v>45</v>
      </c>
      <c r="G50" s="87"/>
      <c r="H50" s="85"/>
      <c r="I50" s="48">
        <f t="shared" si="0"/>
        <v>2632377.5148000098</v>
      </c>
    </row>
    <row r="51" spans="3:9" s="7" customFormat="1" ht="16.5" x14ac:dyDescent="0.2">
      <c r="C51" s="88"/>
      <c r="D51" s="86">
        <v>45268</v>
      </c>
      <c r="E51" s="99">
        <v>2229</v>
      </c>
      <c r="F51" s="89" t="s">
        <v>152</v>
      </c>
      <c r="G51" s="87"/>
      <c r="H51" s="85">
        <v>10000</v>
      </c>
      <c r="I51" s="48">
        <f t="shared" si="0"/>
        <v>2622377.5148000098</v>
      </c>
    </row>
    <row r="52" spans="3:9" s="7" customFormat="1" ht="16.5" x14ac:dyDescent="0.2">
      <c r="C52" s="88"/>
      <c r="D52" s="86">
        <v>45268</v>
      </c>
      <c r="E52" s="99">
        <v>2230</v>
      </c>
      <c r="F52" s="89" t="s">
        <v>153</v>
      </c>
      <c r="G52" s="87"/>
      <c r="H52" s="85">
        <v>2086</v>
      </c>
      <c r="I52" s="48">
        <f t="shared" si="0"/>
        <v>2620291.5148000098</v>
      </c>
    </row>
    <row r="53" spans="3:9" s="7" customFormat="1" ht="16.5" x14ac:dyDescent="0.2">
      <c r="C53" s="88"/>
      <c r="D53" s="86">
        <v>45268</v>
      </c>
      <c r="E53" s="99">
        <v>2231</v>
      </c>
      <c r="F53" s="89" t="s">
        <v>154</v>
      </c>
      <c r="G53" s="87"/>
      <c r="H53" s="85">
        <v>6360</v>
      </c>
      <c r="I53" s="48">
        <f t="shared" si="0"/>
        <v>2613931.5148000098</v>
      </c>
    </row>
    <row r="54" spans="3:9" s="7" customFormat="1" ht="16.5" x14ac:dyDescent="0.2">
      <c r="C54" s="88"/>
      <c r="D54" s="86">
        <v>45268</v>
      </c>
      <c r="E54" s="99">
        <v>2232</v>
      </c>
      <c r="F54" s="148" t="s">
        <v>155</v>
      </c>
      <c r="G54" s="87"/>
      <c r="H54" s="85">
        <v>2060.16</v>
      </c>
      <c r="I54" s="48">
        <f t="shared" si="0"/>
        <v>2611871.3548000096</v>
      </c>
    </row>
    <row r="55" spans="3:9" s="7" customFormat="1" ht="16.5" x14ac:dyDescent="0.2">
      <c r="C55" s="88"/>
      <c r="D55" s="86">
        <v>45268</v>
      </c>
      <c r="E55" s="99">
        <v>2233</v>
      </c>
      <c r="F55" s="148" t="s">
        <v>156</v>
      </c>
      <c r="G55" s="87"/>
      <c r="H55" s="85">
        <v>5000</v>
      </c>
      <c r="I55" s="48">
        <f t="shared" si="0"/>
        <v>2606871.3548000096</v>
      </c>
    </row>
    <row r="56" spans="3:9" s="7" customFormat="1" ht="16.5" x14ac:dyDescent="0.2">
      <c r="C56" s="88"/>
      <c r="D56" s="86">
        <v>45268</v>
      </c>
      <c r="E56" s="99">
        <v>2234</v>
      </c>
      <c r="F56" s="148" t="s">
        <v>157</v>
      </c>
      <c r="G56" s="87"/>
      <c r="H56" s="85">
        <v>1016.74</v>
      </c>
      <c r="I56" s="48">
        <f t="shared" si="0"/>
        <v>2605854.6148000094</v>
      </c>
    </row>
    <row r="57" spans="3:9" s="7" customFormat="1" ht="16.5" x14ac:dyDescent="0.2">
      <c r="C57" s="88"/>
      <c r="D57" s="86">
        <v>45268</v>
      </c>
      <c r="E57" s="99">
        <v>2235</v>
      </c>
      <c r="F57" s="148" t="s">
        <v>158</v>
      </c>
      <c r="G57" s="87"/>
      <c r="H57" s="85">
        <v>2060.16</v>
      </c>
      <c r="I57" s="48">
        <f t="shared" si="0"/>
        <v>2603794.4548000093</v>
      </c>
    </row>
    <row r="58" spans="3:9" s="7" customFormat="1" ht="16.5" x14ac:dyDescent="0.2">
      <c r="C58" s="88"/>
      <c r="D58" s="86">
        <v>45268</v>
      </c>
      <c r="E58" s="99">
        <v>2236</v>
      </c>
      <c r="F58" s="148" t="s">
        <v>159</v>
      </c>
      <c r="G58" s="87"/>
      <c r="H58" s="85">
        <v>2445.36</v>
      </c>
      <c r="I58" s="48">
        <f t="shared" si="0"/>
        <v>2601349.0948000094</v>
      </c>
    </row>
    <row r="59" spans="3:9" s="7" customFormat="1" ht="16.5" x14ac:dyDescent="0.2">
      <c r="C59" s="88"/>
      <c r="D59" s="86">
        <v>45268</v>
      </c>
      <c r="E59" s="99">
        <v>2237</v>
      </c>
      <c r="F59" s="148" t="s">
        <v>160</v>
      </c>
      <c r="G59" s="87"/>
      <c r="H59" s="85">
        <v>2060.16</v>
      </c>
      <c r="I59" s="48">
        <f t="shared" si="0"/>
        <v>2599288.9348000092</v>
      </c>
    </row>
    <row r="60" spans="3:9" s="7" customFormat="1" ht="16.5" x14ac:dyDescent="0.2">
      <c r="C60" s="88"/>
      <c r="D60" s="86">
        <v>45268</v>
      </c>
      <c r="E60" s="99">
        <v>2238</v>
      </c>
      <c r="F60" s="148" t="s">
        <v>161</v>
      </c>
      <c r="G60" s="87"/>
      <c r="H60" s="85">
        <v>2510.64</v>
      </c>
      <c r="I60" s="48">
        <f t="shared" si="0"/>
        <v>2596778.2948000091</v>
      </c>
    </row>
    <row r="61" spans="3:9" s="7" customFormat="1" ht="16.5" x14ac:dyDescent="0.2">
      <c r="C61" s="88"/>
      <c r="D61" s="86">
        <v>45268</v>
      </c>
      <c r="E61" s="99">
        <v>2239</v>
      </c>
      <c r="F61" s="148" t="s">
        <v>162</v>
      </c>
      <c r="G61" s="87"/>
      <c r="H61" s="85">
        <v>7867</v>
      </c>
      <c r="I61" s="48">
        <f t="shared" si="0"/>
        <v>2588911.2948000091</v>
      </c>
    </row>
    <row r="62" spans="3:9" s="7" customFormat="1" ht="16.5" x14ac:dyDescent="0.2">
      <c r="C62" s="88"/>
      <c r="D62" s="86">
        <v>45268</v>
      </c>
      <c r="E62" s="99">
        <v>2240</v>
      </c>
      <c r="F62" s="148" t="s">
        <v>163</v>
      </c>
      <c r="G62" s="87"/>
      <c r="H62" s="85">
        <v>3000</v>
      </c>
      <c r="I62" s="48">
        <f t="shared" si="0"/>
        <v>2585911.2948000091</v>
      </c>
    </row>
    <row r="63" spans="3:9" s="7" customFormat="1" ht="16.5" x14ac:dyDescent="0.2">
      <c r="C63" s="88"/>
      <c r="D63" s="86">
        <v>45268</v>
      </c>
      <c r="E63" s="99">
        <v>2241</v>
      </c>
      <c r="F63" s="148" t="s">
        <v>45</v>
      </c>
      <c r="G63" s="87"/>
      <c r="H63" s="85"/>
      <c r="I63" s="48">
        <f t="shared" si="0"/>
        <v>2585911.2948000091</v>
      </c>
    </row>
    <row r="64" spans="3:9" s="7" customFormat="1" ht="28.5" x14ac:dyDescent="0.2">
      <c r="C64" s="88"/>
      <c r="D64" s="86">
        <v>45268</v>
      </c>
      <c r="E64" s="99">
        <v>2242</v>
      </c>
      <c r="F64" s="148" t="s">
        <v>164</v>
      </c>
      <c r="G64" s="87"/>
      <c r="H64" s="85">
        <v>26600</v>
      </c>
      <c r="I64" s="48">
        <f t="shared" si="0"/>
        <v>2559311.2948000091</v>
      </c>
    </row>
    <row r="65" spans="3:9" s="7" customFormat="1" ht="16.5" x14ac:dyDescent="0.2">
      <c r="C65" s="88"/>
      <c r="D65" s="86">
        <v>45268</v>
      </c>
      <c r="E65" s="99">
        <v>2243</v>
      </c>
      <c r="F65" s="148" t="s">
        <v>165</v>
      </c>
      <c r="G65" s="87"/>
      <c r="H65" s="85">
        <v>12100</v>
      </c>
      <c r="I65" s="48">
        <f t="shared" si="0"/>
        <v>2547211.2948000091</v>
      </c>
    </row>
    <row r="66" spans="3:9" s="7" customFormat="1" ht="16.5" x14ac:dyDescent="0.2">
      <c r="C66" s="88"/>
      <c r="D66" s="86">
        <v>45271</v>
      </c>
      <c r="E66" s="99" t="s">
        <v>117</v>
      </c>
      <c r="F66" s="148" t="s">
        <v>45</v>
      </c>
      <c r="G66" s="87"/>
      <c r="H66" s="85"/>
      <c r="I66" s="48">
        <f t="shared" si="0"/>
        <v>2547211.2948000091</v>
      </c>
    </row>
    <row r="67" spans="3:9" s="7" customFormat="1" ht="16.5" x14ac:dyDescent="0.2">
      <c r="C67" s="88"/>
      <c r="D67" s="86">
        <v>45271</v>
      </c>
      <c r="E67" s="99" t="s">
        <v>118</v>
      </c>
      <c r="F67" s="148" t="s">
        <v>166</v>
      </c>
      <c r="G67" s="87"/>
      <c r="H67" s="85">
        <v>911252.07</v>
      </c>
      <c r="I67" s="48">
        <f t="shared" si="0"/>
        <v>1635959.2248000093</v>
      </c>
    </row>
    <row r="68" spans="3:9" s="7" customFormat="1" ht="16.5" x14ac:dyDescent="0.2">
      <c r="C68" s="88"/>
      <c r="D68" s="86">
        <v>45271</v>
      </c>
      <c r="E68" s="99" t="s">
        <v>119</v>
      </c>
      <c r="F68" s="148" t="s">
        <v>166</v>
      </c>
      <c r="G68" s="87"/>
      <c r="H68" s="85">
        <v>996747.11</v>
      </c>
      <c r="I68" s="48">
        <f t="shared" si="0"/>
        <v>639212.11480000929</v>
      </c>
    </row>
    <row r="69" spans="3:9" s="7" customFormat="1" ht="16.5" x14ac:dyDescent="0.2">
      <c r="C69" s="88"/>
      <c r="D69" s="86">
        <v>45271</v>
      </c>
      <c r="E69" s="99"/>
      <c r="F69" s="148" t="s">
        <v>12</v>
      </c>
      <c r="G69" s="87"/>
      <c r="H69" s="85">
        <v>3.09</v>
      </c>
      <c r="I69" s="48">
        <f t="shared" si="0"/>
        <v>639209.02480000933</v>
      </c>
    </row>
    <row r="70" spans="3:9" s="7" customFormat="1" ht="16.5" x14ac:dyDescent="0.2">
      <c r="C70" s="88"/>
      <c r="D70" s="86">
        <v>45273</v>
      </c>
      <c r="E70" s="99">
        <v>2244</v>
      </c>
      <c r="F70" s="89" t="s">
        <v>67</v>
      </c>
      <c r="G70" s="87"/>
      <c r="H70" s="85">
        <v>41757.33</v>
      </c>
      <c r="I70" s="48">
        <f t="shared" si="0"/>
        <v>597451.69480000937</v>
      </c>
    </row>
    <row r="71" spans="3:9" s="7" customFormat="1" ht="16.5" x14ac:dyDescent="0.2">
      <c r="C71" s="88"/>
      <c r="D71" s="86">
        <v>45273</v>
      </c>
      <c r="E71" s="99"/>
      <c r="F71" s="89" t="s">
        <v>12</v>
      </c>
      <c r="G71" s="87"/>
      <c r="H71" s="85">
        <v>3.38</v>
      </c>
      <c r="I71" s="48">
        <f t="shared" si="0"/>
        <v>597448.31480000936</v>
      </c>
    </row>
    <row r="72" spans="3:9" s="7" customFormat="1" ht="16.5" x14ac:dyDescent="0.2">
      <c r="C72" s="88"/>
      <c r="D72" s="86">
        <v>45279</v>
      </c>
      <c r="E72" s="99"/>
      <c r="F72" s="89" t="s">
        <v>12</v>
      </c>
      <c r="G72" s="87"/>
      <c r="H72" s="85">
        <v>61.64</v>
      </c>
      <c r="I72" s="48">
        <f t="shared" si="0"/>
        <v>597386.67480000935</v>
      </c>
    </row>
    <row r="73" spans="3:9" s="7" customFormat="1" ht="16.5" x14ac:dyDescent="0.2">
      <c r="C73" s="88"/>
      <c r="D73" s="86">
        <v>45280</v>
      </c>
      <c r="E73" s="99">
        <v>2245</v>
      </c>
      <c r="F73" s="89" t="s">
        <v>167</v>
      </c>
      <c r="G73" s="87"/>
      <c r="H73" s="85">
        <v>16583.88</v>
      </c>
      <c r="I73" s="48">
        <f t="shared" si="0"/>
        <v>580802.79480000935</v>
      </c>
    </row>
    <row r="74" spans="3:9" s="7" customFormat="1" ht="28.5" x14ac:dyDescent="0.2">
      <c r="C74" s="88"/>
      <c r="D74" s="86">
        <v>45280</v>
      </c>
      <c r="E74" s="99">
        <v>2246</v>
      </c>
      <c r="F74" s="89" t="s">
        <v>168</v>
      </c>
      <c r="G74" s="87"/>
      <c r="H74" s="85">
        <v>9999.9</v>
      </c>
      <c r="I74" s="48">
        <f t="shared" si="0"/>
        <v>570802.89480000932</v>
      </c>
    </row>
    <row r="75" spans="3:9" s="7" customFormat="1" ht="16.5" x14ac:dyDescent="0.2">
      <c r="C75" s="88"/>
      <c r="D75" s="86">
        <v>45281</v>
      </c>
      <c r="E75" s="99"/>
      <c r="F75" s="89" t="s">
        <v>12</v>
      </c>
      <c r="G75" s="87"/>
      <c r="H75" s="85">
        <v>30.9</v>
      </c>
      <c r="I75" s="48">
        <f t="shared" si="0"/>
        <v>570771.9948000093</v>
      </c>
    </row>
    <row r="76" spans="3:9" s="7" customFormat="1" ht="16.5" x14ac:dyDescent="0.2">
      <c r="C76" s="88"/>
      <c r="D76" s="86">
        <v>45281</v>
      </c>
      <c r="E76" s="99">
        <v>2247</v>
      </c>
      <c r="F76" s="89" t="s">
        <v>169</v>
      </c>
      <c r="G76" s="87"/>
      <c r="H76" s="85">
        <v>26092.22</v>
      </c>
      <c r="I76" s="48">
        <f t="shared" si="0"/>
        <v>544679.77480000933</v>
      </c>
    </row>
    <row r="77" spans="3:9" s="7" customFormat="1" ht="16.5" x14ac:dyDescent="0.2">
      <c r="C77" s="88"/>
      <c r="D77" s="86">
        <v>45281</v>
      </c>
      <c r="E77" s="99">
        <v>2248</v>
      </c>
      <c r="F77" s="89" t="s">
        <v>170</v>
      </c>
      <c r="G77" s="87"/>
      <c r="H77" s="85">
        <v>8000</v>
      </c>
      <c r="I77" s="48">
        <f t="shared" si="0"/>
        <v>536679.77480000933</v>
      </c>
    </row>
    <row r="78" spans="3:9" s="7" customFormat="1" ht="28.5" x14ac:dyDescent="0.2">
      <c r="C78" s="88"/>
      <c r="D78" s="86">
        <v>45281</v>
      </c>
      <c r="E78" s="99"/>
      <c r="F78" s="89" t="s">
        <v>171</v>
      </c>
      <c r="G78" s="87"/>
      <c r="H78" s="85">
        <v>500</v>
      </c>
      <c r="I78" s="48">
        <f t="shared" si="0"/>
        <v>536179.77480000933</v>
      </c>
    </row>
    <row r="79" spans="3:9" s="7" customFormat="1" ht="85.5" x14ac:dyDescent="0.2">
      <c r="C79" s="88"/>
      <c r="D79" s="86">
        <v>45282</v>
      </c>
      <c r="E79" s="99"/>
      <c r="F79" s="89" t="s">
        <v>172</v>
      </c>
      <c r="G79" s="87"/>
      <c r="H79" s="85">
        <v>1500</v>
      </c>
      <c r="I79" s="48">
        <f t="shared" si="0"/>
        <v>534679.77480000933</v>
      </c>
    </row>
    <row r="80" spans="3:9" s="7" customFormat="1" ht="16.5" x14ac:dyDescent="0.2">
      <c r="C80" s="88"/>
      <c r="D80" s="86">
        <v>45282</v>
      </c>
      <c r="E80" s="99"/>
      <c r="F80" s="89" t="s">
        <v>12</v>
      </c>
      <c r="G80" s="87"/>
      <c r="H80" s="85">
        <v>133.11000000000001</v>
      </c>
      <c r="I80" s="48">
        <f t="shared" si="0"/>
        <v>534546.66480000934</v>
      </c>
    </row>
    <row r="81" spans="3:94" s="7" customFormat="1" ht="28.5" x14ac:dyDescent="0.2">
      <c r="C81" s="88"/>
      <c r="D81" s="86">
        <v>45282</v>
      </c>
      <c r="E81" s="99" t="s">
        <v>118</v>
      </c>
      <c r="F81" s="89" t="s">
        <v>173</v>
      </c>
      <c r="G81" s="87"/>
      <c r="H81" s="85">
        <v>17067.03</v>
      </c>
      <c r="I81" s="48">
        <f t="shared" si="0"/>
        <v>517479.63480000931</v>
      </c>
    </row>
    <row r="82" spans="3:94" s="7" customFormat="1" ht="28.5" x14ac:dyDescent="0.2">
      <c r="C82" s="88"/>
      <c r="D82" s="86">
        <v>45282</v>
      </c>
      <c r="E82" s="99" t="s">
        <v>119</v>
      </c>
      <c r="F82" s="89" t="s">
        <v>174</v>
      </c>
      <c r="G82" s="87"/>
      <c r="H82" s="85">
        <v>15178.89</v>
      </c>
      <c r="I82" s="48">
        <f t="shared" si="0"/>
        <v>502300.7448000093</v>
      </c>
    </row>
    <row r="83" spans="3:94" s="7" customFormat="1" ht="42.75" x14ac:dyDescent="0.2">
      <c r="C83" s="88"/>
      <c r="D83" s="86">
        <v>45282</v>
      </c>
      <c r="E83" s="99" t="s">
        <v>118</v>
      </c>
      <c r="F83" s="89" t="s">
        <v>175</v>
      </c>
      <c r="G83" s="87"/>
      <c r="H83" s="85">
        <v>1740</v>
      </c>
      <c r="I83" s="48">
        <f t="shared" si="0"/>
        <v>500560.7448000093</v>
      </c>
    </row>
    <row r="84" spans="3:94" s="7" customFormat="1" ht="42.75" x14ac:dyDescent="0.2">
      <c r="C84" s="88"/>
      <c r="D84" s="86">
        <v>45282</v>
      </c>
      <c r="E84" s="99" t="s">
        <v>119</v>
      </c>
      <c r="F84" s="89" t="s">
        <v>176</v>
      </c>
      <c r="G84" s="87"/>
      <c r="H84" s="85">
        <v>1746</v>
      </c>
      <c r="I84" s="48">
        <f t="shared" si="0"/>
        <v>498814.7448000093</v>
      </c>
    </row>
    <row r="85" spans="3:94" s="7" customFormat="1" ht="16.5" x14ac:dyDescent="0.2">
      <c r="C85" s="88"/>
      <c r="D85" s="86">
        <v>45282</v>
      </c>
      <c r="E85" s="99">
        <v>2249</v>
      </c>
      <c r="F85" s="89" t="s">
        <v>177</v>
      </c>
      <c r="G85" s="87"/>
      <c r="H85" s="85">
        <v>19067.8</v>
      </c>
      <c r="I85" s="48">
        <f t="shared" si="0"/>
        <v>479746.94480000931</v>
      </c>
    </row>
    <row r="86" spans="3:94" s="7" customFormat="1" ht="16.5" x14ac:dyDescent="0.2">
      <c r="C86" s="88"/>
      <c r="D86" s="86">
        <v>45286</v>
      </c>
      <c r="E86" s="99"/>
      <c r="F86" s="89" t="s">
        <v>12</v>
      </c>
      <c r="G86" s="87"/>
      <c r="H86" s="85">
        <v>2980.29</v>
      </c>
      <c r="I86" s="48">
        <f t="shared" si="0"/>
        <v>476766.65480000933</v>
      </c>
    </row>
    <row r="87" spans="3:94" s="7" customFormat="1" ht="28.5" x14ac:dyDescent="0.2">
      <c r="C87" s="88"/>
      <c r="D87" s="86">
        <v>45286</v>
      </c>
      <c r="E87" s="99">
        <v>2245</v>
      </c>
      <c r="F87" s="89" t="s">
        <v>178</v>
      </c>
      <c r="G87" s="87"/>
      <c r="H87" s="85">
        <v>500</v>
      </c>
      <c r="I87" s="48">
        <f t="shared" si="0"/>
        <v>476266.65480000933</v>
      </c>
    </row>
    <row r="88" spans="3:94" s="7" customFormat="1" ht="16.5" x14ac:dyDescent="0.2">
      <c r="C88" s="88"/>
      <c r="D88" s="86">
        <v>45287</v>
      </c>
      <c r="E88" s="99"/>
      <c r="F88" s="89" t="s">
        <v>12</v>
      </c>
      <c r="G88" s="87"/>
      <c r="H88" s="85">
        <v>147.32999999999998</v>
      </c>
      <c r="I88" s="48">
        <f t="shared" si="0"/>
        <v>476119.32480000932</v>
      </c>
    </row>
    <row r="89" spans="3:94" s="7" customFormat="1" ht="16.5" x14ac:dyDescent="0.2">
      <c r="C89" s="88"/>
      <c r="D89" s="86">
        <v>45288</v>
      </c>
      <c r="E89" s="99"/>
      <c r="F89" s="89" t="s">
        <v>12</v>
      </c>
      <c r="G89" s="87"/>
      <c r="H89" s="85">
        <v>75.22</v>
      </c>
      <c r="I89" s="48">
        <f t="shared" si="0"/>
        <v>476044.10480000934</v>
      </c>
    </row>
    <row r="90" spans="3:94" s="7" customFormat="1" ht="16.5" x14ac:dyDescent="0.2">
      <c r="C90" s="88"/>
      <c r="D90" s="86">
        <v>45289</v>
      </c>
      <c r="E90" s="99"/>
      <c r="F90" s="89" t="s">
        <v>12</v>
      </c>
      <c r="G90" s="87"/>
      <c r="H90" s="85">
        <v>39</v>
      </c>
      <c r="I90" s="48">
        <f t="shared" si="0"/>
        <v>476005.10480000934</v>
      </c>
    </row>
    <row r="91" spans="3:94" s="7" customFormat="1" ht="29.25" thickBot="1" x14ac:dyDescent="0.25">
      <c r="C91" s="88"/>
      <c r="D91" s="86">
        <v>45291</v>
      </c>
      <c r="E91" s="99"/>
      <c r="F91" s="89" t="s">
        <v>29</v>
      </c>
      <c r="G91" s="87"/>
      <c r="H91" s="85">
        <v>175</v>
      </c>
      <c r="I91" s="48">
        <f t="shared" si="0"/>
        <v>475830.10480000934</v>
      </c>
    </row>
    <row r="92" spans="3:94" s="7" customFormat="1" ht="16.5" hidden="1" x14ac:dyDescent="0.2">
      <c r="C92" s="88"/>
      <c r="D92" s="86"/>
      <c r="E92" s="99"/>
      <c r="F92" s="89"/>
      <c r="G92" s="87"/>
      <c r="H92" s="85"/>
      <c r="I92" s="48">
        <f t="shared" si="0"/>
        <v>475830.10480000934</v>
      </c>
    </row>
    <row r="93" spans="3:94" s="7" customFormat="1" ht="15.75" hidden="1" customHeight="1" thickBot="1" x14ac:dyDescent="0.25">
      <c r="C93" s="88"/>
      <c r="D93" s="86"/>
      <c r="E93" s="99"/>
      <c r="F93" s="148"/>
      <c r="G93" s="87"/>
      <c r="H93" s="85"/>
      <c r="I93" s="48">
        <f t="shared" si="0"/>
        <v>475830.10480000934</v>
      </c>
    </row>
    <row r="94" spans="3:94" s="11" customFormat="1" ht="17.25" thickBot="1" x14ac:dyDescent="0.25">
      <c r="C94" s="245" t="s">
        <v>8</v>
      </c>
      <c r="D94" s="246"/>
      <c r="E94" s="246"/>
      <c r="F94" s="246"/>
      <c r="G94" s="90">
        <f>SUM(G14:G93)</f>
        <v>0</v>
      </c>
      <c r="H94" s="90">
        <f>SUM(H14:H93)</f>
        <v>2489477.4399999995</v>
      </c>
      <c r="I94" s="91">
        <f>+I13+G94-H94</f>
        <v>475830.10480001103</v>
      </c>
      <c r="J94" s="25">
        <f>+I94-'[1]CTA. OPERATIVA.(160)'!$J$934</f>
        <v>1.6880221664905548E-9</v>
      </c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</row>
    <row r="95" spans="3:94" s="11" customFormat="1" ht="16.5" x14ac:dyDescent="0.2">
      <c r="C95" s="127"/>
      <c r="D95" s="127"/>
      <c r="E95" s="127"/>
      <c r="F95" s="127"/>
      <c r="G95" s="128"/>
      <c r="H95" s="128"/>
      <c r="I95" s="82"/>
      <c r="J95" s="25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</row>
    <row r="96" spans="3:94" s="11" customFormat="1" ht="16.5" x14ac:dyDescent="0.2">
      <c r="C96" s="127"/>
      <c r="D96" s="127"/>
      <c r="E96" s="127"/>
      <c r="F96" s="127"/>
      <c r="G96" s="128"/>
      <c r="H96" s="128"/>
      <c r="I96" s="82"/>
      <c r="J96" s="25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</row>
    <row r="97" spans="3:94" s="11" customFormat="1" ht="16.5" x14ac:dyDescent="0.2">
      <c r="C97" s="5"/>
      <c r="D97" s="5"/>
      <c r="E97" s="5"/>
      <c r="F97" s="36"/>
      <c r="G97" s="9"/>
      <c r="H97" s="79"/>
      <c r="I97" s="9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</row>
    <row r="98" spans="3:94" s="11" customFormat="1" ht="16.5" x14ac:dyDescent="0.2">
      <c r="C98" s="5"/>
      <c r="D98" s="78" t="s">
        <v>37</v>
      </c>
      <c r="E98" s="9"/>
      <c r="F98" s="79" t="s">
        <v>39</v>
      </c>
      <c r="G98" s="9"/>
      <c r="H98" s="78" t="s">
        <v>38</v>
      </c>
      <c r="I98" s="9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</row>
    <row r="99" spans="3:94" s="11" customFormat="1" ht="16.5" x14ac:dyDescent="0.2">
      <c r="C99" s="5"/>
      <c r="D99" s="78" t="s">
        <v>30</v>
      </c>
      <c r="E99" s="9"/>
      <c r="F99" s="78" t="s">
        <v>31</v>
      </c>
      <c r="G99" s="9"/>
      <c r="H99" s="78" t="s">
        <v>35</v>
      </c>
      <c r="I99" s="9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</row>
    <row r="100" spans="3:94" s="11" customFormat="1" ht="16.5" x14ac:dyDescent="0.2">
      <c r="C100" s="5"/>
      <c r="D100" s="78" t="s">
        <v>32</v>
      </c>
      <c r="E100" s="9"/>
      <c r="F100" s="78" t="s">
        <v>63</v>
      </c>
      <c r="G100" s="9"/>
      <c r="H100" s="78" t="s">
        <v>42</v>
      </c>
      <c r="I100" s="9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</row>
    <row r="101" spans="3:94" s="11" customFormat="1" ht="16.5" x14ac:dyDescent="0.2">
      <c r="C101" s="5"/>
      <c r="D101" s="78" t="s">
        <v>33</v>
      </c>
      <c r="E101" s="9"/>
      <c r="F101" s="78" t="s">
        <v>34</v>
      </c>
      <c r="G101" s="9"/>
      <c r="H101" s="78" t="s">
        <v>36</v>
      </c>
      <c r="I101" s="9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</row>
    <row r="102" spans="3:94" s="11" customFormat="1" ht="16.5" x14ac:dyDescent="0.2">
      <c r="C102" s="5"/>
      <c r="D102" s="9"/>
      <c r="E102" s="1"/>
      <c r="F102" s="78"/>
      <c r="G102" s="9"/>
      <c r="H102" s="78"/>
      <c r="I102" s="9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</row>
    <row r="103" spans="3:94" s="11" customFormat="1" ht="16.5" x14ac:dyDescent="0.2">
      <c r="C103" s="5"/>
      <c r="D103" s="9"/>
      <c r="E103" s="9"/>
      <c r="G103" s="9"/>
      <c r="H103" s="1"/>
      <c r="I103" s="9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</row>
    <row r="104" spans="3:94" s="11" customFormat="1" ht="18" x14ac:dyDescent="0.2">
      <c r="C104" s="22"/>
      <c r="D104" s="9"/>
      <c r="E104" s="9"/>
      <c r="G104" s="9"/>
      <c r="H104" s="9"/>
      <c r="I104" s="9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</row>
    <row r="105" spans="3:94" s="11" customFormat="1" ht="18" x14ac:dyDescent="0.2">
      <c r="C105" s="22"/>
      <c r="D105" s="9"/>
      <c r="E105" s="9"/>
      <c r="F105" s="79"/>
      <c r="G105" s="9"/>
      <c r="H105" s="9"/>
      <c r="I105" s="9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</row>
    <row r="106" spans="3:94" x14ac:dyDescent="0.2">
      <c r="E106" s="9"/>
    </row>
    <row r="124" spans="3:3" ht="15" x14ac:dyDescent="0.2">
      <c r="C124" s="81"/>
    </row>
  </sheetData>
  <mergeCells count="8">
    <mergeCell ref="C94:F94"/>
    <mergeCell ref="C10:C12"/>
    <mergeCell ref="D10:I10"/>
    <mergeCell ref="D11:H11"/>
    <mergeCell ref="C6:I6"/>
    <mergeCell ref="C7:I7"/>
    <mergeCell ref="C8:I8"/>
    <mergeCell ref="C9:J9"/>
  </mergeCells>
  <printOptions horizontalCentered="1"/>
  <pageMargins left="0.23622047244094491" right="0.23622047244094491" top="0.74803149606299213" bottom="0.74803149606299213" header="0.31496062992125984" footer="0.31496062992125984"/>
  <pageSetup scale="65" orientation="portrait" r:id="rId1"/>
  <headerFooter alignWithMargins="0">
    <oddFooter>Página &amp;P</oddFooter>
  </headerFooter>
  <rowBreaks count="2" manualBreakCount="2">
    <brk id="45" max="8" man="1"/>
    <brk id="102" max="8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CS98"/>
  <sheetViews>
    <sheetView topLeftCell="C16" zoomScale="85" zoomScaleNormal="85" zoomScaleSheetLayoutView="70" workbookViewId="0">
      <selection activeCell="I59" sqref="I59"/>
    </sheetView>
  </sheetViews>
  <sheetFormatPr baseColWidth="10" defaultColWidth="9.140625" defaultRowHeight="12.75" x14ac:dyDescent="0.2"/>
  <cols>
    <col min="1" max="1" width="0" style="198" hidden="1" customWidth="1"/>
    <col min="2" max="2" width="4.42578125" style="198" hidden="1" customWidth="1"/>
    <col min="3" max="3" width="4.7109375" style="198" customWidth="1"/>
    <col min="4" max="4" width="5.85546875" style="206" customWidth="1"/>
    <col min="5" max="5" width="15.85546875" style="206" customWidth="1"/>
    <col min="6" max="6" width="15.85546875" style="206" hidden="1" customWidth="1"/>
    <col min="7" max="7" width="13.7109375" style="206" customWidth="1"/>
    <col min="8" max="8" width="52.140625" style="206" customWidth="1"/>
    <col min="9" max="9" width="23.85546875" style="206" customWidth="1"/>
    <col min="10" max="10" width="21.140625" style="206" customWidth="1"/>
    <col min="11" max="11" width="25.7109375" style="206" customWidth="1"/>
    <col min="12" max="12" width="24.5703125" style="198" customWidth="1"/>
    <col min="13" max="15" width="9.140625" style="198"/>
    <col min="16" max="16384" width="9.140625" style="206"/>
  </cols>
  <sheetData>
    <row r="1" spans="1:13" s="198" customFormat="1" x14ac:dyDescent="0.2"/>
    <row r="2" spans="1:13" s="199" customFormat="1" ht="12" customHeight="1" x14ac:dyDescent="0.2"/>
    <row r="3" spans="1:13" s="199" customFormat="1" ht="12" customHeight="1" x14ac:dyDescent="0.2"/>
    <row r="4" spans="1:13" s="199" customFormat="1" ht="12" customHeight="1" x14ac:dyDescent="0.2"/>
    <row r="5" spans="1:13" s="200" customFormat="1" ht="18" customHeight="1" x14ac:dyDescent="0.2">
      <c r="C5" s="201"/>
      <c r="D5" s="201"/>
      <c r="E5" s="202"/>
      <c r="F5" s="202"/>
      <c r="G5" s="201"/>
      <c r="H5" s="201"/>
      <c r="I5" s="201"/>
      <c r="J5" s="201"/>
      <c r="K5" s="201"/>
      <c r="L5" s="201"/>
      <c r="M5" s="201"/>
    </row>
    <row r="6" spans="1:13" s="203" customFormat="1" ht="19.5" customHeight="1" x14ac:dyDescent="0.2">
      <c r="A6" s="203" t="s">
        <v>9</v>
      </c>
    </row>
    <row r="7" spans="1:13" s="200" customFormat="1" ht="19.5" customHeight="1" x14ac:dyDescent="0.2">
      <c r="C7" s="203"/>
      <c r="D7" s="249" t="s">
        <v>10</v>
      </c>
      <c r="E7" s="249"/>
      <c r="F7" s="249"/>
      <c r="G7" s="249"/>
      <c r="H7" s="249"/>
      <c r="I7" s="249"/>
      <c r="J7" s="249"/>
      <c r="K7" s="249"/>
      <c r="L7" s="201"/>
      <c r="M7" s="201"/>
    </row>
    <row r="8" spans="1:13" s="199" customFormat="1" ht="14.25" x14ac:dyDescent="0.2">
      <c r="C8" s="204"/>
      <c r="D8" s="250" t="s">
        <v>18</v>
      </c>
      <c r="E8" s="250"/>
      <c r="F8" s="250"/>
      <c r="G8" s="250"/>
      <c r="H8" s="250"/>
      <c r="I8" s="250"/>
      <c r="J8" s="250"/>
      <c r="K8" s="250"/>
    </row>
    <row r="9" spans="1:13" s="205" customFormat="1" ht="18" customHeight="1" x14ac:dyDescent="0.2">
      <c r="B9" s="204"/>
      <c r="C9" s="204"/>
      <c r="D9" s="250" t="s">
        <v>20</v>
      </c>
      <c r="E9" s="250"/>
      <c r="F9" s="250"/>
      <c r="G9" s="250"/>
      <c r="H9" s="250"/>
      <c r="I9" s="250"/>
      <c r="J9" s="250"/>
      <c r="K9" s="250"/>
    </row>
    <row r="10" spans="1:13" s="199" customFormat="1" ht="18.75" customHeight="1" thickBot="1" x14ac:dyDescent="0.25">
      <c r="D10" s="253" t="s">
        <v>85</v>
      </c>
      <c r="E10" s="253"/>
      <c r="F10" s="253"/>
      <c r="G10" s="253"/>
      <c r="H10" s="253"/>
      <c r="I10" s="253"/>
      <c r="J10" s="253"/>
      <c r="K10" s="253"/>
    </row>
    <row r="11" spans="1:13" ht="18.75" customHeight="1" thickTop="1" thickBot="1" x14ac:dyDescent="0.25">
      <c r="D11" s="254"/>
      <c r="E11" s="255" t="s">
        <v>18</v>
      </c>
      <c r="F11" s="255"/>
      <c r="G11" s="255"/>
      <c r="H11" s="255"/>
      <c r="I11" s="255"/>
      <c r="J11" s="255"/>
      <c r="K11" s="255"/>
    </row>
    <row r="12" spans="1:13" ht="18" customHeight="1" thickTop="1" thickBot="1" x14ac:dyDescent="0.25">
      <c r="D12" s="254"/>
      <c r="E12" s="256" t="s">
        <v>7</v>
      </c>
      <c r="F12" s="256"/>
      <c r="G12" s="256"/>
      <c r="H12" s="256"/>
      <c r="I12" s="256"/>
      <c r="J12" s="256"/>
      <c r="K12" s="215">
        <f>'[1]CTA. NOMINA 2000'!$G$918</f>
        <v>1984131.283999946</v>
      </c>
    </row>
    <row r="13" spans="1:13" ht="36" customHeight="1" thickTop="1" thickBot="1" x14ac:dyDescent="0.25">
      <c r="D13" s="254"/>
      <c r="E13" s="216" t="s">
        <v>4</v>
      </c>
      <c r="F13" s="216" t="s">
        <v>73</v>
      </c>
      <c r="G13" s="216" t="s">
        <v>5</v>
      </c>
      <c r="H13" s="216" t="s">
        <v>6</v>
      </c>
      <c r="I13" s="216" t="s">
        <v>0</v>
      </c>
      <c r="J13" s="216" t="s">
        <v>1</v>
      </c>
      <c r="K13" s="217" t="s">
        <v>2</v>
      </c>
    </row>
    <row r="14" spans="1:13" s="207" customFormat="1" ht="21.75" customHeight="1" thickTop="1" x14ac:dyDescent="0.2">
      <c r="D14" s="218"/>
      <c r="E14" s="135"/>
      <c r="F14" s="135"/>
      <c r="G14" s="218"/>
      <c r="H14" s="135">
        <v>45260</v>
      </c>
      <c r="I14" s="219"/>
      <c r="J14" s="220">
        <v>0</v>
      </c>
      <c r="K14" s="219">
        <f>+K12</f>
        <v>1984131.283999946</v>
      </c>
    </row>
    <row r="15" spans="1:13" s="207" customFormat="1" ht="28.5" x14ac:dyDescent="0.2">
      <c r="D15" s="221"/>
      <c r="E15" s="57">
        <v>45261</v>
      </c>
      <c r="F15" s="57"/>
      <c r="G15" s="222">
        <v>9145</v>
      </c>
      <c r="H15" s="223" t="s">
        <v>86</v>
      </c>
      <c r="I15" s="69"/>
      <c r="J15" s="69">
        <v>847520.3</v>
      </c>
      <c r="K15" s="69">
        <f>K14+I15-J15</f>
        <v>1136610.9839999459</v>
      </c>
    </row>
    <row r="16" spans="1:13" s="207" customFormat="1" ht="24" customHeight="1" x14ac:dyDescent="0.2">
      <c r="D16" s="221"/>
      <c r="E16" s="57">
        <v>45261</v>
      </c>
      <c r="F16" s="57"/>
      <c r="G16" s="222"/>
      <c r="H16" s="224" t="s">
        <v>23</v>
      </c>
      <c r="I16" s="69">
        <v>22109721.879999999</v>
      </c>
      <c r="J16" s="69"/>
      <c r="K16" s="69">
        <f>K15+I16-J16</f>
        <v>23246332.863999944</v>
      </c>
    </row>
    <row r="17" spans="4:12" s="207" customFormat="1" ht="28.5" x14ac:dyDescent="0.2">
      <c r="D17" s="221"/>
      <c r="E17" s="57">
        <v>45261</v>
      </c>
      <c r="F17" s="57"/>
      <c r="G17" s="222"/>
      <c r="H17" s="224" t="s">
        <v>23</v>
      </c>
      <c r="I17" s="69"/>
      <c r="J17" s="69">
        <v>22109721.879999999</v>
      </c>
      <c r="K17" s="69">
        <f>K16+I17-J17</f>
        <v>1136610.9839999452</v>
      </c>
    </row>
    <row r="18" spans="4:12" s="207" customFormat="1" ht="28.5" x14ac:dyDescent="0.2">
      <c r="D18" s="221"/>
      <c r="E18" s="57">
        <v>45264</v>
      </c>
      <c r="F18" s="57"/>
      <c r="G18" s="222"/>
      <c r="H18" s="224" t="s">
        <v>23</v>
      </c>
      <c r="I18" s="69">
        <v>847520.3</v>
      </c>
      <c r="J18" s="69"/>
      <c r="K18" s="69">
        <f>K17+I18-J18</f>
        <v>1984131.2839999453</v>
      </c>
    </row>
    <row r="19" spans="4:12" s="207" customFormat="1" ht="28.5" x14ac:dyDescent="0.2">
      <c r="D19" s="221"/>
      <c r="E19" s="57">
        <v>45264</v>
      </c>
      <c r="F19" s="57"/>
      <c r="G19" s="222"/>
      <c r="H19" s="224" t="s">
        <v>23</v>
      </c>
      <c r="I19" s="69"/>
      <c r="J19" s="69">
        <v>847520.3</v>
      </c>
      <c r="K19" s="69">
        <f>K18+I19-J19</f>
        <v>1136610.9839999452</v>
      </c>
    </row>
    <row r="20" spans="4:12" s="207" customFormat="1" ht="27.75" customHeight="1" x14ac:dyDescent="0.2">
      <c r="D20" s="221"/>
      <c r="E20" s="57">
        <v>45268</v>
      </c>
      <c r="F20" s="57"/>
      <c r="G20" s="222"/>
      <c r="H20" s="224" t="s">
        <v>87</v>
      </c>
      <c r="I20" s="69">
        <v>11878.4</v>
      </c>
      <c r="J20" s="69"/>
      <c r="K20" s="69">
        <f t="shared" ref="K20:K53" si="0">K19+I20-J20</f>
        <v>1148489.3839999451</v>
      </c>
    </row>
    <row r="21" spans="4:12" s="207" customFormat="1" ht="28.5" x14ac:dyDescent="0.2">
      <c r="D21" s="221"/>
      <c r="E21" s="57">
        <v>45271</v>
      </c>
      <c r="F21" s="57"/>
      <c r="G21" s="222"/>
      <c r="H21" s="224" t="s">
        <v>27</v>
      </c>
      <c r="I21" s="69">
        <v>26842626.670000002</v>
      </c>
      <c r="J21" s="69"/>
      <c r="K21" s="69">
        <f t="shared" si="0"/>
        <v>27991116.053999946</v>
      </c>
    </row>
    <row r="22" spans="4:12" s="207" customFormat="1" ht="28.5" x14ac:dyDescent="0.2">
      <c r="D22" s="221"/>
      <c r="E22" s="57">
        <v>45274</v>
      </c>
      <c r="F22" s="57"/>
      <c r="G22" s="222"/>
      <c r="H22" s="224" t="s">
        <v>27</v>
      </c>
      <c r="I22" s="69">
        <v>1010358.75</v>
      </c>
      <c r="J22" s="69"/>
      <c r="K22" s="69">
        <f t="shared" si="0"/>
        <v>29001474.803999946</v>
      </c>
    </row>
    <row r="23" spans="4:12" s="207" customFormat="1" ht="28.5" x14ac:dyDescent="0.2">
      <c r="D23" s="221"/>
      <c r="E23" s="57">
        <v>45275</v>
      </c>
      <c r="F23" s="57"/>
      <c r="G23" s="222"/>
      <c r="H23" s="224" t="s">
        <v>23</v>
      </c>
      <c r="I23" s="69">
        <v>9391380.0299999993</v>
      </c>
      <c r="J23" s="69"/>
      <c r="K23" s="69">
        <f t="shared" si="0"/>
        <v>38392854.833999947</v>
      </c>
    </row>
    <row r="24" spans="4:12" s="207" customFormat="1" ht="28.5" x14ac:dyDescent="0.2">
      <c r="D24" s="221"/>
      <c r="E24" s="57">
        <v>45275</v>
      </c>
      <c r="F24" s="57"/>
      <c r="G24" s="222"/>
      <c r="H24" s="224" t="s">
        <v>23</v>
      </c>
      <c r="I24" s="69"/>
      <c r="J24" s="69">
        <v>9391380.0299999993</v>
      </c>
      <c r="K24" s="69">
        <f t="shared" si="0"/>
        <v>29001474.803999946</v>
      </c>
      <c r="L24" s="208"/>
    </row>
    <row r="25" spans="4:12" s="207" customFormat="1" ht="14.25" x14ac:dyDescent="0.2">
      <c r="D25" s="221"/>
      <c r="E25" s="57">
        <v>45275</v>
      </c>
      <c r="F25" s="57"/>
      <c r="G25" s="222">
        <v>9194</v>
      </c>
      <c r="H25" s="224" t="s">
        <v>88</v>
      </c>
      <c r="I25" s="69"/>
      <c r="J25" s="69">
        <v>1853319.68</v>
      </c>
      <c r="K25" s="69">
        <f t="shared" si="0"/>
        <v>27148155.123999946</v>
      </c>
    </row>
    <row r="26" spans="4:12" s="207" customFormat="1" ht="24.75" customHeight="1" x14ac:dyDescent="0.2">
      <c r="D26" s="221"/>
      <c r="E26" s="57">
        <v>45275</v>
      </c>
      <c r="F26" s="57"/>
      <c r="G26" s="222">
        <v>9195</v>
      </c>
      <c r="H26" s="224" t="s">
        <v>88</v>
      </c>
      <c r="I26" s="69"/>
      <c r="J26" s="69">
        <v>166625.72</v>
      </c>
      <c r="K26" s="69">
        <f t="shared" si="0"/>
        <v>26981529.403999947</v>
      </c>
    </row>
    <row r="27" spans="4:12" s="207" customFormat="1" ht="28.5" x14ac:dyDescent="0.2">
      <c r="D27" s="221"/>
      <c r="E27" s="57">
        <v>45279</v>
      </c>
      <c r="F27" s="57"/>
      <c r="G27" s="222"/>
      <c r="H27" s="224" t="s">
        <v>23</v>
      </c>
      <c r="I27" s="69">
        <v>17428189.77</v>
      </c>
      <c r="J27" s="69"/>
      <c r="K27" s="69">
        <f t="shared" si="0"/>
        <v>44409719.17399995</v>
      </c>
    </row>
    <row r="28" spans="4:12" s="207" customFormat="1" ht="28.5" x14ac:dyDescent="0.2">
      <c r="D28" s="221"/>
      <c r="E28" s="57">
        <v>45279</v>
      </c>
      <c r="F28" s="57"/>
      <c r="G28" s="222"/>
      <c r="H28" s="224" t="s">
        <v>23</v>
      </c>
      <c r="I28" s="69"/>
      <c r="J28" s="69">
        <v>17428189.77</v>
      </c>
      <c r="K28" s="69">
        <f t="shared" si="0"/>
        <v>26981529.403999951</v>
      </c>
    </row>
    <row r="29" spans="4:12" s="207" customFormat="1" ht="28.5" x14ac:dyDescent="0.2">
      <c r="D29" s="221"/>
      <c r="E29" s="57">
        <v>45280</v>
      </c>
      <c r="F29" s="57"/>
      <c r="G29" s="222">
        <v>9205</v>
      </c>
      <c r="H29" s="224" t="s">
        <v>89</v>
      </c>
      <c r="I29" s="69"/>
      <c r="J29" s="69">
        <v>100000</v>
      </c>
      <c r="K29" s="69">
        <f t="shared" si="0"/>
        <v>26881529.403999951</v>
      </c>
    </row>
    <row r="30" spans="4:12" s="207" customFormat="1" ht="28.5" x14ac:dyDescent="0.2">
      <c r="D30" s="221"/>
      <c r="E30" s="57">
        <v>45250</v>
      </c>
      <c r="F30" s="57"/>
      <c r="G30" s="222">
        <v>9206</v>
      </c>
      <c r="H30" s="224" t="s">
        <v>44</v>
      </c>
      <c r="I30" s="69"/>
      <c r="J30" s="69">
        <v>11646.4</v>
      </c>
      <c r="K30" s="69">
        <f t="shared" si="0"/>
        <v>26869883.003999952</v>
      </c>
    </row>
    <row r="31" spans="4:12" s="207" customFormat="1" ht="28.5" x14ac:dyDescent="0.2">
      <c r="D31" s="221"/>
      <c r="E31" s="57">
        <v>45280</v>
      </c>
      <c r="F31" s="57"/>
      <c r="G31" s="222">
        <v>9206</v>
      </c>
      <c r="H31" s="223" t="s">
        <v>90</v>
      </c>
      <c r="I31" s="69"/>
      <c r="J31" s="69">
        <v>104817.57</v>
      </c>
      <c r="K31" s="69">
        <f t="shared" si="0"/>
        <v>26765065.433999952</v>
      </c>
    </row>
    <row r="32" spans="4:12" s="207" customFormat="1" ht="28.5" x14ac:dyDescent="0.2">
      <c r="D32" s="221"/>
      <c r="E32" s="57">
        <v>45250</v>
      </c>
      <c r="F32" s="57"/>
      <c r="G32" s="222">
        <v>9207</v>
      </c>
      <c r="H32" s="223" t="s">
        <v>44</v>
      </c>
      <c r="I32" s="69"/>
      <c r="J32" s="69">
        <v>10419.42</v>
      </c>
      <c r="K32" s="69">
        <f t="shared" si="0"/>
        <v>26754646.01399995</v>
      </c>
      <c r="L32" s="208"/>
    </row>
    <row r="33" spans="4:12" s="207" customFormat="1" ht="42.75" x14ac:dyDescent="0.2">
      <c r="D33" s="221"/>
      <c r="E33" s="57">
        <v>45280</v>
      </c>
      <c r="F33" s="57"/>
      <c r="G33" s="222">
        <v>9207</v>
      </c>
      <c r="H33" s="225" t="s">
        <v>91</v>
      </c>
      <c r="I33" s="69"/>
      <c r="J33" s="69">
        <v>187474.43</v>
      </c>
      <c r="K33" s="69">
        <f t="shared" si="0"/>
        <v>26567171.58399995</v>
      </c>
      <c r="L33" s="208"/>
    </row>
    <row r="34" spans="4:12" s="207" customFormat="1" ht="28.5" x14ac:dyDescent="0.2">
      <c r="D34" s="221"/>
      <c r="E34" s="57">
        <v>45250</v>
      </c>
      <c r="F34" s="57"/>
      <c r="G34" s="222">
        <v>9208</v>
      </c>
      <c r="H34" s="225" t="s">
        <v>44</v>
      </c>
      <c r="I34" s="69"/>
      <c r="J34" s="69">
        <v>260267.35</v>
      </c>
      <c r="K34" s="69">
        <f t="shared" si="0"/>
        <v>26306904.233999949</v>
      </c>
      <c r="L34" s="208"/>
    </row>
    <row r="35" spans="4:12" s="207" customFormat="1" ht="28.5" x14ac:dyDescent="0.2">
      <c r="D35" s="221"/>
      <c r="E35" s="57">
        <v>45280</v>
      </c>
      <c r="F35" s="57"/>
      <c r="G35" s="222">
        <v>9208</v>
      </c>
      <c r="H35" s="225" t="s">
        <v>92</v>
      </c>
      <c r="I35" s="69"/>
      <c r="J35" s="69">
        <v>8716754.8600000013</v>
      </c>
      <c r="K35" s="69">
        <f t="shared" si="0"/>
        <v>17590149.373999946</v>
      </c>
      <c r="L35" s="208"/>
    </row>
    <row r="36" spans="4:12" s="207" customFormat="1" ht="28.5" x14ac:dyDescent="0.2">
      <c r="D36" s="221"/>
      <c r="E36" s="57">
        <v>45250</v>
      </c>
      <c r="F36" s="57"/>
      <c r="G36" s="222">
        <v>9209</v>
      </c>
      <c r="H36" s="225" t="s">
        <v>44</v>
      </c>
      <c r="I36" s="69"/>
      <c r="J36" s="69">
        <v>1045787.39</v>
      </c>
      <c r="K36" s="69">
        <f t="shared" si="0"/>
        <v>16544361.983999945</v>
      </c>
      <c r="L36" s="208"/>
    </row>
    <row r="37" spans="4:12" s="207" customFormat="1" ht="28.5" x14ac:dyDescent="0.2">
      <c r="D37" s="221"/>
      <c r="E37" s="57">
        <v>45280</v>
      </c>
      <c r="F37" s="57"/>
      <c r="G37" s="222">
        <v>9209</v>
      </c>
      <c r="H37" s="225" t="s">
        <v>93</v>
      </c>
      <c r="I37" s="69"/>
      <c r="J37" s="69">
        <v>16382402.379999999</v>
      </c>
      <c r="K37" s="69">
        <f t="shared" si="0"/>
        <v>161959.60399994627</v>
      </c>
      <c r="L37" s="208"/>
    </row>
    <row r="38" spans="4:12" s="207" customFormat="1" ht="28.5" x14ac:dyDescent="0.2">
      <c r="D38" s="221"/>
      <c r="E38" s="57">
        <v>45288</v>
      </c>
      <c r="F38" s="57"/>
      <c r="G38" s="222"/>
      <c r="H38" s="225" t="s">
        <v>23</v>
      </c>
      <c r="I38" s="69">
        <v>2019945.4</v>
      </c>
      <c r="J38" s="69"/>
      <c r="K38" s="69">
        <f t="shared" si="0"/>
        <v>2181905.0039999462</v>
      </c>
      <c r="L38" s="208"/>
    </row>
    <row r="39" spans="4:12" s="207" customFormat="1" ht="29.25" thickBot="1" x14ac:dyDescent="0.25">
      <c r="D39" s="221"/>
      <c r="E39" s="57">
        <v>45288</v>
      </c>
      <c r="F39" s="57"/>
      <c r="G39" s="222"/>
      <c r="H39" s="225" t="s">
        <v>23</v>
      </c>
      <c r="I39" s="69"/>
      <c r="J39" s="69">
        <v>2019945.4</v>
      </c>
      <c r="K39" s="69">
        <f t="shared" si="0"/>
        <v>161959.60399994627</v>
      </c>
      <c r="L39" s="208"/>
    </row>
    <row r="40" spans="4:12" s="207" customFormat="1" ht="14.25" hidden="1" x14ac:dyDescent="0.2">
      <c r="D40" s="221"/>
      <c r="E40" s="57"/>
      <c r="F40" s="57"/>
      <c r="G40" s="222"/>
      <c r="H40" s="225"/>
      <c r="I40" s="69"/>
      <c r="J40" s="69"/>
      <c r="K40" s="69">
        <f t="shared" si="0"/>
        <v>161959.60399994627</v>
      </c>
      <c r="L40" s="208"/>
    </row>
    <row r="41" spans="4:12" s="207" customFormat="1" ht="24" hidden="1" customHeight="1" x14ac:dyDescent="0.2">
      <c r="D41" s="221"/>
      <c r="E41" s="57"/>
      <c r="F41" s="57"/>
      <c r="G41" s="222"/>
      <c r="H41" s="225"/>
      <c r="I41" s="69"/>
      <c r="J41" s="69"/>
      <c r="K41" s="69">
        <f t="shared" si="0"/>
        <v>161959.60399994627</v>
      </c>
      <c r="L41" s="208"/>
    </row>
    <row r="42" spans="4:12" s="207" customFormat="1" ht="14.25" hidden="1" x14ac:dyDescent="0.2">
      <c r="D42" s="221"/>
      <c r="E42" s="57"/>
      <c r="F42" s="57"/>
      <c r="G42" s="222"/>
      <c r="H42" s="225"/>
      <c r="I42" s="69"/>
      <c r="J42" s="69"/>
      <c r="K42" s="69">
        <f t="shared" si="0"/>
        <v>161959.60399994627</v>
      </c>
      <c r="L42" s="208"/>
    </row>
    <row r="43" spans="4:12" s="207" customFormat="1" ht="15" hidden="1" thickBot="1" x14ac:dyDescent="0.25">
      <c r="D43" s="221"/>
      <c r="E43" s="57"/>
      <c r="F43" s="57"/>
      <c r="G43" s="222"/>
      <c r="H43" s="225"/>
      <c r="I43" s="69"/>
      <c r="J43" s="69"/>
      <c r="K43" s="69">
        <f t="shared" si="0"/>
        <v>161959.60399994627</v>
      </c>
      <c r="L43" s="208"/>
    </row>
    <row r="44" spans="4:12" s="207" customFormat="1" ht="14.25" hidden="1" x14ac:dyDescent="0.2">
      <c r="D44" s="221"/>
      <c r="E44" s="57"/>
      <c r="F44" s="57"/>
      <c r="G44" s="222"/>
      <c r="H44" s="225"/>
      <c r="I44" s="69"/>
      <c r="J44" s="69"/>
      <c r="K44" s="69" t="e">
        <f>#REF!+I44-J44</f>
        <v>#REF!</v>
      </c>
      <c r="L44" s="208"/>
    </row>
    <row r="45" spans="4:12" s="207" customFormat="1" ht="14.25" hidden="1" x14ac:dyDescent="0.2">
      <c r="D45" s="221"/>
      <c r="E45" s="57"/>
      <c r="F45" s="57"/>
      <c r="G45" s="222"/>
      <c r="H45" s="225"/>
      <c r="I45" s="69"/>
      <c r="J45" s="69"/>
      <c r="K45" s="69" t="e">
        <f t="shared" si="0"/>
        <v>#REF!</v>
      </c>
      <c r="L45" s="208"/>
    </row>
    <row r="46" spans="4:12" s="207" customFormat="1" ht="14.25" hidden="1" x14ac:dyDescent="0.2">
      <c r="D46" s="221"/>
      <c r="E46" s="57"/>
      <c r="F46" s="57"/>
      <c r="G46" s="222"/>
      <c r="H46" s="225"/>
      <c r="I46" s="69"/>
      <c r="J46" s="69"/>
      <c r="K46" s="69" t="e">
        <f t="shared" si="0"/>
        <v>#REF!</v>
      </c>
      <c r="L46" s="208"/>
    </row>
    <row r="47" spans="4:12" s="207" customFormat="1" ht="14.25" hidden="1" x14ac:dyDescent="0.2">
      <c r="D47" s="221"/>
      <c r="E47" s="57"/>
      <c r="F47" s="57"/>
      <c r="G47" s="222"/>
      <c r="H47" s="225"/>
      <c r="I47" s="69"/>
      <c r="J47" s="69"/>
      <c r="K47" s="69" t="e">
        <f t="shared" si="0"/>
        <v>#REF!</v>
      </c>
      <c r="L47" s="208"/>
    </row>
    <row r="48" spans="4:12" s="207" customFormat="1" ht="14.25" hidden="1" x14ac:dyDescent="0.2">
      <c r="D48" s="221"/>
      <c r="E48" s="57"/>
      <c r="F48" s="57"/>
      <c r="G48" s="222"/>
      <c r="H48" s="225"/>
      <c r="I48" s="69"/>
      <c r="J48" s="69"/>
      <c r="K48" s="69" t="e">
        <f t="shared" si="0"/>
        <v>#REF!</v>
      </c>
      <c r="L48" s="208"/>
    </row>
    <row r="49" spans="4:97" s="207" customFormat="1" ht="14.25" hidden="1" x14ac:dyDescent="0.2">
      <c r="D49" s="221"/>
      <c r="E49" s="57"/>
      <c r="F49" s="57"/>
      <c r="G49" s="222"/>
      <c r="H49" s="225"/>
      <c r="I49" s="69"/>
      <c r="J49" s="69"/>
      <c r="K49" s="69" t="e">
        <f t="shared" si="0"/>
        <v>#REF!</v>
      </c>
      <c r="L49" s="208"/>
    </row>
    <row r="50" spans="4:97" s="207" customFormat="1" ht="14.25" hidden="1" x14ac:dyDescent="0.2">
      <c r="D50" s="221"/>
      <c r="E50" s="57"/>
      <c r="F50" s="57"/>
      <c r="G50" s="222"/>
      <c r="H50" s="225"/>
      <c r="I50" s="69"/>
      <c r="J50" s="69"/>
      <c r="K50" s="69" t="e">
        <f t="shared" si="0"/>
        <v>#REF!</v>
      </c>
      <c r="L50" s="208"/>
    </row>
    <row r="51" spans="4:97" s="207" customFormat="1" ht="14.25" hidden="1" x14ac:dyDescent="0.2">
      <c r="D51" s="221"/>
      <c r="E51" s="57"/>
      <c r="F51" s="57"/>
      <c r="G51" s="222"/>
      <c r="H51" s="225"/>
      <c r="I51" s="69"/>
      <c r="J51" s="69"/>
      <c r="K51" s="69" t="e">
        <f t="shared" si="0"/>
        <v>#REF!</v>
      </c>
      <c r="L51" s="208"/>
    </row>
    <row r="52" spans="4:97" s="207" customFormat="1" ht="14.25" hidden="1" x14ac:dyDescent="0.2">
      <c r="D52" s="221"/>
      <c r="E52" s="57"/>
      <c r="F52" s="57"/>
      <c r="G52" s="222"/>
      <c r="H52" s="225"/>
      <c r="I52" s="69"/>
      <c r="J52" s="69"/>
      <c r="K52" s="69" t="e">
        <f t="shared" si="0"/>
        <v>#REF!</v>
      </c>
      <c r="L52" s="208"/>
    </row>
    <row r="53" spans="4:97" s="207" customFormat="1" ht="15" hidden="1" thickBot="1" x14ac:dyDescent="0.25">
      <c r="D53" s="221"/>
      <c r="E53" s="57"/>
      <c r="F53" s="57"/>
      <c r="G53" s="222"/>
      <c r="H53" s="225"/>
      <c r="I53" s="69"/>
      <c r="J53" s="69"/>
      <c r="K53" s="69" t="e">
        <f t="shared" si="0"/>
        <v>#REF!</v>
      </c>
      <c r="L53" s="208"/>
    </row>
    <row r="54" spans="4:97" s="198" customFormat="1" ht="15" thickBot="1" x14ac:dyDescent="0.25">
      <c r="D54" s="251" t="s">
        <v>8</v>
      </c>
      <c r="E54" s="252"/>
      <c r="F54" s="252"/>
      <c r="G54" s="252"/>
      <c r="H54" s="252"/>
      <c r="I54" s="226">
        <f>SUM(I15:I53)</f>
        <v>79661621.200000003</v>
      </c>
      <c r="J54" s="226">
        <f>SUM(J15:J53)</f>
        <v>81483792.879999995</v>
      </c>
      <c r="K54" s="227">
        <f>+K14+I54-J54</f>
        <v>161959.60399995744</v>
      </c>
      <c r="L54" s="209">
        <f>+K54-'[1]CTA. NOMINA 2000'!$G$943</f>
        <v>1.1175870895385742E-8</v>
      </c>
      <c r="P54" s="206"/>
      <c r="Q54" s="206"/>
      <c r="R54" s="206"/>
      <c r="S54" s="206"/>
      <c r="T54" s="206"/>
      <c r="U54" s="206"/>
      <c r="V54" s="206"/>
      <c r="W54" s="206"/>
      <c r="X54" s="206"/>
      <c r="Y54" s="206"/>
      <c r="Z54" s="206"/>
      <c r="AA54" s="206"/>
      <c r="AB54" s="206"/>
      <c r="AC54" s="206"/>
      <c r="AD54" s="206"/>
      <c r="AE54" s="206"/>
      <c r="AF54" s="206"/>
      <c r="AG54" s="206"/>
      <c r="AH54" s="206"/>
      <c r="AI54" s="206"/>
      <c r="AJ54" s="206"/>
      <c r="AK54" s="206"/>
      <c r="AL54" s="206"/>
      <c r="AM54" s="206"/>
      <c r="AN54" s="206"/>
      <c r="AO54" s="206"/>
      <c r="AP54" s="206"/>
      <c r="AQ54" s="206"/>
      <c r="AR54" s="206"/>
      <c r="AS54" s="206"/>
      <c r="AT54" s="206"/>
      <c r="AU54" s="206"/>
      <c r="AV54" s="206"/>
      <c r="AW54" s="206"/>
      <c r="AX54" s="206"/>
      <c r="AY54" s="206"/>
      <c r="AZ54" s="206"/>
      <c r="BA54" s="206"/>
      <c r="BB54" s="206"/>
      <c r="BC54" s="206"/>
      <c r="BD54" s="206"/>
      <c r="BE54" s="206"/>
      <c r="BF54" s="206"/>
      <c r="BG54" s="206"/>
      <c r="BH54" s="206"/>
      <c r="BI54" s="206"/>
      <c r="BJ54" s="206"/>
      <c r="BK54" s="206"/>
      <c r="BL54" s="206"/>
      <c r="BM54" s="206"/>
      <c r="BN54" s="206"/>
      <c r="BO54" s="206"/>
      <c r="BP54" s="206"/>
      <c r="BQ54" s="206"/>
      <c r="BR54" s="206"/>
      <c r="BS54" s="206"/>
      <c r="BT54" s="206"/>
      <c r="BU54" s="206"/>
      <c r="BV54" s="206"/>
      <c r="BW54" s="206"/>
      <c r="BX54" s="206"/>
      <c r="BY54" s="206"/>
      <c r="BZ54" s="206"/>
      <c r="CA54" s="206"/>
      <c r="CB54" s="206"/>
      <c r="CC54" s="206"/>
      <c r="CD54" s="206"/>
      <c r="CE54" s="206"/>
      <c r="CF54" s="206"/>
      <c r="CG54" s="206"/>
      <c r="CH54" s="206"/>
      <c r="CI54" s="206"/>
      <c r="CJ54" s="206"/>
      <c r="CK54" s="206"/>
      <c r="CL54" s="206"/>
      <c r="CM54" s="206"/>
      <c r="CN54" s="206"/>
      <c r="CO54" s="206"/>
      <c r="CP54" s="206"/>
      <c r="CQ54" s="206"/>
      <c r="CR54" s="206"/>
      <c r="CS54" s="206"/>
    </row>
    <row r="55" spans="4:97" s="198" customFormat="1" ht="14.25" x14ac:dyDescent="0.2">
      <c r="D55" s="231"/>
      <c r="E55" s="231"/>
      <c r="F55" s="231"/>
      <c r="G55" s="231"/>
      <c r="H55" s="231"/>
      <c r="I55" s="232"/>
      <c r="J55" s="232"/>
      <c r="K55" s="82"/>
      <c r="L55" s="209"/>
      <c r="P55" s="206"/>
      <c r="Q55" s="206"/>
      <c r="R55" s="206"/>
      <c r="S55" s="206"/>
      <c r="T55" s="206"/>
      <c r="U55" s="206"/>
      <c r="V55" s="206"/>
      <c r="W55" s="206"/>
      <c r="X55" s="206"/>
      <c r="Y55" s="206"/>
      <c r="Z55" s="206"/>
      <c r="AA55" s="206"/>
      <c r="AB55" s="206"/>
      <c r="AC55" s="206"/>
      <c r="AD55" s="206"/>
      <c r="AE55" s="206"/>
      <c r="AF55" s="206"/>
      <c r="AG55" s="206"/>
      <c r="AH55" s="206"/>
      <c r="AI55" s="206"/>
      <c r="AJ55" s="206"/>
      <c r="AK55" s="206"/>
      <c r="AL55" s="206"/>
      <c r="AM55" s="206"/>
      <c r="AN55" s="206"/>
      <c r="AO55" s="206"/>
      <c r="AP55" s="206"/>
      <c r="AQ55" s="206"/>
      <c r="AR55" s="206"/>
      <c r="AS55" s="206"/>
      <c r="AT55" s="206"/>
      <c r="AU55" s="206"/>
      <c r="AV55" s="206"/>
      <c r="AW55" s="206"/>
      <c r="AX55" s="206"/>
      <c r="AY55" s="206"/>
      <c r="AZ55" s="206"/>
      <c r="BA55" s="206"/>
      <c r="BB55" s="206"/>
      <c r="BC55" s="206"/>
      <c r="BD55" s="206"/>
      <c r="BE55" s="206"/>
      <c r="BF55" s="206"/>
      <c r="BG55" s="206"/>
      <c r="BH55" s="206"/>
      <c r="BI55" s="206"/>
      <c r="BJ55" s="206"/>
      <c r="BK55" s="206"/>
      <c r="BL55" s="206"/>
      <c r="BM55" s="206"/>
      <c r="BN55" s="206"/>
      <c r="BO55" s="206"/>
      <c r="BP55" s="206"/>
      <c r="BQ55" s="206"/>
      <c r="BR55" s="206"/>
      <c r="BS55" s="206"/>
      <c r="BT55" s="206"/>
      <c r="BU55" s="206"/>
      <c r="BV55" s="206"/>
      <c r="BW55" s="206"/>
      <c r="BX55" s="206"/>
      <c r="BY55" s="206"/>
      <c r="BZ55" s="206"/>
      <c r="CA55" s="206"/>
      <c r="CB55" s="206"/>
      <c r="CC55" s="206"/>
      <c r="CD55" s="206"/>
      <c r="CE55" s="206"/>
      <c r="CF55" s="206"/>
      <c r="CG55" s="206"/>
      <c r="CH55" s="206"/>
      <c r="CI55" s="206"/>
      <c r="CJ55" s="206"/>
      <c r="CK55" s="206"/>
      <c r="CL55" s="206"/>
      <c r="CM55" s="206"/>
      <c r="CN55" s="206"/>
      <c r="CO55" s="206"/>
      <c r="CP55" s="206"/>
      <c r="CQ55" s="206"/>
      <c r="CR55" s="206"/>
      <c r="CS55" s="206"/>
    </row>
    <row r="56" spans="4:97" s="198" customFormat="1" ht="14.25" x14ac:dyDescent="0.2">
      <c r="D56" s="82"/>
      <c r="E56" s="82"/>
      <c r="F56" s="82"/>
      <c r="G56" s="82"/>
      <c r="H56" s="82"/>
      <c r="I56" s="82"/>
      <c r="J56" s="82"/>
      <c r="K56" s="82"/>
      <c r="L56" s="209"/>
      <c r="P56" s="206"/>
      <c r="Q56" s="206"/>
      <c r="R56" s="206"/>
      <c r="S56" s="206"/>
      <c r="T56" s="206"/>
      <c r="U56" s="206"/>
      <c r="V56" s="206"/>
      <c r="W56" s="206"/>
      <c r="X56" s="206"/>
      <c r="Y56" s="206"/>
      <c r="Z56" s="206"/>
      <c r="AA56" s="206"/>
      <c r="AB56" s="206"/>
      <c r="AC56" s="206"/>
      <c r="AD56" s="206"/>
      <c r="AE56" s="206"/>
      <c r="AF56" s="206"/>
      <c r="AG56" s="206"/>
      <c r="AH56" s="206"/>
      <c r="AI56" s="206"/>
      <c r="AJ56" s="206"/>
      <c r="AK56" s="206"/>
      <c r="AL56" s="206"/>
      <c r="AM56" s="206"/>
      <c r="AN56" s="206"/>
      <c r="AO56" s="206"/>
      <c r="AP56" s="206"/>
      <c r="AQ56" s="206"/>
      <c r="AR56" s="206"/>
      <c r="AS56" s="206"/>
      <c r="AT56" s="206"/>
      <c r="AU56" s="206"/>
      <c r="AV56" s="206"/>
      <c r="AW56" s="206"/>
      <c r="AX56" s="206"/>
      <c r="AY56" s="206"/>
      <c r="AZ56" s="206"/>
      <c r="BA56" s="206"/>
      <c r="BB56" s="206"/>
      <c r="BC56" s="206"/>
      <c r="BD56" s="206"/>
      <c r="BE56" s="206"/>
      <c r="BF56" s="206"/>
      <c r="BG56" s="206"/>
      <c r="BH56" s="206"/>
      <c r="BI56" s="206"/>
      <c r="BJ56" s="206"/>
      <c r="BK56" s="206"/>
      <c r="BL56" s="206"/>
      <c r="BM56" s="206"/>
      <c r="BN56" s="206"/>
      <c r="BO56" s="206"/>
      <c r="BP56" s="206"/>
      <c r="BQ56" s="206"/>
      <c r="BR56" s="206"/>
      <c r="BS56" s="206"/>
      <c r="BT56" s="206"/>
      <c r="BU56" s="206"/>
      <c r="BV56" s="206"/>
      <c r="BW56" s="206"/>
      <c r="BX56" s="206"/>
      <c r="BY56" s="206"/>
      <c r="BZ56" s="206"/>
      <c r="CA56" s="206"/>
      <c r="CB56" s="206"/>
      <c r="CC56" s="206"/>
      <c r="CD56" s="206"/>
      <c r="CE56" s="206"/>
      <c r="CF56" s="206"/>
      <c r="CG56" s="206"/>
      <c r="CH56" s="206"/>
      <c r="CI56" s="206"/>
      <c r="CJ56" s="206"/>
      <c r="CK56" s="206"/>
      <c r="CL56" s="206"/>
      <c r="CM56" s="206"/>
      <c r="CN56" s="206"/>
      <c r="CO56" s="206"/>
      <c r="CP56" s="206"/>
      <c r="CQ56" s="206"/>
      <c r="CR56" s="206"/>
      <c r="CS56" s="206"/>
    </row>
    <row r="57" spans="4:97" s="198" customFormat="1" ht="14.25" x14ac:dyDescent="0.2">
      <c r="D57" s="82"/>
      <c r="E57" s="82"/>
      <c r="F57" s="82"/>
      <c r="G57" s="82"/>
      <c r="H57" s="82"/>
      <c r="I57" s="82"/>
      <c r="J57" s="82"/>
      <c r="K57" s="82"/>
      <c r="L57" s="209"/>
      <c r="P57" s="206"/>
      <c r="Q57" s="206"/>
      <c r="R57" s="206"/>
      <c r="S57" s="206"/>
      <c r="T57" s="206"/>
      <c r="U57" s="206"/>
      <c r="V57" s="206"/>
      <c r="W57" s="206"/>
      <c r="X57" s="206"/>
      <c r="Y57" s="206"/>
      <c r="Z57" s="206"/>
      <c r="AA57" s="206"/>
      <c r="AB57" s="206"/>
      <c r="AC57" s="206"/>
      <c r="AD57" s="206"/>
      <c r="AE57" s="206"/>
      <c r="AF57" s="206"/>
      <c r="AG57" s="206"/>
      <c r="AH57" s="206"/>
      <c r="AI57" s="206"/>
      <c r="AJ57" s="206"/>
      <c r="AK57" s="206"/>
      <c r="AL57" s="206"/>
      <c r="AM57" s="206"/>
      <c r="AN57" s="206"/>
      <c r="AO57" s="206"/>
      <c r="AP57" s="206"/>
      <c r="AQ57" s="206"/>
      <c r="AR57" s="206"/>
      <c r="AS57" s="206"/>
      <c r="AT57" s="206"/>
      <c r="AU57" s="206"/>
      <c r="AV57" s="206"/>
      <c r="AW57" s="206"/>
      <c r="AX57" s="206"/>
      <c r="AY57" s="206"/>
      <c r="AZ57" s="206"/>
      <c r="BA57" s="206"/>
      <c r="BB57" s="206"/>
      <c r="BC57" s="206"/>
      <c r="BD57" s="206"/>
      <c r="BE57" s="206"/>
      <c r="BF57" s="206"/>
      <c r="BG57" s="206"/>
      <c r="BH57" s="206"/>
      <c r="BI57" s="206"/>
      <c r="BJ57" s="206"/>
      <c r="BK57" s="206"/>
      <c r="BL57" s="206"/>
      <c r="BM57" s="206"/>
      <c r="BN57" s="206"/>
      <c r="BO57" s="206"/>
      <c r="BP57" s="206"/>
      <c r="BQ57" s="206"/>
      <c r="BR57" s="206"/>
      <c r="BS57" s="206"/>
      <c r="BT57" s="206"/>
      <c r="BU57" s="206"/>
      <c r="BV57" s="206"/>
      <c r="BW57" s="206"/>
      <c r="BX57" s="206"/>
      <c r="BY57" s="206"/>
      <c r="BZ57" s="206"/>
      <c r="CA57" s="206"/>
      <c r="CB57" s="206"/>
      <c r="CC57" s="206"/>
      <c r="CD57" s="206"/>
      <c r="CE57" s="206"/>
      <c r="CF57" s="206"/>
      <c r="CG57" s="206"/>
      <c r="CH57" s="206"/>
      <c r="CI57" s="206"/>
      <c r="CJ57" s="206"/>
      <c r="CK57" s="206"/>
      <c r="CL57" s="206"/>
      <c r="CM57" s="206"/>
      <c r="CN57" s="206"/>
      <c r="CO57" s="206"/>
      <c r="CP57" s="206"/>
      <c r="CQ57" s="206"/>
      <c r="CR57" s="206"/>
      <c r="CS57" s="206"/>
    </row>
    <row r="58" spans="4:97" s="198" customFormat="1" ht="14.25" x14ac:dyDescent="0.2">
      <c r="D58" s="82"/>
      <c r="E58" s="82"/>
      <c r="F58" s="82"/>
      <c r="G58" s="82"/>
      <c r="H58" s="82"/>
      <c r="I58" s="82"/>
      <c r="J58" s="82"/>
      <c r="K58" s="82"/>
      <c r="L58" s="209"/>
      <c r="P58" s="206"/>
      <c r="Q58" s="206"/>
      <c r="R58" s="206"/>
      <c r="S58" s="206"/>
      <c r="T58" s="206"/>
      <c r="U58" s="206"/>
      <c r="V58" s="206"/>
      <c r="W58" s="206"/>
      <c r="X58" s="206"/>
      <c r="Y58" s="206"/>
      <c r="Z58" s="206"/>
      <c r="AA58" s="206"/>
      <c r="AB58" s="206"/>
      <c r="AC58" s="206"/>
      <c r="AD58" s="206"/>
      <c r="AE58" s="206"/>
      <c r="AF58" s="206"/>
      <c r="AG58" s="206"/>
      <c r="AH58" s="206"/>
      <c r="AI58" s="206"/>
      <c r="AJ58" s="206"/>
      <c r="AK58" s="206"/>
      <c r="AL58" s="206"/>
      <c r="AM58" s="206"/>
      <c r="AN58" s="206"/>
      <c r="AO58" s="206"/>
      <c r="AP58" s="206"/>
      <c r="AQ58" s="206"/>
      <c r="AR58" s="206"/>
      <c r="AS58" s="206"/>
      <c r="AT58" s="206"/>
      <c r="AU58" s="206"/>
      <c r="AV58" s="206"/>
      <c r="AW58" s="206"/>
      <c r="AX58" s="206"/>
      <c r="AY58" s="206"/>
      <c r="AZ58" s="206"/>
      <c r="BA58" s="206"/>
      <c r="BB58" s="206"/>
      <c r="BC58" s="206"/>
      <c r="BD58" s="206"/>
      <c r="BE58" s="206"/>
      <c r="BF58" s="206"/>
      <c r="BG58" s="206"/>
      <c r="BH58" s="206"/>
      <c r="BI58" s="206"/>
      <c r="BJ58" s="206"/>
      <c r="BK58" s="206"/>
      <c r="BL58" s="206"/>
      <c r="BM58" s="206"/>
      <c r="BN58" s="206"/>
      <c r="BO58" s="206"/>
      <c r="BP58" s="206"/>
      <c r="BQ58" s="206"/>
      <c r="BR58" s="206"/>
      <c r="BS58" s="206"/>
      <c r="BT58" s="206"/>
      <c r="BU58" s="206"/>
      <c r="BV58" s="206"/>
      <c r="BW58" s="206"/>
      <c r="BX58" s="206"/>
      <c r="BY58" s="206"/>
      <c r="BZ58" s="206"/>
      <c r="CA58" s="206"/>
      <c r="CB58" s="206"/>
      <c r="CC58" s="206"/>
      <c r="CD58" s="206"/>
      <c r="CE58" s="206"/>
      <c r="CF58" s="206"/>
      <c r="CG58" s="206"/>
      <c r="CH58" s="206"/>
      <c r="CI58" s="206"/>
      <c r="CJ58" s="206"/>
      <c r="CK58" s="206"/>
      <c r="CL58" s="206"/>
      <c r="CM58" s="206"/>
      <c r="CN58" s="206"/>
      <c r="CO58" s="206"/>
      <c r="CP58" s="206"/>
      <c r="CQ58" s="206"/>
      <c r="CR58" s="206"/>
      <c r="CS58" s="206"/>
    </row>
    <row r="59" spans="4:97" s="198" customFormat="1" ht="14.25" x14ac:dyDescent="0.2">
      <c r="D59" s="82"/>
      <c r="E59" s="82"/>
      <c r="F59" s="82"/>
      <c r="G59" s="82"/>
      <c r="H59" s="82"/>
      <c r="I59" s="82"/>
      <c r="J59" s="82"/>
      <c r="K59" s="82"/>
      <c r="L59" s="209"/>
      <c r="P59" s="206"/>
      <c r="Q59" s="206"/>
      <c r="R59" s="206"/>
      <c r="S59" s="206"/>
      <c r="T59" s="206"/>
      <c r="U59" s="206"/>
      <c r="V59" s="206"/>
      <c r="W59" s="206"/>
      <c r="X59" s="206"/>
      <c r="Y59" s="206"/>
      <c r="Z59" s="206"/>
      <c r="AA59" s="206"/>
      <c r="AB59" s="206"/>
      <c r="AC59" s="206"/>
      <c r="AD59" s="206"/>
      <c r="AE59" s="206"/>
      <c r="AF59" s="206"/>
      <c r="AG59" s="206"/>
      <c r="AH59" s="206"/>
      <c r="AI59" s="206"/>
      <c r="AJ59" s="206"/>
      <c r="AK59" s="206"/>
      <c r="AL59" s="206"/>
      <c r="AM59" s="206"/>
      <c r="AN59" s="206"/>
      <c r="AO59" s="206"/>
      <c r="AP59" s="206"/>
      <c r="AQ59" s="206"/>
      <c r="AR59" s="206"/>
      <c r="AS59" s="206"/>
      <c r="AT59" s="206"/>
      <c r="AU59" s="206"/>
      <c r="AV59" s="206"/>
      <c r="AW59" s="206"/>
      <c r="AX59" s="206"/>
      <c r="AY59" s="206"/>
      <c r="AZ59" s="206"/>
      <c r="BA59" s="206"/>
      <c r="BB59" s="206"/>
      <c r="BC59" s="206"/>
      <c r="BD59" s="206"/>
      <c r="BE59" s="206"/>
      <c r="BF59" s="206"/>
      <c r="BG59" s="206"/>
      <c r="BH59" s="206"/>
      <c r="BI59" s="206"/>
      <c r="BJ59" s="206"/>
      <c r="BK59" s="206"/>
      <c r="BL59" s="206"/>
      <c r="BM59" s="206"/>
      <c r="BN59" s="206"/>
      <c r="BO59" s="206"/>
      <c r="BP59" s="206"/>
      <c r="BQ59" s="206"/>
      <c r="BR59" s="206"/>
      <c r="BS59" s="206"/>
      <c r="BT59" s="206"/>
      <c r="BU59" s="206"/>
      <c r="BV59" s="206"/>
      <c r="BW59" s="206"/>
      <c r="BX59" s="206"/>
      <c r="BY59" s="206"/>
      <c r="BZ59" s="206"/>
      <c r="CA59" s="206"/>
      <c r="CB59" s="206"/>
      <c r="CC59" s="206"/>
      <c r="CD59" s="206"/>
      <c r="CE59" s="206"/>
      <c r="CF59" s="206"/>
      <c r="CG59" s="206"/>
      <c r="CH59" s="206"/>
      <c r="CI59" s="206"/>
      <c r="CJ59" s="206"/>
      <c r="CK59" s="206"/>
      <c r="CL59" s="206"/>
      <c r="CM59" s="206"/>
      <c r="CN59" s="206"/>
      <c r="CO59" s="206"/>
      <c r="CP59" s="206"/>
      <c r="CQ59" s="206"/>
      <c r="CR59" s="206"/>
      <c r="CS59" s="206"/>
    </row>
    <row r="60" spans="4:97" s="198" customFormat="1" ht="15" x14ac:dyDescent="0.2">
      <c r="D60" s="228"/>
      <c r="E60" s="229" t="s">
        <v>37</v>
      </c>
      <c r="F60" s="229"/>
      <c r="G60" s="228"/>
      <c r="H60" s="230" t="s">
        <v>39</v>
      </c>
      <c r="I60" s="228"/>
      <c r="J60" s="229" t="s">
        <v>38</v>
      </c>
      <c r="K60" s="228"/>
      <c r="P60" s="206"/>
      <c r="Q60" s="206"/>
      <c r="R60" s="206"/>
      <c r="S60" s="206"/>
      <c r="T60" s="206"/>
      <c r="U60" s="206"/>
      <c r="V60" s="206"/>
      <c r="W60" s="206"/>
      <c r="X60" s="206"/>
      <c r="Y60" s="206"/>
      <c r="Z60" s="206"/>
      <c r="AA60" s="206"/>
      <c r="AB60" s="206"/>
      <c r="AC60" s="206"/>
      <c r="AD60" s="206"/>
      <c r="AE60" s="206"/>
      <c r="AF60" s="206"/>
      <c r="AG60" s="206"/>
      <c r="AH60" s="206"/>
      <c r="AI60" s="206"/>
      <c r="AJ60" s="206"/>
      <c r="AK60" s="206"/>
      <c r="AL60" s="206"/>
      <c r="AM60" s="206"/>
      <c r="AN60" s="206"/>
      <c r="AO60" s="206"/>
      <c r="AP60" s="206"/>
      <c r="AQ60" s="206"/>
      <c r="AR60" s="206"/>
      <c r="AS60" s="206"/>
      <c r="AT60" s="206"/>
      <c r="AU60" s="206"/>
      <c r="AV60" s="206"/>
      <c r="AW60" s="206"/>
      <c r="AX60" s="206"/>
      <c r="AY60" s="206"/>
      <c r="AZ60" s="206"/>
      <c r="BA60" s="206"/>
      <c r="BB60" s="206"/>
      <c r="BC60" s="206"/>
      <c r="BD60" s="206"/>
      <c r="BE60" s="206"/>
      <c r="BF60" s="206"/>
      <c r="BG60" s="206"/>
      <c r="BH60" s="206"/>
      <c r="BI60" s="206"/>
      <c r="BJ60" s="206"/>
      <c r="BK60" s="206"/>
      <c r="BL60" s="206"/>
      <c r="BM60" s="206"/>
      <c r="BN60" s="206"/>
      <c r="BO60" s="206"/>
      <c r="BP60" s="206"/>
      <c r="BQ60" s="206"/>
      <c r="BR60" s="206"/>
      <c r="BS60" s="206"/>
      <c r="BT60" s="206"/>
      <c r="BU60" s="206"/>
      <c r="BV60" s="206"/>
      <c r="BW60" s="206"/>
      <c r="BX60" s="206"/>
      <c r="BY60" s="206"/>
      <c r="BZ60" s="206"/>
      <c r="CA60" s="206"/>
      <c r="CB60" s="206"/>
      <c r="CC60" s="206"/>
      <c r="CD60" s="206"/>
      <c r="CE60" s="206"/>
      <c r="CF60" s="206"/>
      <c r="CG60" s="206"/>
      <c r="CH60" s="206"/>
      <c r="CI60" s="206"/>
      <c r="CJ60" s="206"/>
      <c r="CK60" s="206"/>
      <c r="CL60" s="206"/>
      <c r="CM60" s="206"/>
      <c r="CN60" s="206"/>
      <c r="CO60" s="206"/>
      <c r="CP60" s="206"/>
      <c r="CQ60" s="206"/>
      <c r="CR60" s="206"/>
      <c r="CS60" s="206"/>
    </row>
    <row r="61" spans="4:97" s="198" customFormat="1" ht="15" x14ac:dyDescent="0.2">
      <c r="D61" s="228"/>
      <c r="E61" s="229" t="s">
        <v>30</v>
      </c>
      <c r="F61" s="229"/>
      <c r="G61" s="228"/>
      <c r="H61" s="229" t="s">
        <v>31</v>
      </c>
      <c r="I61" s="228"/>
      <c r="J61" s="229" t="s">
        <v>35</v>
      </c>
      <c r="K61" s="228"/>
      <c r="P61" s="206"/>
      <c r="Q61" s="206"/>
      <c r="R61" s="206"/>
      <c r="S61" s="206"/>
      <c r="T61" s="206"/>
      <c r="U61" s="206"/>
      <c r="V61" s="206"/>
      <c r="W61" s="206"/>
      <c r="X61" s="206"/>
      <c r="Y61" s="206"/>
      <c r="Z61" s="206"/>
      <c r="AA61" s="206"/>
      <c r="AB61" s="206"/>
      <c r="AC61" s="206"/>
      <c r="AD61" s="206"/>
      <c r="AE61" s="206"/>
      <c r="AF61" s="206"/>
      <c r="AG61" s="206"/>
      <c r="AH61" s="206"/>
      <c r="AI61" s="206"/>
      <c r="AJ61" s="206"/>
      <c r="AK61" s="206"/>
      <c r="AL61" s="206"/>
      <c r="AM61" s="206"/>
      <c r="AN61" s="206"/>
      <c r="AO61" s="206"/>
      <c r="AP61" s="206"/>
      <c r="AQ61" s="206"/>
      <c r="AR61" s="206"/>
      <c r="AS61" s="206"/>
      <c r="AT61" s="206"/>
      <c r="AU61" s="206"/>
      <c r="AV61" s="206"/>
      <c r="AW61" s="206"/>
      <c r="AX61" s="206"/>
      <c r="AY61" s="206"/>
      <c r="AZ61" s="206"/>
      <c r="BA61" s="206"/>
      <c r="BB61" s="206"/>
      <c r="BC61" s="206"/>
      <c r="BD61" s="206"/>
      <c r="BE61" s="206"/>
      <c r="BF61" s="206"/>
      <c r="BG61" s="206"/>
      <c r="BH61" s="206"/>
      <c r="BI61" s="206"/>
      <c r="BJ61" s="206"/>
      <c r="BK61" s="206"/>
      <c r="BL61" s="206"/>
      <c r="BM61" s="206"/>
      <c r="BN61" s="206"/>
      <c r="BO61" s="206"/>
      <c r="BP61" s="206"/>
      <c r="BQ61" s="206"/>
      <c r="BR61" s="206"/>
      <c r="BS61" s="206"/>
      <c r="BT61" s="206"/>
      <c r="BU61" s="206"/>
      <c r="BV61" s="206"/>
      <c r="BW61" s="206"/>
      <c r="BX61" s="206"/>
      <c r="BY61" s="206"/>
      <c r="BZ61" s="206"/>
      <c r="CA61" s="206"/>
      <c r="CB61" s="206"/>
      <c r="CC61" s="206"/>
      <c r="CD61" s="206"/>
      <c r="CE61" s="206"/>
      <c r="CF61" s="206"/>
      <c r="CG61" s="206"/>
      <c r="CH61" s="206"/>
      <c r="CI61" s="206"/>
      <c r="CJ61" s="206"/>
      <c r="CK61" s="206"/>
      <c r="CL61" s="206"/>
      <c r="CM61" s="206"/>
      <c r="CN61" s="206"/>
      <c r="CO61" s="206"/>
      <c r="CP61" s="206"/>
      <c r="CQ61" s="206"/>
      <c r="CR61" s="206"/>
      <c r="CS61" s="206"/>
    </row>
    <row r="62" spans="4:97" s="198" customFormat="1" ht="15" x14ac:dyDescent="0.2">
      <c r="D62" s="228"/>
      <c r="E62" s="229" t="s">
        <v>32</v>
      </c>
      <c r="F62" s="229"/>
      <c r="G62" s="228"/>
      <c r="H62" s="229" t="s">
        <v>63</v>
      </c>
      <c r="I62" s="228"/>
      <c r="J62" s="229" t="s">
        <v>42</v>
      </c>
      <c r="K62" s="228"/>
      <c r="P62" s="206"/>
      <c r="Q62" s="206"/>
      <c r="R62" s="206"/>
      <c r="S62" s="206"/>
      <c r="T62" s="206"/>
      <c r="U62" s="206"/>
      <c r="V62" s="206"/>
      <c r="W62" s="206"/>
      <c r="X62" s="206"/>
      <c r="Y62" s="206"/>
      <c r="Z62" s="206"/>
      <c r="AA62" s="206"/>
      <c r="AB62" s="206"/>
      <c r="AC62" s="206"/>
      <c r="AD62" s="206"/>
      <c r="AE62" s="206"/>
      <c r="AF62" s="206"/>
      <c r="AG62" s="206"/>
      <c r="AH62" s="206"/>
      <c r="AI62" s="206"/>
      <c r="AJ62" s="206"/>
      <c r="AK62" s="206"/>
      <c r="AL62" s="206"/>
      <c r="AM62" s="206"/>
      <c r="AN62" s="206"/>
      <c r="AO62" s="206"/>
      <c r="AP62" s="206"/>
      <c r="AQ62" s="206"/>
      <c r="AR62" s="206"/>
      <c r="AS62" s="206"/>
      <c r="AT62" s="206"/>
      <c r="AU62" s="206"/>
      <c r="AV62" s="206"/>
      <c r="AW62" s="206"/>
      <c r="AX62" s="206"/>
      <c r="AY62" s="206"/>
      <c r="AZ62" s="206"/>
      <c r="BA62" s="206"/>
      <c r="BB62" s="206"/>
      <c r="BC62" s="206"/>
      <c r="BD62" s="206"/>
      <c r="BE62" s="206"/>
      <c r="BF62" s="206"/>
      <c r="BG62" s="206"/>
      <c r="BH62" s="206"/>
      <c r="BI62" s="206"/>
      <c r="BJ62" s="206"/>
      <c r="BK62" s="206"/>
      <c r="BL62" s="206"/>
      <c r="BM62" s="206"/>
      <c r="BN62" s="206"/>
      <c r="BO62" s="206"/>
      <c r="BP62" s="206"/>
      <c r="BQ62" s="206"/>
      <c r="BR62" s="206"/>
      <c r="BS62" s="206"/>
      <c r="BT62" s="206"/>
      <c r="BU62" s="206"/>
      <c r="BV62" s="206"/>
      <c r="BW62" s="206"/>
      <c r="BX62" s="206"/>
      <c r="BY62" s="206"/>
      <c r="BZ62" s="206"/>
      <c r="CA62" s="206"/>
      <c r="CB62" s="206"/>
      <c r="CC62" s="206"/>
      <c r="CD62" s="206"/>
      <c r="CE62" s="206"/>
      <c r="CF62" s="206"/>
      <c r="CG62" s="206"/>
      <c r="CH62" s="206"/>
      <c r="CI62" s="206"/>
      <c r="CJ62" s="206"/>
      <c r="CK62" s="206"/>
      <c r="CL62" s="206"/>
      <c r="CM62" s="206"/>
      <c r="CN62" s="206"/>
      <c r="CO62" s="206"/>
      <c r="CP62" s="206"/>
      <c r="CQ62" s="206"/>
      <c r="CR62" s="206"/>
      <c r="CS62" s="206"/>
    </row>
    <row r="63" spans="4:97" s="198" customFormat="1" ht="15" x14ac:dyDescent="0.2">
      <c r="D63" s="228"/>
      <c r="E63" s="229" t="s">
        <v>33</v>
      </c>
      <c r="F63" s="229"/>
      <c r="G63" s="228"/>
      <c r="H63" s="229" t="s">
        <v>34</v>
      </c>
      <c r="I63" s="228"/>
      <c r="J63" s="229" t="s">
        <v>36</v>
      </c>
      <c r="K63" s="228"/>
      <c r="P63" s="206"/>
      <c r="Q63" s="206"/>
      <c r="R63" s="206"/>
      <c r="S63" s="206"/>
      <c r="T63" s="206"/>
      <c r="U63" s="206"/>
      <c r="V63" s="206"/>
      <c r="W63" s="206"/>
      <c r="X63" s="206"/>
      <c r="Y63" s="206"/>
      <c r="Z63" s="206"/>
      <c r="AA63" s="206"/>
      <c r="AB63" s="206"/>
      <c r="AC63" s="206"/>
      <c r="AD63" s="206"/>
      <c r="AE63" s="206"/>
      <c r="AF63" s="206"/>
      <c r="AG63" s="206"/>
      <c r="AH63" s="206"/>
      <c r="AI63" s="206"/>
      <c r="AJ63" s="206"/>
      <c r="AK63" s="206"/>
      <c r="AL63" s="206"/>
      <c r="AM63" s="206"/>
      <c r="AN63" s="206"/>
      <c r="AO63" s="206"/>
      <c r="AP63" s="206"/>
      <c r="AQ63" s="206"/>
      <c r="AR63" s="206"/>
      <c r="AS63" s="206"/>
      <c r="AT63" s="206"/>
      <c r="AU63" s="206"/>
      <c r="AV63" s="206"/>
      <c r="AW63" s="206"/>
      <c r="AX63" s="206"/>
      <c r="AY63" s="206"/>
      <c r="AZ63" s="206"/>
      <c r="BA63" s="206"/>
      <c r="BB63" s="206"/>
      <c r="BC63" s="206"/>
      <c r="BD63" s="206"/>
      <c r="BE63" s="206"/>
      <c r="BF63" s="206"/>
      <c r="BG63" s="206"/>
      <c r="BH63" s="206"/>
      <c r="BI63" s="206"/>
      <c r="BJ63" s="206"/>
      <c r="BK63" s="206"/>
      <c r="BL63" s="206"/>
      <c r="BM63" s="206"/>
      <c r="BN63" s="206"/>
      <c r="BO63" s="206"/>
      <c r="BP63" s="206"/>
      <c r="BQ63" s="206"/>
      <c r="BR63" s="206"/>
      <c r="BS63" s="206"/>
      <c r="BT63" s="206"/>
      <c r="BU63" s="206"/>
      <c r="BV63" s="206"/>
      <c r="BW63" s="206"/>
      <c r="BX63" s="206"/>
      <c r="BY63" s="206"/>
      <c r="BZ63" s="206"/>
      <c r="CA63" s="206"/>
      <c r="CB63" s="206"/>
      <c r="CC63" s="206"/>
      <c r="CD63" s="206"/>
      <c r="CE63" s="206"/>
      <c r="CF63" s="206"/>
      <c r="CG63" s="206"/>
      <c r="CH63" s="206"/>
      <c r="CI63" s="206"/>
      <c r="CJ63" s="206"/>
      <c r="CK63" s="206"/>
      <c r="CL63" s="206"/>
      <c r="CM63" s="206"/>
      <c r="CN63" s="206"/>
      <c r="CO63" s="206"/>
      <c r="CP63" s="206"/>
      <c r="CQ63" s="206"/>
      <c r="CR63" s="206"/>
      <c r="CS63" s="206"/>
    </row>
    <row r="64" spans="4:97" s="198" customFormat="1" x14ac:dyDescent="0.2">
      <c r="D64" s="9"/>
      <c r="E64" s="9"/>
      <c r="F64" s="9"/>
      <c r="G64" s="9"/>
      <c r="I64" s="9"/>
      <c r="J64" s="9"/>
      <c r="K64" s="9"/>
      <c r="P64" s="206"/>
      <c r="Q64" s="206"/>
      <c r="R64" s="206"/>
      <c r="S64" s="206"/>
      <c r="T64" s="206"/>
      <c r="U64" s="206"/>
      <c r="V64" s="206"/>
      <c r="W64" s="206"/>
      <c r="X64" s="206"/>
      <c r="Y64" s="206"/>
      <c r="Z64" s="206"/>
      <c r="AA64" s="206"/>
      <c r="AB64" s="206"/>
      <c r="AC64" s="206"/>
      <c r="AD64" s="206"/>
      <c r="AE64" s="206"/>
      <c r="AF64" s="206"/>
      <c r="AG64" s="206"/>
      <c r="AH64" s="206"/>
      <c r="AI64" s="206"/>
      <c r="AJ64" s="206"/>
      <c r="AK64" s="206"/>
      <c r="AL64" s="206"/>
      <c r="AM64" s="206"/>
      <c r="AN64" s="206"/>
      <c r="AO64" s="206"/>
      <c r="AP64" s="206"/>
      <c r="AQ64" s="206"/>
      <c r="AR64" s="206"/>
      <c r="AS64" s="206"/>
      <c r="AT64" s="206"/>
      <c r="AU64" s="206"/>
      <c r="AV64" s="206"/>
      <c r="AW64" s="206"/>
      <c r="AX64" s="206"/>
      <c r="AY64" s="206"/>
      <c r="AZ64" s="206"/>
      <c r="BA64" s="206"/>
      <c r="BB64" s="206"/>
      <c r="BC64" s="206"/>
      <c r="BD64" s="206"/>
      <c r="BE64" s="206"/>
      <c r="BF64" s="206"/>
      <c r="BG64" s="206"/>
      <c r="BH64" s="206"/>
      <c r="BI64" s="206"/>
      <c r="BJ64" s="206"/>
      <c r="BK64" s="206"/>
      <c r="BL64" s="206"/>
      <c r="BM64" s="206"/>
      <c r="BN64" s="206"/>
      <c r="BO64" s="206"/>
      <c r="BP64" s="206"/>
      <c r="BQ64" s="206"/>
      <c r="BR64" s="206"/>
      <c r="BS64" s="206"/>
      <c r="BT64" s="206"/>
      <c r="BU64" s="206"/>
      <c r="BV64" s="206"/>
      <c r="BW64" s="206"/>
      <c r="BX64" s="206"/>
      <c r="BY64" s="206"/>
      <c r="BZ64" s="206"/>
      <c r="CA64" s="206"/>
      <c r="CB64" s="206"/>
      <c r="CC64" s="206"/>
      <c r="CD64" s="206"/>
      <c r="CE64" s="206"/>
      <c r="CF64" s="206"/>
      <c r="CG64" s="206"/>
      <c r="CH64" s="206"/>
      <c r="CI64" s="206"/>
      <c r="CJ64" s="206"/>
      <c r="CK64" s="206"/>
      <c r="CL64" s="206"/>
      <c r="CM64" s="206"/>
      <c r="CN64" s="206"/>
      <c r="CO64" s="206"/>
      <c r="CP64" s="206"/>
      <c r="CQ64" s="206"/>
      <c r="CR64" s="206"/>
      <c r="CS64" s="206"/>
    </row>
    <row r="65" spans="4:97" s="198" customFormat="1" x14ac:dyDescent="0.2">
      <c r="D65" s="9"/>
      <c r="E65" s="9"/>
      <c r="F65" s="9"/>
      <c r="G65" s="9"/>
      <c r="H65" s="210"/>
      <c r="I65" s="9"/>
      <c r="J65" s="9"/>
      <c r="K65" s="9"/>
      <c r="P65" s="206"/>
      <c r="Q65" s="206"/>
      <c r="R65" s="206"/>
      <c r="S65" s="206"/>
      <c r="T65" s="206"/>
      <c r="U65" s="206"/>
      <c r="V65" s="206"/>
      <c r="W65" s="206"/>
      <c r="X65" s="206"/>
      <c r="Y65" s="206"/>
      <c r="Z65" s="206"/>
      <c r="AA65" s="206"/>
      <c r="AB65" s="206"/>
      <c r="AC65" s="206"/>
      <c r="AD65" s="206"/>
      <c r="AE65" s="206"/>
      <c r="AF65" s="206"/>
      <c r="AG65" s="206"/>
      <c r="AH65" s="206"/>
      <c r="AI65" s="206"/>
      <c r="AJ65" s="206"/>
      <c r="AK65" s="206"/>
      <c r="AL65" s="206"/>
      <c r="AM65" s="206"/>
      <c r="AN65" s="206"/>
      <c r="AO65" s="206"/>
      <c r="AP65" s="206"/>
      <c r="AQ65" s="206"/>
      <c r="AR65" s="206"/>
      <c r="AS65" s="206"/>
      <c r="AT65" s="206"/>
      <c r="AU65" s="206"/>
      <c r="AV65" s="206"/>
      <c r="AW65" s="206"/>
      <c r="AX65" s="206"/>
      <c r="AY65" s="206"/>
      <c r="AZ65" s="206"/>
      <c r="BA65" s="206"/>
      <c r="BB65" s="206"/>
      <c r="BC65" s="206"/>
      <c r="BD65" s="206"/>
      <c r="BE65" s="206"/>
      <c r="BF65" s="206"/>
      <c r="BG65" s="206"/>
      <c r="BH65" s="206"/>
      <c r="BI65" s="206"/>
      <c r="BJ65" s="206"/>
      <c r="BK65" s="206"/>
      <c r="BL65" s="206"/>
      <c r="BM65" s="206"/>
      <c r="BN65" s="206"/>
      <c r="BO65" s="206"/>
      <c r="BP65" s="206"/>
      <c r="BQ65" s="206"/>
      <c r="BR65" s="206"/>
      <c r="BS65" s="206"/>
      <c r="BT65" s="206"/>
      <c r="BU65" s="206"/>
      <c r="BV65" s="206"/>
      <c r="BW65" s="206"/>
      <c r="BX65" s="206"/>
      <c r="BY65" s="206"/>
      <c r="BZ65" s="206"/>
      <c r="CA65" s="206"/>
      <c r="CB65" s="206"/>
      <c r="CC65" s="206"/>
      <c r="CD65" s="206"/>
      <c r="CE65" s="206"/>
      <c r="CF65" s="206"/>
      <c r="CG65" s="206"/>
      <c r="CH65" s="206"/>
      <c r="CI65" s="206"/>
      <c r="CJ65" s="206"/>
      <c r="CK65" s="206"/>
      <c r="CL65" s="206"/>
      <c r="CM65" s="206"/>
      <c r="CN65" s="206"/>
      <c r="CO65" s="206"/>
      <c r="CP65" s="206"/>
      <c r="CQ65" s="206"/>
      <c r="CR65" s="206"/>
      <c r="CS65" s="206"/>
    </row>
    <row r="66" spans="4:97" s="198" customFormat="1" x14ac:dyDescent="0.2">
      <c r="D66" s="9"/>
      <c r="E66" s="9"/>
      <c r="F66" s="9"/>
      <c r="G66" s="9"/>
      <c r="H66" s="9"/>
      <c r="I66" s="9"/>
      <c r="J66" s="9"/>
      <c r="K66" s="9"/>
      <c r="P66" s="206"/>
      <c r="Q66" s="206"/>
      <c r="R66" s="206"/>
      <c r="S66" s="206"/>
      <c r="T66" s="206"/>
      <c r="U66" s="206"/>
      <c r="V66" s="206"/>
      <c r="W66" s="206"/>
      <c r="X66" s="206"/>
      <c r="Y66" s="206"/>
      <c r="Z66" s="206"/>
      <c r="AA66" s="206"/>
      <c r="AB66" s="206"/>
      <c r="AC66" s="206"/>
      <c r="AD66" s="206"/>
      <c r="AE66" s="206"/>
      <c r="AF66" s="206"/>
      <c r="AG66" s="206"/>
      <c r="AH66" s="206"/>
      <c r="AI66" s="206"/>
      <c r="AJ66" s="206"/>
      <c r="AK66" s="206"/>
      <c r="AL66" s="206"/>
      <c r="AM66" s="206"/>
      <c r="AN66" s="206"/>
      <c r="AO66" s="206"/>
      <c r="AP66" s="206"/>
      <c r="AQ66" s="206"/>
      <c r="AR66" s="206"/>
      <c r="AS66" s="206"/>
      <c r="AT66" s="206"/>
      <c r="AU66" s="206"/>
      <c r="AV66" s="206"/>
      <c r="AW66" s="206"/>
      <c r="AX66" s="206"/>
      <c r="AY66" s="206"/>
      <c r="AZ66" s="206"/>
      <c r="BA66" s="206"/>
      <c r="BB66" s="206"/>
      <c r="BC66" s="206"/>
      <c r="BD66" s="206"/>
      <c r="BE66" s="206"/>
      <c r="BF66" s="206"/>
      <c r="BG66" s="206"/>
      <c r="BH66" s="206"/>
      <c r="BI66" s="206"/>
      <c r="BJ66" s="206"/>
      <c r="BK66" s="206"/>
      <c r="BL66" s="206"/>
      <c r="BM66" s="206"/>
      <c r="BN66" s="206"/>
      <c r="BO66" s="206"/>
      <c r="BP66" s="206"/>
      <c r="BQ66" s="206"/>
      <c r="BR66" s="206"/>
      <c r="BS66" s="206"/>
      <c r="BT66" s="206"/>
      <c r="BU66" s="206"/>
      <c r="BV66" s="206"/>
      <c r="BW66" s="206"/>
      <c r="BX66" s="206"/>
      <c r="BY66" s="206"/>
      <c r="BZ66" s="206"/>
      <c r="CA66" s="206"/>
      <c r="CB66" s="206"/>
      <c r="CC66" s="206"/>
      <c r="CD66" s="206"/>
      <c r="CE66" s="206"/>
      <c r="CF66" s="206"/>
      <c r="CG66" s="206"/>
      <c r="CH66" s="206"/>
      <c r="CI66" s="206"/>
      <c r="CJ66" s="206"/>
      <c r="CK66" s="206"/>
      <c r="CL66" s="206"/>
      <c r="CM66" s="206"/>
      <c r="CN66" s="206"/>
      <c r="CO66" s="206"/>
      <c r="CP66" s="206"/>
      <c r="CQ66" s="206"/>
      <c r="CR66" s="206"/>
      <c r="CS66" s="206"/>
    </row>
    <row r="67" spans="4:97" s="198" customFormat="1" x14ac:dyDescent="0.2">
      <c r="D67" s="9"/>
      <c r="E67" s="9"/>
      <c r="F67" s="9"/>
      <c r="G67" s="9"/>
      <c r="H67" s="206"/>
      <c r="I67" s="9"/>
      <c r="J67" s="9"/>
      <c r="K67" s="9"/>
      <c r="P67" s="206"/>
      <c r="Q67" s="206"/>
      <c r="R67" s="206"/>
      <c r="S67" s="206"/>
      <c r="T67" s="206"/>
      <c r="U67" s="206"/>
      <c r="V67" s="206"/>
      <c r="W67" s="206"/>
      <c r="X67" s="206"/>
      <c r="Y67" s="206"/>
      <c r="Z67" s="206"/>
      <c r="AA67" s="206"/>
      <c r="AB67" s="206"/>
      <c r="AC67" s="206"/>
      <c r="AD67" s="206"/>
      <c r="AE67" s="206"/>
      <c r="AF67" s="206"/>
      <c r="AG67" s="206"/>
      <c r="AH67" s="206"/>
      <c r="AI67" s="206"/>
      <c r="AJ67" s="206"/>
      <c r="AK67" s="206"/>
      <c r="AL67" s="206"/>
      <c r="AM67" s="206"/>
      <c r="AN67" s="206"/>
      <c r="AO67" s="206"/>
      <c r="AP67" s="206"/>
      <c r="AQ67" s="206"/>
      <c r="AR67" s="206"/>
      <c r="AS67" s="206"/>
      <c r="AT67" s="206"/>
      <c r="AU67" s="206"/>
      <c r="AV67" s="206"/>
      <c r="AW67" s="206"/>
      <c r="AX67" s="206"/>
      <c r="AY67" s="206"/>
      <c r="AZ67" s="206"/>
      <c r="BA67" s="206"/>
      <c r="BB67" s="206"/>
      <c r="BC67" s="206"/>
      <c r="BD67" s="206"/>
      <c r="BE67" s="206"/>
      <c r="BF67" s="206"/>
      <c r="BG67" s="206"/>
      <c r="BH67" s="206"/>
      <c r="BI67" s="206"/>
      <c r="BJ67" s="206"/>
      <c r="BK67" s="206"/>
      <c r="BL67" s="206"/>
      <c r="BM67" s="206"/>
      <c r="BN67" s="206"/>
      <c r="BO67" s="206"/>
      <c r="BP67" s="206"/>
      <c r="BQ67" s="206"/>
      <c r="BR67" s="206"/>
      <c r="BS67" s="206"/>
      <c r="BT67" s="206"/>
      <c r="BU67" s="206"/>
      <c r="BV67" s="206"/>
      <c r="BW67" s="206"/>
      <c r="BX67" s="206"/>
      <c r="BY67" s="206"/>
      <c r="BZ67" s="206"/>
      <c r="CA67" s="206"/>
      <c r="CB67" s="206"/>
      <c r="CC67" s="206"/>
      <c r="CD67" s="206"/>
      <c r="CE67" s="206"/>
      <c r="CF67" s="206"/>
      <c r="CG67" s="206"/>
      <c r="CH67" s="206"/>
      <c r="CI67" s="206"/>
      <c r="CJ67" s="206"/>
      <c r="CK67" s="206"/>
      <c r="CL67" s="206"/>
      <c r="CM67" s="206"/>
      <c r="CN67" s="206"/>
      <c r="CO67" s="206"/>
      <c r="CP67" s="206"/>
      <c r="CQ67" s="206"/>
      <c r="CR67" s="206"/>
      <c r="CS67" s="206"/>
    </row>
    <row r="68" spans="4:97" s="198" customFormat="1" x14ac:dyDescent="0.2">
      <c r="D68" s="9"/>
      <c r="E68" s="9"/>
      <c r="F68" s="9"/>
      <c r="G68" s="9"/>
      <c r="H68" s="206"/>
      <c r="I68" s="206"/>
      <c r="J68" s="206"/>
      <c r="K68" s="206"/>
      <c r="P68" s="206"/>
      <c r="Q68" s="206"/>
      <c r="R68" s="206"/>
      <c r="S68" s="206"/>
      <c r="T68" s="206"/>
      <c r="U68" s="206"/>
      <c r="V68" s="206"/>
      <c r="W68" s="206"/>
      <c r="X68" s="206"/>
      <c r="Y68" s="206"/>
      <c r="Z68" s="206"/>
      <c r="AA68" s="206"/>
      <c r="AB68" s="206"/>
      <c r="AC68" s="206"/>
      <c r="AD68" s="206"/>
      <c r="AE68" s="206"/>
      <c r="AF68" s="206"/>
      <c r="AG68" s="206"/>
      <c r="AH68" s="206"/>
      <c r="AI68" s="206"/>
      <c r="AJ68" s="206"/>
      <c r="AK68" s="206"/>
      <c r="AL68" s="206"/>
      <c r="AM68" s="206"/>
      <c r="AN68" s="206"/>
      <c r="AO68" s="206"/>
      <c r="AP68" s="206"/>
      <c r="AQ68" s="206"/>
      <c r="AR68" s="206"/>
      <c r="AS68" s="206"/>
      <c r="AT68" s="206"/>
      <c r="AU68" s="206"/>
      <c r="AV68" s="206"/>
      <c r="AW68" s="206"/>
      <c r="AX68" s="206"/>
      <c r="AY68" s="206"/>
      <c r="AZ68" s="206"/>
      <c r="BA68" s="206"/>
      <c r="BB68" s="206"/>
      <c r="BC68" s="206"/>
      <c r="BD68" s="206"/>
      <c r="BE68" s="206"/>
      <c r="BF68" s="206"/>
      <c r="BG68" s="206"/>
      <c r="BH68" s="206"/>
      <c r="BI68" s="206"/>
      <c r="BJ68" s="206"/>
      <c r="BK68" s="206"/>
      <c r="BL68" s="206"/>
      <c r="BM68" s="206"/>
      <c r="BN68" s="206"/>
      <c r="BO68" s="206"/>
      <c r="BP68" s="206"/>
      <c r="BQ68" s="206"/>
      <c r="BR68" s="206"/>
      <c r="BS68" s="206"/>
      <c r="BT68" s="206"/>
      <c r="BU68" s="206"/>
      <c r="BV68" s="206"/>
      <c r="BW68" s="206"/>
      <c r="BX68" s="206"/>
      <c r="BY68" s="206"/>
      <c r="BZ68" s="206"/>
      <c r="CA68" s="206"/>
      <c r="CB68" s="206"/>
      <c r="CC68" s="206"/>
      <c r="CD68" s="206"/>
      <c r="CE68" s="206"/>
      <c r="CF68" s="206"/>
      <c r="CG68" s="206"/>
      <c r="CH68" s="206"/>
      <c r="CI68" s="206"/>
      <c r="CJ68" s="206"/>
      <c r="CK68" s="206"/>
      <c r="CL68" s="206"/>
      <c r="CM68" s="206"/>
      <c r="CN68" s="206"/>
      <c r="CO68" s="206"/>
      <c r="CP68" s="206"/>
      <c r="CQ68" s="206"/>
      <c r="CR68" s="206"/>
      <c r="CS68" s="206"/>
    </row>
    <row r="69" spans="4:97" s="198" customFormat="1" x14ac:dyDescent="0.2">
      <c r="D69" s="206"/>
      <c r="E69" s="206"/>
      <c r="F69" s="206"/>
      <c r="G69" s="206"/>
      <c r="H69" s="206"/>
      <c r="I69" s="206"/>
      <c r="J69" s="206"/>
      <c r="K69" s="206"/>
      <c r="P69" s="206"/>
      <c r="Q69" s="206"/>
      <c r="R69" s="206"/>
      <c r="S69" s="206"/>
      <c r="T69" s="206"/>
      <c r="U69" s="206"/>
      <c r="V69" s="206"/>
      <c r="W69" s="206"/>
      <c r="X69" s="206"/>
      <c r="Y69" s="206"/>
      <c r="Z69" s="206"/>
      <c r="AA69" s="206"/>
      <c r="AB69" s="206"/>
      <c r="AC69" s="206"/>
      <c r="AD69" s="206"/>
      <c r="AE69" s="206"/>
      <c r="AF69" s="206"/>
      <c r="AG69" s="206"/>
      <c r="AH69" s="206"/>
      <c r="AI69" s="206"/>
      <c r="AJ69" s="206"/>
      <c r="AK69" s="206"/>
      <c r="AL69" s="206"/>
      <c r="AM69" s="206"/>
      <c r="AN69" s="206"/>
      <c r="AO69" s="206"/>
      <c r="AP69" s="206"/>
      <c r="AQ69" s="206"/>
      <c r="AR69" s="206"/>
      <c r="AS69" s="206"/>
      <c r="AT69" s="206"/>
      <c r="AU69" s="206"/>
      <c r="AV69" s="206"/>
      <c r="AW69" s="206"/>
      <c r="AX69" s="206"/>
      <c r="AY69" s="206"/>
      <c r="AZ69" s="206"/>
      <c r="BA69" s="206"/>
      <c r="BB69" s="206"/>
      <c r="BC69" s="206"/>
      <c r="BD69" s="206"/>
      <c r="BE69" s="206"/>
      <c r="BF69" s="206"/>
      <c r="BG69" s="206"/>
      <c r="BH69" s="206"/>
      <c r="BI69" s="206"/>
      <c r="BJ69" s="206"/>
      <c r="BK69" s="206"/>
      <c r="BL69" s="206"/>
      <c r="BM69" s="206"/>
      <c r="BN69" s="206"/>
      <c r="BO69" s="206"/>
      <c r="BP69" s="206"/>
      <c r="BQ69" s="206"/>
      <c r="BR69" s="206"/>
      <c r="BS69" s="206"/>
      <c r="BT69" s="206"/>
      <c r="BU69" s="206"/>
      <c r="BV69" s="206"/>
      <c r="BW69" s="206"/>
      <c r="BX69" s="206"/>
      <c r="BY69" s="206"/>
      <c r="BZ69" s="206"/>
      <c r="CA69" s="206"/>
      <c r="CB69" s="206"/>
      <c r="CC69" s="206"/>
      <c r="CD69" s="206"/>
      <c r="CE69" s="206"/>
      <c r="CF69" s="206"/>
      <c r="CG69" s="206"/>
      <c r="CH69" s="206"/>
      <c r="CI69" s="206"/>
      <c r="CJ69" s="206"/>
      <c r="CK69" s="206"/>
      <c r="CL69" s="206"/>
      <c r="CM69" s="206"/>
      <c r="CN69" s="206"/>
      <c r="CO69" s="206"/>
      <c r="CP69" s="206"/>
      <c r="CQ69" s="206"/>
      <c r="CR69" s="206"/>
      <c r="CS69" s="206"/>
    </row>
    <row r="70" spans="4:97" s="198" customFormat="1" x14ac:dyDescent="0.2">
      <c r="D70" s="206"/>
      <c r="E70" s="206"/>
      <c r="F70" s="206"/>
      <c r="G70" s="206"/>
      <c r="H70" s="206"/>
      <c r="I70" s="206"/>
      <c r="J70" s="206"/>
      <c r="K70" s="206"/>
      <c r="P70" s="206"/>
      <c r="Q70" s="206"/>
      <c r="R70" s="206"/>
      <c r="S70" s="206"/>
      <c r="T70" s="206"/>
      <c r="U70" s="206"/>
      <c r="V70" s="206"/>
      <c r="W70" s="206"/>
      <c r="X70" s="206"/>
      <c r="Y70" s="206"/>
      <c r="Z70" s="206"/>
      <c r="AA70" s="206"/>
      <c r="AB70" s="206"/>
      <c r="AC70" s="206"/>
      <c r="AD70" s="206"/>
      <c r="AE70" s="206"/>
      <c r="AF70" s="206"/>
      <c r="AG70" s="206"/>
      <c r="AH70" s="206"/>
      <c r="AI70" s="206"/>
      <c r="AJ70" s="206"/>
      <c r="AK70" s="206"/>
      <c r="AL70" s="206"/>
      <c r="AM70" s="206"/>
      <c r="AN70" s="206"/>
      <c r="AO70" s="206"/>
      <c r="AP70" s="206"/>
      <c r="AQ70" s="206"/>
      <c r="AR70" s="206"/>
      <c r="AS70" s="206"/>
      <c r="AT70" s="206"/>
      <c r="AU70" s="206"/>
      <c r="AV70" s="206"/>
      <c r="AW70" s="206"/>
      <c r="AX70" s="206"/>
      <c r="AY70" s="206"/>
      <c r="AZ70" s="206"/>
      <c r="BA70" s="206"/>
      <c r="BB70" s="206"/>
      <c r="BC70" s="206"/>
      <c r="BD70" s="206"/>
      <c r="BE70" s="206"/>
      <c r="BF70" s="206"/>
      <c r="BG70" s="206"/>
      <c r="BH70" s="206"/>
      <c r="BI70" s="206"/>
      <c r="BJ70" s="206"/>
      <c r="BK70" s="206"/>
      <c r="BL70" s="206"/>
      <c r="BM70" s="206"/>
      <c r="BN70" s="206"/>
      <c r="BO70" s="206"/>
      <c r="BP70" s="206"/>
      <c r="BQ70" s="206"/>
      <c r="BR70" s="206"/>
      <c r="BS70" s="206"/>
      <c r="BT70" s="206"/>
      <c r="BU70" s="206"/>
      <c r="BV70" s="206"/>
      <c r="BW70" s="206"/>
      <c r="BX70" s="206"/>
      <c r="BY70" s="206"/>
      <c r="BZ70" s="206"/>
      <c r="CA70" s="206"/>
      <c r="CB70" s="206"/>
      <c r="CC70" s="206"/>
      <c r="CD70" s="206"/>
      <c r="CE70" s="206"/>
      <c r="CF70" s="206"/>
      <c r="CG70" s="206"/>
      <c r="CH70" s="206"/>
      <c r="CI70" s="206"/>
      <c r="CJ70" s="206"/>
      <c r="CK70" s="206"/>
      <c r="CL70" s="206"/>
      <c r="CM70" s="206"/>
      <c r="CN70" s="206"/>
      <c r="CO70" s="206"/>
      <c r="CP70" s="206"/>
      <c r="CQ70" s="206"/>
      <c r="CR70" s="206"/>
      <c r="CS70" s="206"/>
    </row>
    <row r="71" spans="4:97" s="198" customFormat="1" x14ac:dyDescent="0.2">
      <c r="D71" s="206"/>
      <c r="E71" s="206"/>
      <c r="F71" s="206"/>
      <c r="G71" s="206"/>
      <c r="H71" s="206"/>
      <c r="I71" s="206"/>
      <c r="J71" s="206"/>
      <c r="K71" s="206"/>
      <c r="P71" s="206"/>
      <c r="Q71" s="206"/>
      <c r="R71" s="206"/>
      <c r="S71" s="206"/>
      <c r="T71" s="206"/>
      <c r="U71" s="206"/>
      <c r="V71" s="206"/>
      <c r="W71" s="206"/>
      <c r="X71" s="206"/>
      <c r="Y71" s="206"/>
      <c r="Z71" s="206"/>
      <c r="AA71" s="206"/>
      <c r="AB71" s="206"/>
      <c r="AC71" s="206"/>
      <c r="AD71" s="206"/>
      <c r="AE71" s="206"/>
      <c r="AF71" s="206"/>
      <c r="AG71" s="206"/>
      <c r="AH71" s="206"/>
      <c r="AI71" s="206"/>
      <c r="AJ71" s="206"/>
      <c r="AK71" s="206"/>
      <c r="AL71" s="206"/>
      <c r="AM71" s="206"/>
      <c r="AN71" s="206"/>
      <c r="AO71" s="206"/>
      <c r="AP71" s="206"/>
      <c r="AQ71" s="206"/>
      <c r="AR71" s="206"/>
      <c r="AS71" s="206"/>
      <c r="AT71" s="206"/>
      <c r="AU71" s="206"/>
      <c r="AV71" s="206"/>
      <c r="AW71" s="206"/>
      <c r="AX71" s="206"/>
      <c r="AY71" s="206"/>
      <c r="AZ71" s="206"/>
      <c r="BA71" s="206"/>
      <c r="BB71" s="206"/>
      <c r="BC71" s="206"/>
      <c r="BD71" s="206"/>
      <c r="BE71" s="206"/>
      <c r="BF71" s="206"/>
      <c r="BG71" s="206"/>
      <c r="BH71" s="206"/>
      <c r="BI71" s="206"/>
      <c r="BJ71" s="206"/>
      <c r="BK71" s="206"/>
      <c r="BL71" s="206"/>
      <c r="BM71" s="206"/>
      <c r="BN71" s="206"/>
      <c r="BO71" s="206"/>
      <c r="BP71" s="206"/>
      <c r="BQ71" s="206"/>
      <c r="BR71" s="206"/>
      <c r="BS71" s="206"/>
      <c r="BT71" s="206"/>
      <c r="BU71" s="206"/>
      <c r="BV71" s="206"/>
      <c r="BW71" s="206"/>
      <c r="BX71" s="206"/>
      <c r="BY71" s="206"/>
      <c r="BZ71" s="206"/>
      <c r="CA71" s="206"/>
      <c r="CB71" s="206"/>
      <c r="CC71" s="206"/>
      <c r="CD71" s="206"/>
      <c r="CE71" s="206"/>
      <c r="CF71" s="206"/>
      <c r="CG71" s="206"/>
      <c r="CH71" s="206"/>
      <c r="CI71" s="206"/>
      <c r="CJ71" s="206"/>
      <c r="CK71" s="206"/>
      <c r="CL71" s="206"/>
      <c r="CM71" s="206"/>
      <c r="CN71" s="206"/>
      <c r="CO71" s="206"/>
      <c r="CP71" s="206"/>
      <c r="CQ71" s="206"/>
      <c r="CR71" s="206"/>
      <c r="CS71" s="206"/>
    </row>
    <row r="72" spans="4:97" s="198" customFormat="1" x14ac:dyDescent="0.2">
      <c r="D72" s="206"/>
      <c r="E72" s="206"/>
      <c r="F72" s="206"/>
      <c r="G72" s="206"/>
      <c r="H72" s="206"/>
      <c r="I72" s="206"/>
      <c r="J72" s="206"/>
      <c r="K72" s="206"/>
      <c r="P72" s="206"/>
      <c r="Q72" s="206"/>
      <c r="R72" s="206"/>
      <c r="S72" s="206"/>
      <c r="T72" s="206"/>
      <c r="U72" s="206"/>
      <c r="V72" s="206"/>
      <c r="W72" s="206"/>
      <c r="X72" s="206"/>
      <c r="Y72" s="206"/>
      <c r="Z72" s="206"/>
      <c r="AA72" s="206"/>
      <c r="AB72" s="206"/>
      <c r="AC72" s="206"/>
      <c r="AD72" s="206"/>
      <c r="AE72" s="206"/>
      <c r="AF72" s="206"/>
      <c r="AG72" s="206"/>
      <c r="AH72" s="206"/>
      <c r="AI72" s="206"/>
      <c r="AJ72" s="206"/>
      <c r="AK72" s="206"/>
      <c r="AL72" s="206"/>
      <c r="AM72" s="206"/>
      <c r="AN72" s="206"/>
      <c r="AO72" s="206"/>
      <c r="AP72" s="206"/>
      <c r="AQ72" s="206"/>
      <c r="AR72" s="206"/>
      <c r="AS72" s="206"/>
      <c r="AT72" s="206"/>
      <c r="AU72" s="206"/>
      <c r="AV72" s="206"/>
      <c r="AW72" s="206"/>
      <c r="AX72" s="206"/>
      <c r="AY72" s="206"/>
      <c r="AZ72" s="206"/>
      <c r="BA72" s="206"/>
      <c r="BB72" s="206"/>
      <c r="BC72" s="206"/>
      <c r="BD72" s="206"/>
      <c r="BE72" s="206"/>
      <c r="BF72" s="206"/>
      <c r="BG72" s="206"/>
      <c r="BH72" s="206"/>
      <c r="BI72" s="206"/>
      <c r="BJ72" s="206"/>
      <c r="BK72" s="206"/>
      <c r="BL72" s="206"/>
      <c r="BM72" s="206"/>
      <c r="BN72" s="206"/>
      <c r="BO72" s="206"/>
      <c r="BP72" s="206"/>
      <c r="BQ72" s="206"/>
      <c r="BR72" s="206"/>
      <c r="BS72" s="206"/>
      <c r="BT72" s="206"/>
      <c r="BU72" s="206"/>
      <c r="BV72" s="206"/>
      <c r="BW72" s="206"/>
      <c r="BX72" s="206"/>
      <c r="BY72" s="206"/>
      <c r="BZ72" s="206"/>
      <c r="CA72" s="206"/>
      <c r="CB72" s="206"/>
      <c r="CC72" s="206"/>
      <c r="CD72" s="206"/>
      <c r="CE72" s="206"/>
      <c r="CF72" s="206"/>
      <c r="CG72" s="206"/>
      <c r="CH72" s="206"/>
      <c r="CI72" s="206"/>
      <c r="CJ72" s="206"/>
      <c r="CK72" s="206"/>
      <c r="CL72" s="206"/>
      <c r="CM72" s="206"/>
      <c r="CN72" s="206"/>
      <c r="CO72" s="206"/>
      <c r="CP72" s="206"/>
      <c r="CQ72" s="206"/>
      <c r="CR72" s="206"/>
      <c r="CS72" s="206"/>
    </row>
    <row r="73" spans="4:97" s="198" customFormat="1" x14ac:dyDescent="0.2">
      <c r="D73" s="206"/>
      <c r="E73" s="206"/>
      <c r="F73" s="206"/>
      <c r="G73" s="206"/>
      <c r="H73" s="206"/>
      <c r="I73" s="206"/>
      <c r="J73" s="206"/>
      <c r="K73" s="206"/>
      <c r="P73" s="206"/>
      <c r="Q73" s="206"/>
      <c r="R73" s="206"/>
      <c r="S73" s="206"/>
      <c r="T73" s="206"/>
      <c r="U73" s="206"/>
      <c r="V73" s="206"/>
      <c r="W73" s="206"/>
      <c r="X73" s="206"/>
      <c r="Y73" s="206"/>
      <c r="Z73" s="206"/>
      <c r="AA73" s="206"/>
      <c r="AB73" s="206"/>
      <c r="AC73" s="206"/>
      <c r="AD73" s="206"/>
      <c r="AE73" s="206"/>
      <c r="AF73" s="206"/>
      <c r="AG73" s="206"/>
      <c r="AH73" s="206"/>
      <c r="AI73" s="206"/>
      <c r="AJ73" s="206"/>
      <c r="AK73" s="206"/>
      <c r="AL73" s="206"/>
      <c r="AM73" s="206"/>
      <c r="AN73" s="206"/>
      <c r="AO73" s="206"/>
      <c r="AP73" s="206"/>
      <c r="AQ73" s="206"/>
      <c r="AR73" s="206"/>
      <c r="AS73" s="206"/>
      <c r="AT73" s="206"/>
      <c r="AU73" s="206"/>
      <c r="AV73" s="206"/>
      <c r="AW73" s="206"/>
      <c r="AX73" s="206"/>
      <c r="AY73" s="206"/>
      <c r="AZ73" s="206"/>
      <c r="BA73" s="206"/>
      <c r="BB73" s="206"/>
      <c r="BC73" s="206"/>
      <c r="BD73" s="206"/>
      <c r="BE73" s="206"/>
      <c r="BF73" s="206"/>
      <c r="BG73" s="206"/>
      <c r="BH73" s="206"/>
      <c r="BI73" s="206"/>
      <c r="BJ73" s="206"/>
      <c r="BK73" s="206"/>
      <c r="BL73" s="206"/>
      <c r="BM73" s="206"/>
      <c r="BN73" s="206"/>
      <c r="BO73" s="206"/>
      <c r="BP73" s="206"/>
      <c r="BQ73" s="206"/>
      <c r="BR73" s="206"/>
      <c r="BS73" s="206"/>
      <c r="BT73" s="206"/>
      <c r="BU73" s="206"/>
      <c r="BV73" s="206"/>
      <c r="BW73" s="206"/>
      <c r="BX73" s="206"/>
      <c r="BY73" s="206"/>
      <c r="BZ73" s="206"/>
      <c r="CA73" s="206"/>
      <c r="CB73" s="206"/>
      <c r="CC73" s="206"/>
      <c r="CD73" s="206"/>
      <c r="CE73" s="206"/>
      <c r="CF73" s="206"/>
      <c r="CG73" s="206"/>
      <c r="CH73" s="206"/>
      <c r="CI73" s="206"/>
      <c r="CJ73" s="206"/>
      <c r="CK73" s="206"/>
      <c r="CL73" s="206"/>
      <c r="CM73" s="206"/>
      <c r="CN73" s="206"/>
      <c r="CO73" s="206"/>
      <c r="CP73" s="206"/>
      <c r="CQ73" s="206"/>
      <c r="CR73" s="206"/>
      <c r="CS73" s="206"/>
    </row>
    <row r="74" spans="4:97" s="198" customFormat="1" x14ac:dyDescent="0.2">
      <c r="D74" s="206"/>
      <c r="E74" s="206"/>
      <c r="F74" s="206"/>
      <c r="G74" s="206"/>
      <c r="H74" s="206"/>
      <c r="I74" s="206"/>
      <c r="J74" s="206"/>
      <c r="K74" s="206"/>
      <c r="P74" s="206"/>
      <c r="Q74" s="206"/>
      <c r="R74" s="206"/>
      <c r="S74" s="206"/>
      <c r="T74" s="206"/>
      <c r="U74" s="206"/>
      <c r="V74" s="206"/>
      <c r="W74" s="206"/>
      <c r="X74" s="206"/>
      <c r="Y74" s="206"/>
      <c r="Z74" s="206"/>
      <c r="AA74" s="206"/>
      <c r="AB74" s="206"/>
      <c r="AC74" s="206"/>
      <c r="AD74" s="206"/>
      <c r="AE74" s="206"/>
      <c r="AF74" s="206"/>
      <c r="AG74" s="206"/>
      <c r="AH74" s="206"/>
      <c r="AI74" s="206"/>
      <c r="AJ74" s="206"/>
      <c r="AK74" s="206"/>
      <c r="AL74" s="206"/>
      <c r="AM74" s="206"/>
      <c r="AN74" s="206"/>
      <c r="AO74" s="206"/>
      <c r="AP74" s="206"/>
      <c r="AQ74" s="206"/>
      <c r="AR74" s="206"/>
      <c r="AS74" s="206"/>
      <c r="AT74" s="206"/>
      <c r="AU74" s="206"/>
      <c r="AV74" s="206"/>
      <c r="AW74" s="206"/>
      <c r="AX74" s="206"/>
      <c r="AY74" s="206"/>
      <c r="AZ74" s="206"/>
      <c r="BA74" s="206"/>
      <c r="BB74" s="206"/>
      <c r="BC74" s="206"/>
      <c r="BD74" s="206"/>
      <c r="BE74" s="206"/>
      <c r="BF74" s="206"/>
      <c r="BG74" s="206"/>
      <c r="BH74" s="206"/>
      <c r="BI74" s="206"/>
      <c r="BJ74" s="206"/>
      <c r="BK74" s="206"/>
      <c r="BL74" s="206"/>
      <c r="BM74" s="206"/>
      <c r="BN74" s="206"/>
      <c r="BO74" s="206"/>
      <c r="BP74" s="206"/>
      <c r="BQ74" s="206"/>
      <c r="BR74" s="206"/>
      <c r="BS74" s="206"/>
      <c r="BT74" s="206"/>
      <c r="BU74" s="206"/>
      <c r="BV74" s="206"/>
      <c r="BW74" s="206"/>
      <c r="BX74" s="206"/>
      <c r="BY74" s="206"/>
      <c r="BZ74" s="206"/>
      <c r="CA74" s="206"/>
      <c r="CB74" s="206"/>
      <c r="CC74" s="206"/>
      <c r="CD74" s="206"/>
      <c r="CE74" s="206"/>
      <c r="CF74" s="206"/>
      <c r="CG74" s="206"/>
      <c r="CH74" s="206"/>
      <c r="CI74" s="206"/>
      <c r="CJ74" s="206"/>
      <c r="CK74" s="206"/>
      <c r="CL74" s="206"/>
      <c r="CM74" s="206"/>
      <c r="CN74" s="206"/>
      <c r="CO74" s="206"/>
      <c r="CP74" s="206"/>
      <c r="CQ74" s="206"/>
      <c r="CR74" s="206"/>
      <c r="CS74" s="206"/>
    </row>
    <row r="75" spans="4:97" s="198" customFormat="1" x14ac:dyDescent="0.2">
      <c r="D75" s="206"/>
      <c r="E75" s="206"/>
      <c r="F75" s="206"/>
      <c r="G75" s="206"/>
      <c r="H75" s="206"/>
      <c r="I75" s="206"/>
      <c r="J75" s="206"/>
      <c r="K75" s="206"/>
      <c r="P75" s="206"/>
      <c r="Q75" s="206"/>
      <c r="R75" s="206"/>
      <c r="S75" s="206"/>
      <c r="T75" s="206"/>
      <c r="U75" s="206"/>
      <c r="V75" s="206"/>
      <c r="W75" s="206"/>
      <c r="X75" s="206"/>
      <c r="Y75" s="206"/>
      <c r="Z75" s="206"/>
      <c r="AA75" s="206"/>
      <c r="AB75" s="206"/>
      <c r="AC75" s="206"/>
      <c r="AD75" s="206"/>
      <c r="AE75" s="206"/>
      <c r="AF75" s="206"/>
      <c r="AG75" s="206"/>
      <c r="AH75" s="206"/>
      <c r="AI75" s="206"/>
      <c r="AJ75" s="206"/>
      <c r="AK75" s="206"/>
      <c r="AL75" s="206"/>
      <c r="AM75" s="206"/>
      <c r="AN75" s="206"/>
      <c r="AO75" s="206"/>
      <c r="AP75" s="206"/>
      <c r="AQ75" s="206"/>
      <c r="AR75" s="206"/>
      <c r="AS75" s="206"/>
      <c r="AT75" s="206"/>
      <c r="AU75" s="206"/>
      <c r="AV75" s="206"/>
      <c r="AW75" s="206"/>
      <c r="AX75" s="206"/>
      <c r="AY75" s="206"/>
      <c r="AZ75" s="206"/>
      <c r="BA75" s="206"/>
      <c r="BB75" s="206"/>
      <c r="BC75" s="206"/>
      <c r="BD75" s="206"/>
      <c r="BE75" s="206"/>
      <c r="BF75" s="206"/>
      <c r="BG75" s="206"/>
      <c r="BH75" s="206"/>
      <c r="BI75" s="206"/>
      <c r="BJ75" s="206"/>
      <c r="BK75" s="206"/>
      <c r="BL75" s="206"/>
      <c r="BM75" s="206"/>
      <c r="BN75" s="206"/>
      <c r="BO75" s="206"/>
      <c r="BP75" s="206"/>
      <c r="BQ75" s="206"/>
      <c r="BR75" s="206"/>
      <c r="BS75" s="206"/>
      <c r="BT75" s="206"/>
      <c r="BU75" s="206"/>
      <c r="BV75" s="206"/>
      <c r="BW75" s="206"/>
      <c r="BX75" s="206"/>
      <c r="BY75" s="206"/>
      <c r="BZ75" s="206"/>
      <c r="CA75" s="206"/>
      <c r="CB75" s="206"/>
      <c r="CC75" s="206"/>
      <c r="CD75" s="206"/>
      <c r="CE75" s="206"/>
      <c r="CF75" s="206"/>
      <c r="CG75" s="206"/>
      <c r="CH75" s="206"/>
      <c r="CI75" s="206"/>
      <c r="CJ75" s="206"/>
      <c r="CK75" s="206"/>
      <c r="CL75" s="206"/>
      <c r="CM75" s="206"/>
      <c r="CN75" s="206"/>
      <c r="CO75" s="206"/>
      <c r="CP75" s="206"/>
      <c r="CQ75" s="206"/>
      <c r="CR75" s="206"/>
      <c r="CS75" s="206"/>
    </row>
    <row r="76" spans="4:97" s="198" customFormat="1" x14ac:dyDescent="0.2">
      <c r="D76" s="206"/>
      <c r="E76" s="206"/>
      <c r="F76" s="206"/>
      <c r="G76" s="206"/>
      <c r="H76" s="9"/>
      <c r="I76" s="206"/>
      <c r="J76" s="206"/>
      <c r="K76" s="206"/>
      <c r="P76" s="206"/>
      <c r="Q76" s="206"/>
      <c r="R76" s="206"/>
      <c r="S76" s="206"/>
      <c r="T76" s="206"/>
      <c r="U76" s="206"/>
      <c r="V76" s="206"/>
      <c r="W76" s="206"/>
      <c r="X76" s="206"/>
      <c r="Y76" s="206"/>
      <c r="Z76" s="206"/>
      <c r="AA76" s="206"/>
      <c r="AB76" s="206"/>
      <c r="AC76" s="206"/>
      <c r="AD76" s="206"/>
      <c r="AE76" s="206"/>
      <c r="AF76" s="206"/>
      <c r="AG76" s="206"/>
      <c r="AH76" s="206"/>
      <c r="AI76" s="206"/>
      <c r="AJ76" s="206"/>
      <c r="AK76" s="206"/>
      <c r="AL76" s="206"/>
      <c r="AM76" s="206"/>
      <c r="AN76" s="206"/>
      <c r="AO76" s="206"/>
      <c r="AP76" s="206"/>
      <c r="AQ76" s="206"/>
      <c r="AR76" s="206"/>
      <c r="AS76" s="206"/>
      <c r="AT76" s="206"/>
      <c r="AU76" s="206"/>
      <c r="AV76" s="206"/>
      <c r="AW76" s="206"/>
      <c r="AX76" s="206"/>
      <c r="AY76" s="206"/>
      <c r="AZ76" s="206"/>
      <c r="BA76" s="206"/>
      <c r="BB76" s="206"/>
      <c r="BC76" s="206"/>
      <c r="BD76" s="206"/>
      <c r="BE76" s="206"/>
      <c r="BF76" s="206"/>
      <c r="BG76" s="206"/>
      <c r="BH76" s="206"/>
      <c r="BI76" s="206"/>
      <c r="BJ76" s="206"/>
      <c r="BK76" s="206"/>
      <c r="BL76" s="206"/>
      <c r="BM76" s="206"/>
      <c r="BN76" s="206"/>
      <c r="BO76" s="206"/>
      <c r="BP76" s="206"/>
      <c r="BQ76" s="206"/>
      <c r="BR76" s="206"/>
      <c r="BS76" s="206"/>
      <c r="BT76" s="206"/>
      <c r="BU76" s="206"/>
      <c r="BV76" s="206"/>
      <c r="BW76" s="206"/>
      <c r="BX76" s="206"/>
      <c r="BY76" s="206"/>
      <c r="BZ76" s="206"/>
      <c r="CA76" s="206"/>
      <c r="CB76" s="206"/>
      <c r="CC76" s="206"/>
      <c r="CD76" s="206"/>
      <c r="CE76" s="206"/>
      <c r="CF76" s="206"/>
      <c r="CG76" s="206"/>
      <c r="CH76" s="206"/>
      <c r="CI76" s="206"/>
      <c r="CJ76" s="206"/>
      <c r="CK76" s="206"/>
      <c r="CL76" s="206"/>
      <c r="CM76" s="206"/>
      <c r="CN76" s="206"/>
      <c r="CO76" s="206"/>
      <c r="CP76" s="206"/>
      <c r="CQ76" s="206"/>
      <c r="CR76" s="206"/>
      <c r="CS76" s="206"/>
    </row>
    <row r="77" spans="4:97" x14ac:dyDescent="0.2">
      <c r="I77" s="9"/>
      <c r="J77" s="9"/>
      <c r="K77" s="9"/>
    </row>
    <row r="78" spans="4:97" x14ac:dyDescent="0.2">
      <c r="D78" s="9"/>
      <c r="E78" s="9"/>
      <c r="F78" s="9"/>
      <c r="G78" s="9"/>
    </row>
    <row r="98" spans="4:4" x14ac:dyDescent="0.2">
      <c r="D98" s="211"/>
    </row>
  </sheetData>
  <mergeCells count="8">
    <mergeCell ref="D7:K7"/>
    <mergeCell ref="D8:K8"/>
    <mergeCell ref="D54:H54"/>
    <mergeCell ref="D9:K9"/>
    <mergeCell ref="D10:K10"/>
    <mergeCell ref="D11:D13"/>
    <mergeCell ref="E11:K11"/>
    <mergeCell ref="E12:J12"/>
  </mergeCells>
  <printOptions horizontalCentered="1"/>
  <pageMargins left="0.25" right="0.25" top="0.75" bottom="0.75" header="0.3" footer="0.3"/>
  <pageSetup scale="61" orientation="portrait" r:id="rId1"/>
  <headerFooter alignWithMargins="0">
    <oddFooter>Página &amp;P</oddFooter>
  </headerFooter>
  <rowBreaks count="1" manualBreakCount="1">
    <brk id="36" min="2" max="10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CR75"/>
  <sheetViews>
    <sheetView topLeftCell="C4" zoomScale="85" zoomScaleNormal="85" zoomScaleSheetLayoutView="70" workbookViewId="0">
      <selection activeCell="G28" sqref="G28"/>
    </sheetView>
  </sheetViews>
  <sheetFormatPr baseColWidth="10" defaultColWidth="9.140625" defaultRowHeight="12.75" x14ac:dyDescent="0.2"/>
  <cols>
    <col min="1" max="1" width="0" style="11" hidden="1" customWidth="1"/>
    <col min="2" max="2" width="9.140625" style="11" hidden="1" customWidth="1"/>
    <col min="3" max="3" width="5" style="11" customWidth="1"/>
    <col min="4" max="4" width="6" style="1" customWidth="1"/>
    <col min="5" max="5" width="24.5703125" style="1" customWidth="1"/>
    <col min="6" max="6" width="18.85546875" style="1" customWidth="1"/>
    <col min="7" max="7" width="41.85546875" style="1" customWidth="1"/>
    <col min="8" max="8" width="20.42578125" style="1" customWidth="1"/>
    <col min="9" max="9" width="21" style="1" customWidth="1"/>
    <col min="10" max="10" width="24.42578125" style="1" customWidth="1"/>
    <col min="11" max="11" width="24.5703125" style="11" customWidth="1"/>
    <col min="12" max="14" width="9.140625" style="11"/>
    <col min="15" max="16384" width="9.140625" style="1"/>
  </cols>
  <sheetData>
    <row r="1" spans="1:14" s="11" customFormat="1" x14ac:dyDescent="0.2"/>
    <row r="2" spans="1:14" s="14" customFormat="1" ht="12" customHeight="1" x14ac:dyDescent="0.2"/>
    <row r="3" spans="1:14" s="14" customFormat="1" ht="12" customHeight="1" x14ac:dyDescent="0.2"/>
    <row r="4" spans="1:14" s="14" customFormat="1" ht="12" customHeight="1" x14ac:dyDescent="0.2"/>
    <row r="5" spans="1:14" s="15" customFormat="1" ht="18" customHeight="1" x14ac:dyDescent="0.3">
      <c r="C5" s="16"/>
      <c r="D5" s="16"/>
      <c r="E5" s="12"/>
      <c r="F5" s="16"/>
      <c r="G5" s="16"/>
      <c r="H5" s="16"/>
      <c r="I5" s="16"/>
      <c r="J5" s="16"/>
      <c r="K5" s="16"/>
      <c r="L5" s="16"/>
    </row>
    <row r="6" spans="1:14" s="13" customFormat="1" ht="19.5" customHeight="1" x14ac:dyDescent="0.2">
      <c r="A6" s="13" t="s">
        <v>9</v>
      </c>
    </row>
    <row r="7" spans="1:14" s="13" customFormat="1" ht="19.5" customHeight="1" x14ac:dyDescent="0.2"/>
    <row r="8" spans="1:14" s="15" customFormat="1" ht="19.5" customHeight="1" x14ac:dyDescent="0.3">
      <c r="C8" s="13"/>
      <c r="D8" s="234" t="s">
        <v>10</v>
      </c>
      <c r="E8" s="234"/>
      <c r="F8" s="234"/>
      <c r="G8" s="234"/>
      <c r="H8" s="234"/>
      <c r="I8" s="234"/>
      <c r="J8" s="234"/>
      <c r="K8" s="16"/>
      <c r="L8" s="16"/>
    </row>
    <row r="9" spans="1:14" s="14" customFormat="1" ht="18.75" x14ac:dyDescent="0.2">
      <c r="C9" s="18"/>
      <c r="D9" s="240" t="s">
        <v>24</v>
      </c>
      <c r="E9" s="240"/>
      <c r="F9" s="240"/>
      <c r="G9" s="240"/>
      <c r="H9" s="240"/>
      <c r="I9" s="240"/>
      <c r="J9" s="240"/>
    </row>
    <row r="10" spans="1:14" s="17" customFormat="1" ht="18" customHeight="1" x14ac:dyDescent="0.2">
      <c r="B10" s="18"/>
      <c r="C10" s="18"/>
      <c r="D10" s="240" t="s">
        <v>20</v>
      </c>
      <c r="E10" s="240"/>
      <c r="F10" s="240"/>
      <c r="G10" s="240"/>
      <c r="H10" s="240"/>
      <c r="I10" s="240"/>
      <c r="J10" s="240"/>
    </row>
    <row r="11" spans="1:14" s="14" customFormat="1" ht="18.75" customHeight="1" x14ac:dyDescent="0.2">
      <c r="D11" s="253" t="s">
        <v>85</v>
      </c>
      <c r="E11" s="253"/>
      <c r="F11" s="253"/>
      <c r="G11" s="253"/>
      <c r="H11" s="253"/>
      <c r="I11" s="253"/>
      <c r="J11" s="253"/>
      <c r="K11" s="253"/>
    </row>
    <row r="12" spans="1:14" s="14" customFormat="1" ht="18.75" x14ac:dyDescent="0.2">
      <c r="D12" s="75"/>
      <c r="E12" s="75"/>
      <c r="F12" s="75"/>
      <c r="G12" s="75"/>
      <c r="H12" s="75"/>
      <c r="I12" s="75"/>
      <c r="J12" s="75"/>
    </row>
    <row r="13" spans="1:14" s="11" customFormat="1" ht="19.5" customHeight="1" thickBot="1" x14ac:dyDescent="0.25"/>
    <row r="14" spans="1:14" s="3" customFormat="1" ht="27.75" customHeight="1" thickTop="1" thickBot="1" x14ac:dyDescent="0.25">
      <c r="A14" s="7"/>
      <c r="B14" s="7"/>
      <c r="C14" s="7"/>
      <c r="D14" s="239"/>
      <c r="E14" s="236" t="s">
        <v>24</v>
      </c>
      <c r="F14" s="236"/>
      <c r="G14" s="236"/>
      <c r="H14" s="236"/>
      <c r="I14" s="236"/>
      <c r="J14" s="236"/>
      <c r="K14" s="7"/>
      <c r="L14" s="7"/>
      <c r="M14" s="7"/>
      <c r="N14" s="7"/>
    </row>
    <row r="15" spans="1:14" s="3" customFormat="1" ht="18" customHeight="1" thickTop="1" thickBot="1" x14ac:dyDescent="0.25">
      <c r="A15" s="7"/>
      <c r="B15" s="7"/>
      <c r="C15" s="7"/>
      <c r="D15" s="239"/>
      <c r="E15" s="235" t="s">
        <v>25</v>
      </c>
      <c r="F15" s="235"/>
      <c r="G15" s="235"/>
      <c r="H15" s="235"/>
      <c r="I15" s="235"/>
      <c r="J15" s="50">
        <f>'[1]CTA. FONDOCYT 960'!$J$72</f>
        <v>94596.429999999746</v>
      </c>
      <c r="K15" s="7"/>
      <c r="L15" s="7"/>
      <c r="M15" s="7"/>
      <c r="N15" s="7"/>
    </row>
    <row r="16" spans="1:14" s="3" customFormat="1" ht="32.25" customHeight="1" thickTop="1" thickBot="1" x14ac:dyDescent="0.25">
      <c r="A16" s="7"/>
      <c r="B16" s="7"/>
      <c r="C16" s="7"/>
      <c r="D16" s="239"/>
      <c r="E16" s="61" t="s">
        <v>4</v>
      </c>
      <c r="F16" s="61" t="s">
        <v>5</v>
      </c>
      <c r="G16" s="61" t="s">
        <v>6</v>
      </c>
      <c r="H16" s="61" t="s">
        <v>0</v>
      </c>
      <c r="I16" s="61" t="s">
        <v>1</v>
      </c>
      <c r="J16" s="61" t="s">
        <v>2</v>
      </c>
      <c r="K16" s="7"/>
      <c r="L16" s="7"/>
      <c r="M16" s="7"/>
      <c r="N16" s="7"/>
    </row>
    <row r="17" spans="4:96" s="10" customFormat="1" ht="30" customHeight="1" thickTop="1" x14ac:dyDescent="0.2">
      <c r="D17" s="105"/>
      <c r="E17" s="106"/>
      <c r="F17" s="105"/>
      <c r="G17" s="233">
        <v>45260</v>
      </c>
      <c r="H17" s="107"/>
      <c r="I17" s="108">
        <v>0</v>
      </c>
      <c r="J17" s="107">
        <f>+J15</f>
        <v>94596.429999999746</v>
      </c>
    </row>
    <row r="18" spans="4:96" s="10" customFormat="1" ht="30" hidden="1" customHeight="1" x14ac:dyDescent="0.2">
      <c r="D18" s="159"/>
      <c r="E18" s="160"/>
      <c r="F18" s="161"/>
      <c r="G18" s="193"/>
      <c r="H18" s="162"/>
      <c r="I18" s="163"/>
      <c r="J18" s="69"/>
    </row>
    <row r="19" spans="4:96" s="10" customFormat="1" ht="30" hidden="1" customHeight="1" x14ac:dyDescent="0.2">
      <c r="D19" s="159"/>
      <c r="E19" s="160"/>
      <c r="F19" s="161"/>
      <c r="G19" s="193"/>
      <c r="H19" s="162"/>
      <c r="I19" s="163"/>
      <c r="J19" s="69"/>
    </row>
    <row r="20" spans="4:96" s="10" customFormat="1" ht="30" hidden="1" customHeight="1" x14ac:dyDescent="0.2">
      <c r="D20" s="159"/>
      <c r="E20" s="160"/>
      <c r="F20" s="161"/>
      <c r="G20" s="193"/>
      <c r="H20" s="162"/>
      <c r="I20" s="163"/>
      <c r="J20" s="69"/>
    </row>
    <row r="21" spans="4:96" s="10" customFormat="1" ht="30" hidden="1" customHeight="1" x14ac:dyDescent="0.2">
      <c r="D21" s="159"/>
      <c r="E21" s="160"/>
      <c r="F21" s="161"/>
      <c r="G21" s="193"/>
      <c r="H21" s="162"/>
      <c r="I21" s="163"/>
      <c r="J21" s="69"/>
    </row>
    <row r="22" spans="4:96" s="10" customFormat="1" ht="39" customHeight="1" thickBot="1" x14ac:dyDescent="0.25">
      <c r="D22" s="159"/>
      <c r="E22" s="160">
        <v>45291</v>
      </c>
      <c r="F22" s="161"/>
      <c r="G22" s="193" t="s">
        <v>29</v>
      </c>
      <c r="H22" s="162"/>
      <c r="I22" s="163">
        <v>175</v>
      </c>
      <c r="J22" s="69">
        <f>J17+H22-I22</f>
        <v>94421.429999999746</v>
      </c>
    </row>
    <row r="23" spans="4:96" s="11" customFormat="1" ht="19.5" thickTop="1" thickBot="1" x14ac:dyDescent="0.25">
      <c r="D23" s="257" t="s">
        <v>8</v>
      </c>
      <c r="E23" s="257"/>
      <c r="F23" s="257"/>
      <c r="G23" s="257"/>
      <c r="H23" s="70">
        <f>SUM(H18:H22)</f>
        <v>0</v>
      </c>
      <c r="I23" s="70">
        <f>SUM(I18:I22)</f>
        <v>175</v>
      </c>
      <c r="J23" s="70">
        <f>+J15+H23-I23</f>
        <v>94421.429999999746</v>
      </c>
      <c r="K23" s="29">
        <f>+J23-'[1]CTA. FONDOCYT 960'!$J$73</f>
        <v>0</v>
      </c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</row>
    <row r="24" spans="4:96" s="11" customFormat="1" ht="17.25" thickTop="1" x14ac:dyDescent="0.2">
      <c r="D24" s="5"/>
      <c r="E24" s="5"/>
      <c r="F24" s="5"/>
      <c r="G24" s="5"/>
      <c r="H24" s="8"/>
      <c r="I24" s="8"/>
      <c r="J24" s="8"/>
      <c r="K24" s="11" t="s">
        <v>26</v>
      </c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</row>
    <row r="25" spans="4:96" s="11" customFormat="1" ht="16.5" x14ac:dyDescent="0.2">
      <c r="D25" s="5"/>
      <c r="E25" s="5"/>
      <c r="F25" s="5"/>
      <c r="G25" s="5"/>
      <c r="H25" s="8"/>
      <c r="I25" s="8"/>
      <c r="J25" s="8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</row>
    <row r="26" spans="4:96" s="11" customFormat="1" ht="16.5" x14ac:dyDescent="0.2">
      <c r="D26" s="5" t="s">
        <v>55</v>
      </c>
      <c r="E26" s="78" t="s">
        <v>37</v>
      </c>
      <c r="F26" s="9"/>
      <c r="G26" s="79" t="s">
        <v>39</v>
      </c>
      <c r="H26" s="9"/>
      <c r="I26" s="78" t="s">
        <v>38</v>
      </c>
      <c r="J26" s="9"/>
      <c r="K26" s="25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</row>
    <row r="27" spans="4:96" s="11" customFormat="1" ht="16.5" x14ac:dyDescent="0.2">
      <c r="D27" s="5"/>
      <c r="E27" s="78" t="s">
        <v>30</v>
      </c>
      <c r="F27" s="9"/>
      <c r="G27" s="78" t="s">
        <v>31</v>
      </c>
      <c r="H27" s="9"/>
      <c r="I27" s="78" t="s">
        <v>35</v>
      </c>
      <c r="J27" s="9"/>
      <c r="K27" s="25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</row>
    <row r="28" spans="4:96" s="11" customFormat="1" ht="16.5" x14ac:dyDescent="0.2">
      <c r="D28" s="5"/>
      <c r="E28" s="78" t="s">
        <v>32</v>
      </c>
      <c r="F28" s="9"/>
      <c r="G28" s="78" t="s">
        <v>63</v>
      </c>
      <c r="H28" s="9"/>
      <c r="I28" s="78" t="s">
        <v>42</v>
      </c>
      <c r="J28" s="9"/>
      <c r="K28" s="25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</row>
    <row r="29" spans="4:96" s="11" customFormat="1" ht="16.5" x14ac:dyDescent="0.2">
      <c r="D29" s="5"/>
      <c r="E29" s="78" t="s">
        <v>33</v>
      </c>
      <c r="F29" s="9"/>
      <c r="G29" s="78" t="s">
        <v>34</v>
      </c>
      <c r="H29" s="9"/>
      <c r="I29" s="78" t="s">
        <v>36</v>
      </c>
      <c r="J29" s="9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</row>
    <row r="30" spans="4:96" s="11" customFormat="1" ht="16.5" x14ac:dyDescent="0.2">
      <c r="D30" s="5"/>
      <c r="E30" s="9"/>
      <c r="F30" s="9"/>
      <c r="J30" s="9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</row>
    <row r="31" spans="4:96" s="11" customFormat="1" ht="16.5" x14ac:dyDescent="0.2">
      <c r="D31" s="5"/>
      <c r="E31" s="9"/>
      <c r="F31" s="9"/>
      <c r="H31" s="9" t="s">
        <v>61</v>
      </c>
      <c r="I31" s="9"/>
      <c r="J31" s="9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</row>
    <row r="32" spans="4:96" s="11" customFormat="1" ht="16.5" x14ac:dyDescent="0.2">
      <c r="D32" s="5"/>
      <c r="E32" s="9"/>
      <c r="F32" s="9"/>
      <c r="H32" s="9"/>
      <c r="J32" s="9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</row>
    <row r="33" spans="4:96" s="11" customFormat="1" ht="16.5" x14ac:dyDescent="0.2">
      <c r="D33" s="5"/>
      <c r="E33" s="9"/>
      <c r="F33" s="9"/>
      <c r="H33" s="9"/>
      <c r="J33" s="9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</row>
    <row r="34" spans="4:96" s="11" customFormat="1" ht="16.5" x14ac:dyDescent="0.2">
      <c r="D34" s="5"/>
      <c r="E34" s="9"/>
      <c r="F34" s="9"/>
      <c r="G34" s="79"/>
      <c r="H34" s="9"/>
      <c r="J34" s="9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</row>
    <row r="35" spans="4:96" s="11" customFormat="1" ht="16.5" x14ac:dyDescent="0.2">
      <c r="D35" s="5"/>
      <c r="E35" s="5"/>
      <c r="F35" s="5"/>
      <c r="G35" s="5"/>
      <c r="H35" s="8"/>
      <c r="I35" s="8"/>
      <c r="J35" s="8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</row>
    <row r="36" spans="4:96" s="11" customFormat="1" ht="18" x14ac:dyDescent="0.2">
      <c r="D36" s="22"/>
      <c r="E36" s="21"/>
      <c r="F36" s="20"/>
      <c r="G36" s="20"/>
      <c r="H36" s="23"/>
      <c r="I36" s="23"/>
      <c r="J36" s="23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</row>
    <row r="37" spans="4:96" s="11" customFormat="1" ht="16.5" x14ac:dyDescent="0.2">
      <c r="D37" s="5"/>
      <c r="E37" s="6"/>
      <c r="F37" s="3"/>
      <c r="G37" s="3"/>
      <c r="H37" s="4"/>
      <c r="I37" s="4"/>
      <c r="J37" s="4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</row>
    <row r="38" spans="4:96" s="11" customFormat="1" ht="16.5" x14ac:dyDescent="0.2">
      <c r="D38" s="258"/>
      <c r="E38" s="258"/>
      <c r="F38" s="258"/>
      <c r="G38" s="258"/>
      <c r="H38" s="258"/>
      <c r="I38" s="258"/>
      <c r="J38" s="258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</row>
    <row r="39" spans="4:96" s="11" customFormat="1" ht="16.5" x14ac:dyDescent="0.2">
      <c r="D39" s="259"/>
      <c r="E39" s="259"/>
      <c r="F39" s="259"/>
      <c r="G39" s="259"/>
      <c r="H39" s="259"/>
      <c r="I39" s="259"/>
      <c r="J39" s="259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</row>
    <row r="40" spans="4:96" s="11" customFormat="1" ht="20.25" x14ac:dyDescent="0.2">
      <c r="D40" s="242"/>
      <c r="E40" s="242"/>
      <c r="F40" s="242"/>
      <c r="G40" s="242"/>
      <c r="H40" s="242"/>
      <c r="I40" s="242"/>
      <c r="J40" s="242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</row>
    <row r="41" spans="4:96" s="11" customFormat="1" ht="20.25" x14ac:dyDescent="0.2">
      <c r="D41" s="242"/>
      <c r="E41" s="242"/>
      <c r="F41" s="242"/>
      <c r="G41" s="242"/>
      <c r="H41" s="242"/>
      <c r="I41" s="242"/>
      <c r="J41" s="242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</row>
    <row r="42" spans="4:96" s="11" customFormat="1" ht="20.25" x14ac:dyDescent="0.2">
      <c r="D42" s="242"/>
      <c r="E42" s="242"/>
      <c r="F42" s="242"/>
      <c r="G42" s="242"/>
      <c r="H42" s="242"/>
      <c r="I42" s="242"/>
      <c r="J42" s="242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</row>
    <row r="43" spans="4:96" s="11" customFormat="1" ht="20.25" x14ac:dyDescent="0.2">
      <c r="D43" s="242"/>
      <c r="E43" s="242"/>
      <c r="F43" s="242"/>
      <c r="G43" s="242"/>
      <c r="H43" s="242"/>
      <c r="I43" s="242"/>
      <c r="J43" s="242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</row>
    <row r="44" spans="4:96" s="11" customFormat="1" x14ac:dyDescent="0.2">
      <c r="D44" s="9"/>
      <c r="E44" s="9"/>
      <c r="F44" s="9"/>
      <c r="G44" s="9"/>
      <c r="H44" s="9"/>
      <c r="I44" s="9"/>
      <c r="J44" s="9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</row>
    <row r="45" spans="4:96" s="11" customFormat="1" x14ac:dyDescent="0.2">
      <c r="D45" s="9"/>
      <c r="E45" s="9"/>
      <c r="F45" s="9"/>
      <c r="G45" s="9"/>
      <c r="H45" s="9"/>
      <c r="I45" s="9"/>
      <c r="J45" s="9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</row>
    <row r="46" spans="4:96" s="11" customFormat="1" x14ac:dyDescent="0.2">
      <c r="D46" s="9"/>
      <c r="E46" s="9"/>
      <c r="F46" s="9"/>
      <c r="G46" s="9"/>
      <c r="H46" s="9"/>
      <c r="I46" s="9"/>
      <c r="J46" s="9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</row>
    <row r="47" spans="4:96" s="11" customFormat="1" x14ac:dyDescent="0.2">
      <c r="D47" s="9"/>
      <c r="E47" s="9"/>
      <c r="F47" s="9"/>
      <c r="G47" s="9"/>
      <c r="H47" s="9"/>
      <c r="I47" s="9"/>
      <c r="J47" s="9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</row>
    <row r="48" spans="4:96" s="11" customFormat="1" x14ac:dyDescent="0.2">
      <c r="D48" s="9"/>
      <c r="E48" s="9"/>
      <c r="F48" s="9"/>
      <c r="G48" s="9"/>
      <c r="H48" s="9"/>
      <c r="I48" s="9"/>
      <c r="J48" s="9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</row>
    <row r="49" spans="4:96" s="11" customFormat="1" x14ac:dyDescent="0.2">
      <c r="D49" s="9"/>
      <c r="E49" s="9"/>
      <c r="F49" s="9"/>
      <c r="G49" s="9"/>
      <c r="H49" s="9"/>
      <c r="I49" s="9"/>
      <c r="J49" s="9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</row>
    <row r="50" spans="4:96" s="11" customFormat="1" x14ac:dyDescent="0.2">
      <c r="D50" s="9"/>
      <c r="E50" s="9"/>
      <c r="F50" s="9"/>
      <c r="G50" s="9"/>
      <c r="H50" s="9"/>
      <c r="I50" s="9"/>
      <c r="J50" s="9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</row>
    <row r="51" spans="4:96" s="11" customFormat="1" x14ac:dyDescent="0.2">
      <c r="D51" s="9"/>
      <c r="E51" s="9"/>
      <c r="F51" s="9"/>
      <c r="G51" s="9"/>
      <c r="H51" s="9"/>
      <c r="I51" s="9"/>
      <c r="J51" s="9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</row>
    <row r="52" spans="4:96" s="11" customFormat="1" x14ac:dyDescent="0.2">
      <c r="D52" s="9"/>
      <c r="E52" s="9"/>
      <c r="F52" s="9"/>
      <c r="G52" s="9"/>
      <c r="H52" s="9"/>
      <c r="I52" s="9"/>
      <c r="J52" s="9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</row>
    <row r="53" spans="4:96" s="11" customFormat="1" x14ac:dyDescent="0.2">
      <c r="D53" s="9"/>
      <c r="E53" s="9"/>
      <c r="F53" s="9"/>
      <c r="G53" s="9"/>
      <c r="H53" s="9"/>
      <c r="I53" s="9"/>
      <c r="J53" s="9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</row>
    <row r="54" spans="4:96" s="11" customFormat="1" x14ac:dyDescent="0.2">
      <c r="D54" s="9"/>
      <c r="E54" s="9"/>
      <c r="F54" s="9"/>
      <c r="G54" s="9"/>
      <c r="H54" s="9"/>
      <c r="I54" s="9"/>
      <c r="J54" s="9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</row>
    <row r="55" spans="4:96" s="11" customFormat="1" x14ac:dyDescent="0.2">
      <c r="D55" s="9"/>
      <c r="E55" s="9"/>
      <c r="F55" s="9"/>
      <c r="G55" s="9"/>
      <c r="H55" s="9"/>
      <c r="I55" s="9"/>
      <c r="J55" s="9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</row>
    <row r="74" spans="4:4" ht="13.5" thickBot="1" x14ac:dyDescent="0.25"/>
    <row r="75" spans="4:4" ht="15" x14ac:dyDescent="0.2">
      <c r="D75" s="2"/>
    </row>
  </sheetData>
  <mergeCells count="14">
    <mergeCell ref="D8:J8"/>
    <mergeCell ref="D9:J9"/>
    <mergeCell ref="D10:J10"/>
    <mergeCell ref="D14:D16"/>
    <mergeCell ref="E14:J14"/>
    <mergeCell ref="E15:I15"/>
    <mergeCell ref="D11:K11"/>
    <mergeCell ref="D43:J43"/>
    <mergeCell ref="D23:G23"/>
    <mergeCell ref="D38:J38"/>
    <mergeCell ref="D39:J39"/>
    <mergeCell ref="D40:J40"/>
    <mergeCell ref="D41:J41"/>
    <mergeCell ref="D42:J42"/>
  </mergeCells>
  <printOptions horizontalCentered="1"/>
  <pageMargins left="0" right="0" top="0.15748031496062992" bottom="0.15748031496062992" header="0" footer="0"/>
  <pageSetup scale="63" orientation="portrait" r:id="rId1"/>
  <headerFooter alignWithMargins="0">
    <oddFooter>Página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10</vt:i4>
      </vt:variant>
    </vt:vector>
  </HeadingPairs>
  <TitlesOfParts>
    <vt:vector size="15" baseType="lpstr">
      <vt:lpstr>INGRESOS CUENTA COLECT</vt:lpstr>
      <vt:lpstr>EGRESOS CTA. AUXILIAR 3001</vt:lpstr>
      <vt:lpstr>EGRESOS CTA.  OPERT. 160</vt:lpstr>
      <vt:lpstr>EGRESOS CTA. NOMINA</vt:lpstr>
      <vt:lpstr>EGRESOS CTA. FONDOCYT</vt:lpstr>
      <vt:lpstr>'EGRESOS CTA.  OPERT. 160'!Área_de_impresión</vt:lpstr>
      <vt:lpstr>'EGRESOS CTA. AUXILIAR 3001'!Área_de_impresión</vt:lpstr>
      <vt:lpstr>'EGRESOS CTA. FONDOCYT'!Área_de_impresión</vt:lpstr>
      <vt:lpstr>'EGRESOS CTA. NOMINA'!Área_de_impresión</vt:lpstr>
      <vt:lpstr>'INGRESOS CUENTA COLECT'!Área_de_impresión</vt:lpstr>
      <vt:lpstr>'EGRESOS CTA.  OPERT. 160'!Títulos_a_imprimir</vt:lpstr>
      <vt:lpstr>'EGRESOS CTA. AUXILIAR 3001'!Títulos_a_imprimir</vt:lpstr>
      <vt:lpstr>'EGRESOS CTA. FONDOCYT'!Títulos_a_imprimir</vt:lpstr>
      <vt:lpstr>'EGRESOS CTA. NOMINA'!Títulos_a_imprimir</vt:lpstr>
      <vt:lpstr>'INGRESOS CUENTA COLECT'!Títulos_a_imprimir</vt:lpstr>
    </vt:vector>
  </TitlesOfParts>
  <Company>Comision Nacional de Etica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 Villar</dc:creator>
  <cp:lastModifiedBy>Yunetvelin Hernandez Romero</cp:lastModifiedBy>
  <cp:lastPrinted>2024-01-08T15:57:24Z</cp:lastPrinted>
  <dcterms:created xsi:type="dcterms:W3CDTF">2006-07-11T17:39:34Z</dcterms:created>
  <dcterms:modified xsi:type="dcterms:W3CDTF">2024-01-12T18:19:19Z</dcterms:modified>
</cp:coreProperties>
</file>