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yunetvelin.hernandez\Desktop\Estados financieros\2024\ENERO 2024\ESTADOS\RAI\"/>
    </mc:Choice>
  </mc:AlternateContent>
  <bookViews>
    <workbookView xWindow="0" yWindow="0" windowWidth="20490" windowHeight="7755" tabRatio="601" activeTab="2"/>
  </bookViews>
  <sheets>
    <sheet name="INGRESOS CUENTA COLECT" sheetId="1" r:id="rId1"/>
    <sheet name="EGRESOS CTA. AUXILIAR 33001" sheetId="4" r:id="rId2"/>
    <sheet name="EGRESOS CTA.  OPERT. 160" sheetId="5" r:id="rId3"/>
    <sheet name="EGRESOS CTA. NOMINA" sheetId="6" r:id="rId4"/>
    <sheet name="EGRESOS CTA. FONDOCYT" sheetId="7" r:id="rId5"/>
  </sheets>
  <externalReferences>
    <externalReference r:id="rId6"/>
    <externalReference r:id="rId7"/>
    <externalReference r:id="rId8"/>
  </externalReferences>
  <definedNames>
    <definedName name="_xlnm._FilterDatabase" localSheetId="0" hidden="1">'INGRESOS CUENTA COLECT'!$B$1:$H$339</definedName>
    <definedName name="_xlnm.Print_Area" localSheetId="2">'EGRESOS CTA.  OPERT. 160'!$A$1:$I$89</definedName>
    <definedName name="_xlnm.Print_Area" localSheetId="1">'EGRESOS CTA. AUXILIAR 33001'!$B$1:$I$193</definedName>
    <definedName name="_xlnm.Print_Area" localSheetId="4">'EGRESOS CTA. FONDOCYT'!$A$1:$J$36</definedName>
    <definedName name="_xlnm.Print_Area" localSheetId="3">'EGRESOS CTA. NOMINA'!$A$1:$J$59</definedName>
    <definedName name="_xlnm.Print_Area" localSheetId="0">'INGRESOS CUENTA COLECT'!$A$1:$G$316</definedName>
    <definedName name="_xlnm.Print_Titles" localSheetId="2">'EGRESOS CTA.  OPERT. 160'!$1:$14</definedName>
    <definedName name="_xlnm.Print_Titles" localSheetId="1">'EGRESOS CTA. AUXILIAR 33001'!$1:$13</definedName>
    <definedName name="_xlnm.Print_Titles" localSheetId="4">'EGRESOS CTA. FONDOCYT'!$1:$12</definedName>
    <definedName name="_xlnm.Print_Titles" localSheetId="3">'EGRESOS CTA. NOMINA'!$1:$11</definedName>
    <definedName name="_xlnm.Print_Titles" localSheetId="0">'INGRESOS CUENTA COLECT'!$1:$12</definedName>
  </definedNames>
  <calcPr calcId="152511"/>
</workbook>
</file>

<file path=xl/calcChain.xml><?xml version="1.0" encoding="utf-8"?>
<calcChain xmlns="http://schemas.openxmlformats.org/spreadsheetml/2006/main">
  <c r="J15" i="7" l="1"/>
  <c r="J14" i="6"/>
  <c r="I13" i="5"/>
  <c r="I15" i="5" s="1"/>
  <c r="I12" i="4" l="1"/>
  <c r="E300" i="1"/>
  <c r="F300" i="1"/>
  <c r="G14" i="1"/>
  <c r="H183" i="4" l="1"/>
  <c r="I20" i="7" l="1"/>
  <c r="J20" i="7" s="1"/>
  <c r="K20" i="7" s="1"/>
  <c r="H76" i="5" l="1"/>
  <c r="G76" i="5"/>
  <c r="H51" i="6" l="1"/>
  <c r="G183" i="4" l="1"/>
  <c r="I51" i="6" l="1"/>
  <c r="J17" i="7" l="1"/>
  <c r="J16" i="6"/>
  <c r="J51" i="6" s="1"/>
  <c r="K51" i="6" s="1"/>
  <c r="E17" i="1"/>
  <c r="J18" i="7" l="1"/>
  <c r="J19" i="7" s="1"/>
  <c r="J17" i="6"/>
  <c r="J18" i="6" s="1"/>
  <c r="J19" i="6" s="1"/>
  <c r="J20" i="6" s="1"/>
  <c r="J21" i="6" s="1"/>
  <c r="J22" i="6" s="1"/>
  <c r="J23" i="6" s="1"/>
  <c r="J24" i="6" s="1"/>
  <c r="J25" i="6" s="1"/>
  <c r="J26" i="6" s="1"/>
  <c r="J27" i="6" s="1"/>
  <c r="J28" i="6" s="1"/>
  <c r="J29" i="6" s="1"/>
  <c r="J30" i="6" s="1"/>
  <c r="J31" i="6" s="1"/>
  <c r="J32" i="6" s="1"/>
  <c r="J33" i="6" s="1"/>
  <c r="J34" i="6" s="1"/>
  <c r="J35" i="6" s="1"/>
  <c r="J36" i="6" s="1"/>
  <c r="J37" i="6" s="1"/>
  <c r="J38" i="6" s="1"/>
  <c r="J39" i="6" s="1"/>
  <c r="J40" i="6" s="1"/>
  <c r="J41" i="6" s="1"/>
  <c r="J42" i="6" s="1"/>
  <c r="J43" i="6" s="1"/>
  <c r="J44" i="6" s="1"/>
  <c r="J45" i="6" s="1"/>
  <c r="J46" i="6" s="1"/>
  <c r="J47" i="6" s="1"/>
  <c r="J48" i="6" s="1"/>
  <c r="J49" i="6" s="1"/>
  <c r="J50" i="6" s="1"/>
  <c r="I14" i="4" l="1"/>
  <c r="I183" i="4" l="1"/>
  <c r="J183" i="4" s="1"/>
  <c r="I15" i="4"/>
  <c r="I16" i="4" s="1"/>
  <c r="I17" i="4" s="1"/>
  <c r="I18" i="4" s="1"/>
  <c r="I19" i="4" s="1"/>
  <c r="I20" i="4" s="1"/>
  <c r="I21" i="4" s="1"/>
  <c r="I22" i="4" s="1"/>
  <c r="I23" i="4" s="1"/>
  <c r="I24" i="4" s="1"/>
  <c r="I25" i="4" s="1"/>
  <c r="I26" i="4" s="1"/>
  <c r="I27" i="4" s="1"/>
  <c r="I28" i="4" s="1"/>
  <c r="I29" i="4" s="1"/>
  <c r="I30" i="4" s="1"/>
  <c r="I31" i="4" s="1"/>
  <c r="I32" i="4" s="1"/>
  <c r="I33" i="4" s="1"/>
  <c r="I34" i="4" s="1"/>
  <c r="I35" i="4" s="1"/>
  <c r="I36" i="4" s="1"/>
  <c r="I37" i="4" s="1"/>
  <c r="I38" i="4" s="1"/>
  <c r="I39" i="4" s="1"/>
  <c r="I40" i="4" s="1"/>
  <c r="I41" i="4" s="1"/>
  <c r="I42" i="4" s="1"/>
  <c r="I43" i="4" s="1"/>
  <c r="I44" i="4" s="1"/>
  <c r="I45" i="4" s="1"/>
  <c r="I46" i="4" s="1"/>
  <c r="I47" i="4" s="1"/>
  <c r="I48" i="4" s="1"/>
  <c r="I49" i="4" s="1"/>
  <c r="I50" i="4" s="1"/>
  <c r="I51" i="4" s="1"/>
  <c r="I52" i="4" s="1"/>
  <c r="I53" i="4" s="1"/>
  <c r="I54" i="4" s="1"/>
  <c r="I55" i="4" s="1"/>
  <c r="I56" i="4" s="1"/>
  <c r="I57" i="4" s="1"/>
  <c r="I58" i="4" s="1"/>
  <c r="I59" i="4" s="1"/>
  <c r="I60" i="4" s="1"/>
  <c r="I61" i="4" s="1"/>
  <c r="I62" i="4" s="1"/>
  <c r="I63" i="4" s="1"/>
  <c r="I64" i="4" s="1"/>
  <c r="I65" i="4" s="1"/>
  <c r="I66" i="4" s="1"/>
  <c r="I67" i="4" s="1"/>
  <c r="I68" i="4" s="1"/>
  <c r="I69" i="4" s="1"/>
  <c r="I70" i="4" s="1"/>
  <c r="I71" i="4" s="1"/>
  <c r="I72" i="4" s="1"/>
  <c r="I73" i="4" s="1"/>
  <c r="I74" i="4" s="1"/>
  <c r="I75" i="4" s="1"/>
  <c r="I76" i="4" s="1"/>
  <c r="I77" i="4" s="1"/>
  <c r="I78" i="4" s="1"/>
  <c r="I79" i="4" s="1"/>
  <c r="I80" i="4" s="1"/>
  <c r="I81" i="4" s="1"/>
  <c r="I82" i="4" s="1"/>
  <c r="I83" i="4" s="1"/>
  <c r="I84" i="4" s="1"/>
  <c r="I85" i="4" s="1"/>
  <c r="I86" i="4" s="1"/>
  <c r="I87" i="4" s="1"/>
  <c r="I88" i="4" s="1"/>
  <c r="I89" i="4" s="1"/>
  <c r="I90" i="4" s="1"/>
  <c r="I91" i="4" s="1"/>
  <c r="I92" i="4" s="1"/>
  <c r="I93" i="4" s="1"/>
  <c r="I94" i="4" s="1"/>
  <c r="I95" i="4" s="1"/>
  <c r="I96" i="4" s="1"/>
  <c r="I97" i="4" s="1"/>
  <c r="I98" i="4" s="1"/>
  <c r="I99" i="4" s="1"/>
  <c r="I100" i="4" s="1"/>
  <c r="I101" i="4" s="1"/>
  <c r="I102" i="4" s="1"/>
  <c r="I103" i="4" s="1"/>
  <c r="I104" i="4" s="1"/>
  <c r="I105" i="4" s="1"/>
  <c r="I106" i="4" s="1"/>
  <c r="I107" i="4" s="1"/>
  <c r="I108" i="4" s="1"/>
  <c r="I109" i="4" s="1"/>
  <c r="I110" i="4" s="1"/>
  <c r="I111" i="4" s="1"/>
  <c r="I112" i="4" s="1"/>
  <c r="I113" i="4" s="1"/>
  <c r="I114" i="4" s="1"/>
  <c r="I115" i="4" s="1"/>
  <c r="I116" i="4" s="1"/>
  <c r="I117" i="4" s="1"/>
  <c r="I118" i="4" s="1"/>
  <c r="I119" i="4" s="1"/>
  <c r="I120" i="4" s="1"/>
  <c r="I121" i="4" s="1"/>
  <c r="I122" i="4" s="1"/>
  <c r="I123" i="4" s="1"/>
  <c r="I124" i="4" s="1"/>
  <c r="I125" i="4" s="1"/>
  <c r="I126" i="4" s="1"/>
  <c r="I127" i="4" s="1"/>
  <c r="I128" i="4" s="1"/>
  <c r="I129" i="4" s="1"/>
  <c r="I130" i="4" s="1"/>
  <c r="I131" i="4" s="1"/>
  <c r="I132" i="4" s="1"/>
  <c r="I133" i="4" s="1"/>
  <c r="I134" i="4" s="1"/>
  <c r="I135" i="4" s="1"/>
  <c r="I136" i="4" s="1"/>
  <c r="I137" i="4" s="1"/>
  <c r="I138" i="4" s="1"/>
  <c r="I139" i="4" s="1"/>
  <c r="I140" i="4" s="1"/>
  <c r="I141" i="4" s="1"/>
  <c r="I142" i="4" s="1"/>
  <c r="I143" i="4" s="1"/>
  <c r="I144" i="4" s="1"/>
  <c r="I145" i="4" s="1"/>
  <c r="I146" i="4" s="1"/>
  <c r="I147" i="4" s="1"/>
  <c r="I148" i="4" s="1"/>
  <c r="I149" i="4" s="1"/>
  <c r="I150" i="4" s="1"/>
  <c r="I151" i="4" s="1"/>
  <c r="I152" i="4" s="1"/>
  <c r="I153" i="4" s="1"/>
  <c r="I154" i="4" s="1"/>
  <c r="I155" i="4" s="1"/>
  <c r="I156" i="4" s="1"/>
  <c r="I157" i="4" s="1"/>
  <c r="I158" i="4" s="1"/>
  <c r="I159" i="4" s="1"/>
  <c r="I160" i="4" s="1"/>
  <c r="I161" i="4" s="1"/>
  <c r="I162" i="4" s="1"/>
  <c r="I163" i="4" s="1"/>
  <c r="I164" i="4" s="1"/>
  <c r="I165" i="4" s="1"/>
  <c r="I166" i="4" s="1"/>
  <c r="I167" i="4" s="1"/>
  <c r="I168" i="4" s="1"/>
  <c r="I169" i="4" s="1"/>
  <c r="I170" i="4" s="1"/>
  <c r="I171" i="4" s="1"/>
  <c r="I172" i="4" s="1"/>
  <c r="I173" i="4" s="1"/>
  <c r="I174" i="4" s="1"/>
  <c r="I175" i="4" s="1"/>
  <c r="I176" i="4" s="1"/>
  <c r="I177" i="4" s="1"/>
  <c r="I178" i="4" s="1"/>
  <c r="I179" i="4" s="1"/>
  <c r="I180" i="4" s="1"/>
  <c r="I181" i="4" s="1"/>
  <c r="I182" i="4" s="1"/>
  <c r="J124" i="4" l="1"/>
  <c r="G17" i="1" l="1"/>
  <c r="G300" i="1" s="1"/>
  <c r="H300" i="1" s="1"/>
  <c r="G18" i="1" l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s="1"/>
  <c r="G206" i="1" s="1"/>
  <c r="G207" i="1" s="1"/>
  <c r="G208" i="1" s="1"/>
  <c r="G209" i="1" s="1"/>
  <c r="G210" i="1" s="1"/>
  <c r="G211" i="1" s="1"/>
  <c r="G212" i="1" s="1"/>
  <c r="G213" i="1" s="1"/>
  <c r="G214" i="1" s="1"/>
  <c r="G215" i="1" s="1"/>
  <c r="G216" i="1" s="1"/>
  <c r="G217" i="1" s="1"/>
  <c r="G218" i="1" s="1"/>
  <c r="G219" i="1" s="1"/>
  <c r="G220" i="1" s="1"/>
  <c r="G221" i="1" s="1"/>
  <c r="G222" i="1" s="1"/>
  <c r="G223" i="1" s="1"/>
  <c r="G224" i="1" s="1"/>
  <c r="G225" i="1" s="1"/>
  <c r="G226" i="1" s="1"/>
  <c r="G227" i="1" s="1"/>
  <c r="G228" i="1" s="1"/>
  <c r="G229" i="1" s="1"/>
  <c r="G230" i="1" s="1"/>
  <c r="G231" i="1" s="1"/>
  <c r="G232" i="1" s="1"/>
  <c r="G233" i="1" s="1"/>
  <c r="G234" i="1" s="1"/>
  <c r="G235" i="1" s="1"/>
  <c r="G236" i="1" s="1"/>
  <c r="G237" i="1" s="1"/>
  <c r="G238" i="1" s="1"/>
  <c r="G239" i="1" s="1"/>
  <c r="G240" i="1" s="1"/>
  <c r="G241" i="1" s="1"/>
  <c r="G242" i="1" s="1"/>
  <c r="G243" i="1" s="1"/>
  <c r="G244" i="1" s="1"/>
  <c r="G245" i="1" s="1"/>
  <c r="G246" i="1" s="1"/>
  <c r="G247" i="1" s="1"/>
  <c r="G248" i="1" s="1"/>
  <c r="G249" i="1" s="1"/>
  <c r="G250" i="1" s="1"/>
  <c r="G251" i="1" s="1"/>
  <c r="G252" i="1" s="1"/>
  <c r="G253" i="1" s="1"/>
  <c r="G254" i="1" s="1"/>
  <c r="G255" i="1" s="1"/>
  <c r="G256" i="1" s="1"/>
  <c r="G257" i="1" s="1"/>
  <c r="G258" i="1" s="1"/>
  <c r="G259" i="1" s="1"/>
  <c r="G260" i="1" s="1"/>
  <c r="G261" i="1" s="1"/>
  <c r="G262" i="1" s="1"/>
  <c r="G263" i="1" s="1"/>
  <c r="G264" i="1" l="1"/>
  <c r="G265" i="1" s="1"/>
  <c r="G266" i="1" s="1"/>
  <c r="G267" i="1" s="1"/>
  <c r="G268" i="1" s="1"/>
  <c r="G269" i="1" s="1"/>
  <c r="G270" i="1" s="1"/>
  <c r="G271" i="1" s="1"/>
  <c r="G272" i="1" s="1"/>
  <c r="G273" i="1" s="1"/>
  <c r="G274" i="1" s="1"/>
  <c r="G275" i="1" s="1"/>
  <c r="G276" i="1" s="1"/>
  <c r="G277" i="1" s="1"/>
  <c r="G278" i="1" s="1"/>
  <c r="G279" i="1" s="1"/>
  <c r="G280" i="1" s="1"/>
  <c r="G281" i="1" s="1"/>
  <c r="G282" i="1" s="1"/>
  <c r="G283" i="1" s="1"/>
  <c r="G284" i="1" s="1"/>
  <c r="G285" i="1" s="1"/>
  <c r="G286" i="1" s="1"/>
  <c r="G287" i="1" s="1"/>
  <c r="G288" i="1" s="1"/>
  <c r="G289" i="1" s="1"/>
  <c r="G290" i="1" s="1"/>
  <c r="G291" i="1" l="1"/>
  <c r="G292" i="1" s="1"/>
  <c r="G293" i="1" s="1"/>
  <c r="G294" i="1" s="1"/>
  <c r="G295" i="1" s="1"/>
  <c r="G296" i="1" s="1"/>
  <c r="G297" i="1" s="1"/>
  <c r="G298" i="1" s="1"/>
  <c r="G299" i="1" s="1"/>
  <c r="I76" i="5"/>
  <c r="J76" i="5" s="1"/>
  <c r="I16" i="5"/>
  <c r="I17" i="5" s="1"/>
  <c r="I18" i="5" s="1"/>
  <c r="I19" i="5" s="1"/>
  <c r="I20" i="5" s="1"/>
  <c r="I21" i="5" s="1"/>
  <c r="I22" i="5" s="1"/>
  <c r="I23" i="5" s="1"/>
  <c r="I24" i="5" s="1"/>
  <c r="I25" i="5" s="1"/>
  <c r="I26" i="5" s="1"/>
  <c r="I27" i="5" s="1"/>
  <c r="I28" i="5" s="1"/>
  <c r="I29" i="5" s="1"/>
  <c r="I30" i="5" s="1"/>
  <c r="I31" i="5" s="1"/>
  <c r="I32" i="5" s="1"/>
  <c r="I33" i="5" s="1"/>
  <c r="I34" i="5" s="1"/>
  <c r="I35" i="5" s="1"/>
  <c r="I36" i="5" s="1"/>
  <c r="I37" i="5" s="1"/>
  <c r="I38" i="5" s="1"/>
  <c r="I39" i="5" s="1"/>
  <c r="I40" i="5" s="1"/>
  <c r="I41" i="5" s="1"/>
  <c r="I42" i="5" s="1"/>
  <c r="I43" i="5" s="1"/>
  <c r="I44" i="5" s="1"/>
  <c r="I45" i="5" s="1"/>
  <c r="I46" i="5" s="1"/>
  <c r="I47" i="5" s="1"/>
  <c r="I48" i="5" s="1"/>
  <c r="I49" i="5" s="1"/>
  <c r="I50" i="5" s="1"/>
  <c r="I51" i="5" s="1"/>
  <c r="I52" i="5" s="1"/>
  <c r="I53" i="5" s="1"/>
  <c r="I54" i="5" s="1"/>
  <c r="I55" i="5" s="1"/>
  <c r="I56" i="5" s="1"/>
  <c r="I57" i="5" s="1"/>
  <c r="I58" i="5" s="1"/>
  <c r="I59" i="5" s="1"/>
  <c r="I60" i="5" s="1"/>
  <c r="I61" i="5" s="1"/>
  <c r="I62" i="5" s="1"/>
  <c r="I63" i="5" s="1"/>
  <c r="I64" i="5" s="1"/>
  <c r="I65" i="5" s="1"/>
  <c r="I66" i="5" s="1"/>
  <c r="I67" i="5" s="1"/>
  <c r="I68" i="5" s="1"/>
  <c r="I69" i="5" s="1"/>
  <c r="I70" i="5" s="1"/>
  <c r="I71" i="5" s="1"/>
  <c r="I72" i="5" s="1"/>
  <c r="I73" i="5" s="1"/>
  <c r="I74" i="5" s="1"/>
  <c r="I75" i="5" s="1"/>
</calcChain>
</file>

<file path=xl/sharedStrings.xml><?xml version="1.0" encoding="utf-8"?>
<sst xmlns="http://schemas.openxmlformats.org/spreadsheetml/2006/main" count="616" uniqueCount="195">
  <si>
    <t>Debito</t>
  </si>
  <si>
    <t>Credito</t>
  </si>
  <si>
    <t>Balance</t>
  </si>
  <si>
    <t>Libro Banco</t>
  </si>
  <si>
    <t>Fecha</t>
  </si>
  <si>
    <t>No. Ck/Transf.</t>
  </si>
  <si>
    <t>Descripcion</t>
  </si>
  <si>
    <t xml:space="preserve">Balance Inicial: </t>
  </si>
  <si>
    <t>Totales</t>
  </si>
  <si>
    <t>Servicio Nacional de Salud</t>
  </si>
  <si>
    <t xml:space="preserve">  Instituto Nacional del Cáncer Rosa Emilia Sánchez Pérez de Tavares</t>
  </si>
  <si>
    <t>Cuenta Operativa No. 160-112796-8</t>
  </si>
  <si>
    <t>PAGO IMPUESTO 0.15%</t>
  </si>
  <si>
    <t>Cuenta Bancaria No: 160-112796-8</t>
  </si>
  <si>
    <t>Cuenta Bancaria No: 010-252753-9</t>
  </si>
  <si>
    <t>Balance Inicial: Cta. 9995033000</t>
  </si>
  <si>
    <t>RETENCION 0.5% POR TRASF. VIA LIBRAMIENTOS A PROVEERDORES</t>
  </si>
  <si>
    <t>Cuenta Bancaria No: AUXILIAR NO. 9995033001</t>
  </si>
  <si>
    <t>Cuenta Bancaria No: 0100202000</t>
  </si>
  <si>
    <t>Cuenta Colectora Auxiliar no. 99995033001</t>
  </si>
  <si>
    <t xml:space="preserve">     Libro Banco</t>
  </si>
  <si>
    <t xml:space="preserve">    Libro Banco</t>
  </si>
  <si>
    <t>DEPOSITO VIA TRANSF. ARS SENASA</t>
  </si>
  <si>
    <t xml:space="preserve">TRANSF. DE CUENTA 3000 A 3001 PARA PAGOS </t>
  </si>
  <si>
    <t>ASIGANCION CUOTA DE PAGO DESDE CTA 2000 A 2001</t>
  </si>
  <si>
    <t>Cuenta Bancaria No: 9602576155</t>
  </si>
  <si>
    <t>-</t>
  </si>
  <si>
    <t xml:space="preserve"> </t>
  </si>
  <si>
    <t xml:space="preserve">ASIGNACION PRESUPUESTARIA PARA PAGO NOMINAS </t>
  </si>
  <si>
    <t>NOTA DEBITO POR COBRO TARJETA CREDITO CARDNET</t>
  </si>
  <si>
    <t>CARGOS POR SERVICIOS (RETENCION DE ESTADO)</t>
  </si>
  <si>
    <t>Preparado Por:</t>
  </si>
  <si>
    <t xml:space="preserve">Revisado Por: </t>
  </si>
  <si>
    <t xml:space="preserve">Lcda. Julia Villar Pimentel </t>
  </si>
  <si>
    <t>Analista Financiera</t>
  </si>
  <si>
    <t>Contadora Interna</t>
  </si>
  <si>
    <t>Aprobabdo Por:</t>
  </si>
  <si>
    <t>____________________</t>
  </si>
  <si>
    <t>_________________________</t>
  </si>
  <si>
    <t xml:space="preserve">      ______________________________</t>
  </si>
  <si>
    <t>DEPOSITO</t>
  </si>
  <si>
    <t>DEPOSITO VIA TRANSF. ARS MAPFRE SALUD</t>
  </si>
  <si>
    <t xml:space="preserve">____________________________________________ </t>
  </si>
  <si>
    <t xml:space="preserve">Lcda. Sandra Ciprian </t>
  </si>
  <si>
    <t>DEPOSITO VIA TRANSF. ARS RENACER</t>
  </si>
  <si>
    <t>DEPOSITO PENDIENTE POR IDENTIFICAR</t>
  </si>
  <si>
    <t>DOCTORES MALLEN GUERRA, S. A.</t>
  </si>
  <si>
    <t>RETENCION ISR SALARIAL POR TRASF. VIA LIBRAMIENTOS NOMINA</t>
  </si>
  <si>
    <t>DEPOSITO VIA TRANSF. ARS CMD</t>
  </si>
  <si>
    <t>RETENCION 0.30% POR TRASF. VIA LIBRAMIENTOS A PROVEERDORES</t>
  </si>
  <si>
    <t>NULO</t>
  </si>
  <si>
    <t>DEPOSITO VIA TRANSF. ARS SEMMA</t>
  </si>
  <si>
    <t>FARMACO QUIMICA NACIONAL, S.A.</t>
  </si>
  <si>
    <t>HOSPIFAR, S. R. L.</t>
  </si>
  <si>
    <t>DEPOSITO VIA TRANSF. ARS RESERVAS</t>
  </si>
  <si>
    <t>GRUPO FARMACEUTICO CAR-M, S.R.L.</t>
  </si>
  <si>
    <t>AMIPHARMA DOMINICANA, S. R. L.</t>
  </si>
  <si>
    <t>______________________________</t>
  </si>
  <si>
    <t>JOCACE, S.A.</t>
  </si>
  <si>
    <t>DEPOSITO VIA TRANSF. ARS SENASA ODONTOLOGIA</t>
  </si>
  <si>
    <t>DEPOSITO VIA TRANSF. ARS META SALUD</t>
  </si>
  <si>
    <t>TRANSF. DESDE CUENTA 3000 A LA CTA. 160 OPERATIVA POR REPOSICION GASTOS MENORES.</t>
  </si>
  <si>
    <t>EDITORA DEL CARIBE, C. POR A.</t>
  </si>
  <si>
    <t>SUED &amp; FARGESA, S. R. L.</t>
  </si>
  <si>
    <t>Del 01 Al 31 De Enero 2024</t>
  </si>
  <si>
    <t>NOTA DEBITO POR COBRO TARJETA CREDITO OCTUBRE 2023</t>
  </si>
  <si>
    <t>DP VIA TRANSFERENCIA FUNDAC. AMIGOS CONTRA EL CANCER INFANTIL, PAGO DE FACTURA No.38726-23 DE LA PACIENTE Erick A. Aristy Cabrera POR EL MONTO DE RD$11,913.00</t>
  </si>
  <si>
    <t>Dp via transferencia sraAlba migdalia de la cruz karen mateo para medicameto goserelina  10.8 mm por el monto RD$5,244.00</t>
  </si>
  <si>
    <t>DEPOSITO VIA CHEQUE ARS APS</t>
  </si>
  <si>
    <t>Deposito Cheque  #00xxxx  Asoc. Mujeres Solidarias (AMSI) Donacion a la Sra. DOMINGA ANTONIA PRESINAL   para compra de medicamentos , por el monto de RD$ 3,500.00</t>
  </si>
  <si>
    <t xml:space="preserve">TRANSFERENCIA RECIBIDA EN LA CUENTA  3000 PENDIENTE POR IDENTIFICAR   </t>
  </si>
  <si>
    <t>DEPOSITO VIA CHEQUE ARS GMA</t>
  </si>
  <si>
    <t>DEPOSITO VIA CHEQUE ARS ASEMAP</t>
  </si>
  <si>
    <t>6926-1</t>
  </si>
  <si>
    <t xml:space="preserve">DIFERENCIA POR EN TASA CAMBIARIA LUG HEALTHCARE TECHNOLOGY, S.L. </t>
  </si>
  <si>
    <t xml:space="preserve">DEPOSITO VIA CHEQUE ARS  PRIMERA DE HUMANO </t>
  </si>
  <si>
    <t xml:space="preserve">DEPOSITO VIA CHEQUE ARS   HUMANO SEGUROS </t>
  </si>
  <si>
    <t>NOTA DEBITO POR COBRO TARJETA CREDITO AMERICAN EXPRESS</t>
  </si>
  <si>
    <t>Dp via transferencia sr. FIDELIO GOMEZ  ACOSTA para Hospitalizacion por el monto RD$89,000.00</t>
  </si>
  <si>
    <t>Dp via transferencia Sra. TAINA ACCILIEN para Biopsia de mama por el monto RD$9,200.00</t>
  </si>
  <si>
    <t>Dp via transferencia Sra.MATFFE VALOY para compra de medicamentos por el monto RD$1,720.00</t>
  </si>
  <si>
    <t>DEPOSITO VIA TRANSF. ARS UNIVERSAL</t>
  </si>
  <si>
    <t>0178-1</t>
  </si>
  <si>
    <t>LUG HEALTHCARE TECHNOLOGY  S.L.</t>
  </si>
  <si>
    <t>DEPOSITO VIA CHEQUE ARS  SIMAG</t>
  </si>
  <si>
    <t>Dp via transferencia Sra. MORAIMA MEJIA DE JESUS para compra de medicamentos por el monto RD$2,375.00</t>
  </si>
  <si>
    <t>DEPOSITO VIA TRANSF. ARS  META SALUD</t>
  </si>
  <si>
    <t>pago de alquiler diciembre 2023  de espacio máquinas expendedoras snacks y café  por RD$$20,000.00 de parte de VS Solution, SRL </t>
  </si>
  <si>
    <t xml:space="preserve">DEPOSITO CK.  SOLEO FOOD SERVICES SRL PAGO  RENTA CAFETERIA   </t>
  </si>
  <si>
    <t>DEPOSITO VIA TRANSF. ARS  UASD</t>
  </si>
  <si>
    <t>DEPOSITO VIA TRANSF. ARS  RESERVAS</t>
  </si>
  <si>
    <t>pago de alquiler Enero 2024  de espacio máquinas expendedoras snacks y café  por RD$$20,000.00 de parte de VS Solution, SRL </t>
  </si>
  <si>
    <t>DEPOSITO VIA TRANSF. ARS  YUNEN</t>
  </si>
  <si>
    <t>DEPOSITO VIA TRANSF. ARS  FUTURO</t>
  </si>
  <si>
    <t>DEPOSITO VIA TRANSF. ARS  GMA</t>
  </si>
  <si>
    <t>TRANSFERENCIA RECIBIDA EN LA CUENTA  3000 por reintegro de fondo pago de nomina colaborador Sra Nicol Altagracia De Los Santos Chacon, Cedula No. 402-1382612-2, pago realizado en el libramiento No.90-1 por el monto de RD$41,234.50, el cual no fue recibido por error en el numero de cuenta bancaria</t>
  </si>
  <si>
    <t>SEGUROS SURA, S.A.</t>
  </si>
  <si>
    <t>HUMANO SEGUROS, S.A.</t>
  </si>
  <si>
    <t>SEGURO NACIONAL DE SALUD (SENASA)</t>
  </si>
  <si>
    <t>MAPFRE SALUD ARS, S.A.</t>
  </si>
  <si>
    <t>MEGA LABS, S.R.L. (ROEMMERS)</t>
  </si>
  <si>
    <t>OSCAR A. RENTA NEGRON, S. A.</t>
  </si>
  <si>
    <t>KETTLE, SANCHEZ Y CO. S.A.</t>
  </si>
  <si>
    <t>FERROELECTRO INDUSTRIAL Y REFRIGERACION F&amp;H, S.R.L.</t>
  </si>
  <si>
    <t>DISS DOMINICANA, S.R.L.</t>
  </si>
  <si>
    <t>BROCOLIK, SRL</t>
  </si>
  <si>
    <t>NOMINA PERSONAL CARÁCTER EVENTUAL  EXTRANJEROS ENERO 202 FP</t>
  </si>
  <si>
    <t>NOMINA ADICIONAL  PERSONAL CARÁCTER TEMPORAL  ENERO 2024 FP</t>
  </si>
  <si>
    <t>NOMINA PERSONAL CARÁCTER SUPLENCIA  ENERO 2024 FP</t>
  </si>
  <si>
    <t>NOMINA PERSONAL CARÁCTER EVENTUAL   ENERO 2024 FP</t>
  </si>
  <si>
    <t>BIO-NUCLEAR, S. A.</t>
  </si>
  <si>
    <t>PHARMACEUTICAL TECHNOLOGY, S. A.</t>
  </si>
  <si>
    <t>CRISTALIA DOMINICANA SRL</t>
  </si>
  <si>
    <t>RADIONCOL SERVICIOS MEDICOS, S. R. L.</t>
  </si>
  <si>
    <t>KYODOM DOCUMENT SOLUTIONS</t>
  </si>
  <si>
    <t>CENTRO DE MEDICINA PALIATIVA DRA. GLORIA CASTILLO, E.I.R.L</t>
  </si>
  <si>
    <t>QUIROFANOS L.Q, S.R.L.</t>
  </si>
  <si>
    <t>SUNALU, SRL</t>
  </si>
  <si>
    <t>DOS-GARCIA, S.R.L.</t>
  </si>
  <si>
    <t>CICLOLAB DOMINICANA, S.A.S.</t>
  </si>
  <si>
    <t>CUANTICA, S.R.L.</t>
  </si>
  <si>
    <t>INCLISE, S.R.L.</t>
  </si>
  <si>
    <t>SUPLIDORES MEDICOS COMERCIALES, SRL (SUMEDCOR)</t>
  </si>
  <si>
    <t>Lcda. Yunetvelin Hernandez</t>
  </si>
  <si>
    <t>____________________________________</t>
  </si>
  <si>
    <t>Encargada Dpto. Financiera</t>
  </si>
  <si>
    <t>2092</t>
  </si>
  <si>
    <t>REINTEGRO CK. 2248   DUPLICADO EN COBRO  NORMAL Y  AL MOMENTO DE LA CERTIFICACION POR EL BANCO</t>
  </si>
  <si>
    <t>2250</t>
  </si>
  <si>
    <t>MARIA GRECIA GARCIA DE DURAN</t>
  </si>
  <si>
    <t>2249</t>
  </si>
  <si>
    <t>CERTIFICACION CHEQUE PRIVADO 2249  VILMA RAQUEL SANTANA GOICO</t>
  </si>
  <si>
    <t>0001-2024</t>
  </si>
  <si>
    <t>FARACH, S. A.</t>
  </si>
  <si>
    <t>0002-2024</t>
  </si>
  <si>
    <t>0003-2024</t>
  </si>
  <si>
    <t>0004-2024</t>
  </si>
  <si>
    <t>GERENFAR, S.R.L.</t>
  </si>
  <si>
    <t>0005-2024</t>
  </si>
  <si>
    <t>0006-2024</t>
  </si>
  <si>
    <t>0007-2024</t>
  </si>
  <si>
    <t>0008-2024</t>
  </si>
  <si>
    <t>IMPROMEDSA INDUSTRIAL</t>
  </si>
  <si>
    <t>0009-2024</t>
  </si>
  <si>
    <t>IDENTIFICACIONES CORPORATIVAS</t>
  </si>
  <si>
    <t>0010-2024</t>
  </si>
  <si>
    <t>0011-2024</t>
  </si>
  <si>
    <t>SEAN DOMINICAN, S.R.L.</t>
  </si>
  <si>
    <t>0012-2024</t>
  </si>
  <si>
    <t>0013-2024</t>
  </si>
  <si>
    <t>RONAJUS FARMACEUTICA, S.R.L.</t>
  </si>
  <si>
    <t>0014-2024</t>
  </si>
  <si>
    <t>0015-2024</t>
  </si>
  <si>
    <t>0016-2024</t>
  </si>
  <si>
    <t>LIRIANO NUEZ COMERCIAL, S.R.L.</t>
  </si>
  <si>
    <t>0017-2024</t>
  </si>
  <si>
    <t>LAMBDA DIAGNOSTICOS, S.R.L.</t>
  </si>
  <si>
    <t>YSABELITA DEL CARMEN ROMERO SANCHEZ</t>
  </si>
  <si>
    <t>MILEDYS RAMIREZ</t>
  </si>
  <si>
    <t>DOMINGO HERNANDEZ</t>
  </si>
  <si>
    <t>FRANCISCA MAGALY MUÑOZ HEREDIA</t>
  </si>
  <si>
    <t>MARTHA VALERIO LIRIANO</t>
  </si>
  <si>
    <t>MANUEL ESPINOSA MENDEZ</t>
  </si>
  <si>
    <t>LUCRECIA PANIAGUA REYES</t>
  </si>
  <si>
    <t>MAXIMA POLANCO PEREZ</t>
  </si>
  <si>
    <t>SORANLLY CONTRERAS DE BURGOS</t>
  </si>
  <si>
    <t>ERNESTO ANTONIO CALDERON CHEZ</t>
  </si>
  <si>
    <t>MARIO ACOSTA</t>
  </si>
  <si>
    <t>CARMEN ANTONIA PEÑA MANZANILLO</t>
  </si>
  <si>
    <t>MARILSI PEREZ</t>
  </si>
  <si>
    <t>DHL DOMINICANA,  S. A.</t>
  </si>
  <si>
    <t>GRUPO CAROL, S.A.S</t>
  </si>
  <si>
    <t>0018-2024</t>
  </si>
  <si>
    <t>IBA LIFESCIENCES GMBH</t>
  </si>
  <si>
    <t>0019-2024</t>
  </si>
  <si>
    <t>DIRECCION GENERAL DE IMPUESTOS INTERNOS</t>
  </si>
  <si>
    <t>0020-2024</t>
  </si>
  <si>
    <t>SEVEN PHARMA DR, S.R.L.</t>
  </si>
  <si>
    <t>0021-2024</t>
  </si>
  <si>
    <t>0022-2024</t>
  </si>
  <si>
    <t>0023-2024</t>
  </si>
  <si>
    <t xml:space="preserve">  COMISION POR PAGO AL DIRECCION GENERAL DE IMPUESTOS INTERNOS  0019-2024
 </t>
  </si>
  <si>
    <t>2267</t>
  </si>
  <si>
    <t>MILDRED VIRGINIA CASTILLO RIERA</t>
  </si>
  <si>
    <t>REGISTRO MONTO PAGADO A FAVOR  DE PROVEEDOR JOCACE, S.A. AL MOMENTO DE REALIZAR LA TRANSACCION POR EL BANCO, LA DEUDA REAL ES DE R$43,737.61, PERO EL MONTO EJECUTADO ES DE 47,737.61</t>
  </si>
  <si>
    <t>DEPOSITO VIA TRANSF. PRESIDENCIA DE LA REPUBLICA DOMINICANA</t>
  </si>
  <si>
    <t>DEPOSITO VIA TRANSF. MINISTERIO DE SALUD PUBLICA</t>
  </si>
  <si>
    <t>NOMINA COMPENSACION MIILITAR ENERO 2024, FONDO GENERAL</t>
  </si>
  <si>
    <t>NOMINA COMPENSACION ESPECIAL ENERO  2024 FONDO GENERAL</t>
  </si>
  <si>
    <t>NOMINA  PERSONAL CARÁCTER TEMPORAL (CICLOTRON) ENERO  2024 FONDO GENERAL</t>
  </si>
  <si>
    <t>NOMINA  PERSONAL CARÁCTER FIJO   ENERO 2024 FONDO GENERAL</t>
  </si>
  <si>
    <t>NOMINA  PERSONAL CARÁCTER TEMPORAL ENERO 2024 FONDO GENERAL</t>
  </si>
  <si>
    <t>SUIPHAR DOMINICANA,  S. R. L.</t>
  </si>
  <si>
    <t>CARIBBEAN INTEGRATED SOLUTIONS, S.R.L.</t>
  </si>
  <si>
    <t>VENTAS DIVERSAS FARMACEUTICAS. S.R.L. (VENDIFAR)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</si>
</sst>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_-* #,##0.00_-;\-* #,##0.00_-;_-* &quot;-&quot;??_-;_-@_-"/>
    <numFmt numFmtId="165" formatCode="dd/mm/yyyy;@"/>
  </numFmts>
  <fonts count="2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1.5"/>
      <name val="Verdana"/>
      <family val="2"/>
    </font>
    <font>
      <b/>
      <sz val="11.5"/>
      <name val="Verdana"/>
      <family val="2"/>
    </font>
    <font>
      <sz val="12"/>
      <name val="Verdana"/>
      <family val="2"/>
    </font>
    <font>
      <sz val="11"/>
      <name val="Verdana"/>
      <family val="2"/>
    </font>
    <font>
      <b/>
      <sz val="14"/>
      <name val="Verdana"/>
      <family val="2"/>
    </font>
    <font>
      <sz val="14"/>
      <name val="Verdana"/>
      <family val="2"/>
    </font>
    <font>
      <sz val="11"/>
      <color theme="1"/>
      <name val="Calibri"/>
      <family val="2"/>
      <scheme val="minor"/>
    </font>
    <font>
      <sz val="11.5"/>
      <color theme="1"/>
      <name val="Verdana"/>
      <family val="2"/>
    </font>
    <font>
      <b/>
      <sz val="11.5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2"/>
      <color theme="1"/>
      <name val="Verdana"/>
      <family val="2"/>
    </font>
    <font>
      <b/>
      <sz val="12"/>
      <name val="Arial"/>
      <family val="2"/>
    </font>
    <font>
      <b/>
      <sz val="12"/>
      <color theme="1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4" fillId="0" borderId="0"/>
    <xf numFmtId="0" fontId="18" fillId="0" borderId="0"/>
    <xf numFmtId="9" fontId="18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30">
    <xf numFmtId="0" fontId="0" fillId="0" borderId="0" xfId="0"/>
    <xf numFmtId="0" fontId="0" fillId="0" borderId="0" xfId="0" applyAlignment="1">
      <alignment vertical="center"/>
    </xf>
    <xf numFmtId="0" fontId="7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3" borderId="0" xfId="0" applyFont="1" applyFill="1" applyAlignment="1">
      <alignment vertical="center"/>
    </xf>
    <xf numFmtId="4" fontId="5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0" fillId="0" borderId="0" xfId="0" applyFont="1"/>
    <xf numFmtId="0" fontId="11" fillId="3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vertical="center"/>
    </xf>
    <xf numFmtId="4" fontId="8" fillId="0" borderId="0" xfId="0" applyNumberFormat="1" applyFont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43" fontId="0" fillId="3" borderId="0" xfId="0" applyNumberFormat="1" applyFill="1" applyAlignment="1">
      <alignment vertical="center"/>
    </xf>
    <xf numFmtId="0" fontId="5" fillId="4" borderId="3" xfId="0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43" fontId="7" fillId="3" borderId="0" xfId="1" applyFont="1" applyFill="1" applyAlignment="1">
      <alignment vertical="center"/>
    </xf>
    <xf numFmtId="43" fontId="8" fillId="3" borderId="0" xfId="1" applyFont="1" applyFill="1" applyAlignment="1">
      <alignment vertical="center"/>
    </xf>
    <xf numFmtId="0" fontId="14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10" fillId="3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6" fillId="0" borderId="0" xfId="0" applyFont="1"/>
    <xf numFmtId="0" fontId="17" fillId="3" borderId="0" xfId="0" applyFont="1" applyFill="1" applyAlignment="1">
      <alignment vertical="center"/>
    </xf>
    <xf numFmtId="0" fontId="17" fillId="3" borderId="0" xfId="0" applyFont="1" applyFill="1" applyBorder="1" applyAlignment="1">
      <alignment vertical="center"/>
    </xf>
    <xf numFmtId="0" fontId="5" fillId="5" borderId="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vertical="center" wrapText="1"/>
    </xf>
    <xf numFmtId="43" fontId="19" fillId="0" borderId="6" xfId="1" applyFont="1" applyFill="1" applyBorder="1" applyAlignment="1">
      <alignment vertical="center"/>
    </xf>
    <xf numFmtId="43" fontId="12" fillId="0" borderId="6" xfId="1" applyFont="1" applyFill="1" applyBorder="1" applyAlignment="1">
      <alignment horizontal="right" vertical="center"/>
    </xf>
    <xf numFmtId="0" fontId="19" fillId="0" borderId="7" xfId="0" applyFont="1" applyFill="1" applyBorder="1" applyAlignment="1">
      <alignment vertical="center" wrapText="1"/>
    </xf>
    <xf numFmtId="43" fontId="19" fillId="0" borderId="7" xfId="1" applyFont="1" applyFill="1" applyBorder="1" applyAlignment="1">
      <alignment vertical="center"/>
    </xf>
    <xf numFmtId="43" fontId="12" fillId="0" borderId="7" xfId="1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 wrapText="1"/>
    </xf>
    <xf numFmtId="43" fontId="5" fillId="2" borderId="10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165" fontId="12" fillId="3" borderId="6" xfId="0" applyNumberFormat="1" applyFont="1" applyFill="1" applyBorder="1" applyAlignment="1">
      <alignment horizontal="left" vertical="center" wrapText="1"/>
    </xf>
    <xf numFmtId="43" fontId="19" fillId="0" borderId="6" xfId="1" applyFont="1" applyFill="1" applyBorder="1" applyAlignment="1">
      <alignment vertical="center" wrapText="1"/>
    </xf>
    <xf numFmtId="0" fontId="6" fillId="3" borderId="7" xfId="0" applyFont="1" applyFill="1" applyBorder="1" applyAlignment="1">
      <alignment horizontal="center" vertical="center"/>
    </xf>
    <xf numFmtId="165" fontId="12" fillId="3" borderId="7" xfId="0" applyNumberFormat="1" applyFont="1" applyFill="1" applyBorder="1" applyAlignment="1">
      <alignment horizontal="left" vertical="center" wrapText="1"/>
    </xf>
    <xf numFmtId="43" fontId="19" fillId="0" borderId="7" xfId="1" applyFont="1" applyFill="1" applyBorder="1" applyAlignment="1">
      <alignment vertical="center" wrapText="1"/>
    </xf>
    <xf numFmtId="165" fontId="12" fillId="0" borderId="7" xfId="0" applyNumberFormat="1" applyFont="1" applyFill="1" applyBorder="1" applyAlignment="1">
      <alignment horizontal="left" vertical="center" wrapText="1"/>
    </xf>
    <xf numFmtId="49" fontId="12" fillId="0" borderId="7" xfId="0" applyNumberFormat="1" applyFont="1" applyFill="1" applyBorder="1" applyAlignment="1">
      <alignment horizontal="center" vertical="center" wrapText="1"/>
    </xf>
    <xf numFmtId="43" fontId="12" fillId="0" borderId="7" xfId="1" applyFont="1" applyFill="1" applyBorder="1" applyAlignment="1">
      <alignment horizontal="right" vertical="center" wrapText="1"/>
    </xf>
    <xf numFmtId="43" fontId="20" fillId="0" borderId="10" xfId="1" applyFont="1" applyFill="1" applyBorder="1" applyAlignment="1">
      <alignment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165" fontId="12" fillId="0" borderId="7" xfId="0" applyNumberFormat="1" applyFont="1" applyFill="1" applyBorder="1" applyAlignment="1">
      <alignment horizontal="right" vertical="center"/>
    </xf>
    <xf numFmtId="0" fontId="19" fillId="6" borderId="7" xfId="0" applyFont="1" applyFill="1" applyBorder="1" applyAlignment="1">
      <alignment horizontal="center" vertical="center" wrapText="1"/>
    </xf>
    <xf numFmtId="0" fontId="19" fillId="6" borderId="7" xfId="0" applyFont="1" applyFill="1" applyBorder="1" applyAlignment="1">
      <alignment vertical="center" wrapText="1"/>
    </xf>
    <xf numFmtId="43" fontId="12" fillId="0" borderId="7" xfId="1" applyFont="1" applyFill="1" applyBorder="1" applyAlignment="1">
      <alignment vertical="center"/>
    </xf>
    <xf numFmtId="49" fontId="12" fillId="3" borderId="7" xfId="0" quotePrefix="1" applyNumberFormat="1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/>
    </xf>
    <xf numFmtId="165" fontId="15" fillId="0" borderId="7" xfId="0" applyNumberFormat="1" applyFont="1" applyFill="1" applyBorder="1" applyAlignment="1">
      <alignment horizontal="left" vertical="center" wrapText="1"/>
    </xf>
    <xf numFmtId="0" fontId="15" fillId="0" borderId="7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vertical="center" wrapText="1"/>
    </xf>
    <xf numFmtId="43" fontId="12" fillId="0" borderId="7" xfId="1" applyFont="1" applyFill="1" applyBorder="1" applyAlignment="1">
      <alignment horizontal="center" vertical="center"/>
    </xf>
    <xf numFmtId="4" fontId="13" fillId="3" borderId="10" xfId="0" applyNumberFormat="1" applyFont="1" applyFill="1" applyBorder="1" applyAlignment="1">
      <alignment horizontal="right" vertical="center"/>
    </xf>
    <xf numFmtId="43" fontId="5" fillId="2" borderId="10" xfId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43" fontId="6" fillId="3" borderId="0" xfId="0" applyNumberFormat="1" applyFont="1" applyFill="1" applyAlignment="1">
      <alignment horizontal="center" vertical="center"/>
    </xf>
    <xf numFmtId="43" fontId="19" fillId="0" borderId="11" xfId="4" applyFont="1" applyFill="1" applyBorder="1" applyAlignment="1">
      <alignment horizontal="left" vertical="center"/>
    </xf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7" fillId="0" borderId="0" xfId="0" applyFont="1" applyBorder="1" applyAlignment="1">
      <alignment vertical="center"/>
    </xf>
    <xf numFmtId="0" fontId="22" fillId="0" borderId="4" xfId="0" applyFont="1" applyFill="1" applyBorder="1" applyAlignment="1">
      <alignment vertical="center" wrapText="1"/>
    </xf>
    <xf numFmtId="4" fontId="13" fillId="3" borderId="0" xfId="0" applyNumberFormat="1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right" vertical="center"/>
    </xf>
    <xf numFmtId="43" fontId="20" fillId="0" borderId="0" xfId="1" applyFont="1" applyFill="1" applyBorder="1" applyAlignment="1">
      <alignment vertical="center"/>
    </xf>
    <xf numFmtId="4" fontId="5" fillId="3" borderId="17" xfId="0" applyNumberFormat="1" applyFont="1" applyFill="1" applyBorder="1" applyAlignment="1">
      <alignment horizontal="right" vertical="center"/>
    </xf>
    <xf numFmtId="43" fontId="20" fillId="0" borderId="17" xfId="1" applyFont="1" applyFill="1" applyBorder="1" applyAlignment="1">
      <alignment vertical="center"/>
    </xf>
    <xf numFmtId="43" fontId="19" fillId="0" borderId="18" xfId="1" applyFont="1" applyFill="1" applyBorder="1" applyAlignment="1">
      <alignment vertical="center"/>
    </xf>
    <xf numFmtId="4" fontId="13" fillId="3" borderId="20" xfId="0" applyNumberFormat="1" applyFont="1" applyFill="1" applyBorder="1" applyAlignment="1">
      <alignment horizontal="right" vertical="center"/>
    </xf>
    <xf numFmtId="43" fontId="20" fillId="0" borderId="21" xfId="1" applyFont="1" applyFill="1" applyBorder="1" applyAlignment="1">
      <alignment vertical="center"/>
    </xf>
    <xf numFmtId="165" fontId="12" fillId="3" borderId="18" xfId="0" applyNumberFormat="1" applyFont="1" applyFill="1" applyBorder="1" applyAlignment="1">
      <alignment horizontal="left" vertical="center" wrapText="1"/>
    </xf>
    <xf numFmtId="43" fontId="19" fillId="0" borderId="18" xfId="1" applyFont="1" applyFill="1" applyBorder="1" applyAlignment="1">
      <alignment vertical="center" wrapText="1"/>
    </xf>
    <xf numFmtId="0" fontId="6" fillId="3" borderId="18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vertical="center" wrapText="1"/>
    </xf>
    <xf numFmtId="4" fontId="5" fillId="3" borderId="23" xfId="0" applyNumberFormat="1" applyFont="1" applyFill="1" applyBorder="1" applyAlignment="1">
      <alignment horizontal="right" vertical="center"/>
    </xf>
    <xf numFmtId="43" fontId="20" fillId="0" borderId="24" xfId="1" applyFont="1" applyFill="1" applyBorder="1" applyAlignment="1">
      <alignment vertical="center"/>
    </xf>
    <xf numFmtId="0" fontId="19" fillId="6" borderId="26" xfId="0" applyFont="1" applyFill="1" applyBorder="1" applyAlignment="1">
      <alignment vertical="center" wrapText="1"/>
    </xf>
    <xf numFmtId="43" fontId="12" fillId="0" borderId="27" xfId="1" applyFont="1" applyFill="1" applyBorder="1" applyAlignment="1">
      <alignment vertical="center"/>
    </xf>
    <xf numFmtId="43" fontId="19" fillId="0" borderId="28" xfId="4" applyFont="1" applyFill="1" applyBorder="1" applyAlignment="1">
      <alignment horizontal="left" vertical="center"/>
    </xf>
    <xf numFmtId="43" fontId="19" fillId="0" borderId="4" xfId="4" applyFont="1" applyFill="1" applyBorder="1" applyAlignment="1">
      <alignment horizontal="left" vertical="center"/>
    </xf>
    <xf numFmtId="43" fontId="19" fillId="0" borderId="29" xfId="4" applyFont="1" applyFill="1" applyBorder="1"/>
    <xf numFmtId="43" fontId="19" fillId="0" borderId="30" xfId="4" applyFont="1" applyFill="1" applyBorder="1" applyAlignment="1">
      <alignment horizontal="left" vertical="center"/>
    </xf>
    <xf numFmtId="43" fontId="19" fillId="0" borderId="31" xfId="4" applyFont="1" applyFill="1" applyBorder="1" applyAlignment="1">
      <alignment horizontal="left" vertical="center"/>
    </xf>
    <xf numFmtId="0" fontId="12" fillId="0" borderId="25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vertical="center"/>
    </xf>
    <xf numFmtId="0" fontId="22" fillId="0" borderId="32" xfId="0" applyFont="1" applyBorder="1"/>
    <xf numFmtId="43" fontId="6" fillId="3" borderId="0" xfId="0" applyNumberFormat="1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5" fillId="0" borderId="35" xfId="0" applyFont="1" applyFill="1" applyBorder="1" applyAlignment="1">
      <alignment vertical="center"/>
    </xf>
    <xf numFmtId="0" fontId="13" fillId="7" borderId="6" xfId="0" applyFont="1" applyFill="1" applyBorder="1" applyAlignment="1">
      <alignment horizontal="center" vertical="center"/>
    </xf>
    <xf numFmtId="165" fontId="13" fillId="7" borderId="6" xfId="0" applyNumberFormat="1" applyFont="1" applyFill="1" applyBorder="1" applyAlignment="1">
      <alignment horizontal="center" vertical="center"/>
    </xf>
    <xf numFmtId="43" fontId="20" fillId="7" borderId="6" xfId="1" applyFont="1" applyFill="1" applyBorder="1" applyAlignment="1">
      <alignment vertical="center"/>
    </xf>
    <xf numFmtId="43" fontId="13" fillId="7" borderId="6" xfId="1" applyFont="1" applyFill="1" applyBorder="1" applyAlignment="1">
      <alignment horizontal="right" vertical="center"/>
    </xf>
    <xf numFmtId="165" fontId="23" fillId="0" borderId="15" xfId="0" applyNumberFormat="1" applyFont="1" applyFill="1" applyBorder="1" applyAlignment="1">
      <alignment horizontal="left" vertical="center" wrapText="1"/>
    </xf>
    <xf numFmtId="0" fontId="23" fillId="0" borderId="15" xfId="0" applyFont="1" applyFill="1" applyBorder="1" applyAlignment="1">
      <alignment horizontal="center"/>
    </xf>
    <xf numFmtId="0" fontId="23" fillId="0" borderId="2" xfId="0" applyFont="1" applyFill="1" applyBorder="1" applyAlignment="1">
      <alignment vertical="center" wrapText="1"/>
    </xf>
    <xf numFmtId="43" fontId="23" fillId="0" borderId="30" xfId="4" applyFont="1" applyFill="1" applyBorder="1" applyAlignment="1">
      <alignment vertical="center"/>
    </xf>
    <xf numFmtId="43" fontId="23" fillId="0" borderId="13" xfId="1" applyFont="1" applyFill="1" applyBorder="1" applyAlignment="1">
      <alignment vertical="center"/>
    </xf>
    <xf numFmtId="165" fontId="23" fillId="0" borderId="16" xfId="0" applyNumberFormat="1" applyFont="1" applyFill="1" applyBorder="1" applyAlignment="1">
      <alignment horizontal="left" vertical="center" wrapText="1"/>
    </xf>
    <xf numFmtId="0" fontId="23" fillId="0" borderId="16" xfId="0" applyFont="1" applyFill="1" applyBorder="1" applyAlignment="1">
      <alignment horizontal="center"/>
    </xf>
    <xf numFmtId="0" fontId="23" fillId="0" borderId="2" xfId="0" applyFont="1" applyFill="1" applyBorder="1" applyAlignment="1">
      <alignment vertical="top" wrapText="1"/>
    </xf>
    <xf numFmtId="43" fontId="14" fillId="0" borderId="30" xfId="4" applyFont="1" applyFill="1" applyBorder="1" applyAlignment="1">
      <alignment vertical="center"/>
    </xf>
    <xf numFmtId="165" fontId="14" fillId="0" borderId="16" xfId="0" applyNumberFormat="1" applyFont="1" applyFill="1" applyBorder="1" applyAlignment="1">
      <alignment horizontal="left" vertical="center" wrapText="1"/>
    </xf>
    <xf numFmtId="0" fontId="14" fillId="0" borderId="16" xfId="0" applyFont="1" applyFill="1" applyBorder="1" applyAlignment="1">
      <alignment horizontal="center"/>
    </xf>
    <xf numFmtId="165" fontId="23" fillId="0" borderId="11" xfId="0" applyNumberFormat="1" applyFont="1" applyFill="1" applyBorder="1" applyAlignment="1">
      <alignment horizontal="left" vertical="center" wrapText="1"/>
    </xf>
    <xf numFmtId="0" fontId="23" fillId="0" borderId="11" xfId="0" applyFont="1" applyFill="1" applyBorder="1" applyAlignment="1">
      <alignment horizont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25" fillId="0" borderId="0" xfId="0" applyFont="1" applyAlignment="1">
      <alignment horizontal="center"/>
    </xf>
    <xf numFmtId="0" fontId="23" fillId="0" borderId="0" xfId="0" applyFont="1"/>
    <xf numFmtId="0" fontId="7" fillId="0" borderId="0" xfId="0" applyFont="1" applyAlignment="1">
      <alignment vertical="center"/>
    </xf>
    <xf numFmtId="4" fontId="5" fillId="3" borderId="0" xfId="0" applyNumberFormat="1" applyFont="1" applyFill="1" applyBorder="1" applyAlignment="1">
      <alignment horizontal="center" vertical="center"/>
    </xf>
    <xf numFmtId="4" fontId="5" fillId="3" borderId="0" xfId="0" applyNumberFormat="1" applyFont="1" applyFill="1" applyBorder="1" applyAlignment="1">
      <alignment horizontal="right" vertical="center"/>
    </xf>
    <xf numFmtId="0" fontId="23" fillId="0" borderId="2" xfId="0" applyFont="1" applyFill="1" applyBorder="1" applyAlignment="1">
      <alignment horizontal="left" vertical="center" wrapText="1"/>
    </xf>
    <xf numFmtId="14" fontId="12" fillId="0" borderId="4" xfId="0" applyNumberFormat="1" applyFont="1" applyFill="1" applyBorder="1" applyAlignment="1">
      <alignment horizontal="left" vertical="center" wrapText="1"/>
    </xf>
    <xf numFmtId="43" fontId="6" fillId="0" borderId="0" xfId="0" applyNumberFormat="1" applyFont="1" applyFill="1" applyAlignment="1">
      <alignment horizontal="center" vertical="center"/>
    </xf>
    <xf numFmtId="0" fontId="5" fillId="0" borderId="9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165" fontId="13" fillId="0" borderId="8" xfId="0" applyNumberFormat="1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165" fontId="13" fillId="0" borderId="6" xfId="0" applyNumberFormat="1" applyFont="1" applyFill="1" applyBorder="1" applyAlignment="1">
      <alignment horizontal="center" vertical="center"/>
    </xf>
    <xf numFmtId="43" fontId="20" fillId="0" borderId="8" xfId="1" applyFont="1" applyFill="1" applyBorder="1" applyAlignment="1">
      <alignment vertical="center"/>
    </xf>
    <xf numFmtId="43" fontId="13" fillId="0" borderId="8" xfId="1" applyFont="1" applyFill="1" applyBorder="1" applyAlignment="1">
      <alignment horizontal="right" vertical="center"/>
    </xf>
    <xf numFmtId="0" fontId="13" fillId="0" borderId="6" xfId="0" applyFont="1" applyFill="1" applyBorder="1" applyAlignment="1">
      <alignment horizontal="center" vertical="center"/>
    </xf>
    <xf numFmtId="43" fontId="20" fillId="0" borderId="6" xfId="1" applyFont="1" applyFill="1" applyBorder="1" applyAlignment="1">
      <alignment vertical="center"/>
    </xf>
    <xf numFmtId="43" fontId="13" fillId="0" borderId="6" xfId="1" applyFont="1" applyFill="1" applyBorder="1" applyAlignment="1">
      <alignment horizontal="right" vertical="center"/>
    </xf>
    <xf numFmtId="0" fontId="5" fillId="0" borderId="10" xfId="0" applyFont="1" applyFill="1" applyBorder="1" applyAlignment="1">
      <alignment vertical="center"/>
    </xf>
    <xf numFmtId="165" fontId="13" fillId="0" borderId="10" xfId="0" applyNumberFormat="1" applyFont="1" applyFill="1" applyBorder="1" applyAlignment="1">
      <alignment vertical="center"/>
    </xf>
    <xf numFmtId="43" fontId="20" fillId="0" borderId="14" xfId="1" applyFont="1" applyFill="1" applyBorder="1" applyAlignment="1">
      <alignment vertical="center"/>
    </xf>
    <xf numFmtId="43" fontId="13" fillId="0" borderId="10" xfId="1" applyFont="1" applyFill="1" applyBorder="1" applyAlignment="1">
      <alignment vertical="center"/>
    </xf>
    <xf numFmtId="165" fontId="13" fillId="8" borderId="14" xfId="0" applyNumberFormat="1" applyFont="1" applyFill="1" applyBorder="1" applyAlignment="1">
      <alignment horizontal="center" vertical="center"/>
    </xf>
    <xf numFmtId="0" fontId="13" fillId="8" borderId="14" xfId="0" applyFont="1" applyFill="1" applyBorder="1" applyAlignment="1">
      <alignment horizontal="center" vertical="center"/>
    </xf>
    <xf numFmtId="43" fontId="20" fillId="8" borderId="14" xfId="1" applyFont="1" applyFill="1" applyBorder="1" applyAlignment="1">
      <alignment vertical="center"/>
    </xf>
    <xf numFmtId="43" fontId="13" fillId="8" borderId="14" xfId="1" applyFont="1" applyFill="1" applyBorder="1" applyAlignment="1">
      <alignment horizontal="right" vertical="center"/>
    </xf>
    <xf numFmtId="43" fontId="20" fillId="8" borderId="10" xfId="1" applyFont="1" applyFill="1" applyBorder="1" applyAlignment="1">
      <alignment vertical="center"/>
    </xf>
    <xf numFmtId="49" fontId="12" fillId="3" borderId="11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left" vertical="center" wrapText="1"/>
    </xf>
    <xf numFmtId="43" fontId="12" fillId="0" borderId="11" xfId="1" applyFont="1" applyFill="1" applyBorder="1"/>
    <xf numFmtId="14" fontId="12" fillId="0" borderId="11" xfId="0" applyNumberFormat="1" applyFont="1" applyFill="1" applyBorder="1" applyAlignment="1">
      <alignment horizontal="left"/>
    </xf>
    <xf numFmtId="14" fontId="12" fillId="0" borderId="4" xfId="1" applyNumberFormat="1" applyFont="1" applyFill="1" applyBorder="1" applyAlignment="1">
      <alignment horizontal="left" vertical="center" wrapText="1"/>
    </xf>
    <xf numFmtId="43" fontId="12" fillId="0" borderId="4" xfId="1" applyFont="1" applyFill="1" applyBorder="1" applyAlignment="1">
      <alignment horizontal="left" vertical="center" wrapText="1"/>
    </xf>
    <xf numFmtId="14" fontId="12" fillId="0" borderId="11" xfId="1" applyNumberFormat="1" applyFont="1" applyFill="1" applyBorder="1" applyAlignment="1">
      <alignment horizontal="left"/>
    </xf>
    <xf numFmtId="0" fontId="12" fillId="0" borderId="4" xfId="0" applyFont="1" applyFill="1" applyBorder="1" applyAlignment="1">
      <alignment vertical="center" wrapText="1"/>
    </xf>
    <xf numFmtId="43" fontId="12" fillId="0" borderId="11" xfId="1" applyFont="1" applyFill="1" applyBorder="1" applyAlignment="1">
      <alignment vertical="center"/>
    </xf>
    <xf numFmtId="165" fontId="12" fillId="0" borderId="11" xfId="0" applyNumberFormat="1" applyFont="1" applyFill="1" applyBorder="1" applyAlignment="1">
      <alignment horizontal="left" vertical="center" wrapText="1"/>
    </xf>
    <xf numFmtId="0" fontId="12" fillId="0" borderId="11" xfId="0" applyFont="1" applyFill="1" applyBorder="1" applyAlignment="1">
      <alignment horizontal="center"/>
    </xf>
    <xf numFmtId="43" fontId="23" fillId="0" borderId="33" xfId="1" applyFont="1" applyFill="1" applyBorder="1"/>
    <xf numFmtId="43" fontId="6" fillId="0" borderId="0" xfId="1" applyFont="1" applyFill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165" fontId="12" fillId="0" borderId="9" xfId="0" applyNumberFormat="1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43" fontId="19" fillId="0" borderId="9" xfId="1" applyFont="1" applyFill="1" applyBorder="1" applyAlignment="1">
      <alignment vertical="center"/>
    </xf>
    <xf numFmtId="43" fontId="12" fillId="0" borderId="9" xfId="1" applyFont="1" applyFill="1" applyBorder="1" applyAlignment="1">
      <alignment horizontal="right" vertical="center"/>
    </xf>
    <xf numFmtId="0" fontId="23" fillId="0" borderId="0" xfId="0" applyFont="1" applyAlignment="1">
      <alignment horizontal="center"/>
    </xf>
    <xf numFmtId="0" fontId="5" fillId="2" borderId="10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0" fillId="0" borderId="0" xfId="0" applyFont="1" applyAlignment="1">
      <alignment horizontal="center"/>
    </xf>
    <xf numFmtId="0" fontId="13" fillId="0" borderId="1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" fontId="24" fillId="4" borderId="22" xfId="0" applyNumberFormat="1" applyFont="1" applyFill="1" applyBorder="1" applyAlignment="1">
      <alignment vertical="center"/>
    </xf>
    <xf numFmtId="4" fontId="24" fillId="4" borderId="36" xfId="0" applyNumberFormat="1" applyFont="1" applyFill="1" applyBorder="1" applyAlignment="1">
      <alignment vertical="center"/>
    </xf>
    <xf numFmtId="4" fontId="24" fillId="4" borderId="37" xfId="0" applyNumberFormat="1" applyFont="1" applyFill="1" applyBorder="1" applyAlignment="1">
      <alignment vertical="center"/>
    </xf>
    <xf numFmtId="43" fontId="0" fillId="3" borderId="0" xfId="1" applyFont="1" applyFill="1" applyAlignment="1">
      <alignment vertical="center"/>
    </xf>
    <xf numFmtId="43" fontId="11" fillId="3" borderId="0" xfId="1" applyFont="1" applyFill="1" applyAlignment="1">
      <alignment vertical="center"/>
    </xf>
    <xf numFmtId="43" fontId="10" fillId="0" borderId="0" xfId="1" applyFont="1"/>
    <xf numFmtId="43" fontId="10" fillId="3" borderId="0" xfId="1" applyFont="1" applyFill="1" applyAlignment="1">
      <alignment horizontal="center" vertical="center"/>
    </xf>
    <xf numFmtId="43" fontId="23" fillId="0" borderId="30" xfId="1" applyFont="1" applyFill="1" applyBorder="1" applyAlignment="1">
      <alignment vertical="center"/>
    </xf>
    <xf numFmtId="43" fontId="23" fillId="0" borderId="28" xfId="1" applyFont="1" applyFill="1" applyBorder="1"/>
    <xf numFmtId="43" fontId="23" fillId="0" borderId="28" xfId="1" applyFont="1" applyFill="1" applyBorder="1" applyAlignment="1">
      <alignment vertical="center"/>
    </xf>
    <xf numFmtId="43" fontId="23" fillId="0" borderId="28" xfId="1" applyFont="1" applyFill="1" applyBorder="1" applyAlignment="1">
      <alignment horizontal="left" vertical="center"/>
    </xf>
    <xf numFmtId="43" fontId="14" fillId="0" borderId="28" xfId="1" applyFont="1" applyFill="1" applyBorder="1"/>
    <xf numFmtId="43" fontId="23" fillId="0" borderId="28" xfId="1" applyFont="1" applyFill="1" applyBorder="1" applyAlignment="1">
      <alignment vertical="center" wrapText="1"/>
    </xf>
    <xf numFmtId="43" fontId="24" fillId="4" borderId="23" xfId="1" applyFont="1" applyFill="1" applyBorder="1" applyAlignment="1">
      <alignment vertical="center"/>
    </xf>
    <xf numFmtId="43" fontId="24" fillId="0" borderId="0" xfId="1" applyFont="1" applyAlignment="1">
      <alignment vertical="center"/>
    </xf>
    <xf numFmtId="43" fontId="7" fillId="0" borderId="0" xfId="1" applyFont="1" applyAlignment="1">
      <alignment vertical="center"/>
    </xf>
    <xf numFmtId="43" fontId="0" fillId="0" borderId="0" xfId="1" applyFont="1" applyAlignment="1">
      <alignment vertical="center"/>
    </xf>
    <xf numFmtId="43" fontId="5" fillId="0" borderId="0" xfId="1" applyFont="1" applyAlignment="1">
      <alignment vertical="center"/>
    </xf>
    <xf numFmtId="43" fontId="2" fillId="0" borderId="0" xfId="1" applyFont="1" applyAlignment="1">
      <alignment vertical="center"/>
    </xf>
    <xf numFmtId="165" fontId="12" fillId="0" borderId="9" xfId="0" applyNumberFormat="1" applyFont="1" applyFill="1" applyBorder="1" applyAlignment="1">
      <alignment horizontal="center" vertical="center" wrapText="1"/>
    </xf>
    <xf numFmtId="165" fontId="12" fillId="0" borderId="18" xfId="0" applyNumberFormat="1" applyFont="1" applyFill="1" applyBorder="1" applyAlignment="1">
      <alignment horizontal="left" vertical="center" wrapText="1"/>
    </xf>
    <xf numFmtId="0" fontId="16" fillId="0" borderId="0" xfId="0" applyFont="1" applyAlignment="1">
      <alignment horizontal="center" vertical="center"/>
    </xf>
    <xf numFmtId="0" fontId="5" fillId="2" borderId="10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4" fontId="5" fillId="3" borderId="10" xfId="0" applyNumberFormat="1" applyFont="1" applyFill="1" applyBorder="1" applyAlignment="1">
      <alignment horizontal="center" vertical="center"/>
    </xf>
    <xf numFmtId="4" fontId="5" fillId="3" borderId="17" xfId="0" applyNumberFormat="1" applyFont="1" applyFill="1" applyBorder="1" applyAlignment="1">
      <alignment horizontal="center" vertical="center"/>
    </xf>
    <xf numFmtId="4" fontId="5" fillId="3" borderId="22" xfId="0" applyNumberFormat="1" applyFont="1" applyFill="1" applyBorder="1" applyAlignment="1">
      <alignment horizontal="center" vertical="center"/>
    </xf>
    <xf numFmtId="4" fontId="5" fillId="3" borderId="23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4" fontId="13" fillId="3" borderId="19" xfId="0" applyNumberFormat="1" applyFont="1" applyFill="1" applyBorder="1" applyAlignment="1">
      <alignment horizontal="center" vertical="center"/>
    </xf>
    <xf numFmtId="4" fontId="13" fillId="3" borderId="20" xfId="0" applyNumberFormat="1" applyFont="1" applyFill="1" applyBorder="1" applyAlignment="1">
      <alignment horizontal="center" vertical="center"/>
    </xf>
    <xf numFmtId="4" fontId="13" fillId="3" borderId="1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10">
    <cellStyle name="Millares" xfId="1" builtinId="3"/>
    <cellStyle name="Millares 2" xfId="2"/>
    <cellStyle name="Millares 2 2" xfId="3"/>
    <cellStyle name="Millares 3" xfId="4"/>
    <cellStyle name="Moneda 2" xfId="5"/>
    <cellStyle name="Normal" xfId="0" builtinId="0"/>
    <cellStyle name="Normal 2" xfId="6"/>
    <cellStyle name="Normal 3" xfId="7"/>
    <cellStyle name="Porcentaje 2" xfId="8"/>
    <cellStyle name="Porcentual 2" xfId="9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126206</xdr:rowOff>
    </xdr:from>
    <xdr:to>
      <xdr:col>3</xdr:col>
      <xdr:colOff>1635919</xdr:colOff>
      <xdr:row>6</xdr:row>
      <xdr:rowOff>78581</xdr:rowOff>
    </xdr:to>
    <xdr:pic>
      <xdr:nvPicPr>
        <xdr:cNvPr id="13537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83344" y="126206"/>
          <a:ext cx="2683669" cy="1166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371475</xdr:colOff>
      <xdr:row>0</xdr:row>
      <xdr:rowOff>0</xdr:rowOff>
    </xdr:from>
    <xdr:to>
      <xdr:col>6</xdr:col>
      <xdr:colOff>904876</xdr:colOff>
      <xdr:row>4</xdr:row>
      <xdr:rowOff>119062</xdr:rowOff>
    </xdr:to>
    <xdr:pic>
      <xdr:nvPicPr>
        <xdr:cNvPr id="13538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57150</xdr:rowOff>
    </xdr:from>
    <xdr:to>
      <xdr:col>5</xdr:col>
      <xdr:colOff>304800</xdr:colOff>
      <xdr:row>6</xdr:row>
      <xdr:rowOff>152400</xdr:rowOff>
    </xdr:to>
    <xdr:pic>
      <xdr:nvPicPr>
        <xdr:cNvPr id="14619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47625" y="57150"/>
          <a:ext cx="28384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628650</xdr:colOff>
      <xdr:row>245</xdr:row>
      <xdr:rowOff>28575</xdr:rowOff>
    </xdr:from>
    <xdr:to>
      <xdr:col>7</xdr:col>
      <xdr:colOff>895350</xdr:colOff>
      <xdr:row>255</xdr:row>
      <xdr:rowOff>123825</xdr:rowOff>
    </xdr:to>
    <xdr:pic>
      <xdr:nvPicPr>
        <xdr:cNvPr id="14620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54616350"/>
          <a:ext cx="6943725" cy="171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390525</xdr:colOff>
      <xdr:row>0</xdr:row>
      <xdr:rowOff>19050</xdr:rowOff>
    </xdr:from>
    <xdr:to>
      <xdr:col>9</xdr:col>
      <xdr:colOff>104775</xdr:colOff>
      <xdr:row>4</xdr:row>
      <xdr:rowOff>142875</xdr:rowOff>
    </xdr:to>
    <xdr:pic>
      <xdr:nvPicPr>
        <xdr:cNvPr id="14621" name="Imagen 6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1905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</xdr:colOff>
      <xdr:row>6</xdr:row>
      <xdr:rowOff>57150</xdr:rowOff>
    </xdr:to>
    <xdr:pic>
      <xdr:nvPicPr>
        <xdr:cNvPr id="15606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28289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238125</xdr:colOff>
      <xdr:row>0</xdr:row>
      <xdr:rowOff>9525</xdr:rowOff>
    </xdr:from>
    <xdr:to>
      <xdr:col>8</xdr:col>
      <xdr:colOff>1562099</xdr:colOff>
      <xdr:row>4</xdr:row>
      <xdr:rowOff>180975</xdr:rowOff>
    </xdr:to>
    <xdr:pic>
      <xdr:nvPicPr>
        <xdr:cNvPr id="15607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5825" y="9525"/>
          <a:ext cx="27241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277906</xdr:colOff>
      <xdr:row>7</xdr:row>
      <xdr:rowOff>190500</xdr:rowOff>
    </xdr:to>
    <xdr:pic>
      <xdr:nvPicPr>
        <xdr:cNvPr id="16830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109</xdr:row>
      <xdr:rowOff>47625</xdr:rowOff>
    </xdr:from>
    <xdr:to>
      <xdr:col>8</xdr:col>
      <xdr:colOff>833799</xdr:colOff>
      <xdr:row>120</xdr:row>
      <xdr:rowOff>47624</xdr:rowOff>
    </xdr:to>
    <xdr:pic>
      <xdr:nvPicPr>
        <xdr:cNvPr id="16831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46101000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110</xdr:row>
      <xdr:rowOff>38100</xdr:rowOff>
    </xdr:from>
    <xdr:to>
      <xdr:col>8</xdr:col>
      <xdr:colOff>948099</xdr:colOff>
      <xdr:row>121</xdr:row>
      <xdr:rowOff>47625</xdr:rowOff>
    </xdr:to>
    <xdr:pic>
      <xdr:nvPicPr>
        <xdr:cNvPr id="16832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46253400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111</xdr:row>
      <xdr:rowOff>38100</xdr:rowOff>
    </xdr:from>
    <xdr:to>
      <xdr:col>8</xdr:col>
      <xdr:colOff>948099</xdr:colOff>
      <xdr:row>122</xdr:row>
      <xdr:rowOff>38101</xdr:rowOff>
    </xdr:to>
    <xdr:pic>
      <xdr:nvPicPr>
        <xdr:cNvPr id="16833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46415325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112</xdr:row>
      <xdr:rowOff>28575</xdr:rowOff>
    </xdr:from>
    <xdr:to>
      <xdr:col>8</xdr:col>
      <xdr:colOff>948099</xdr:colOff>
      <xdr:row>123</xdr:row>
      <xdr:rowOff>38101</xdr:rowOff>
    </xdr:to>
    <xdr:pic>
      <xdr:nvPicPr>
        <xdr:cNvPr id="16834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46567725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1591875</xdr:colOff>
      <xdr:row>6</xdr:row>
      <xdr:rowOff>47625</xdr:rowOff>
    </xdr:to>
    <xdr:pic>
      <xdr:nvPicPr>
        <xdr:cNvPr id="16835" name="Imagen 8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66675"/>
          <a:ext cx="32480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5</xdr:col>
      <xdr:colOff>447675</xdr:colOff>
      <xdr:row>7</xdr:row>
      <xdr:rowOff>190500</xdr:rowOff>
    </xdr:to>
    <xdr:pic>
      <xdr:nvPicPr>
        <xdr:cNvPr id="8745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1343025</xdr:colOff>
      <xdr:row>1</xdr:row>
      <xdr:rowOff>66675</xdr:rowOff>
    </xdr:from>
    <xdr:to>
      <xdr:col>10</xdr:col>
      <xdr:colOff>95250</xdr:colOff>
      <xdr:row>6</xdr:row>
      <xdr:rowOff>171450</xdr:rowOff>
    </xdr:to>
    <xdr:pic>
      <xdr:nvPicPr>
        <xdr:cNvPr id="8746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228600"/>
          <a:ext cx="31432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lia.villar/Desktop/DOCUMENTOS%20PARA%20DISPONIBLIDAD/INCART%202024/LIBRO%20BANCO%2031%20DIC%2023%20-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range.Perez/Downloads/DISPONIBILIDAD%20LIBRO%20BANCO%20ACTUALIZADO%202018....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lia.villar/Desktop/DOCUMENTOS%20PARA%20DISPONIBLIDAD/LIBRO%20BANCO%202016-2022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TA. RECOLECTORA (010) y 3000"/>
      <sheetName val="Hoja2"/>
      <sheetName val="CTA. RECOLECTORA AUXILIAR 3001"/>
      <sheetName val="CTA. OPERATIVA.(160)"/>
      <sheetName val="Hoja1"/>
      <sheetName val="CTA. NOMINA 2000"/>
      <sheetName val="CTA. FONDOCYT 960"/>
      <sheetName val="CTA. EUROS 8000 "/>
      <sheetName val="CTA. EUROS 8001"/>
      <sheetName val="CTA. DOLARES 1500"/>
    </sheetNames>
    <sheetDataSet>
      <sheetData sheetId="0">
        <row r="5814">
          <cell r="G5814">
            <v>18108111.370699842</v>
          </cell>
        </row>
        <row r="6120">
          <cell r="G6120">
            <v>18688357.420699857</v>
          </cell>
        </row>
      </sheetData>
      <sheetData sheetId="1"/>
      <sheetData sheetId="2">
        <row r="4185">
          <cell r="J4185">
            <v>-39339005.927999958</v>
          </cell>
        </row>
        <row r="4270">
          <cell r="J4270">
            <v>-54965538.90299993</v>
          </cell>
        </row>
      </sheetData>
      <sheetData sheetId="3">
        <row r="935">
          <cell r="J935">
            <v>467830.11480000935</v>
          </cell>
        </row>
        <row r="995">
          <cell r="J995">
            <v>1433887.3778000097</v>
          </cell>
        </row>
      </sheetData>
      <sheetData sheetId="4"/>
      <sheetData sheetId="5">
        <row r="943">
          <cell r="G943">
            <v>161959.60399994627</v>
          </cell>
        </row>
        <row r="973">
          <cell r="G973">
            <v>341443.8939999491</v>
          </cell>
        </row>
      </sheetData>
      <sheetData sheetId="6">
        <row r="73">
          <cell r="J73">
            <v>94421.429999999746</v>
          </cell>
        </row>
        <row r="74">
          <cell r="J74">
            <v>94246.429999999746</v>
          </cell>
        </row>
      </sheetData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PONIBILIDAD"/>
      <sheetName val="CUENTA SUBVENCION DE NOMINA"/>
      <sheetName val="CTA. RECOLECTORA (010)"/>
      <sheetName val="CTA. RECOLECTORA AUXILIAR"/>
      <sheetName val="CTA. OPERATIVA.(160)"/>
      <sheetName val="CTA. NOMINA 2018"/>
      <sheetName val="Hoja1"/>
      <sheetName val="RENTA CAFETERIA  JULIO 2018"/>
    </sheetNames>
    <sheetDataSet>
      <sheetData sheetId="0"/>
      <sheetData sheetId="1"/>
      <sheetData sheetId="2">
        <row r="6">
          <cell r="E6">
            <v>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TA. RECOLECTORA (010) y 3000"/>
      <sheetName val="Hoja2"/>
      <sheetName val="CTA. RECOLECTORA AUXILIAR 3001"/>
      <sheetName val="CTA. OPERATIVA.(160)"/>
      <sheetName val="Dynamics Enum Cache"/>
      <sheetName val="TRANSITO OPE"/>
      <sheetName val="CTA. NOMINA 2000"/>
      <sheetName val="CTA. FONDOCYT 960"/>
      <sheetName val="RENTA CAFETERIA  "/>
      <sheetName val="DISPONIBILIDAD"/>
      <sheetName val="CUENTA SUBVENCION DE NOMINA"/>
      <sheetName val="Hoja3"/>
    </sheetNames>
    <sheetDataSet>
      <sheetData sheetId="0">
        <row r="16831">
          <cell r="G16831">
            <v>40860750.13039989</v>
          </cell>
        </row>
      </sheetData>
      <sheetData sheetId="1"/>
      <sheetData sheetId="2">
        <row r="7795">
          <cell r="J7795">
            <v>15283565.271499995</v>
          </cell>
        </row>
      </sheetData>
      <sheetData sheetId="3">
        <row r="6310">
          <cell r="J6310">
            <v>437429.94730001123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FFC000"/>
  </sheetPr>
  <dimension ref="A1:N339"/>
  <sheetViews>
    <sheetView view="pageBreakPreview" topLeftCell="B229" zoomScale="50" zoomScaleNormal="80" zoomScaleSheetLayoutView="50" workbookViewId="0">
      <selection activeCell="F147" sqref="F147"/>
    </sheetView>
  </sheetViews>
  <sheetFormatPr baseColWidth="10" defaultColWidth="9.140625" defaultRowHeight="12.75" x14ac:dyDescent="0.2"/>
  <cols>
    <col min="1" max="1" width="16.28515625" style="1" hidden="1" customWidth="1"/>
    <col min="2" max="2" width="16.85546875" style="1" customWidth="1"/>
    <col min="3" max="3" width="12.5703125" style="1" hidden="1" customWidth="1"/>
    <col min="4" max="4" width="79.7109375" style="1" customWidth="1"/>
    <col min="5" max="5" width="33.85546875" style="1" customWidth="1"/>
    <col min="6" max="6" width="31" style="205" customWidth="1"/>
    <col min="7" max="7" width="33.28515625" style="1" customWidth="1"/>
    <col min="8" max="8" width="19.28515625" style="11" bestFit="1" customWidth="1"/>
    <col min="9" max="11" width="9.140625" style="11"/>
    <col min="12" max="16384" width="9.140625" style="1"/>
  </cols>
  <sheetData>
    <row r="1" spans="1:14" s="11" customFormat="1" ht="15" customHeight="1" x14ac:dyDescent="0.2">
      <c r="F1" s="192"/>
    </row>
    <row r="2" spans="1:14" s="11" customFormat="1" x14ac:dyDescent="0.2">
      <c r="F2" s="192"/>
    </row>
    <row r="3" spans="1:14" s="14" customFormat="1" ht="12" customHeight="1" x14ac:dyDescent="0.2">
      <c r="F3" s="193"/>
    </row>
    <row r="4" spans="1:14" s="15" customFormat="1" ht="18" customHeight="1" x14ac:dyDescent="0.3">
      <c r="A4" s="16"/>
      <c r="B4" s="12"/>
      <c r="C4" s="16"/>
      <c r="D4" s="16"/>
      <c r="E4" s="16"/>
      <c r="F4" s="194"/>
      <c r="G4" s="16"/>
      <c r="H4" s="16"/>
      <c r="I4" s="16"/>
    </row>
    <row r="5" spans="1:14" s="13" customFormat="1" ht="18.75" x14ac:dyDescent="0.2">
      <c r="A5" s="210"/>
      <c r="B5" s="210"/>
      <c r="C5" s="210"/>
      <c r="D5" s="210"/>
      <c r="E5" s="210"/>
      <c r="F5" s="210"/>
      <c r="G5" s="210"/>
    </row>
    <row r="6" spans="1:14" s="15" customFormat="1" ht="18.75" x14ac:dyDescent="0.3">
      <c r="A6" s="210" t="s">
        <v>10</v>
      </c>
      <c r="B6" s="210"/>
      <c r="C6" s="210"/>
      <c r="D6" s="210"/>
      <c r="E6" s="210"/>
      <c r="F6" s="210"/>
      <c r="G6" s="210"/>
      <c r="H6" s="16"/>
      <c r="I6" s="16"/>
    </row>
    <row r="7" spans="1:14" s="14" customFormat="1" ht="18.75" x14ac:dyDescent="0.2">
      <c r="A7" s="210" t="s">
        <v>15</v>
      </c>
      <c r="B7" s="210"/>
      <c r="C7" s="210"/>
      <c r="D7" s="210"/>
      <c r="E7" s="210"/>
      <c r="F7" s="210"/>
      <c r="G7" s="210"/>
    </row>
    <row r="8" spans="1:14" s="17" customFormat="1" ht="21" customHeight="1" x14ac:dyDescent="0.2">
      <c r="A8" s="216" t="s">
        <v>3</v>
      </c>
      <c r="B8" s="216"/>
      <c r="C8" s="216"/>
      <c r="D8" s="216"/>
      <c r="E8" s="216"/>
      <c r="F8" s="216"/>
      <c r="G8" s="216"/>
    </row>
    <row r="9" spans="1:14" s="14" customFormat="1" ht="18.75" x14ac:dyDescent="0.2">
      <c r="A9" s="217" t="s">
        <v>64</v>
      </c>
      <c r="B9" s="217"/>
      <c r="C9" s="217"/>
      <c r="D9" s="217"/>
      <c r="E9" s="217"/>
      <c r="F9" s="217"/>
      <c r="G9" s="217"/>
    </row>
    <row r="10" spans="1:14" s="14" customFormat="1" ht="18.75" x14ac:dyDescent="0.2">
      <c r="A10" s="15"/>
      <c r="B10" s="31"/>
      <c r="C10" s="31"/>
      <c r="D10" s="31"/>
      <c r="E10" s="31"/>
      <c r="F10" s="195"/>
      <c r="G10" s="15"/>
    </row>
    <row r="11" spans="1:14" s="14" customFormat="1" ht="18.75" x14ac:dyDescent="0.2">
      <c r="A11" s="15"/>
      <c r="B11" s="31"/>
      <c r="C11" s="31"/>
      <c r="D11" s="31"/>
      <c r="E11" s="31"/>
      <c r="F11" s="195"/>
      <c r="G11" s="15"/>
    </row>
    <row r="12" spans="1:14" s="11" customFormat="1" ht="19.5" customHeight="1" thickBot="1" x14ac:dyDescent="0.25">
      <c r="F12" s="192"/>
      <c r="N12" s="30"/>
    </row>
    <row r="13" spans="1:14" s="3" customFormat="1" ht="27.75" customHeight="1" thickTop="1" thickBot="1" x14ac:dyDescent="0.25">
      <c r="A13" s="213"/>
      <c r="B13" s="212" t="s">
        <v>14</v>
      </c>
      <c r="C13" s="212"/>
      <c r="D13" s="212"/>
      <c r="E13" s="212"/>
      <c r="F13" s="212"/>
      <c r="G13" s="212"/>
      <c r="H13" s="7"/>
      <c r="I13" s="7"/>
      <c r="J13" s="7"/>
      <c r="K13" s="7"/>
    </row>
    <row r="14" spans="1:14" s="3" customFormat="1" ht="27.75" customHeight="1" thickTop="1" thickBot="1" x14ac:dyDescent="0.25">
      <c r="A14" s="213"/>
      <c r="B14" s="211" t="s">
        <v>15</v>
      </c>
      <c r="C14" s="211"/>
      <c r="D14" s="211"/>
      <c r="E14" s="211"/>
      <c r="F14" s="211"/>
      <c r="G14" s="77">
        <f>+'[1]CTA. RECOLECTORA (010) y 3000'!$G$5814</f>
        <v>18108111.370699842</v>
      </c>
      <c r="H14" s="7"/>
      <c r="I14" s="7"/>
      <c r="J14" s="7"/>
      <c r="K14" s="7"/>
    </row>
    <row r="15" spans="1:14" s="3" customFormat="1" ht="26.25" customHeight="1" thickTop="1" thickBot="1" x14ac:dyDescent="0.25">
      <c r="A15" s="213"/>
      <c r="B15" s="215"/>
      <c r="C15" s="215"/>
      <c r="D15" s="215"/>
      <c r="E15" s="215"/>
      <c r="F15" s="215"/>
      <c r="G15" s="77">
        <v>0</v>
      </c>
      <c r="H15" s="7"/>
      <c r="I15" s="7"/>
      <c r="J15" s="7"/>
      <c r="K15" s="7"/>
    </row>
    <row r="16" spans="1:14" s="3" customFormat="1" ht="34.5" customHeight="1" thickTop="1" thickBot="1" x14ac:dyDescent="0.25">
      <c r="A16" s="214"/>
      <c r="B16" s="63" t="s">
        <v>4</v>
      </c>
      <c r="C16" s="63" t="s">
        <v>5</v>
      </c>
      <c r="D16" s="63" t="s">
        <v>6</v>
      </c>
      <c r="E16" s="63" t="s">
        <v>0</v>
      </c>
      <c r="F16" s="77" t="s">
        <v>1</v>
      </c>
      <c r="G16" s="63" t="s">
        <v>2</v>
      </c>
      <c r="H16" s="7"/>
      <c r="I16" s="7"/>
      <c r="J16" s="7"/>
      <c r="K16" s="7"/>
    </row>
    <row r="17" spans="1:8" s="10" customFormat="1" ht="36.75" customHeight="1" thickTop="1" thickBot="1" x14ac:dyDescent="0.25">
      <c r="A17" s="43"/>
      <c r="B17" s="158"/>
      <c r="C17" s="159"/>
      <c r="D17" s="158">
        <v>45291</v>
      </c>
      <c r="E17" s="160">
        <f>'[2]CTA. RECOLECTORA (010)'!E6</f>
        <v>0</v>
      </c>
      <c r="F17" s="161">
        <v>0</v>
      </c>
      <c r="G17" s="162">
        <f>+G14</f>
        <v>18108111.370699842</v>
      </c>
      <c r="H17" s="82"/>
    </row>
    <row r="18" spans="1:8" s="10" customFormat="1" ht="27" customHeight="1" thickTop="1" thickBot="1" x14ac:dyDescent="0.25">
      <c r="A18" s="44"/>
      <c r="B18" s="121">
        <v>45292</v>
      </c>
      <c r="C18" s="122"/>
      <c r="D18" s="123" t="s">
        <v>65</v>
      </c>
      <c r="E18" s="124"/>
      <c r="F18" s="196">
        <v>2261.5</v>
      </c>
      <c r="G18" s="125">
        <f>G17+E18-F18</f>
        <v>18105849.870699842</v>
      </c>
    </row>
    <row r="19" spans="1:8" s="10" customFormat="1" ht="18" thickTop="1" thickBot="1" x14ac:dyDescent="0.25">
      <c r="A19" s="24"/>
      <c r="B19" s="126">
        <v>45292</v>
      </c>
      <c r="C19" s="127"/>
      <c r="D19" s="123" t="s">
        <v>29</v>
      </c>
      <c r="E19" s="124">
        <v>24500</v>
      </c>
      <c r="F19" s="197">
        <v>666.4</v>
      </c>
      <c r="G19" s="125">
        <f t="shared" ref="G19:G82" si="0">G18+E19-F19</f>
        <v>18129683.470699843</v>
      </c>
    </row>
    <row r="20" spans="1:8" s="7" customFormat="1" ht="18" thickTop="1" thickBot="1" x14ac:dyDescent="0.25">
      <c r="A20" s="24"/>
      <c r="B20" s="126">
        <v>45293</v>
      </c>
      <c r="C20" s="127"/>
      <c r="D20" s="123" t="s">
        <v>40</v>
      </c>
      <c r="E20" s="124">
        <v>79900</v>
      </c>
      <c r="F20" s="197"/>
      <c r="G20" s="125">
        <f t="shared" si="0"/>
        <v>18209583.470699843</v>
      </c>
    </row>
    <row r="21" spans="1:8" s="7" customFormat="1" ht="18" thickTop="1" thickBot="1" x14ac:dyDescent="0.25">
      <c r="A21" s="24"/>
      <c r="B21" s="126">
        <v>45293</v>
      </c>
      <c r="C21" s="127"/>
      <c r="D21" s="123" t="s">
        <v>40</v>
      </c>
      <c r="E21" s="124">
        <v>840</v>
      </c>
      <c r="F21" s="197"/>
      <c r="G21" s="125">
        <f t="shared" si="0"/>
        <v>18210423.470699843</v>
      </c>
    </row>
    <row r="22" spans="1:8" s="7" customFormat="1" ht="18" thickTop="1" thickBot="1" x14ac:dyDescent="0.25">
      <c r="A22" s="24"/>
      <c r="B22" s="126">
        <v>45293</v>
      </c>
      <c r="C22" s="127"/>
      <c r="D22" s="123" t="s">
        <v>40</v>
      </c>
      <c r="E22" s="124">
        <v>500</v>
      </c>
      <c r="F22" s="197"/>
      <c r="G22" s="125">
        <f t="shared" si="0"/>
        <v>18210923.470699843</v>
      </c>
    </row>
    <row r="23" spans="1:8" s="7" customFormat="1" ht="18" thickTop="1" thickBot="1" x14ac:dyDescent="0.25">
      <c r="A23" s="24"/>
      <c r="B23" s="126">
        <v>45293</v>
      </c>
      <c r="C23" s="127"/>
      <c r="D23" s="123" t="s">
        <v>40</v>
      </c>
      <c r="E23" s="124">
        <v>13550</v>
      </c>
      <c r="F23" s="197"/>
      <c r="G23" s="125">
        <f t="shared" si="0"/>
        <v>18224473.470699843</v>
      </c>
    </row>
    <row r="24" spans="1:8" s="7" customFormat="1" ht="18" thickTop="1" thickBot="1" x14ac:dyDescent="0.25">
      <c r="A24" s="24"/>
      <c r="B24" s="126">
        <v>45293</v>
      </c>
      <c r="C24" s="127"/>
      <c r="D24" s="123" t="s">
        <v>40</v>
      </c>
      <c r="E24" s="124">
        <v>4605</v>
      </c>
      <c r="F24" s="197"/>
      <c r="G24" s="125">
        <f t="shared" si="0"/>
        <v>18229078.470699843</v>
      </c>
    </row>
    <row r="25" spans="1:8" s="7" customFormat="1" ht="18" thickTop="1" thickBot="1" x14ac:dyDescent="0.25">
      <c r="A25" s="24"/>
      <c r="B25" s="126">
        <v>45293</v>
      </c>
      <c r="C25" s="127"/>
      <c r="D25" s="123" t="s">
        <v>40</v>
      </c>
      <c r="E25" s="124">
        <v>46670</v>
      </c>
      <c r="F25" s="197"/>
      <c r="G25" s="125">
        <f t="shared" si="0"/>
        <v>18275748.470699843</v>
      </c>
    </row>
    <row r="26" spans="1:8" s="7" customFormat="1" ht="18" customHeight="1" thickTop="1" thickBot="1" x14ac:dyDescent="0.25">
      <c r="A26" s="24"/>
      <c r="B26" s="126">
        <v>45293</v>
      </c>
      <c r="C26" s="127"/>
      <c r="D26" s="123" t="s">
        <v>40</v>
      </c>
      <c r="E26" s="124">
        <v>265</v>
      </c>
      <c r="F26" s="197"/>
      <c r="G26" s="125">
        <f t="shared" si="0"/>
        <v>18276013.470699843</v>
      </c>
    </row>
    <row r="27" spans="1:8" s="7" customFormat="1" ht="18" thickTop="1" thickBot="1" x14ac:dyDescent="0.25">
      <c r="A27" s="24"/>
      <c r="B27" s="126">
        <v>45293</v>
      </c>
      <c r="C27" s="127"/>
      <c r="D27" s="123" t="s">
        <v>29</v>
      </c>
      <c r="E27" s="124">
        <v>62761.33</v>
      </c>
      <c r="F27" s="197">
        <v>1614.21</v>
      </c>
      <c r="G27" s="125">
        <f t="shared" si="0"/>
        <v>18337160.59069984</v>
      </c>
    </row>
    <row r="28" spans="1:8" s="7" customFormat="1" ht="17.25" customHeight="1" thickTop="1" thickBot="1" x14ac:dyDescent="0.25">
      <c r="A28" s="24"/>
      <c r="B28" s="126">
        <v>45294</v>
      </c>
      <c r="C28" s="127"/>
      <c r="D28" s="123" t="s">
        <v>40</v>
      </c>
      <c r="E28" s="124">
        <v>24480</v>
      </c>
      <c r="F28" s="197"/>
      <c r="G28" s="125">
        <f t="shared" si="0"/>
        <v>18361640.59069984</v>
      </c>
    </row>
    <row r="29" spans="1:8" s="7" customFormat="1" ht="24.75" customHeight="1" thickTop="1" thickBot="1" x14ac:dyDescent="0.25">
      <c r="A29" s="24"/>
      <c r="B29" s="126">
        <v>45294</v>
      </c>
      <c r="C29" s="127"/>
      <c r="D29" s="123" t="s">
        <v>40</v>
      </c>
      <c r="E29" s="124">
        <v>1293</v>
      </c>
      <c r="F29" s="197"/>
      <c r="G29" s="125">
        <f t="shared" si="0"/>
        <v>18362933.59069984</v>
      </c>
    </row>
    <row r="30" spans="1:8" s="7" customFormat="1" ht="18" thickTop="1" thickBot="1" x14ac:dyDescent="0.25">
      <c r="A30" s="24"/>
      <c r="B30" s="126">
        <v>45294</v>
      </c>
      <c r="C30" s="127"/>
      <c r="D30" s="123" t="s">
        <v>40</v>
      </c>
      <c r="E30" s="124">
        <v>11585</v>
      </c>
      <c r="F30" s="197"/>
      <c r="G30" s="125">
        <f t="shared" si="0"/>
        <v>18374518.59069984</v>
      </c>
    </row>
    <row r="31" spans="1:8" s="7" customFormat="1" ht="18" thickTop="1" thickBot="1" x14ac:dyDescent="0.25">
      <c r="A31" s="24"/>
      <c r="B31" s="126">
        <v>45294</v>
      </c>
      <c r="C31" s="127"/>
      <c r="D31" s="123" t="s">
        <v>40</v>
      </c>
      <c r="E31" s="124">
        <v>1900</v>
      </c>
      <c r="F31" s="197"/>
      <c r="G31" s="125">
        <f t="shared" si="0"/>
        <v>18376418.59069984</v>
      </c>
    </row>
    <row r="32" spans="1:8" s="7" customFormat="1" ht="18" thickTop="1" thickBot="1" x14ac:dyDescent="0.25">
      <c r="A32" s="24"/>
      <c r="B32" s="126">
        <v>45294</v>
      </c>
      <c r="C32" s="127"/>
      <c r="D32" s="123" t="s">
        <v>40</v>
      </c>
      <c r="E32" s="124">
        <v>50710</v>
      </c>
      <c r="F32" s="197"/>
      <c r="G32" s="125">
        <f t="shared" si="0"/>
        <v>18427128.59069984</v>
      </c>
    </row>
    <row r="33" spans="1:7" s="7" customFormat="1" ht="20.25" customHeight="1" thickTop="1" thickBot="1" x14ac:dyDescent="0.25">
      <c r="A33" s="24"/>
      <c r="B33" s="126">
        <v>45294</v>
      </c>
      <c r="C33" s="127"/>
      <c r="D33" s="123" t="s">
        <v>40</v>
      </c>
      <c r="E33" s="124">
        <v>24230</v>
      </c>
      <c r="F33" s="197"/>
      <c r="G33" s="125">
        <f t="shared" si="0"/>
        <v>18451358.59069984</v>
      </c>
    </row>
    <row r="34" spans="1:7" s="7" customFormat="1" ht="18" thickTop="1" thickBot="1" x14ac:dyDescent="0.25">
      <c r="A34" s="24"/>
      <c r="B34" s="126">
        <v>45294</v>
      </c>
      <c r="C34" s="127"/>
      <c r="D34" s="123" t="s">
        <v>40</v>
      </c>
      <c r="E34" s="124">
        <v>375</v>
      </c>
      <c r="F34" s="197"/>
      <c r="G34" s="125">
        <f t="shared" si="0"/>
        <v>18451733.59069984</v>
      </c>
    </row>
    <row r="35" spans="1:7" s="7" customFormat="1" ht="18" thickTop="1" thickBot="1" x14ac:dyDescent="0.25">
      <c r="A35" s="24"/>
      <c r="B35" s="126">
        <v>45294</v>
      </c>
      <c r="C35" s="127"/>
      <c r="D35" s="123" t="s">
        <v>29</v>
      </c>
      <c r="E35" s="124">
        <v>23105.26</v>
      </c>
      <c r="F35" s="197">
        <v>613.5</v>
      </c>
      <c r="G35" s="125">
        <f t="shared" si="0"/>
        <v>18474225.350699842</v>
      </c>
    </row>
    <row r="36" spans="1:7" s="7" customFormat="1" ht="46.5" thickTop="1" thickBot="1" x14ac:dyDescent="0.25">
      <c r="A36" s="24"/>
      <c r="B36" s="126">
        <v>45294</v>
      </c>
      <c r="C36" s="127"/>
      <c r="D36" s="123" t="s">
        <v>66</v>
      </c>
      <c r="E36" s="124">
        <v>11913</v>
      </c>
      <c r="F36" s="197"/>
      <c r="G36" s="125">
        <f t="shared" si="0"/>
        <v>18486138.350699842</v>
      </c>
    </row>
    <row r="37" spans="1:7" s="7" customFormat="1" ht="18" thickTop="1" thickBot="1" x14ac:dyDescent="0.25">
      <c r="A37" s="24"/>
      <c r="B37" s="126">
        <v>45294</v>
      </c>
      <c r="C37" s="127"/>
      <c r="D37" s="123" t="s">
        <v>22</v>
      </c>
      <c r="E37" s="124">
        <v>912862.84</v>
      </c>
      <c r="F37" s="197"/>
      <c r="G37" s="125">
        <f t="shared" si="0"/>
        <v>19399001.190699842</v>
      </c>
    </row>
    <row r="38" spans="1:7" s="7" customFormat="1" ht="15" customHeight="1" thickTop="1" thickBot="1" x14ac:dyDescent="0.25">
      <c r="A38" s="24"/>
      <c r="B38" s="126">
        <v>45294</v>
      </c>
      <c r="C38" s="127"/>
      <c r="D38" s="123" t="s">
        <v>22</v>
      </c>
      <c r="E38" s="124">
        <v>6222528.8700000001</v>
      </c>
      <c r="F38" s="197"/>
      <c r="G38" s="125">
        <f t="shared" si="0"/>
        <v>25621530.060699843</v>
      </c>
    </row>
    <row r="39" spans="1:7" s="7" customFormat="1" ht="18" thickTop="1" thickBot="1" x14ac:dyDescent="0.25">
      <c r="A39" s="24"/>
      <c r="B39" s="126">
        <v>45294</v>
      </c>
      <c r="C39" s="127"/>
      <c r="D39" s="123" t="s">
        <v>22</v>
      </c>
      <c r="E39" s="124">
        <v>475783.8</v>
      </c>
      <c r="F39" s="197"/>
      <c r="G39" s="125">
        <f t="shared" si="0"/>
        <v>26097313.860699844</v>
      </c>
    </row>
    <row r="40" spans="1:7" s="7" customFormat="1" ht="14.25" customHeight="1" thickTop="1" thickBot="1" x14ac:dyDescent="0.25">
      <c r="A40" s="24"/>
      <c r="B40" s="126">
        <v>45294</v>
      </c>
      <c r="C40" s="127"/>
      <c r="D40" s="123" t="s">
        <v>22</v>
      </c>
      <c r="E40" s="124">
        <v>5362588.07</v>
      </c>
      <c r="F40" s="197"/>
      <c r="G40" s="125">
        <f t="shared" si="0"/>
        <v>31459901.930699844</v>
      </c>
    </row>
    <row r="41" spans="1:7" s="7" customFormat="1" ht="18" thickTop="1" thickBot="1" x14ac:dyDescent="0.25">
      <c r="A41" s="24"/>
      <c r="B41" s="126">
        <v>45294</v>
      </c>
      <c r="C41" s="127"/>
      <c r="D41" s="123" t="s">
        <v>22</v>
      </c>
      <c r="E41" s="124">
        <v>314470</v>
      </c>
      <c r="F41" s="197"/>
      <c r="G41" s="125">
        <f t="shared" si="0"/>
        <v>31774371.930699844</v>
      </c>
    </row>
    <row r="42" spans="1:7" s="7" customFormat="1" ht="18" customHeight="1" thickTop="1" thickBot="1" x14ac:dyDescent="0.25">
      <c r="A42" s="24"/>
      <c r="B42" s="126">
        <v>45294</v>
      </c>
      <c r="C42" s="127"/>
      <c r="D42" s="123" t="s">
        <v>22</v>
      </c>
      <c r="E42" s="124">
        <v>3347351.6</v>
      </c>
      <c r="F42" s="198"/>
      <c r="G42" s="125">
        <f t="shared" si="0"/>
        <v>35121723.530699842</v>
      </c>
    </row>
    <row r="43" spans="1:7" s="7" customFormat="1" ht="18" thickTop="1" thickBot="1" x14ac:dyDescent="0.25">
      <c r="A43" s="24"/>
      <c r="B43" s="126">
        <v>45294</v>
      </c>
      <c r="C43" s="127"/>
      <c r="D43" s="123" t="s">
        <v>22</v>
      </c>
      <c r="E43" s="124">
        <v>572729.24</v>
      </c>
      <c r="F43" s="197"/>
      <c r="G43" s="125">
        <f t="shared" si="0"/>
        <v>35694452.770699844</v>
      </c>
    </row>
    <row r="44" spans="1:7" s="7" customFormat="1" ht="18" thickTop="1" thickBot="1" x14ac:dyDescent="0.25">
      <c r="A44" s="24"/>
      <c r="B44" s="126">
        <v>45294</v>
      </c>
      <c r="C44" s="127"/>
      <c r="D44" s="123" t="s">
        <v>22</v>
      </c>
      <c r="E44" s="124">
        <v>565288.32999999996</v>
      </c>
      <c r="F44" s="197"/>
      <c r="G44" s="125">
        <f t="shared" si="0"/>
        <v>36259741.100699842</v>
      </c>
    </row>
    <row r="45" spans="1:7" s="7" customFormat="1" ht="27" customHeight="1" thickTop="1" thickBot="1" x14ac:dyDescent="0.25">
      <c r="A45" s="24"/>
      <c r="B45" s="126">
        <v>45294</v>
      </c>
      <c r="C45" s="127"/>
      <c r="D45" s="123" t="s">
        <v>22</v>
      </c>
      <c r="E45" s="124">
        <v>788299.9</v>
      </c>
      <c r="F45" s="197"/>
      <c r="G45" s="125">
        <f t="shared" si="0"/>
        <v>37048041.00069984</v>
      </c>
    </row>
    <row r="46" spans="1:7" s="7" customFormat="1" ht="21" customHeight="1" thickTop="1" thickBot="1" x14ac:dyDescent="0.25">
      <c r="A46" s="24"/>
      <c r="B46" s="126">
        <v>45294</v>
      </c>
      <c r="C46" s="127"/>
      <c r="D46" s="141" t="s">
        <v>22</v>
      </c>
      <c r="E46" s="124">
        <v>5059253.63</v>
      </c>
      <c r="F46" s="198"/>
      <c r="G46" s="125">
        <f t="shared" si="0"/>
        <v>42107294.630699843</v>
      </c>
    </row>
    <row r="47" spans="1:7" s="7" customFormat="1" ht="35.25" customHeight="1" thickTop="1" thickBot="1" x14ac:dyDescent="0.25">
      <c r="A47" s="24"/>
      <c r="B47" s="126">
        <v>45294</v>
      </c>
      <c r="C47" s="127"/>
      <c r="D47" s="123" t="s">
        <v>67</v>
      </c>
      <c r="E47" s="124">
        <v>5244</v>
      </c>
      <c r="F47" s="198"/>
      <c r="G47" s="125">
        <f t="shared" si="0"/>
        <v>42112538.630699843</v>
      </c>
    </row>
    <row r="48" spans="1:7" s="7" customFormat="1" ht="18" thickTop="1" thickBot="1" x14ac:dyDescent="0.25">
      <c r="A48" s="24"/>
      <c r="B48" s="126">
        <v>45294</v>
      </c>
      <c r="C48" s="127"/>
      <c r="D48" s="123" t="s">
        <v>68</v>
      </c>
      <c r="E48" s="124">
        <v>451410.58</v>
      </c>
      <c r="F48" s="197"/>
      <c r="G48" s="125">
        <f t="shared" si="0"/>
        <v>42563949.210699841</v>
      </c>
    </row>
    <row r="49" spans="1:7" s="7" customFormat="1" ht="18" thickTop="1" thickBot="1" x14ac:dyDescent="0.25">
      <c r="A49" s="24"/>
      <c r="B49" s="126">
        <v>45294</v>
      </c>
      <c r="C49" s="127"/>
      <c r="D49" s="123" t="s">
        <v>23</v>
      </c>
      <c r="E49" s="124"/>
      <c r="F49" s="197">
        <v>679320.87</v>
      </c>
      <c r="G49" s="125">
        <f t="shared" si="0"/>
        <v>41884628.340699844</v>
      </c>
    </row>
    <row r="50" spans="1:7" s="7" customFormat="1" ht="18" thickTop="1" thickBot="1" x14ac:dyDescent="0.25">
      <c r="A50" s="24"/>
      <c r="B50" s="126">
        <v>45295</v>
      </c>
      <c r="C50" s="127"/>
      <c r="D50" s="123" t="s">
        <v>40</v>
      </c>
      <c r="E50" s="124">
        <v>6350</v>
      </c>
      <c r="F50" s="197"/>
      <c r="G50" s="125">
        <f t="shared" si="0"/>
        <v>41890978.340699844</v>
      </c>
    </row>
    <row r="51" spans="1:7" s="7" customFormat="1" ht="18" thickTop="1" thickBot="1" x14ac:dyDescent="0.25">
      <c r="A51" s="24"/>
      <c r="B51" s="126">
        <v>45295</v>
      </c>
      <c r="C51" s="127"/>
      <c r="D51" s="123" t="s">
        <v>40</v>
      </c>
      <c r="E51" s="124">
        <v>20320</v>
      </c>
      <c r="F51" s="197"/>
      <c r="G51" s="125">
        <f t="shared" si="0"/>
        <v>41911298.340699844</v>
      </c>
    </row>
    <row r="52" spans="1:7" s="7" customFormat="1" ht="21.75" customHeight="1" thickTop="1" thickBot="1" x14ac:dyDescent="0.25">
      <c r="A52" s="24"/>
      <c r="B52" s="126">
        <v>45295</v>
      </c>
      <c r="C52" s="127"/>
      <c r="D52" s="123" t="s">
        <v>40</v>
      </c>
      <c r="E52" s="124">
        <v>14920</v>
      </c>
      <c r="F52" s="197"/>
      <c r="G52" s="125">
        <f t="shared" si="0"/>
        <v>41926218.340699844</v>
      </c>
    </row>
    <row r="53" spans="1:7" s="7" customFormat="1" ht="18" thickTop="1" thickBot="1" x14ac:dyDescent="0.25">
      <c r="A53" s="24"/>
      <c r="B53" s="126">
        <v>45295</v>
      </c>
      <c r="C53" s="127"/>
      <c r="D53" s="123" t="s">
        <v>40</v>
      </c>
      <c r="E53" s="124">
        <v>25495</v>
      </c>
      <c r="F53" s="197"/>
      <c r="G53" s="125">
        <f t="shared" si="0"/>
        <v>41951713.340699844</v>
      </c>
    </row>
    <row r="54" spans="1:7" s="7" customFormat="1" ht="22.5" customHeight="1" thickTop="1" thickBot="1" x14ac:dyDescent="0.25">
      <c r="A54" s="24"/>
      <c r="B54" s="126">
        <v>45295</v>
      </c>
      <c r="C54" s="127"/>
      <c r="D54" s="128" t="s">
        <v>40</v>
      </c>
      <c r="E54" s="124">
        <v>33195</v>
      </c>
      <c r="F54" s="199"/>
      <c r="G54" s="125">
        <f t="shared" si="0"/>
        <v>41984908.340699844</v>
      </c>
    </row>
    <row r="55" spans="1:7" s="7" customFormat="1" ht="19.5" customHeight="1" thickTop="1" thickBot="1" x14ac:dyDescent="0.25">
      <c r="A55" s="24"/>
      <c r="B55" s="126">
        <v>45295</v>
      </c>
      <c r="C55" s="127"/>
      <c r="D55" s="123" t="s">
        <v>40</v>
      </c>
      <c r="E55" s="124">
        <v>17725</v>
      </c>
      <c r="F55" s="197"/>
      <c r="G55" s="125">
        <f t="shared" si="0"/>
        <v>42002633.340699844</v>
      </c>
    </row>
    <row r="56" spans="1:7" s="7" customFormat="1" ht="18" thickTop="1" thickBot="1" x14ac:dyDescent="0.25">
      <c r="A56" s="24"/>
      <c r="B56" s="126">
        <v>45295</v>
      </c>
      <c r="C56" s="127"/>
      <c r="D56" s="123" t="s">
        <v>29</v>
      </c>
      <c r="E56" s="124">
        <v>56401.67</v>
      </c>
      <c r="F56" s="197">
        <v>1486.93</v>
      </c>
      <c r="G56" s="125">
        <f t="shared" si="0"/>
        <v>42057548.080699846</v>
      </c>
    </row>
    <row r="57" spans="1:7" s="7" customFormat="1" ht="18" thickTop="1" thickBot="1" x14ac:dyDescent="0.25">
      <c r="A57" s="24"/>
      <c r="B57" s="126">
        <v>45295</v>
      </c>
      <c r="C57" s="127"/>
      <c r="D57" s="123" t="s">
        <v>22</v>
      </c>
      <c r="E57" s="124">
        <v>1400615.91</v>
      </c>
      <c r="F57" s="198"/>
      <c r="G57" s="125">
        <f t="shared" si="0"/>
        <v>43458163.990699843</v>
      </c>
    </row>
    <row r="58" spans="1:7" s="7" customFormat="1" ht="18" thickTop="1" thickBot="1" x14ac:dyDescent="0.25">
      <c r="A58" s="24"/>
      <c r="B58" s="126">
        <v>45295</v>
      </c>
      <c r="C58" s="127"/>
      <c r="D58" s="123" t="s">
        <v>22</v>
      </c>
      <c r="E58" s="124">
        <v>989500</v>
      </c>
      <c r="F58" s="197"/>
      <c r="G58" s="125">
        <f t="shared" si="0"/>
        <v>44447663.990699843</v>
      </c>
    </row>
    <row r="59" spans="1:7" s="7" customFormat="1" ht="25.5" customHeight="1" thickTop="1" thickBot="1" x14ac:dyDescent="0.25">
      <c r="A59" s="24"/>
      <c r="B59" s="126">
        <v>45295</v>
      </c>
      <c r="C59" s="127"/>
      <c r="D59" s="123" t="s">
        <v>22</v>
      </c>
      <c r="E59" s="124">
        <v>1065.5999999999999</v>
      </c>
      <c r="F59" s="197"/>
      <c r="G59" s="125">
        <f t="shared" si="0"/>
        <v>44448729.590699844</v>
      </c>
    </row>
    <row r="60" spans="1:7" s="7" customFormat="1" ht="46.5" thickTop="1" thickBot="1" x14ac:dyDescent="0.25">
      <c r="A60" s="24"/>
      <c r="B60" s="126">
        <v>45295</v>
      </c>
      <c r="C60" s="127"/>
      <c r="D60" s="123" t="s">
        <v>69</v>
      </c>
      <c r="E60" s="124">
        <v>3500</v>
      </c>
      <c r="F60" s="197"/>
      <c r="G60" s="125">
        <f t="shared" si="0"/>
        <v>44452229.590699844</v>
      </c>
    </row>
    <row r="61" spans="1:7" s="7" customFormat="1" ht="18" thickTop="1" thickBot="1" x14ac:dyDescent="0.25">
      <c r="A61" s="24"/>
      <c r="B61" s="126">
        <v>45295</v>
      </c>
      <c r="C61" s="127"/>
      <c r="D61" s="123" t="s">
        <v>23</v>
      </c>
      <c r="E61" s="124"/>
      <c r="F61" s="197">
        <v>11460676.880000001</v>
      </c>
      <c r="G61" s="125">
        <f t="shared" si="0"/>
        <v>32991552.710699841</v>
      </c>
    </row>
    <row r="62" spans="1:7" s="7" customFormat="1" ht="18" thickTop="1" thickBot="1" x14ac:dyDescent="0.25">
      <c r="A62" s="24"/>
      <c r="B62" s="126">
        <v>45296</v>
      </c>
      <c r="C62" s="127"/>
      <c r="D62" s="123" t="s">
        <v>40</v>
      </c>
      <c r="E62" s="124">
        <v>25548</v>
      </c>
      <c r="F62" s="197"/>
      <c r="G62" s="125">
        <f t="shared" si="0"/>
        <v>33017100.710699841</v>
      </c>
    </row>
    <row r="63" spans="1:7" s="7" customFormat="1" ht="18.75" customHeight="1" thickTop="1" thickBot="1" x14ac:dyDescent="0.25">
      <c r="A63" s="24"/>
      <c r="B63" s="126">
        <v>45296</v>
      </c>
      <c r="C63" s="127"/>
      <c r="D63" s="123" t="s">
        <v>40</v>
      </c>
      <c r="E63" s="124">
        <v>5480</v>
      </c>
      <c r="F63" s="197"/>
      <c r="G63" s="125">
        <f t="shared" si="0"/>
        <v>33022580.710699841</v>
      </c>
    </row>
    <row r="64" spans="1:7" s="7" customFormat="1" ht="18" thickTop="1" thickBot="1" x14ac:dyDescent="0.25">
      <c r="A64" s="24"/>
      <c r="B64" s="126">
        <v>45296</v>
      </c>
      <c r="C64" s="127"/>
      <c r="D64" s="128" t="s">
        <v>40</v>
      </c>
      <c r="E64" s="124">
        <v>6770</v>
      </c>
      <c r="F64" s="199"/>
      <c r="G64" s="125">
        <f t="shared" si="0"/>
        <v>33029350.710699841</v>
      </c>
    </row>
    <row r="65" spans="1:7" s="7" customFormat="1" ht="18" thickTop="1" thickBot="1" x14ac:dyDescent="0.25">
      <c r="A65" s="24"/>
      <c r="B65" s="126">
        <v>45296</v>
      </c>
      <c r="C65" s="127"/>
      <c r="D65" s="123" t="s">
        <v>40</v>
      </c>
      <c r="E65" s="124">
        <v>6250</v>
      </c>
      <c r="F65" s="197"/>
      <c r="G65" s="125">
        <f t="shared" si="0"/>
        <v>33035600.710699841</v>
      </c>
    </row>
    <row r="66" spans="1:7" s="7" customFormat="1" ht="18" thickTop="1" thickBot="1" x14ac:dyDescent="0.25">
      <c r="A66" s="24"/>
      <c r="B66" s="126">
        <v>45296</v>
      </c>
      <c r="C66" s="127"/>
      <c r="D66" s="123" t="s">
        <v>40</v>
      </c>
      <c r="E66" s="124">
        <v>15305</v>
      </c>
      <c r="F66" s="197"/>
      <c r="G66" s="125">
        <f>G65+E66-F66</f>
        <v>33050905.710699841</v>
      </c>
    </row>
    <row r="67" spans="1:7" s="7" customFormat="1" ht="18" thickTop="1" thickBot="1" x14ac:dyDescent="0.25">
      <c r="A67" s="24"/>
      <c r="B67" s="126">
        <v>45296</v>
      </c>
      <c r="C67" s="127"/>
      <c r="D67" s="123" t="s">
        <v>40</v>
      </c>
      <c r="E67" s="124">
        <v>12850</v>
      </c>
      <c r="F67" s="197"/>
      <c r="G67" s="125">
        <f t="shared" si="0"/>
        <v>33063755.710699841</v>
      </c>
    </row>
    <row r="68" spans="1:7" s="7" customFormat="1" ht="18" thickTop="1" thickBot="1" x14ac:dyDescent="0.25">
      <c r="A68" s="24"/>
      <c r="B68" s="126">
        <v>45296</v>
      </c>
      <c r="C68" s="127"/>
      <c r="D68" s="123" t="s">
        <v>40</v>
      </c>
      <c r="E68" s="124">
        <v>2000</v>
      </c>
      <c r="F68" s="197"/>
      <c r="G68" s="125">
        <f t="shared" si="0"/>
        <v>33065755.710699841</v>
      </c>
    </row>
    <row r="69" spans="1:7" s="7" customFormat="1" ht="18" thickTop="1" thickBot="1" x14ac:dyDescent="0.25">
      <c r="A69" s="24"/>
      <c r="B69" s="126">
        <v>45296</v>
      </c>
      <c r="C69" s="127"/>
      <c r="D69" s="123" t="s">
        <v>29</v>
      </c>
      <c r="E69" s="124">
        <v>57473.81</v>
      </c>
      <c r="F69" s="197">
        <v>1479.16</v>
      </c>
      <c r="G69" s="125">
        <f t="shared" si="0"/>
        <v>33121750.36069984</v>
      </c>
    </row>
    <row r="70" spans="1:7" s="7" customFormat="1" ht="18" thickTop="1" thickBot="1" x14ac:dyDescent="0.25">
      <c r="A70" s="24"/>
      <c r="B70" s="126">
        <v>45296</v>
      </c>
      <c r="C70" s="127"/>
      <c r="D70" s="123" t="s">
        <v>48</v>
      </c>
      <c r="E70" s="124">
        <v>232322.94</v>
      </c>
      <c r="F70" s="197"/>
      <c r="G70" s="125">
        <f t="shared" si="0"/>
        <v>33354073.300699841</v>
      </c>
    </row>
    <row r="71" spans="1:7" s="7" customFormat="1" ht="31.5" thickTop="1" thickBot="1" x14ac:dyDescent="0.25">
      <c r="A71" s="24"/>
      <c r="B71" s="126">
        <v>45296</v>
      </c>
      <c r="C71" s="127"/>
      <c r="D71" s="123" t="s">
        <v>70</v>
      </c>
      <c r="E71" s="124">
        <v>124139.02</v>
      </c>
      <c r="F71" s="197"/>
      <c r="G71" s="125">
        <f t="shared" si="0"/>
        <v>33478212.320699841</v>
      </c>
    </row>
    <row r="72" spans="1:7" s="7" customFormat="1" ht="18" thickTop="1" thickBot="1" x14ac:dyDescent="0.25">
      <c r="A72" s="24"/>
      <c r="B72" s="126">
        <v>45296</v>
      </c>
      <c r="C72" s="127"/>
      <c r="D72" s="123" t="s">
        <v>23</v>
      </c>
      <c r="E72" s="129"/>
      <c r="F72" s="197">
        <v>808452.77</v>
      </c>
      <c r="G72" s="125">
        <f t="shared" si="0"/>
        <v>32669759.550699841</v>
      </c>
    </row>
    <row r="73" spans="1:7" s="7" customFormat="1" ht="18" thickTop="1" thickBot="1" x14ac:dyDescent="0.25">
      <c r="A73" s="24"/>
      <c r="B73" s="126">
        <v>45297</v>
      </c>
      <c r="C73" s="127"/>
      <c r="D73" s="123" t="s">
        <v>40</v>
      </c>
      <c r="E73" s="129">
        <v>1500</v>
      </c>
      <c r="F73" s="197"/>
      <c r="G73" s="125">
        <f t="shared" si="0"/>
        <v>32671259.550699841</v>
      </c>
    </row>
    <row r="74" spans="1:7" s="7" customFormat="1" ht="18" thickTop="1" thickBot="1" x14ac:dyDescent="0.25">
      <c r="A74" s="24"/>
      <c r="B74" s="126">
        <v>45298</v>
      </c>
      <c r="C74" s="127"/>
      <c r="D74" s="123" t="s">
        <v>40</v>
      </c>
      <c r="E74" s="129">
        <v>9000</v>
      </c>
      <c r="F74" s="200"/>
      <c r="G74" s="125">
        <f t="shared" si="0"/>
        <v>32680259.550699841</v>
      </c>
    </row>
    <row r="75" spans="1:7" s="7" customFormat="1" ht="18" thickTop="1" thickBot="1" x14ac:dyDescent="0.25">
      <c r="A75" s="24"/>
      <c r="B75" s="126">
        <v>45298</v>
      </c>
      <c r="C75" s="127"/>
      <c r="D75" s="123" t="s">
        <v>29</v>
      </c>
      <c r="E75" s="129">
        <v>28600</v>
      </c>
      <c r="F75" s="200">
        <v>755.92</v>
      </c>
      <c r="G75" s="125">
        <f t="shared" si="0"/>
        <v>32708103.630699839</v>
      </c>
    </row>
    <row r="76" spans="1:7" s="7" customFormat="1" ht="18" thickTop="1" thickBot="1" x14ac:dyDescent="0.25">
      <c r="A76" s="24"/>
      <c r="B76" s="126">
        <v>45299</v>
      </c>
      <c r="C76" s="127"/>
      <c r="D76" s="128" t="s">
        <v>40</v>
      </c>
      <c r="E76" s="124">
        <v>50352</v>
      </c>
      <c r="F76" s="197"/>
      <c r="G76" s="125">
        <f t="shared" si="0"/>
        <v>32758455.630699839</v>
      </c>
    </row>
    <row r="77" spans="1:7" s="7" customFormat="1" ht="18" customHeight="1" thickTop="1" thickBot="1" x14ac:dyDescent="0.25">
      <c r="A77" s="24"/>
      <c r="B77" s="126">
        <v>45299</v>
      </c>
      <c r="C77" s="127"/>
      <c r="D77" s="123" t="s">
        <v>40</v>
      </c>
      <c r="E77" s="124">
        <v>31105</v>
      </c>
      <c r="F77" s="197"/>
      <c r="G77" s="125">
        <f t="shared" si="0"/>
        <v>32789560.630699839</v>
      </c>
    </row>
    <row r="78" spans="1:7" s="7" customFormat="1" ht="20.25" customHeight="1" thickTop="1" thickBot="1" x14ac:dyDescent="0.25">
      <c r="A78" s="24"/>
      <c r="B78" s="126">
        <v>45299</v>
      </c>
      <c r="C78" s="127"/>
      <c r="D78" s="123" t="s">
        <v>40</v>
      </c>
      <c r="E78" s="124">
        <v>1550</v>
      </c>
      <c r="F78" s="197"/>
      <c r="G78" s="125">
        <f t="shared" si="0"/>
        <v>32791110.630699839</v>
      </c>
    </row>
    <row r="79" spans="1:7" s="115" customFormat="1" ht="18" thickTop="1" thickBot="1" x14ac:dyDescent="0.25">
      <c r="A79" s="114"/>
      <c r="B79" s="126">
        <v>45299</v>
      </c>
      <c r="C79" s="127"/>
      <c r="D79" s="123" t="s">
        <v>40</v>
      </c>
      <c r="E79" s="124">
        <v>17080</v>
      </c>
      <c r="F79" s="197"/>
      <c r="G79" s="125">
        <f t="shared" si="0"/>
        <v>32808190.630699839</v>
      </c>
    </row>
    <row r="80" spans="1:7" s="7" customFormat="1" ht="18" thickTop="1" thickBot="1" x14ac:dyDescent="0.25">
      <c r="A80" s="24"/>
      <c r="B80" s="126">
        <v>45299</v>
      </c>
      <c r="C80" s="127"/>
      <c r="D80" s="123" t="s">
        <v>40</v>
      </c>
      <c r="E80" s="124">
        <v>4450</v>
      </c>
      <c r="F80" s="197"/>
      <c r="G80" s="125">
        <f t="shared" si="0"/>
        <v>32812640.630699839</v>
      </c>
    </row>
    <row r="81" spans="1:8" s="7" customFormat="1" ht="18" thickTop="1" thickBot="1" x14ac:dyDescent="0.25">
      <c r="A81" s="24"/>
      <c r="B81" s="126">
        <v>45299</v>
      </c>
      <c r="C81" s="127"/>
      <c r="D81" s="123" t="s">
        <v>40</v>
      </c>
      <c r="E81" s="124">
        <v>29402</v>
      </c>
      <c r="F81" s="197"/>
      <c r="G81" s="125">
        <f t="shared" si="0"/>
        <v>32842042.630699839</v>
      </c>
    </row>
    <row r="82" spans="1:8" s="7" customFormat="1" ht="18" thickTop="1" thickBot="1" x14ac:dyDescent="0.25">
      <c r="A82" s="24"/>
      <c r="B82" s="126">
        <v>45299</v>
      </c>
      <c r="C82" s="127"/>
      <c r="D82" s="123" t="s">
        <v>29</v>
      </c>
      <c r="E82" s="124">
        <v>38467.14</v>
      </c>
      <c r="F82" s="197">
        <v>990.57</v>
      </c>
      <c r="G82" s="125">
        <f t="shared" si="0"/>
        <v>32879519.20069984</v>
      </c>
    </row>
    <row r="83" spans="1:8" s="7" customFormat="1" ht="18.75" customHeight="1" thickTop="1" thickBot="1" x14ac:dyDescent="0.25">
      <c r="A83" s="24"/>
      <c r="B83" s="126">
        <v>45299</v>
      </c>
      <c r="C83" s="127"/>
      <c r="D83" s="123" t="s">
        <v>22</v>
      </c>
      <c r="E83" s="124">
        <v>50000</v>
      </c>
      <c r="F83" s="197"/>
      <c r="G83" s="125">
        <f t="shared" ref="G83:G146" si="1">G82+E83-F83</f>
        <v>32929519.20069984</v>
      </c>
    </row>
    <row r="84" spans="1:8" s="7" customFormat="1" ht="24.75" customHeight="1" thickTop="1" thickBot="1" x14ac:dyDescent="0.25">
      <c r="A84" s="24"/>
      <c r="B84" s="126">
        <v>45299</v>
      </c>
      <c r="C84" s="127"/>
      <c r="D84" s="142" t="s">
        <v>70</v>
      </c>
      <c r="E84" s="124">
        <v>94365.48</v>
      </c>
      <c r="F84" s="197"/>
      <c r="G84" s="125">
        <f t="shared" si="1"/>
        <v>33023884.68069984</v>
      </c>
    </row>
    <row r="85" spans="1:8" s="7" customFormat="1" ht="21.75" customHeight="1" thickTop="1" thickBot="1" x14ac:dyDescent="0.25">
      <c r="A85" s="24"/>
      <c r="B85" s="126">
        <v>45299</v>
      </c>
      <c r="C85" s="127"/>
      <c r="D85" s="123" t="s">
        <v>23</v>
      </c>
      <c r="E85" s="124"/>
      <c r="F85" s="197">
        <v>451557.07</v>
      </c>
      <c r="G85" s="125">
        <f t="shared" si="1"/>
        <v>32572327.61069984</v>
      </c>
    </row>
    <row r="86" spans="1:8" s="7" customFormat="1" ht="18" thickTop="1" thickBot="1" x14ac:dyDescent="0.25">
      <c r="A86" s="24"/>
      <c r="B86" s="126">
        <v>45299</v>
      </c>
      <c r="C86" s="127"/>
      <c r="D86" s="123" t="s">
        <v>23</v>
      </c>
      <c r="E86" s="124"/>
      <c r="F86" s="197">
        <v>1120685.48</v>
      </c>
      <c r="G86" s="125">
        <f t="shared" si="1"/>
        <v>31451642.130699839</v>
      </c>
    </row>
    <row r="87" spans="1:8" s="7" customFormat="1" ht="18" thickTop="1" thickBot="1" x14ac:dyDescent="0.25">
      <c r="A87" s="24"/>
      <c r="B87" s="126">
        <v>45300</v>
      </c>
      <c r="C87" s="127"/>
      <c r="D87" s="123" t="s">
        <v>40</v>
      </c>
      <c r="E87" s="124">
        <v>29050</v>
      </c>
      <c r="F87" s="197"/>
      <c r="G87" s="125">
        <f t="shared" si="1"/>
        <v>31480692.130699839</v>
      </c>
    </row>
    <row r="88" spans="1:8" s="7" customFormat="1" ht="18" thickTop="1" thickBot="1" x14ac:dyDescent="0.25">
      <c r="A88" s="24"/>
      <c r="B88" s="126">
        <v>45300</v>
      </c>
      <c r="C88" s="127"/>
      <c r="D88" s="123" t="s">
        <v>40</v>
      </c>
      <c r="E88" s="124">
        <v>29195</v>
      </c>
      <c r="F88" s="197"/>
      <c r="G88" s="125">
        <f t="shared" si="1"/>
        <v>31509887.130699839</v>
      </c>
    </row>
    <row r="89" spans="1:8" s="7" customFormat="1" ht="18" thickTop="1" thickBot="1" x14ac:dyDescent="0.25">
      <c r="A89" s="24"/>
      <c r="B89" s="126">
        <v>45300</v>
      </c>
      <c r="C89" s="127"/>
      <c r="D89" s="128" t="s">
        <v>40</v>
      </c>
      <c r="E89" s="124">
        <v>18850</v>
      </c>
      <c r="F89" s="197"/>
      <c r="G89" s="125">
        <f t="shared" si="1"/>
        <v>31528737.130699839</v>
      </c>
    </row>
    <row r="90" spans="1:8" s="7" customFormat="1" ht="18" thickTop="1" thickBot="1" x14ac:dyDescent="0.25">
      <c r="A90" s="24"/>
      <c r="B90" s="126">
        <v>45300</v>
      </c>
      <c r="C90" s="127"/>
      <c r="D90" s="123" t="s">
        <v>40</v>
      </c>
      <c r="E90" s="124">
        <v>9655</v>
      </c>
      <c r="F90" s="197"/>
      <c r="G90" s="125">
        <f t="shared" si="1"/>
        <v>31538392.130699839</v>
      </c>
    </row>
    <row r="91" spans="1:8" s="7" customFormat="1" ht="18" thickTop="1" thickBot="1" x14ac:dyDescent="0.25">
      <c r="A91" s="24"/>
      <c r="B91" s="126">
        <v>45300</v>
      </c>
      <c r="C91" s="127"/>
      <c r="D91" s="123" t="s">
        <v>40</v>
      </c>
      <c r="E91" s="124">
        <v>2250</v>
      </c>
      <c r="F91" s="197"/>
      <c r="G91" s="125">
        <f t="shared" si="1"/>
        <v>31540642.130699839</v>
      </c>
    </row>
    <row r="92" spans="1:8" s="7" customFormat="1" ht="18" thickTop="1" thickBot="1" x14ac:dyDescent="0.25">
      <c r="A92" s="24"/>
      <c r="B92" s="126">
        <v>45300</v>
      </c>
      <c r="C92" s="127"/>
      <c r="D92" s="123" t="s">
        <v>40</v>
      </c>
      <c r="E92" s="124">
        <v>100</v>
      </c>
      <c r="F92" s="197"/>
      <c r="G92" s="125">
        <f t="shared" si="1"/>
        <v>31540742.130699839</v>
      </c>
    </row>
    <row r="93" spans="1:8" s="7" customFormat="1" ht="18" thickTop="1" thickBot="1" x14ac:dyDescent="0.25">
      <c r="A93" s="24"/>
      <c r="B93" s="126">
        <v>45300</v>
      </c>
      <c r="C93" s="127"/>
      <c r="D93" s="123" t="s">
        <v>40</v>
      </c>
      <c r="E93" s="124">
        <v>129702</v>
      </c>
      <c r="F93" s="197"/>
      <c r="G93" s="125">
        <f t="shared" si="1"/>
        <v>31670444.130699839</v>
      </c>
    </row>
    <row r="94" spans="1:8" s="7" customFormat="1" ht="18" thickTop="1" thickBot="1" x14ac:dyDescent="0.25">
      <c r="A94" s="24"/>
      <c r="B94" s="126">
        <v>45300</v>
      </c>
      <c r="C94" s="127"/>
      <c r="D94" s="123" t="s">
        <v>29</v>
      </c>
      <c r="E94" s="124">
        <v>57012</v>
      </c>
      <c r="F94" s="197">
        <v>1490.97</v>
      </c>
      <c r="G94" s="125">
        <f t="shared" si="1"/>
        <v>31725965.160699841</v>
      </c>
      <c r="H94" s="113"/>
    </row>
    <row r="95" spans="1:8" s="7" customFormat="1" ht="18" thickTop="1" thickBot="1" x14ac:dyDescent="0.25">
      <c r="A95" s="24"/>
      <c r="B95" s="126">
        <v>45300</v>
      </c>
      <c r="C95" s="127"/>
      <c r="D95" s="123" t="s">
        <v>71</v>
      </c>
      <c r="E95" s="124">
        <v>195506.67</v>
      </c>
      <c r="F95" s="197"/>
      <c r="G95" s="125">
        <f t="shared" si="1"/>
        <v>31921471.830699842</v>
      </c>
    </row>
    <row r="96" spans="1:8" s="7" customFormat="1" ht="18" thickTop="1" thickBot="1" x14ac:dyDescent="0.25">
      <c r="A96" s="24"/>
      <c r="B96" s="126">
        <v>45300</v>
      </c>
      <c r="C96" s="127"/>
      <c r="D96" s="123" t="s">
        <v>72</v>
      </c>
      <c r="E96" s="124">
        <v>116205.6</v>
      </c>
      <c r="F96" s="197"/>
      <c r="G96" s="125">
        <f t="shared" si="1"/>
        <v>32037677.430699844</v>
      </c>
    </row>
    <row r="97" spans="1:7" s="7" customFormat="1" ht="18" thickTop="1" thickBot="1" x14ac:dyDescent="0.25">
      <c r="A97" s="24"/>
      <c r="B97" s="126">
        <v>45300</v>
      </c>
      <c r="C97" s="127"/>
      <c r="D97" s="123" t="s">
        <v>23</v>
      </c>
      <c r="E97" s="124"/>
      <c r="F97" s="197">
        <v>911988.85</v>
      </c>
      <c r="G97" s="125">
        <f t="shared" si="1"/>
        <v>31125688.580699842</v>
      </c>
    </row>
    <row r="98" spans="1:7" s="7" customFormat="1" ht="18" thickTop="1" thickBot="1" x14ac:dyDescent="0.25">
      <c r="A98" s="24"/>
      <c r="B98" s="126">
        <v>45301</v>
      </c>
      <c r="C98" s="127"/>
      <c r="D98" s="123" t="s">
        <v>40</v>
      </c>
      <c r="E98" s="124">
        <v>73855</v>
      </c>
      <c r="F98" s="197"/>
      <c r="G98" s="125">
        <f t="shared" si="1"/>
        <v>31199543.580699842</v>
      </c>
    </row>
    <row r="99" spans="1:7" s="7" customFormat="1" ht="18" thickTop="1" thickBot="1" x14ac:dyDescent="0.25">
      <c r="A99" s="24"/>
      <c r="B99" s="126">
        <v>45301</v>
      </c>
      <c r="C99" s="127"/>
      <c r="D99" s="123" t="s">
        <v>40</v>
      </c>
      <c r="E99" s="124">
        <v>50755</v>
      </c>
      <c r="F99" s="197"/>
      <c r="G99" s="125">
        <f t="shared" si="1"/>
        <v>31250298.580699842</v>
      </c>
    </row>
    <row r="100" spans="1:7" s="7" customFormat="1" ht="18" thickTop="1" thickBot="1" x14ac:dyDescent="0.25">
      <c r="A100" s="24"/>
      <c r="B100" s="126">
        <v>45301</v>
      </c>
      <c r="C100" s="127"/>
      <c r="D100" s="123" t="s">
        <v>40</v>
      </c>
      <c r="E100" s="124">
        <v>13355</v>
      </c>
      <c r="F100" s="197"/>
      <c r="G100" s="125">
        <f t="shared" si="1"/>
        <v>31263653.580699842</v>
      </c>
    </row>
    <row r="101" spans="1:7" s="7" customFormat="1" ht="18" thickTop="1" thickBot="1" x14ac:dyDescent="0.25">
      <c r="A101" s="24"/>
      <c r="B101" s="126">
        <v>45301</v>
      </c>
      <c r="C101" s="127"/>
      <c r="D101" s="123" t="s">
        <v>40</v>
      </c>
      <c r="E101" s="124">
        <v>4045</v>
      </c>
      <c r="F101" s="198"/>
      <c r="G101" s="125">
        <f t="shared" si="1"/>
        <v>31267698.580699842</v>
      </c>
    </row>
    <row r="102" spans="1:7" s="7" customFormat="1" ht="18" thickTop="1" thickBot="1" x14ac:dyDescent="0.25">
      <c r="A102" s="24"/>
      <c r="B102" s="126">
        <v>45301</v>
      </c>
      <c r="C102" s="127"/>
      <c r="D102" s="128" t="s">
        <v>40</v>
      </c>
      <c r="E102" s="124">
        <v>4860</v>
      </c>
      <c r="F102" s="197"/>
      <c r="G102" s="125">
        <f t="shared" si="1"/>
        <v>31272558.580699842</v>
      </c>
    </row>
    <row r="103" spans="1:7" s="7" customFormat="1" ht="18" thickTop="1" thickBot="1" x14ac:dyDescent="0.25">
      <c r="A103" s="24"/>
      <c r="B103" s="126">
        <v>45301</v>
      </c>
      <c r="C103" s="127"/>
      <c r="D103" s="123" t="s">
        <v>40</v>
      </c>
      <c r="E103" s="124">
        <v>2550</v>
      </c>
      <c r="F103" s="197"/>
      <c r="G103" s="125">
        <f t="shared" si="1"/>
        <v>31275108.580699842</v>
      </c>
    </row>
    <row r="104" spans="1:7" s="7" customFormat="1" ht="18" thickTop="1" thickBot="1" x14ac:dyDescent="0.25">
      <c r="A104" s="24"/>
      <c r="B104" s="126">
        <v>45301</v>
      </c>
      <c r="C104" s="127"/>
      <c r="D104" s="123" t="s">
        <v>40</v>
      </c>
      <c r="E104" s="124">
        <v>18315</v>
      </c>
      <c r="F104" s="197"/>
      <c r="G104" s="125">
        <f t="shared" si="1"/>
        <v>31293423.580699842</v>
      </c>
    </row>
    <row r="105" spans="1:7" s="7" customFormat="1" ht="18.75" customHeight="1" thickTop="1" thickBot="1" x14ac:dyDescent="0.25">
      <c r="A105" s="24"/>
      <c r="B105" s="126">
        <v>45301</v>
      </c>
      <c r="C105" s="127"/>
      <c r="D105" s="123" t="s">
        <v>40</v>
      </c>
      <c r="E105" s="124">
        <v>90</v>
      </c>
      <c r="F105" s="197"/>
      <c r="G105" s="125">
        <f t="shared" si="1"/>
        <v>31293513.580699842</v>
      </c>
    </row>
    <row r="106" spans="1:7" s="7" customFormat="1" ht="18" thickTop="1" thickBot="1" x14ac:dyDescent="0.25">
      <c r="A106" s="24"/>
      <c r="B106" s="126">
        <v>45301</v>
      </c>
      <c r="C106" s="127"/>
      <c r="D106" s="123" t="s">
        <v>29</v>
      </c>
      <c r="E106" s="124">
        <v>34770.26</v>
      </c>
      <c r="F106" s="197">
        <v>911.03</v>
      </c>
      <c r="G106" s="125">
        <f t="shared" si="1"/>
        <v>31327372.810699843</v>
      </c>
    </row>
    <row r="107" spans="1:7" s="7" customFormat="1" ht="18" thickTop="1" thickBot="1" x14ac:dyDescent="0.25">
      <c r="A107" s="24"/>
      <c r="B107" s="126">
        <v>45301</v>
      </c>
      <c r="C107" s="127"/>
      <c r="D107" s="123" t="s">
        <v>22</v>
      </c>
      <c r="E107" s="124">
        <v>3552706.68</v>
      </c>
      <c r="F107" s="197"/>
      <c r="G107" s="125">
        <f t="shared" si="1"/>
        <v>34880079.490699843</v>
      </c>
    </row>
    <row r="108" spans="1:7" s="7" customFormat="1" ht="18" thickTop="1" thickBot="1" x14ac:dyDescent="0.25">
      <c r="A108" s="24"/>
      <c r="B108" s="126">
        <v>45301</v>
      </c>
      <c r="C108" s="127"/>
      <c r="D108" s="123" t="s">
        <v>22</v>
      </c>
      <c r="E108" s="124">
        <v>2917226.4</v>
      </c>
      <c r="F108" s="197"/>
      <c r="G108" s="125">
        <f t="shared" si="1"/>
        <v>37797305.890699841</v>
      </c>
    </row>
    <row r="109" spans="1:7" s="7" customFormat="1" ht="20.25" customHeight="1" thickTop="1" thickBot="1" x14ac:dyDescent="0.25">
      <c r="A109" s="24"/>
      <c r="B109" s="130">
        <v>45301</v>
      </c>
      <c r="C109" s="131"/>
      <c r="D109" s="123" t="s">
        <v>22</v>
      </c>
      <c r="E109" s="124">
        <v>8870932.0500000007</v>
      </c>
      <c r="F109" s="197"/>
      <c r="G109" s="125">
        <f t="shared" si="1"/>
        <v>46668237.940699846</v>
      </c>
    </row>
    <row r="110" spans="1:7" s="7" customFormat="1" ht="18" thickTop="1" thickBot="1" x14ac:dyDescent="0.25">
      <c r="A110" s="24"/>
      <c r="B110" s="126">
        <v>45301</v>
      </c>
      <c r="C110" s="127"/>
      <c r="D110" s="123" t="s">
        <v>22</v>
      </c>
      <c r="E110" s="124">
        <v>45126.559999999998</v>
      </c>
      <c r="F110" s="197"/>
      <c r="G110" s="125">
        <f t="shared" si="1"/>
        <v>46713364.500699848</v>
      </c>
    </row>
    <row r="111" spans="1:7" s="7" customFormat="1" ht="18" thickTop="1" thickBot="1" x14ac:dyDescent="0.25">
      <c r="A111" s="24"/>
      <c r="B111" s="126">
        <v>45301</v>
      </c>
      <c r="C111" s="127"/>
      <c r="D111" s="123" t="s">
        <v>23</v>
      </c>
      <c r="E111" s="124"/>
      <c r="F111" s="197">
        <v>17348009.850000001</v>
      </c>
      <c r="G111" s="125">
        <f t="shared" si="1"/>
        <v>29365354.650699846</v>
      </c>
    </row>
    <row r="112" spans="1:7" s="7" customFormat="1" ht="31.5" thickTop="1" thickBot="1" x14ac:dyDescent="0.25">
      <c r="A112" s="24"/>
      <c r="B112" s="126">
        <v>45301</v>
      </c>
      <c r="C112" s="127"/>
      <c r="D112" s="123" t="s">
        <v>61</v>
      </c>
      <c r="E112" s="124"/>
      <c r="F112" s="197">
        <v>3728697.56</v>
      </c>
      <c r="G112" s="125">
        <f t="shared" si="1"/>
        <v>25636657.090699848</v>
      </c>
    </row>
    <row r="113" spans="1:7" s="7" customFormat="1" ht="18" thickTop="1" thickBot="1" x14ac:dyDescent="0.25">
      <c r="A113" s="24"/>
      <c r="B113" s="126">
        <v>45302</v>
      </c>
      <c r="C113" s="127"/>
      <c r="D113" s="123" t="s">
        <v>40</v>
      </c>
      <c r="E113" s="124">
        <v>102331</v>
      </c>
      <c r="F113" s="197"/>
      <c r="G113" s="125">
        <f t="shared" si="1"/>
        <v>25738988.090699848</v>
      </c>
    </row>
    <row r="114" spans="1:7" s="7" customFormat="1" ht="24" customHeight="1" thickTop="1" thickBot="1" x14ac:dyDescent="0.25">
      <c r="A114" s="24"/>
      <c r="B114" s="126">
        <v>45302</v>
      </c>
      <c r="C114" s="127"/>
      <c r="D114" s="123" t="s">
        <v>40</v>
      </c>
      <c r="E114" s="124">
        <v>13352</v>
      </c>
      <c r="F114" s="197"/>
      <c r="G114" s="125">
        <f t="shared" si="1"/>
        <v>25752340.090699848</v>
      </c>
    </row>
    <row r="115" spans="1:7" s="7" customFormat="1" ht="20.25" customHeight="1" thickTop="1" thickBot="1" x14ac:dyDescent="0.25">
      <c r="A115" s="24"/>
      <c r="B115" s="130">
        <v>45302</v>
      </c>
      <c r="C115" s="131"/>
      <c r="D115" s="123" t="s">
        <v>40</v>
      </c>
      <c r="E115" s="124">
        <v>4200</v>
      </c>
      <c r="F115" s="197"/>
      <c r="G115" s="125">
        <f t="shared" si="1"/>
        <v>25756540.090699848</v>
      </c>
    </row>
    <row r="116" spans="1:7" s="7" customFormat="1" ht="18" thickTop="1" thickBot="1" x14ac:dyDescent="0.25">
      <c r="A116" s="24"/>
      <c r="B116" s="126">
        <v>45302</v>
      </c>
      <c r="C116" s="127"/>
      <c r="D116" s="123" t="s">
        <v>40</v>
      </c>
      <c r="E116" s="124">
        <v>12735</v>
      </c>
      <c r="F116" s="197"/>
      <c r="G116" s="125">
        <f t="shared" si="1"/>
        <v>25769275.090699848</v>
      </c>
    </row>
    <row r="117" spans="1:7" s="7" customFormat="1" ht="18" thickTop="1" thickBot="1" x14ac:dyDescent="0.25">
      <c r="A117" s="24"/>
      <c r="B117" s="126">
        <v>45302</v>
      </c>
      <c r="C117" s="127"/>
      <c r="D117" s="123" t="s">
        <v>40</v>
      </c>
      <c r="E117" s="124">
        <v>7220</v>
      </c>
      <c r="F117" s="165"/>
      <c r="G117" s="125">
        <f t="shared" si="1"/>
        <v>25776495.090699848</v>
      </c>
    </row>
    <row r="118" spans="1:7" s="7" customFormat="1" ht="18" thickTop="1" thickBot="1" x14ac:dyDescent="0.25">
      <c r="A118" s="24"/>
      <c r="B118" s="126">
        <v>45302</v>
      </c>
      <c r="C118" s="127"/>
      <c r="D118" s="123" t="s">
        <v>40</v>
      </c>
      <c r="E118" s="124">
        <v>124675</v>
      </c>
      <c r="F118" s="197"/>
      <c r="G118" s="125">
        <f t="shared" si="1"/>
        <v>25901170.090699848</v>
      </c>
    </row>
    <row r="119" spans="1:7" s="7" customFormat="1" ht="18" thickTop="1" thickBot="1" x14ac:dyDescent="0.25">
      <c r="A119" s="24"/>
      <c r="B119" s="126">
        <v>45302</v>
      </c>
      <c r="C119" s="127"/>
      <c r="D119" s="123" t="s">
        <v>40</v>
      </c>
      <c r="E119" s="124">
        <v>43280</v>
      </c>
      <c r="F119" s="197"/>
      <c r="G119" s="125">
        <f t="shared" si="1"/>
        <v>25944450.090699848</v>
      </c>
    </row>
    <row r="120" spans="1:7" s="7" customFormat="1" ht="18" thickTop="1" thickBot="1" x14ac:dyDescent="0.25">
      <c r="A120" s="24"/>
      <c r="B120" s="126">
        <v>45302</v>
      </c>
      <c r="C120" s="127"/>
      <c r="D120" s="128" t="s">
        <v>29</v>
      </c>
      <c r="E120" s="124">
        <v>127189.22</v>
      </c>
      <c r="F120" s="197">
        <v>3272.81</v>
      </c>
      <c r="G120" s="125">
        <f t="shared" si="1"/>
        <v>26068366.500699848</v>
      </c>
    </row>
    <row r="121" spans="1:7" s="7" customFormat="1" ht="31.5" thickTop="1" thickBot="1" x14ac:dyDescent="0.25">
      <c r="A121" s="24"/>
      <c r="B121" s="126">
        <v>45302</v>
      </c>
      <c r="C121" s="127" t="s">
        <v>73</v>
      </c>
      <c r="D121" s="123" t="s">
        <v>74</v>
      </c>
      <c r="E121" s="124"/>
      <c r="F121" s="197">
        <v>14303.73</v>
      </c>
      <c r="G121" s="125">
        <f t="shared" si="1"/>
        <v>26054062.770699847</v>
      </c>
    </row>
    <row r="122" spans="1:7" s="7" customFormat="1" ht="18" thickTop="1" thickBot="1" x14ac:dyDescent="0.25">
      <c r="A122" s="24"/>
      <c r="B122" s="126">
        <v>45302</v>
      </c>
      <c r="C122" s="127"/>
      <c r="D122" s="123" t="s">
        <v>22</v>
      </c>
      <c r="E122" s="124">
        <v>891385.44</v>
      </c>
      <c r="F122" s="197"/>
      <c r="G122" s="125">
        <f t="shared" si="1"/>
        <v>26945448.210699849</v>
      </c>
    </row>
    <row r="123" spans="1:7" s="7" customFormat="1" ht="18" thickTop="1" thickBot="1" x14ac:dyDescent="0.25">
      <c r="A123" s="24"/>
      <c r="B123" s="126">
        <v>45302</v>
      </c>
      <c r="C123" s="127"/>
      <c r="D123" s="123" t="s">
        <v>22</v>
      </c>
      <c r="E123" s="124">
        <v>8135254.5099999998</v>
      </c>
      <c r="F123" s="197"/>
      <c r="G123" s="125">
        <f t="shared" si="1"/>
        <v>35080702.720699847</v>
      </c>
    </row>
    <row r="124" spans="1:7" s="7" customFormat="1" ht="18" thickTop="1" thickBot="1" x14ac:dyDescent="0.25">
      <c r="A124" s="24"/>
      <c r="B124" s="126">
        <v>45303</v>
      </c>
      <c r="C124" s="127"/>
      <c r="D124" s="123" t="s">
        <v>40</v>
      </c>
      <c r="E124" s="124">
        <v>2800</v>
      </c>
      <c r="F124" s="197"/>
      <c r="G124" s="125">
        <f t="shared" si="1"/>
        <v>35083502.720699847</v>
      </c>
    </row>
    <row r="125" spans="1:7" s="7" customFormat="1" ht="18" thickTop="1" thickBot="1" x14ac:dyDescent="0.25">
      <c r="A125" s="24"/>
      <c r="B125" s="126">
        <v>45303</v>
      </c>
      <c r="C125" s="127"/>
      <c r="D125" s="123" t="s">
        <v>40</v>
      </c>
      <c r="E125" s="124">
        <v>2892</v>
      </c>
      <c r="F125" s="197"/>
      <c r="G125" s="125">
        <f t="shared" si="1"/>
        <v>35086394.720699847</v>
      </c>
    </row>
    <row r="126" spans="1:7" s="7" customFormat="1" ht="18" thickTop="1" thickBot="1" x14ac:dyDescent="0.25">
      <c r="A126" s="24"/>
      <c r="B126" s="126">
        <v>45303</v>
      </c>
      <c r="C126" s="127"/>
      <c r="D126" s="123" t="s">
        <v>40</v>
      </c>
      <c r="E126" s="124">
        <v>1442</v>
      </c>
      <c r="F126" s="198"/>
      <c r="G126" s="125">
        <f t="shared" si="1"/>
        <v>35087836.720699847</v>
      </c>
    </row>
    <row r="127" spans="1:7" s="7" customFormat="1" ht="18" thickTop="1" thickBot="1" x14ac:dyDescent="0.25">
      <c r="A127" s="24"/>
      <c r="B127" s="126">
        <v>45303</v>
      </c>
      <c r="C127" s="127"/>
      <c r="D127" s="123" t="s">
        <v>40</v>
      </c>
      <c r="E127" s="124">
        <v>44875</v>
      </c>
      <c r="F127" s="197"/>
      <c r="G127" s="125">
        <f t="shared" si="1"/>
        <v>35132711.720699847</v>
      </c>
    </row>
    <row r="128" spans="1:7" s="7" customFormat="1" ht="18" thickTop="1" thickBot="1" x14ac:dyDescent="0.25">
      <c r="A128" s="24"/>
      <c r="B128" s="126">
        <v>45303</v>
      </c>
      <c r="C128" s="127"/>
      <c r="D128" s="123" t="s">
        <v>40</v>
      </c>
      <c r="E128" s="124">
        <v>10925</v>
      </c>
      <c r="F128" s="197"/>
      <c r="G128" s="125">
        <f t="shared" si="1"/>
        <v>35143636.720699847</v>
      </c>
    </row>
    <row r="129" spans="1:7" s="7" customFormat="1" ht="18" thickTop="1" thickBot="1" x14ac:dyDescent="0.25">
      <c r="A129" s="80"/>
      <c r="B129" s="126">
        <v>45303</v>
      </c>
      <c r="C129" s="127"/>
      <c r="D129" s="128" t="s">
        <v>40</v>
      </c>
      <c r="E129" s="124">
        <v>30535</v>
      </c>
      <c r="F129" s="199"/>
      <c r="G129" s="125">
        <f t="shared" si="1"/>
        <v>35174171.720699847</v>
      </c>
    </row>
    <row r="130" spans="1:7" s="7" customFormat="1" ht="18" thickTop="1" thickBot="1" x14ac:dyDescent="0.25">
      <c r="A130" s="80"/>
      <c r="B130" s="126">
        <v>45303</v>
      </c>
      <c r="C130" s="127"/>
      <c r="D130" s="128" t="s">
        <v>40</v>
      </c>
      <c r="E130" s="124">
        <v>24985</v>
      </c>
      <c r="F130" s="201"/>
      <c r="G130" s="125">
        <f t="shared" si="1"/>
        <v>35199156.720699847</v>
      </c>
    </row>
    <row r="131" spans="1:7" s="7" customFormat="1" ht="18" thickTop="1" thickBot="1" x14ac:dyDescent="0.25">
      <c r="A131" s="80"/>
      <c r="B131" s="126">
        <v>45303</v>
      </c>
      <c r="C131" s="127"/>
      <c r="D131" s="123" t="s">
        <v>45</v>
      </c>
      <c r="E131" s="124">
        <v>6000</v>
      </c>
      <c r="F131" s="197"/>
      <c r="G131" s="125">
        <f t="shared" si="1"/>
        <v>35205156.720699847</v>
      </c>
    </row>
    <row r="132" spans="1:7" s="7" customFormat="1" ht="18" thickTop="1" thickBot="1" x14ac:dyDescent="0.25">
      <c r="A132" s="80"/>
      <c r="B132" s="126">
        <v>45303</v>
      </c>
      <c r="C132" s="127"/>
      <c r="D132" s="123" t="s">
        <v>29</v>
      </c>
      <c r="E132" s="124">
        <v>146790.64000000001</v>
      </c>
      <c r="F132" s="197">
        <v>3775.61</v>
      </c>
      <c r="G132" s="125">
        <f t="shared" si="1"/>
        <v>35348171.750699848</v>
      </c>
    </row>
    <row r="133" spans="1:7" s="7" customFormat="1" ht="18" thickTop="1" thickBot="1" x14ac:dyDescent="0.25">
      <c r="A133" s="80"/>
      <c r="B133" s="126">
        <v>45304</v>
      </c>
      <c r="C133" s="127"/>
      <c r="D133" s="123" t="s">
        <v>40</v>
      </c>
      <c r="E133" s="124">
        <v>20890</v>
      </c>
      <c r="F133" s="197"/>
      <c r="G133" s="125">
        <f t="shared" si="1"/>
        <v>35369061.750699848</v>
      </c>
    </row>
    <row r="134" spans="1:7" s="7" customFormat="1" ht="20.25" customHeight="1" thickTop="1" thickBot="1" x14ac:dyDescent="0.25">
      <c r="A134" s="80"/>
      <c r="B134" s="126">
        <v>45305</v>
      </c>
      <c r="C134" s="127"/>
      <c r="D134" s="123" t="s">
        <v>40</v>
      </c>
      <c r="E134" s="124">
        <v>14080</v>
      </c>
      <c r="F134" s="197"/>
      <c r="G134" s="125">
        <f t="shared" si="1"/>
        <v>35383141.750699848</v>
      </c>
    </row>
    <row r="135" spans="1:7" s="7" customFormat="1" ht="18" thickTop="1" thickBot="1" x14ac:dyDescent="0.25">
      <c r="A135" s="80"/>
      <c r="B135" s="126">
        <v>45305</v>
      </c>
      <c r="C135" s="127"/>
      <c r="D135" s="123" t="s">
        <v>29</v>
      </c>
      <c r="E135" s="124">
        <v>51500</v>
      </c>
      <c r="F135" s="197">
        <v>1301.8</v>
      </c>
      <c r="G135" s="125">
        <f t="shared" si="1"/>
        <v>35433339.950699851</v>
      </c>
    </row>
    <row r="136" spans="1:7" s="7" customFormat="1" ht="18" thickTop="1" thickBot="1" x14ac:dyDescent="0.25">
      <c r="A136" s="80"/>
      <c r="B136" s="126">
        <v>45306</v>
      </c>
      <c r="C136" s="127"/>
      <c r="D136" s="123" t="s">
        <v>40</v>
      </c>
      <c r="E136" s="124">
        <v>38925</v>
      </c>
      <c r="F136" s="197"/>
      <c r="G136" s="125">
        <f t="shared" si="1"/>
        <v>35472264.950699851</v>
      </c>
    </row>
    <row r="137" spans="1:7" s="7" customFormat="1" ht="18" thickTop="1" thickBot="1" x14ac:dyDescent="0.25">
      <c r="A137" s="80"/>
      <c r="B137" s="126">
        <v>45306</v>
      </c>
      <c r="C137" s="127"/>
      <c r="D137" s="123" t="s">
        <v>40</v>
      </c>
      <c r="E137" s="124">
        <v>34820</v>
      </c>
      <c r="F137" s="197"/>
      <c r="G137" s="125">
        <f t="shared" si="1"/>
        <v>35507084.950699851</v>
      </c>
    </row>
    <row r="138" spans="1:7" s="7" customFormat="1" ht="18" thickTop="1" thickBot="1" x14ac:dyDescent="0.25">
      <c r="A138" s="80"/>
      <c r="B138" s="126">
        <v>45306</v>
      </c>
      <c r="C138" s="127"/>
      <c r="D138" s="123" t="s">
        <v>40</v>
      </c>
      <c r="E138" s="124">
        <v>5565</v>
      </c>
      <c r="F138" s="197"/>
      <c r="G138" s="125">
        <f t="shared" si="1"/>
        <v>35512649.950699851</v>
      </c>
    </row>
    <row r="139" spans="1:7" s="7" customFormat="1" ht="18" thickTop="1" thickBot="1" x14ac:dyDescent="0.25">
      <c r="A139" s="80"/>
      <c r="B139" s="126">
        <v>45306</v>
      </c>
      <c r="C139" s="127"/>
      <c r="D139" s="123" t="s">
        <v>40</v>
      </c>
      <c r="E139" s="124">
        <v>17655</v>
      </c>
      <c r="F139" s="197"/>
      <c r="G139" s="125">
        <f t="shared" si="1"/>
        <v>35530304.950699851</v>
      </c>
    </row>
    <row r="140" spans="1:7" s="7" customFormat="1" ht="18" thickTop="1" thickBot="1" x14ac:dyDescent="0.25">
      <c r="A140" s="80"/>
      <c r="B140" s="126">
        <v>45306</v>
      </c>
      <c r="C140" s="127"/>
      <c r="D140" s="123" t="s">
        <v>40</v>
      </c>
      <c r="E140" s="124">
        <v>2165</v>
      </c>
      <c r="F140" s="197"/>
      <c r="G140" s="125">
        <f t="shared" si="1"/>
        <v>35532469.950699851</v>
      </c>
    </row>
    <row r="141" spans="1:7" s="7" customFormat="1" ht="18" thickTop="1" thickBot="1" x14ac:dyDescent="0.25">
      <c r="A141" s="80"/>
      <c r="B141" s="126">
        <v>45306</v>
      </c>
      <c r="C141" s="127"/>
      <c r="D141" s="123" t="s">
        <v>40</v>
      </c>
      <c r="E141" s="124">
        <v>4660</v>
      </c>
      <c r="F141" s="197"/>
      <c r="G141" s="125">
        <f t="shared" si="1"/>
        <v>35537129.950699851</v>
      </c>
    </row>
    <row r="142" spans="1:7" s="7" customFormat="1" ht="18" thickTop="1" thickBot="1" x14ac:dyDescent="0.25">
      <c r="A142" s="80"/>
      <c r="B142" s="126">
        <v>45306</v>
      </c>
      <c r="C142" s="127"/>
      <c r="D142" s="123" t="s">
        <v>40</v>
      </c>
      <c r="E142" s="129">
        <v>50485</v>
      </c>
      <c r="F142" s="200"/>
      <c r="G142" s="125">
        <f t="shared" si="1"/>
        <v>35587614.950699851</v>
      </c>
    </row>
    <row r="143" spans="1:7" s="7" customFormat="1" ht="18" thickTop="1" thickBot="1" x14ac:dyDescent="0.25">
      <c r="A143" s="80"/>
      <c r="B143" s="126">
        <v>45306</v>
      </c>
      <c r="C143" s="127"/>
      <c r="D143" s="123" t="s">
        <v>40</v>
      </c>
      <c r="E143" s="129">
        <v>18</v>
      </c>
      <c r="F143" s="200"/>
      <c r="G143" s="125">
        <f t="shared" si="1"/>
        <v>35587632.950699851</v>
      </c>
    </row>
    <row r="144" spans="1:7" s="7" customFormat="1" ht="18" thickTop="1" thickBot="1" x14ac:dyDescent="0.25">
      <c r="A144" s="80"/>
      <c r="B144" s="126">
        <v>45306</v>
      </c>
      <c r="C144" s="127"/>
      <c r="D144" s="123" t="s">
        <v>29</v>
      </c>
      <c r="E144" s="129">
        <v>63011.91</v>
      </c>
      <c r="F144" s="197">
        <v>1657.82</v>
      </c>
      <c r="G144" s="125">
        <f t="shared" si="1"/>
        <v>35648987.040699847</v>
      </c>
    </row>
    <row r="145" spans="1:7" s="7" customFormat="1" ht="18" thickTop="1" thickBot="1" x14ac:dyDescent="0.25">
      <c r="A145" s="80"/>
      <c r="B145" s="126">
        <v>45306</v>
      </c>
      <c r="C145" s="127"/>
      <c r="D145" s="123" t="s">
        <v>75</v>
      </c>
      <c r="E145" s="129">
        <v>4105160.25</v>
      </c>
      <c r="F145" s="197"/>
      <c r="G145" s="125">
        <f t="shared" si="1"/>
        <v>39754147.290699847</v>
      </c>
    </row>
    <row r="146" spans="1:7" s="7" customFormat="1" ht="18" thickTop="1" thickBot="1" x14ac:dyDescent="0.25">
      <c r="A146" s="80"/>
      <c r="B146" s="126">
        <v>45306</v>
      </c>
      <c r="C146" s="127"/>
      <c r="D146" s="123" t="s">
        <v>76</v>
      </c>
      <c r="E146" s="124">
        <v>1126089.92</v>
      </c>
      <c r="F146" s="197"/>
      <c r="G146" s="125">
        <f t="shared" si="1"/>
        <v>40880237.210699849</v>
      </c>
    </row>
    <row r="147" spans="1:7" s="7" customFormat="1" ht="18" thickTop="1" thickBot="1" x14ac:dyDescent="0.25">
      <c r="A147" s="80"/>
      <c r="B147" s="126">
        <v>45306</v>
      </c>
      <c r="C147" s="127"/>
      <c r="D147" s="123" t="s">
        <v>76</v>
      </c>
      <c r="E147" s="124">
        <v>43931.09</v>
      </c>
      <c r="F147" s="197"/>
      <c r="G147" s="125">
        <f t="shared" ref="G147:G299" si="2">G146+E147-F147</f>
        <v>40924168.300699852</v>
      </c>
    </row>
    <row r="148" spans="1:7" s="7" customFormat="1" ht="18" customHeight="1" thickTop="1" thickBot="1" x14ac:dyDescent="0.25">
      <c r="A148" s="80"/>
      <c r="B148" s="126">
        <v>45306</v>
      </c>
      <c r="C148" s="127"/>
      <c r="D148" s="123" t="s">
        <v>22</v>
      </c>
      <c r="E148" s="124">
        <v>8220070.3300000001</v>
      </c>
      <c r="F148" s="197"/>
      <c r="G148" s="125">
        <f t="shared" si="2"/>
        <v>49144238.630699851</v>
      </c>
    </row>
    <row r="149" spans="1:7" s="7" customFormat="1" ht="18" thickTop="1" thickBot="1" x14ac:dyDescent="0.25">
      <c r="A149" s="80"/>
      <c r="B149" s="126">
        <v>45306</v>
      </c>
      <c r="C149" s="127"/>
      <c r="D149" s="123" t="s">
        <v>54</v>
      </c>
      <c r="E149" s="124">
        <v>445649.69</v>
      </c>
      <c r="F149" s="197"/>
      <c r="G149" s="125">
        <f t="shared" si="2"/>
        <v>49589888.320699848</v>
      </c>
    </row>
    <row r="150" spans="1:7" s="7" customFormat="1" ht="18" thickTop="1" thickBot="1" x14ac:dyDescent="0.25">
      <c r="A150" s="80"/>
      <c r="B150" s="126">
        <v>45307</v>
      </c>
      <c r="C150" s="127"/>
      <c r="D150" s="123" t="s">
        <v>40</v>
      </c>
      <c r="E150" s="124">
        <v>35945</v>
      </c>
      <c r="F150" s="197"/>
      <c r="G150" s="125">
        <f t="shared" si="2"/>
        <v>49625833.320699848</v>
      </c>
    </row>
    <row r="151" spans="1:7" s="7" customFormat="1" ht="18" thickTop="1" thickBot="1" x14ac:dyDescent="0.25">
      <c r="A151" s="80"/>
      <c r="B151" s="126">
        <v>45307</v>
      </c>
      <c r="C151" s="127"/>
      <c r="D151" s="123" t="s">
        <v>40</v>
      </c>
      <c r="E151" s="124">
        <v>1232</v>
      </c>
      <c r="F151" s="197"/>
      <c r="G151" s="125">
        <f t="shared" si="2"/>
        <v>49627065.320699848</v>
      </c>
    </row>
    <row r="152" spans="1:7" s="7" customFormat="1" ht="18" thickTop="1" thickBot="1" x14ac:dyDescent="0.25">
      <c r="A152" s="80"/>
      <c r="B152" s="126">
        <v>45307</v>
      </c>
      <c r="C152" s="127"/>
      <c r="D152" s="123" t="s">
        <v>40</v>
      </c>
      <c r="E152" s="124">
        <v>2100</v>
      </c>
      <c r="F152" s="197"/>
      <c r="G152" s="125">
        <f t="shared" si="2"/>
        <v>49629165.320699848</v>
      </c>
    </row>
    <row r="153" spans="1:7" s="7" customFormat="1" ht="18" thickTop="1" thickBot="1" x14ac:dyDescent="0.25">
      <c r="A153" s="80"/>
      <c r="B153" s="126">
        <v>45307</v>
      </c>
      <c r="C153" s="127"/>
      <c r="D153" s="123" t="s">
        <v>40</v>
      </c>
      <c r="E153" s="124">
        <v>9300</v>
      </c>
      <c r="F153" s="197"/>
      <c r="G153" s="125">
        <f t="shared" si="2"/>
        <v>49638465.320699848</v>
      </c>
    </row>
    <row r="154" spans="1:7" s="7" customFormat="1" ht="18" thickTop="1" thickBot="1" x14ac:dyDescent="0.25">
      <c r="A154" s="80"/>
      <c r="B154" s="126">
        <v>45307</v>
      </c>
      <c r="C154" s="127"/>
      <c r="D154" s="123" t="s">
        <v>40</v>
      </c>
      <c r="E154" s="124">
        <v>31555</v>
      </c>
      <c r="F154" s="197"/>
      <c r="G154" s="125">
        <f t="shared" si="2"/>
        <v>49670020.320699848</v>
      </c>
    </row>
    <row r="155" spans="1:7" s="7" customFormat="1" ht="18" thickTop="1" thickBot="1" x14ac:dyDescent="0.25">
      <c r="A155" s="80"/>
      <c r="B155" s="126">
        <v>45307</v>
      </c>
      <c r="C155" s="127"/>
      <c r="D155" s="123" t="s">
        <v>40</v>
      </c>
      <c r="E155" s="124">
        <v>19021</v>
      </c>
      <c r="F155" s="197"/>
      <c r="G155" s="125">
        <f t="shared" si="2"/>
        <v>49689041.320699848</v>
      </c>
    </row>
    <row r="156" spans="1:7" s="7" customFormat="1" ht="18.75" customHeight="1" thickTop="1" thickBot="1" x14ac:dyDescent="0.25">
      <c r="A156" s="80"/>
      <c r="B156" s="126">
        <v>45307</v>
      </c>
      <c r="C156" s="127"/>
      <c r="D156" s="123" t="s">
        <v>40</v>
      </c>
      <c r="E156" s="124">
        <v>80</v>
      </c>
      <c r="F156" s="197"/>
      <c r="G156" s="125">
        <f t="shared" si="2"/>
        <v>49689121.320699848</v>
      </c>
    </row>
    <row r="157" spans="1:7" s="7" customFormat="1" ht="23.25" customHeight="1" thickTop="1" thickBot="1" x14ac:dyDescent="0.25">
      <c r="A157" s="80"/>
      <c r="B157" s="126">
        <v>45307</v>
      </c>
      <c r="C157" s="127"/>
      <c r="D157" s="123" t="s">
        <v>40</v>
      </c>
      <c r="E157" s="124">
        <v>27245</v>
      </c>
      <c r="F157" s="197"/>
      <c r="G157" s="125">
        <f t="shared" si="2"/>
        <v>49716366.320699848</v>
      </c>
    </row>
    <row r="158" spans="1:7" s="7" customFormat="1" ht="19.5" customHeight="1" thickTop="1" thickBot="1" x14ac:dyDescent="0.25">
      <c r="A158" s="80"/>
      <c r="B158" s="126">
        <v>45307</v>
      </c>
      <c r="C158" s="127"/>
      <c r="D158" s="123" t="s">
        <v>29</v>
      </c>
      <c r="E158" s="124">
        <v>33869.29</v>
      </c>
      <c r="F158" s="197">
        <v>885.97</v>
      </c>
      <c r="G158" s="125">
        <f t="shared" si="2"/>
        <v>49749349.640699849</v>
      </c>
    </row>
    <row r="159" spans="1:7" s="7" customFormat="1" ht="21.75" customHeight="1" thickTop="1" thickBot="1" x14ac:dyDescent="0.25">
      <c r="A159" s="80"/>
      <c r="B159" s="126">
        <v>45307</v>
      </c>
      <c r="C159" s="127"/>
      <c r="D159" s="123" t="s">
        <v>77</v>
      </c>
      <c r="E159" s="124">
        <v>8535</v>
      </c>
      <c r="F159" s="197">
        <v>281.05</v>
      </c>
      <c r="G159" s="125">
        <f t="shared" si="2"/>
        <v>49757603.590699852</v>
      </c>
    </row>
    <row r="160" spans="1:7" s="7" customFormat="1" ht="30" thickTop="1" thickBot="1" x14ac:dyDescent="0.25">
      <c r="A160" s="80"/>
      <c r="B160" s="142">
        <v>45307</v>
      </c>
      <c r="C160" s="142"/>
      <c r="D160" s="142" t="s">
        <v>78</v>
      </c>
      <c r="E160" s="168">
        <v>89000</v>
      </c>
      <c r="F160" s="168"/>
      <c r="G160" s="125">
        <f t="shared" si="2"/>
        <v>49846603.590699852</v>
      </c>
    </row>
    <row r="161" spans="1:7" s="7" customFormat="1" ht="18" thickTop="1" thickBot="1" x14ac:dyDescent="0.25">
      <c r="A161" s="80"/>
      <c r="B161" s="142">
        <v>45307</v>
      </c>
      <c r="C161" s="142"/>
      <c r="D161" s="142" t="s">
        <v>51</v>
      </c>
      <c r="E161" s="168">
        <v>17394.54</v>
      </c>
      <c r="F161" s="168"/>
      <c r="G161" s="125">
        <f t="shared" si="2"/>
        <v>49863998.130699851</v>
      </c>
    </row>
    <row r="162" spans="1:7" s="7" customFormat="1" ht="18" thickTop="1" thickBot="1" x14ac:dyDescent="0.25">
      <c r="A162" s="80"/>
      <c r="B162" s="142">
        <v>45307</v>
      </c>
      <c r="C162" s="142"/>
      <c r="D162" s="142" t="s">
        <v>44</v>
      </c>
      <c r="E162" s="168">
        <v>101147.47</v>
      </c>
      <c r="F162" s="168"/>
      <c r="G162" s="125">
        <f t="shared" si="2"/>
        <v>49965145.600699849</v>
      </c>
    </row>
    <row r="163" spans="1:7" s="7" customFormat="1" ht="18" thickTop="1" thickBot="1" x14ac:dyDescent="0.25">
      <c r="A163" s="80"/>
      <c r="B163" s="142">
        <v>45308</v>
      </c>
      <c r="C163" s="142"/>
      <c r="D163" s="142" t="s">
        <v>40</v>
      </c>
      <c r="E163" s="168">
        <v>51105</v>
      </c>
      <c r="F163" s="168"/>
      <c r="G163" s="125">
        <f t="shared" si="2"/>
        <v>50016250.600699849</v>
      </c>
    </row>
    <row r="164" spans="1:7" s="7" customFormat="1" ht="18" thickTop="1" thickBot="1" x14ac:dyDescent="0.25">
      <c r="A164" s="80"/>
      <c r="B164" s="142">
        <v>45308</v>
      </c>
      <c r="C164" s="142"/>
      <c r="D164" s="142" t="s">
        <v>40</v>
      </c>
      <c r="E164" s="168">
        <v>30895</v>
      </c>
      <c r="F164" s="168"/>
      <c r="G164" s="125">
        <f t="shared" si="2"/>
        <v>50047145.600699849</v>
      </c>
    </row>
    <row r="165" spans="1:7" s="7" customFormat="1" ht="18" thickTop="1" thickBot="1" x14ac:dyDescent="0.25">
      <c r="A165" s="80"/>
      <c r="B165" s="142">
        <v>45308</v>
      </c>
      <c r="C165" s="142"/>
      <c r="D165" s="142" t="s">
        <v>40</v>
      </c>
      <c r="E165" s="168">
        <v>15815</v>
      </c>
      <c r="F165" s="168"/>
      <c r="G165" s="125">
        <f t="shared" si="2"/>
        <v>50062960.600699849</v>
      </c>
    </row>
    <row r="166" spans="1:7" s="7" customFormat="1" ht="18" thickTop="1" thickBot="1" x14ac:dyDescent="0.25">
      <c r="A166" s="80"/>
      <c r="B166" s="142">
        <v>45308</v>
      </c>
      <c r="C166" s="142"/>
      <c r="D166" s="142" t="s">
        <v>40</v>
      </c>
      <c r="E166" s="168">
        <v>4400</v>
      </c>
      <c r="F166" s="168"/>
      <c r="G166" s="125">
        <f t="shared" si="2"/>
        <v>50067360.600699849</v>
      </c>
    </row>
    <row r="167" spans="1:7" s="7" customFormat="1" ht="18" thickTop="1" thickBot="1" x14ac:dyDescent="0.25">
      <c r="A167" s="80"/>
      <c r="B167" s="142">
        <v>45308</v>
      </c>
      <c r="C167" s="142"/>
      <c r="D167" s="142" t="s">
        <v>40</v>
      </c>
      <c r="E167" s="168">
        <v>6800</v>
      </c>
      <c r="F167" s="168"/>
      <c r="G167" s="125">
        <f t="shared" si="2"/>
        <v>50074160.600699849</v>
      </c>
    </row>
    <row r="168" spans="1:7" s="7" customFormat="1" ht="18" thickTop="1" thickBot="1" x14ac:dyDescent="0.25">
      <c r="A168" s="80"/>
      <c r="B168" s="172">
        <v>45308</v>
      </c>
      <c r="C168" s="173"/>
      <c r="D168" s="170" t="s">
        <v>40</v>
      </c>
      <c r="E168" s="171">
        <v>3215</v>
      </c>
      <c r="F168" s="171"/>
      <c r="G168" s="125">
        <f t="shared" si="2"/>
        <v>50077375.600699849</v>
      </c>
    </row>
    <row r="169" spans="1:7" s="7" customFormat="1" ht="18" thickTop="1" thickBot="1" x14ac:dyDescent="0.25">
      <c r="A169" s="80"/>
      <c r="B169" s="142">
        <v>45308</v>
      </c>
      <c r="C169" s="142"/>
      <c r="D169" s="166" t="s">
        <v>40</v>
      </c>
      <c r="E169" s="168">
        <v>33840</v>
      </c>
      <c r="F169" s="168"/>
      <c r="G169" s="125">
        <f t="shared" si="2"/>
        <v>50111215.600699849</v>
      </c>
    </row>
    <row r="170" spans="1:7" s="7" customFormat="1" ht="18" thickTop="1" thickBot="1" x14ac:dyDescent="0.25">
      <c r="A170" s="80"/>
      <c r="B170" s="167">
        <v>45308</v>
      </c>
      <c r="C170" s="142"/>
      <c r="D170" s="166" t="s">
        <v>40</v>
      </c>
      <c r="E170" s="168">
        <v>40</v>
      </c>
      <c r="F170" s="168"/>
      <c r="G170" s="125">
        <f t="shared" si="2"/>
        <v>50111255.600699849</v>
      </c>
    </row>
    <row r="171" spans="1:7" s="7" customFormat="1" ht="18" thickTop="1" thickBot="1" x14ac:dyDescent="0.25">
      <c r="A171" s="80"/>
      <c r="B171" s="167">
        <v>45308</v>
      </c>
      <c r="C171" s="142"/>
      <c r="D171" s="166" t="s">
        <v>29</v>
      </c>
      <c r="E171" s="168">
        <v>92753.73</v>
      </c>
      <c r="F171" s="168">
        <v>2372.42</v>
      </c>
      <c r="G171" s="125">
        <f t="shared" si="2"/>
        <v>50201636.910699844</v>
      </c>
    </row>
    <row r="172" spans="1:7" s="7" customFormat="1" ht="18" thickTop="1" thickBot="1" x14ac:dyDescent="0.25">
      <c r="A172" s="80"/>
      <c r="B172" s="167">
        <v>45308</v>
      </c>
      <c r="C172" s="142"/>
      <c r="D172" s="166" t="s">
        <v>60</v>
      </c>
      <c r="E172" s="168">
        <v>520</v>
      </c>
      <c r="F172" s="168"/>
      <c r="G172" s="125">
        <f t="shared" si="2"/>
        <v>50202156.910699844</v>
      </c>
    </row>
    <row r="173" spans="1:7" s="7" customFormat="1" ht="18" thickTop="1" thickBot="1" x14ac:dyDescent="0.25">
      <c r="A173" s="80"/>
      <c r="B173" s="169">
        <v>45309</v>
      </c>
      <c r="C173" s="165"/>
      <c r="D173" s="170" t="s">
        <v>40</v>
      </c>
      <c r="E173" s="165">
        <v>35801</v>
      </c>
      <c r="F173" s="165"/>
      <c r="G173" s="125">
        <f t="shared" si="2"/>
        <v>50237957.910699844</v>
      </c>
    </row>
    <row r="174" spans="1:7" s="7" customFormat="1" ht="17.25" customHeight="1" thickTop="1" thickBot="1" x14ac:dyDescent="0.25">
      <c r="A174" s="80"/>
      <c r="B174" s="126">
        <v>45309</v>
      </c>
      <c r="C174" s="127"/>
      <c r="D174" s="123" t="s">
        <v>40</v>
      </c>
      <c r="E174" s="124">
        <v>6475</v>
      </c>
      <c r="F174" s="174"/>
      <c r="G174" s="125">
        <f t="shared" si="2"/>
        <v>50244432.910699844</v>
      </c>
    </row>
    <row r="175" spans="1:7" s="7" customFormat="1" ht="18" thickTop="1" thickBot="1" x14ac:dyDescent="0.25">
      <c r="A175" s="80"/>
      <c r="B175" s="132">
        <v>45309</v>
      </c>
      <c r="C175" s="133"/>
      <c r="D175" s="123" t="s">
        <v>40</v>
      </c>
      <c r="E175" s="124">
        <v>9980</v>
      </c>
      <c r="F175" s="174"/>
      <c r="G175" s="125">
        <f t="shared" si="2"/>
        <v>50254412.910699844</v>
      </c>
    </row>
    <row r="176" spans="1:7" s="7" customFormat="1" ht="18" thickTop="1" thickBot="1" x14ac:dyDescent="0.25">
      <c r="A176" s="80"/>
      <c r="B176" s="132">
        <v>45309</v>
      </c>
      <c r="C176" s="133"/>
      <c r="D176" s="123" t="s">
        <v>40</v>
      </c>
      <c r="E176" s="124">
        <v>111531</v>
      </c>
      <c r="F176" s="174"/>
      <c r="G176" s="125">
        <f t="shared" si="2"/>
        <v>50365943.910699844</v>
      </c>
    </row>
    <row r="177" spans="1:7" s="7" customFormat="1" ht="18" thickTop="1" thickBot="1" x14ac:dyDescent="0.25">
      <c r="A177" s="80"/>
      <c r="B177" s="132">
        <v>45309</v>
      </c>
      <c r="C177" s="133"/>
      <c r="D177" s="123" t="s">
        <v>40</v>
      </c>
      <c r="E177" s="124">
        <v>9496</v>
      </c>
      <c r="F177" s="174"/>
      <c r="G177" s="125">
        <f t="shared" si="2"/>
        <v>50375439.910699844</v>
      </c>
    </row>
    <row r="178" spans="1:7" s="7" customFormat="1" ht="18" thickTop="1" thickBot="1" x14ac:dyDescent="0.25">
      <c r="A178" s="80"/>
      <c r="B178" s="132">
        <v>45309</v>
      </c>
      <c r="C178" s="133"/>
      <c r="D178" s="123" t="s">
        <v>40</v>
      </c>
      <c r="E178" s="124">
        <v>3750</v>
      </c>
      <c r="F178" s="174"/>
      <c r="G178" s="125">
        <f t="shared" si="2"/>
        <v>50379189.910699844</v>
      </c>
    </row>
    <row r="179" spans="1:7" s="7" customFormat="1" ht="18" thickTop="1" thickBot="1" x14ac:dyDescent="0.25">
      <c r="A179" s="80"/>
      <c r="B179" s="132">
        <v>45309</v>
      </c>
      <c r="C179" s="133"/>
      <c r="D179" s="123" t="s">
        <v>40</v>
      </c>
      <c r="E179" s="124">
        <v>87545</v>
      </c>
      <c r="F179" s="174"/>
      <c r="G179" s="125">
        <f t="shared" si="2"/>
        <v>50466734.910699844</v>
      </c>
    </row>
    <row r="180" spans="1:7" s="7" customFormat="1" ht="18" thickTop="1" thickBot="1" x14ac:dyDescent="0.25">
      <c r="A180" s="80"/>
      <c r="B180" s="132">
        <v>45309</v>
      </c>
      <c r="C180" s="133"/>
      <c r="D180" s="123" t="s">
        <v>40</v>
      </c>
      <c r="E180" s="124">
        <v>40</v>
      </c>
      <c r="F180" s="174"/>
      <c r="G180" s="125">
        <f t="shared" si="2"/>
        <v>50466774.910699844</v>
      </c>
    </row>
    <row r="181" spans="1:7" s="7" customFormat="1" ht="18" thickTop="1" thickBot="1" x14ac:dyDescent="0.25">
      <c r="A181" s="80"/>
      <c r="B181" s="132">
        <v>45309</v>
      </c>
      <c r="C181" s="133"/>
      <c r="D181" s="123" t="s">
        <v>29</v>
      </c>
      <c r="E181" s="124">
        <v>77031.45</v>
      </c>
      <c r="F181" s="174">
        <v>2043.97</v>
      </c>
      <c r="G181" s="125">
        <f t="shared" si="2"/>
        <v>50541762.390699849</v>
      </c>
    </row>
    <row r="182" spans="1:7" s="7" customFormat="1" ht="18" thickTop="1" thickBot="1" x14ac:dyDescent="0.25">
      <c r="A182" s="80"/>
      <c r="B182" s="132">
        <v>45309</v>
      </c>
      <c r="C182" s="133"/>
      <c r="D182" s="123" t="s">
        <v>22</v>
      </c>
      <c r="E182" s="124">
        <v>398454.5</v>
      </c>
      <c r="F182" s="174"/>
      <c r="G182" s="125">
        <f t="shared" si="2"/>
        <v>50940216.890699849</v>
      </c>
    </row>
    <row r="183" spans="1:7" s="7" customFormat="1" ht="18" thickTop="1" thickBot="1" x14ac:dyDescent="0.25">
      <c r="A183" s="80"/>
      <c r="B183" s="132">
        <v>45309</v>
      </c>
      <c r="C183" s="133"/>
      <c r="D183" s="123" t="s">
        <v>22</v>
      </c>
      <c r="E183" s="124">
        <v>91510</v>
      </c>
      <c r="F183" s="174"/>
      <c r="G183" s="125">
        <f t="shared" si="2"/>
        <v>51031726.890699849</v>
      </c>
    </row>
    <row r="184" spans="1:7" s="7" customFormat="1" ht="18" thickTop="1" thickBot="1" x14ac:dyDescent="0.25">
      <c r="A184" s="80"/>
      <c r="B184" s="132">
        <v>45309</v>
      </c>
      <c r="C184" s="133"/>
      <c r="D184" s="123" t="s">
        <v>22</v>
      </c>
      <c r="E184" s="124">
        <v>186320</v>
      </c>
      <c r="F184" s="174"/>
      <c r="G184" s="125">
        <f t="shared" si="2"/>
        <v>51218046.890699849</v>
      </c>
    </row>
    <row r="185" spans="1:7" s="7" customFormat="1" ht="31.5" thickTop="1" thickBot="1" x14ac:dyDescent="0.25">
      <c r="A185" s="80"/>
      <c r="B185" s="132">
        <v>45309</v>
      </c>
      <c r="C185" s="133"/>
      <c r="D185" s="123" t="s">
        <v>79</v>
      </c>
      <c r="E185" s="124">
        <v>9200</v>
      </c>
      <c r="F185" s="174"/>
      <c r="G185" s="125">
        <f t="shared" si="2"/>
        <v>51227246.890699849</v>
      </c>
    </row>
    <row r="186" spans="1:7" s="7" customFormat="1" ht="18" thickTop="1" thickBot="1" x14ac:dyDescent="0.25">
      <c r="A186" s="80"/>
      <c r="B186" s="132">
        <v>45310</v>
      </c>
      <c r="C186" s="133"/>
      <c r="D186" s="123" t="s">
        <v>40</v>
      </c>
      <c r="E186" s="124">
        <v>20170</v>
      </c>
      <c r="F186" s="174"/>
      <c r="G186" s="125">
        <f t="shared" si="2"/>
        <v>51247416.890699849</v>
      </c>
    </row>
    <row r="187" spans="1:7" s="7" customFormat="1" ht="18" thickTop="1" thickBot="1" x14ac:dyDescent="0.25">
      <c r="A187" s="80"/>
      <c r="B187" s="132">
        <v>45310</v>
      </c>
      <c r="C187" s="133"/>
      <c r="D187" s="123" t="s">
        <v>40</v>
      </c>
      <c r="E187" s="124">
        <v>11360</v>
      </c>
      <c r="F187" s="174"/>
      <c r="G187" s="125">
        <f t="shared" si="2"/>
        <v>51258776.890699849</v>
      </c>
    </row>
    <row r="188" spans="1:7" s="7" customFormat="1" ht="18" thickTop="1" thickBot="1" x14ac:dyDescent="0.25">
      <c r="A188" s="80"/>
      <c r="B188" s="132">
        <v>45310</v>
      </c>
      <c r="C188" s="133"/>
      <c r="D188" s="123" t="s">
        <v>40</v>
      </c>
      <c r="E188" s="124">
        <v>2530</v>
      </c>
      <c r="F188" s="174"/>
      <c r="G188" s="125">
        <f t="shared" si="2"/>
        <v>51261306.890699849</v>
      </c>
    </row>
    <row r="189" spans="1:7" s="7" customFormat="1" ht="18" thickTop="1" thickBot="1" x14ac:dyDescent="0.25">
      <c r="A189" s="80"/>
      <c r="B189" s="132">
        <v>45310</v>
      </c>
      <c r="C189" s="133"/>
      <c r="D189" s="123" t="s">
        <v>40</v>
      </c>
      <c r="E189" s="124">
        <v>2500</v>
      </c>
      <c r="F189" s="174"/>
      <c r="G189" s="125">
        <f t="shared" si="2"/>
        <v>51263806.890699849</v>
      </c>
    </row>
    <row r="190" spans="1:7" s="7" customFormat="1" ht="18" thickTop="1" thickBot="1" x14ac:dyDescent="0.25">
      <c r="A190" s="80"/>
      <c r="B190" s="132">
        <v>45310</v>
      </c>
      <c r="C190" s="133"/>
      <c r="D190" s="123" t="s">
        <v>40</v>
      </c>
      <c r="E190" s="124">
        <v>3470</v>
      </c>
      <c r="F190" s="174"/>
      <c r="G190" s="125">
        <f t="shared" si="2"/>
        <v>51267276.890699849</v>
      </c>
    </row>
    <row r="191" spans="1:7" s="7" customFormat="1" ht="18" thickTop="1" thickBot="1" x14ac:dyDescent="0.25">
      <c r="A191" s="80"/>
      <c r="B191" s="132">
        <v>45310</v>
      </c>
      <c r="C191" s="133"/>
      <c r="D191" s="123" t="s">
        <v>40</v>
      </c>
      <c r="E191" s="124">
        <v>13560</v>
      </c>
      <c r="F191" s="174"/>
      <c r="G191" s="125">
        <f t="shared" si="2"/>
        <v>51280836.890699849</v>
      </c>
    </row>
    <row r="192" spans="1:7" s="7" customFormat="1" ht="18" thickTop="1" thickBot="1" x14ac:dyDescent="0.25">
      <c r="A192" s="80"/>
      <c r="B192" s="132">
        <v>45310</v>
      </c>
      <c r="C192" s="133"/>
      <c r="D192" s="123" t="s">
        <v>40</v>
      </c>
      <c r="E192" s="124">
        <v>32380</v>
      </c>
      <c r="F192" s="174"/>
      <c r="G192" s="125">
        <f t="shared" si="2"/>
        <v>51313216.890699849</v>
      </c>
    </row>
    <row r="193" spans="1:7" s="7" customFormat="1" ht="18" thickTop="1" thickBot="1" x14ac:dyDescent="0.25">
      <c r="A193" s="80"/>
      <c r="B193" s="132">
        <v>45310</v>
      </c>
      <c r="C193" s="133"/>
      <c r="D193" s="123" t="s">
        <v>29</v>
      </c>
      <c r="E193" s="124">
        <v>32336.12</v>
      </c>
      <c r="F193" s="174">
        <v>855.03</v>
      </c>
      <c r="G193" s="125">
        <f t="shared" si="2"/>
        <v>51344697.980699845</v>
      </c>
    </row>
    <row r="194" spans="1:7" s="7" customFormat="1" ht="18" thickTop="1" thickBot="1" x14ac:dyDescent="0.25">
      <c r="A194" s="80"/>
      <c r="B194" s="132">
        <v>45310</v>
      </c>
      <c r="C194" s="133"/>
      <c r="D194" s="123" t="s">
        <v>41</v>
      </c>
      <c r="E194" s="124">
        <v>875223.6</v>
      </c>
      <c r="F194" s="174"/>
      <c r="G194" s="125">
        <f t="shared" si="2"/>
        <v>52219921.580699846</v>
      </c>
    </row>
    <row r="195" spans="1:7" s="7" customFormat="1" ht="18" thickTop="1" thickBot="1" x14ac:dyDescent="0.25">
      <c r="A195" s="80"/>
      <c r="B195" s="132">
        <v>45310</v>
      </c>
      <c r="C195" s="133"/>
      <c r="D195" s="123" t="s">
        <v>41</v>
      </c>
      <c r="E195" s="124">
        <v>680066.45</v>
      </c>
      <c r="F195" s="174"/>
      <c r="G195" s="125">
        <f t="shared" si="2"/>
        <v>52899988.030699849</v>
      </c>
    </row>
    <row r="196" spans="1:7" s="7" customFormat="1" ht="18" thickTop="1" thickBot="1" x14ac:dyDescent="0.25">
      <c r="A196" s="80"/>
      <c r="B196" s="132">
        <v>45310</v>
      </c>
      <c r="C196" s="133"/>
      <c r="D196" s="123" t="s">
        <v>41</v>
      </c>
      <c r="E196" s="124">
        <v>578230.09</v>
      </c>
      <c r="F196" s="174"/>
      <c r="G196" s="125">
        <f t="shared" si="2"/>
        <v>53478218.120699853</v>
      </c>
    </row>
    <row r="197" spans="1:7" s="7" customFormat="1" ht="18" thickTop="1" thickBot="1" x14ac:dyDescent="0.25">
      <c r="A197" s="80"/>
      <c r="B197" s="132">
        <v>45310</v>
      </c>
      <c r="C197" s="133"/>
      <c r="D197" s="123" t="s">
        <v>41</v>
      </c>
      <c r="E197" s="124">
        <v>476187.63</v>
      </c>
      <c r="F197" s="174"/>
      <c r="G197" s="125">
        <f t="shared" si="2"/>
        <v>53954405.750699855</v>
      </c>
    </row>
    <row r="198" spans="1:7" s="7" customFormat="1" ht="18" thickTop="1" thickBot="1" x14ac:dyDescent="0.25">
      <c r="A198" s="80"/>
      <c r="B198" s="132">
        <v>45310</v>
      </c>
      <c r="C198" s="133"/>
      <c r="D198" s="123" t="s">
        <v>41</v>
      </c>
      <c r="E198" s="124">
        <v>22244.38</v>
      </c>
      <c r="F198" s="174"/>
      <c r="G198" s="125">
        <f t="shared" si="2"/>
        <v>53976650.130699858</v>
      </c>
    </row>
    <row r="199" spans="1:7" s="7" customFormat="1" ht="18" thickTop="1" thickBot="1" x14ac:dyDescent="0.25">
      <c r="A199" s="80"/>
      <c r="B199" s="132">
        <v>45310</v>
      </c>
      <c r="C199" s="133"/>
      <c r="D199" s="123" t="s">
        <v>41</v>
      </c>
      <c r="E199" s="124">
        <v>103465.71</v>
      </c>
      <c r="F199" s="174"/>
      <c r="G199" s="125">
        <f t="shared" si="2"/>
        <v>54080115.840699859</v>
      </c>
    </row>
    <row r="200" spans="1:7" s="7" customFormat="1" ht="18" thickTop="1" thickBot="1" x14ac:dyDescent="0.25">
      <c r="A200" s="80"/>
      <c r="B200" s="132">
        <v>45310</v>
      </c>
      <c r="C200" s="133"/>
      <c r="D200" s="123" t="s">
        <v>41</v>
      </c>
      <c r="E200" s="124">
        <v>187230</v>
      </c>
      <c r="F200" s="174"/>
      <c r="G200" s="125">
        <f t="shared" si="2"/>
        <v>54267345.840699859</v>
      </c>
    </row>
    <row r="201" spans="1:7" s="7" customFormat="1" ht="18" thickTop="1" thickBot="1" x14ac:dyDescent="0.25">
      <c r="A201" s="80"/>
      <c r="B201" s="132">
        <v>45310</v>
      </c>
      <c r="C201" s="133"/>
      <c r="D201" s="123" t="s">
        <v>41</v>
      </c>
      <c r="E201" s="124">
        <v>5835.38</v>
      </c>
      <c r="F201" s="174"/>
      <c r="G201" s="125">
        <f t="shared" si="2"/>
        <v>54273181.220699862</v>
      </c>
    </row>
    <row r="202" spans="1:7" s="7" customFormat="1" ht="18" thickTop="1" thickBot="1" x14ac:dyDescent="0.25">
      <c r="A202" s="80"/>
      <c r="B202" s="132">
        <v>45310</v>
      </c>
      <c r="C202" s="133"/>
      <c r="D202" s="123" t="s">
        <v>22</v>
      </c>
      <c r="E202" s="124">
        <v>4647810.9400000004</v>
      </c>
      <c r="F202" s="174"/>
      <c r="G202" s="125">
        <f t="shared" si="2"/>
        <v>58920992.160699859</v>
      </c>
    </row>
    <row r="203" spans="1:7" s="7" customFormat="1" ht="18" thickTop="1" thickBot="1" x14ac:dyDescent="0.25">
      <c r="A203" s="80"/>
      <c r="B203" s="132">
        <v>45310</v>
      </c>
      <c r="C203" s="133"/>
      <c r="D203" s="123" t="s">
        <v>22</v>
      </c>
      <c r="E203" s="124">
        <v>557832.52</v>
      </c>
      <c r="F203" s="174"/>
      <c r="G203" s="125">
        <f t="shared" si="2"/>
        <v>59478824.680699863</v>
      </c>
    </row>
    <row r="204" spans="1:7" s="7" customFormat="1" ht="18" thickTop="1" thickBot="1" x14ac:dyDescent="0.25">
      <c r="A204" s="80"/>
      <c r="B204" s="132">
        <v>45310</v>
      </c>
      <c r="C204" s="133"/>
      <c r="D204" s="123" t="s">
        <v>22</v>
      </c>
      <c r="E204" s="124">
        <v>4731521.96</v>
      </c>
      <c r="F204" s="174"/>
      <c r="G204" s="125">
        <f t="shared" si="2"/>
        <v>64210346.640699863</v>
      </c>
    </row>
    <row r="205" spans="1:7" s="7" customFormat="1" ht="18" thickTop="1" thickBot="1" x14ac:dyDescent="0.25">
      <c r="A205" s="80"/>
      <c r="B205" s="132">
        <v>45310</v>
      </c>
      <c r="C205" s="133"/>
      <c r="D205" s="123" t="s">
        <v>22</v>
      </c>
      <c r="E205" s="124">
        <v>1522279.5</v>
      </c>
      <c r="F205" s="174"/>
      <c r="G205" s="125">
        <f t="shared" si="2"/>
        <v>65732626.140699863</v>
      </c>
    </row>
    <row r="206" spans="1:7" s="7" customFormat="1" ht="18" thickTop="1" thickBot="1" x14ac:dyDescent="0.25">
      <c r="A206" s="80"/>
      <c r="B206" s="132">
        <v>45310</v>
      </c>
      <c r="C206" s="133"/>
      <c r="D206" s="123" t="s">
        <v>22</v>
      </c>
      <c r="E206" s="124">
        <v>1933796.59</v>
      </c>
      <c r="F206" s="174"/>
      <c r="G206" s="125">
        <f t="shared" si="2"/>
        <v>67666422.730699867</v>
      </c>
    </row>
    <row r="207" spans="1:7" s="7" customFormat="1" ht="31.5" thickTop="1" thickBot="1" x14ac:dyDescent="0.25">
      <c r="A207" s="80"/>
      <c r="B207" s="132">
        <v>45310</v>
      </c>
      <c r="C207" s="133"/>
      <c r="D207" s="123" t="s">
        <v>80</v>
      </c>
      <c r="E207" s="124">
        <v>1720</v>
      </c>
      <c r="F207" s="174"/>
      <c r="G207" s="125">
        <f t="shared" si="2"/>
        <v>67668142.730699867</v>
      </c>
    </row>
    <row r="208" spans="1:7" s="7" customFormat="1" ht="18" thickTop="1" thickBot="1" x14ac:dyDescent="0.25">
      <c r="A208" s="80"/>
      <c r="B208" s="132">
        <v>45310</v>
      </c>
      <c r="C208" s="133"/>
      <c r="D208" s="123" t="s">
        <v>23</v>
      </c>
      <c r="E208" s="124"/>
      <c r="F208" s="174">
        <v>24792552</v>
      </c>
      <c r="G208" s="125">
        <f t="shared" si="2"/>
        <v>42875590.730699867</v>
      </c>
    </row>
    <row r="209" spans="1:7" s="7" customFormat="1" ht="18" thickTop="1" thickBot="1" x14ac:dyDescent="0.25">
      <c r="A209" s="80"/>
      <c r="B209" s="132">
        <v>45311</v>
      </c>
      <c r="C209" s="133"/>
      <c r="D209" s="123" t="s">
        <v>40</v>
      </c>
      <c r="E209" s="124">
        <v>35200</v>
      </c>
      <c r="F209" s="174"/>
      <c r="G209" s="125">
        <f t="shared" si="2"/>
        <v>42910790.730699867</v>
      </c>
    </row>
    <row r="210" spans="1:7" s="7" customFormat="1" ht="18" thickTop="1" thickBot="1" x14ac:dyDescent="0.25">
      <c r="A210" s="80"/>
      <c r="B210" s="132">
        <v>45312</v>
      </c>
      <c r="C210" s="133"/>
      <c r="D210" s="123" t="s">
        <v>40</v>
      </c>
      <c r="E210" s="124">
        <v>5000</v>
      </c>
      <c r="F210" s="174"/>
      <c r="G210" s="125">
        <f t="shared" si="2"/>
        <v>42915790.730699867</v>
      </c>
    </row>
    <row r="211" spans="1:7" s="7" customFormat="1" ht="18" thickTop="1" thickBot="1" x14ac:dyDescent="0.25">
      <c r="A211" s="80"/>
      <c r="B211" s="132">
        <v>45312</v>
      </c>
      <c r="C211" s="133"/>
      <c r="D211" s="123" t="s">
        <v>29</v>
      </c>
      <c r="E211" s="124">
        <v>7200</v>
      </c>
      <c r="F211" s="174">
        <v>180</v>
      </c>
      <c r="G211" s="125">
        <f t="shared" si="2"/>
        <v>42922810.730699867</v>
      </c>
    </row>
    <row r="212" spans="1:7" s="7" customFormat="1" ht="18" thickTop="1" thickBot="1" x14ac:dyDescent="0.25">
      <c r="A212" s="80"/>
      <c r="B212" s="132">
        <v>45313</v>
      </c>
      <c r="C212" s="133"/>
      <c r="D212" s="123" t="s">
        <v>40</v>
      </c>
      <c r="E212" s="124">
        <v>22420</v>
      </c>
      <c r="F212" s="174"/>
      <c r="G212" s="125">
        <f t="shared" si="2"/>
        <v>42945230.730699867</v>
      </c>
    </row>
    <row r="213" spans="1:7" s="7" customFormat="1" ht="18" thickTop="1" thickBot="1" x14ac:dyDescent="0.25">
      <c r="A213" s="80"/>
      <c r="B213" s="132">
        <v>45313</v>
      </c>
      <c r="C213" s="133"/>
      <c r="D213" s="123" t="s">
        <v>40</v>
      </c>
      <c r="E213" s="124">
        <v>16900</v>
      </c>
      <c r="F213" s="174"/>
      <c r="G213" s="125">
        <f t="shared" si="2"/>
        <v>42962130.730699867</v>
      </c>
    </row>
    <row r="214" spans="1:7" s="7" customFormat="1" ht="18" thickTop="1" thickBot="1" x14ac:dyDescent="0.25">
      <c r="A214" s="80"/>
      <c r="B214" s="132">
        <v>45313</v>
      </c>
      <c r="C214" s="133"/>
      <c r="D214" s="123" t="s">
        <v>40</v>
      </c>
      <c r="E214" s="124">
        <v>2700</v>
      </c>
      <c r="F214" s="174"/>
      <c r="G214" s="125">
        <f t="shared" si="2"/>
        <v>42964830.730699867</v>
      </c>
    </row>
    <row r="215" spans="1:7" s="7" customFormat="1" ht="18" thickTop="1" thickBot="1" x14ac:dyDescent="0.25">
      <c r="A215" s="80"/>
      <c r="B215" s="132">
        <v>45313</v>
      </c>
      <c r="C215" s="133"/>
      <c r="D215" s="123" t="s">
        <v>40</v>
      </c>
      <c r="E215" s="124">
        <v>113250</v>
      </c>
      <c r="F215" s="174"/>
      <c r="G215" s="125">
        <f t="shared" si="2"/>
        <v>43078080.730699867</v>
      </c>
    </row>
    <row r="216" spans="1:7" s="7" customFormat="1" ht="18" thickTop="1" thickBot="1" x14ac:dyDescent="0.25">
      <c r="A216" s="80"/>
      <c r="B216" s="132">
        <v>45313</v>
      </c>
      <c r="C216" s="133"/>
      <c r="D216" s="123" t="s">
        <v>40</v>
      </c>
      <c r="E216" s="124">
        <v>10150</v>
      </c>
      <c r="F216" s="174"/>
      <c r="G216" s="125">
        <f t="shared" si="2"/>
        <v>43088230.730699867</v>
      </c>
    </row>
    <row r="217" spans="1:7" s="7" customFormat="1" ht="18" thickTop="1" thickBot="1" x14ac:dyDescent="0.25">
      <c r="A217" s="80"/>
      <c r="B217" s="132">
        <v>45313</v>
      </c>
      <c r="C217" s="133"/>
      <c r="D217" s="123" t="s">
        <v>40</v>
      </c>
      <c r="E217" s="124">
        <v>3765</v>
      </c>
      <c r="F217" s="174"/>
      <c r="G217" s="125">
        <f t="shared" si="2"/>
        <v>43091995.730699867</v>
      </c>
    </row>
    <row r="218" spans="1:7" s="7" customFormat="1" ht="18" thickTop="1" thickBot="1" x14ac:dyDescent="0.25">
      <c r="A218" s="80"/>
      <c r="B218" s="132">
        <v>45313</v>
      </c>
      <c r="C218" s="133"/>
      <c r="D218" s="123" t="s">
        <v>40</v>
      </c>
      <c r="E218" s="124">
        <v>36420</v>
      </c>
      <c r="F218" s="174"/>
      <c r="G218" s="125">
        <f t="shared" si="2"/>
        <v>43128415.730699867</v>
      </c>
    </row>
    <row r="219" spans="1:7" s="7" customFormat="1" ht="18" thickTop="1" thickBot="1" x14ac:dyDescent="0.25">
      <c r="A219" s="80"/>
      <c r="B219" s="132">
        <v>45313</v>
      </c>
      <c r="C219" s="133"/>
      <c r="D219" s="123" t="s">
        <v>29</v>
      </c>
      <c r="E219" s="124">
        <v>121238.41</v>
      </c>
      <c r="F219" s="174">
        <v>3074.43</v>
      </c>
      <c r="G219" s="125">
        <f t="shared" si="2"/>
        <v>43246579.710699864</v>
      </c>
    </row>
    <row r="220" spans="1:7" s="7" customFormat="1" ht="18" thickTop="1" thickBot="1" x14ac:dyDescent="0.25">
      <c r="A220" s="80"/>
      <c r="B220" s="132">
        <v>45313</v>
      </c>
      <c r="C220" s="133"/>
      <c r="D220" s="123" t="s">
        <v>81</v>
      </c>
      <c r="E220" s="124">
        <v>1181214.1299999999</v>
      </c>
      <c r="F220" s="174"/>
      <c r="G220" s="125">
        <f t="shared" si="2"/>
        <v>44427793.840699866</v>
      </c>
    </row>
    <row r="221" spans="1:7" s="7" customFormat="1" ht="31.5" thickTop="1" thickBot="1" x14ac:dyDescent="0.25">
      <c r="A221" s="80"/>
      <c r="B221" s="132">
        <v>45313</v>
      </c>
      <c r="C221" s="133"/>
      <c r="D221" s="123" t="s">
        <v>70</v>
      </c>
      <c r="E221" s="124">
        <v>24383.34</v>
      </c>
      <c r="F221" s="174"/>
      <c r="G221" s="125">
        <f t="shared" si="2"/>
        <v>44452177.18069987</v>
      </c>
    </row>
    <row r="222" spans="1:7" s="7" customFormat="1" ht="18" thickTop="1" thickBot="1" x14ac:dyDescent="0.25">
      <c r="A222" s="80"/>
      <c r="B222" s="132">
        <v>45314</v>
      </c>
      <c r="C222" s="133"/>
      <c r="D222" s="123" t="s">
        <v>40</v>
      </c>
      <c r="E222" s="124">
        <v>45145</v>
      </c>
      <c r="F222" s="174"/>
      <c r="G222" s="125">
        <f t="shared" si="2"/>
        <v>44497322.18069987</v>
      </c>
    </row>
    <row r="223" spans="1:7" s="7" customFormat="1" ht="18" thickTop="1" thickBot="1" x14ac:dyDescent="0.25">
      <c r="A223" s="80"/>
      <c r="B223" s="132">
        <v>45314</v>
      </c>
      <c r="C223" s="133"/>
      <c r="D223" s="123" t="s">
        <v>40</v>
      </c>
      <c r="E223" s="124">
        <v>27950</v>
      </c>
      <c r="F223" s="174"/>
      <c r="G223" s="125">
        <f t="shared" si="2"/>
        <v>44525272.18069987</v>
      </c>
    </row>
    <row r="224" spans="1:7" s="7" customFormat="1" ht="18" thickTop="1" thickBot="1" x14ac:dyDescent="0.25">
      <c r="A224" s="80"/>
      <c r="B224" s="132">
        <v>45314</v>
      </c>
      <c r="C224" s="133"/>
      <c r="D224" s="123" t="s">
        <v>40</v>
      </c>
      <c r="E224" s="124">
        <v>12905</v>
      </c>
      <c r="F224" s="174"/>
      <c r="G224" s="125">
        <f t="shared" si="2"/>
        <v>44538177.18069987</v>
      </c>
    </row>
    <row r="225" spans="1:7" s="7" customFormat="1" ht="18" thickTop="1" thickBot="1" x14ac:dyDescent="0.25">
      <c r="A225" s="80"/>
      <c r="B225" s="132">
        <v>45314</v>
      </c>
      <c r="C225" s="133"/>
      <c r="D225" s="123" t="s">
        <v>40</v>
      </c>
      <c r="E225" s="124">
        <v>3400</v>
      </c>
      <c r="F225" s="174"/>
      <c r="G225" s="125">
        <f t="shared" si="2"/>
        <v>44541577.18069987</v>
      </c>
    </row>
    <row r="226" spans="1:7" s="7" customFormat="1" ht="18" thickTop="1" thickBot="1" x14ac:dyDescent="0.25">
      <c r="A226" s="80"/>
      <c r="B226" s="132">
        <v>45314</v>
      </c>
      <c r="C226" s="133"/>
      <c r="D226" s="123" t="s">
        <v>40</v>
      </c>
      <c r="E226" s="124">
        <v>3900</v>
      </c>
      <c r="F226" s="174"/>
      <c r="G226" s="125">
        <f t="shared" si="2"/>
        <v>44545477.18069987</v>
      </c>
    </row>
    <row r="227" spans="1:7" s="7" customFormat="1" ht="18" thickTop="1" thickBot="1" x14ac:dyDescent="0.25">
      <c r="A227" s="80"/>
      <c r="B227" s="132">
        <v>45314</v>
      </c>
      <c r="C227" s="133"/>
      <c r="D227" s="123" t="s">
        <v>40</v>
      </c>
      <c r="E227" s="124">
        <v>2745</v>
      </c>
      <c r="F227" s="174"/>
      <c r="G227" s="125">
        <f t="shared" si="2"/>
        <v>44548222.18069987</v>
      </c>
    </row>
    <row r="228" spans="1:7" s="7" customFormat="1" ht="18" thickTop="1" thickBot="1" x14ac:dyDescent="0.25">
      <c r="A228" s="80"/>
      <c r="B228" s="132">
        <v>45314</v>
      </c>
      <c r="C228" s="133"/>
      <c r="D228" s="123" t="s">
        <v>40</v>
      </c>
      <c r="E228" s="124">
        <v>45525</v>
      </c>
      <c r="F228" s="174"/>
      <c r="G228" s="125">
        <f t="shared" si="2"/>
        <v>44593747.18069987</v>
      </c>
    </row>
    <row r="229" spans="1:7" s="7" customFormat="1" ht="18" thickTop="1" thickBot="1" x14ac:dyDescent="0.25">
      <c r="A229" s="80"/>
      <c r="B229" s="132">
        <v>45314</v>
      </c>
      <c r="C229" s="133"/>
      <c r="D229" s="123" t="s">
        <v>40</v>
      </c>
      <c r="E229" s="124">
        <v>1000</v>
      </c>
      <c r="F229" s="174"/>
      <c r="G229" s="125">
        <f t="shared" si="2"/>
        <v>44594747.18069987</v>
      </c>
    </row>
    <row r="230" spans="1:7" s="7" customFormat="1" ht="18" thickTop="1" thickBot="1" x14ac:dyDescent="0.25">
      <c r="A230" s="80"/>
      <c r="B230" s="132">
        <v>45314</v>
      </c>
      <c r="C230" s="133"/>
      <c r="D230" s="123" t="s">
        <v>29</v>
      </c>
      <c r="E230" s="124">
        <v>57450.01</v>
      </c>
      <c r="F230" s="174">
        <v>1486.19</v>
      </c>
      <c r="G230" s="125">
        <f t="shared" si="2"/>
        <v>44650711.00069987</v>
      </c>
    </row>
    <row r="231" spans="1:7" s="7" customFormat="1" ht="31.5" thickTop="1" thickBot="1" x14ac:dyDescent="0.25">
      <c r="A231" s="80"/>
      <c r="B231" s="132">
        <v>45314</v>
      </c>
      <c r="C231" s="133"/>
      <c r="D231" s="123" t="s">
        <v>70</v>
      </c>
      <c r="E231" s="124">
        <v>9139.74</v>
      </c>
      <c r="F231" s="174"/>
      <c r="G231" s="125">
        <f t="shared" si="2"/>
        <v>44659850.740699872</v>
      </c>
    </row>
    <row r="232" spans="1:7" s="7" customFormat="1" ht="18" thickTop="1" thickBot="1" x14ac:dyDescent="0.25">
      <c r="A232" s="80"/>
      <c r="B232" s="132">
        <v>45314</v>
      </c>
      <c r="C232" s="133" t="s">
        <v>82</v>
      </c>
      <c r="D232" s="123" t="s">
        <v>83</v>
      </c>
      <c r="E232" s="124"/>
      <c r="F232" s="174">
        <v>1359329.25</v>
      </c>
      <c r="G232" s="125">
        <f t="shared" si="2"/>
        <v>43300521.490699872</v>
      </c>
    </row>
    <row r="233" spans="1:7" s="7" customFormat="1" ht="18" thickTop="1" thickBot="1" x14ac:dyDescent="0.25">
      <c r="A233" s="80"/>
      <c r="B233" s="132">
        <v>45315</v>
      </c>
      <c r="C233" s="133"/>
      <c r="D233" s="123" t="s">
        <v>40</v>
      </c>
      <c r="E233" s="124">
        <v>16735</v>
      </c>
      <c r="F233" s="174"/>
      <c r="G233" s="125">
        <f t="shared" si="2"/>
        <v>43317256.490699872</v>
      </c>
    </row>
    <row r="234" spans="1:7" s="7" customFormat="1" ht="18" thickTop="1" thickBot="1" x14ac:dyDescent="0.25">
      <c r="A234" s="80"/>
      <c r="B234" s="132">
        <v>45315</v>
      </c>
      <c r="C234" s="133"/>
      <c r="D234" s="123" t="s">
        <v>40</v>
      </c>
      <c r="E234" s="124">
        <v>56027</v>
      </c>
      <c r="F234" s="174"/>
      <c r="G234" s="125">
        <f t="shared" si="2"/>
        <v>43373283.490699872</v>
      </c>
    </row>
    <row r="235" spans="1:7" s="7" customFormat="1" ht="18" thickTop="1" thickBot="1" x14ac:dyDescent="0.25">
      <c r="A235" s="80"/>
      <c r="B235" s="132">
        <v>45315</v>
      </c>
      <c r="C235" s="133"/>
      <c r="D235" s="123" t="s">
        <v>40</v>
      </c>
      <c r="E235" s="124">
        <v>15355</v>
      </c>
      <c r="F235" s="174"/>
      <c r="G235" s="125">
        <f t="shared" si="2"/>
        <v>43388638.490699872</v>
      </c>
    </row>
    <row r="236" spans="1:7" s="7" customFormat="1" ht="18" thickTop="1" thickBot="1" x14ac:dyDescent="0.25">
      <c r="A236" s="80"/>
      <c r="B236" s="132">
        <v>45315</v>
      </c>
      <c r="C236" s="133"/>
      <c r="D236" s="123" t="s">
        <v>40</v>
      </c>
      <c r="E236" s="124">
        <v>6290</v>
      </c>
      <c r="F236" s="174"/>
      <c r="G236" s="125">
        <f t="shared" si="2"/>
        <v>43394928.490699872</v>
      </c>
    </row>
    <row r="237" spans="1:7" s="7" customFormat="1" ht="18" thickTop="1" thickBot="1" x14ac:dyDescent="0.25">
      <c r="A237" s="80"/>
      <c r="B237" s="132">
        <v>45315</v>
      </c>
      <c r="C237" s="133"/>
      <c r="D237" s="123" t="s">
        <v>40</v>
      </c>
      <c r="E237" s="124">
        <v>5545</v>
      </c>
      <c r="F237" s="174"/>
      <c r="G237" s="125">
        <f t="shared" si="2"/>
        <v>43400473.490699872</v>
      </c>
    </row>
    <row r="238" spans="1:7" s="7" customFormat="1" ht="18" thickTop="1" thickBot="1" x14ac:dyDescent="0.25">
      <c r="A238" s="80"/>
      <c r="B238" s="132">
        <v>45315</v>
      </c>
      <c r="C238" s="133"/>
      <c r="D238" s="123" t="s">
        <v>40</v>
      </c>
      <c r="E238" s="124">
        <v>3975</v>
      </c>
      <c r="F238" s="174"/>
      <c r="G238" s="125">
        <f t="shared" si="2"/>
        <v>43404448.490699872</v>
      </c>
    </row>
    <row r="239" spans="1:7" s="7" customFormat="1" ht="18" thickTop="1" thickBot="1" x14ac:dyDescent="0.25">
      <c r="A239" s="80"/>
      <c r="B239" s="132">
        <v>45315</v>
      </c>
      <c r="C239" s="133"/>
      <c r="D239" s="123" t="s">
        <v>40</v>
      </c>
      <c r="E239" s="124">
        <v>14955</v>
      </c>
      <c r="F239" s="174"/>
      <c r="G239" s="125">
        <f t="shared" si="2"/>
        <v>43419403.490699872</v>
      </c>
    </row>
    <row r="240" spans="1:7" s="7" customFormat="1" ht="18" thickTop="1" thickBot="1" x14ac:dyDescent="0.25">
      <c r="A240" s="80"/>
      <c r="B240" s="132">
        <v>45315</v>
      </c>
      <c r="C240" s="133"/>
      <c r="D240" s="123" t="s">
        <v>40</v>
      </c>
      <c r="E240" s="124">
        <v>10</v>
      </c>
      <c r="F240" s="174"/>
      <c r="G240" s="125">
        <f t="shared" si="2"/>
        <v>43419413.490699872</v>
      </c>
    </row>
    <row r="241" spans="1:7" s="7" customFormat="1" ht="18" thickTop="1" thickBot="1" x14ac:dyDescent="0.25">
      <c r="A241" s="80"/>
      <c r="B241" s="132">
        <v>45315</v>
      </c>
      <c r="C241" s="133"/>
      <c r="D241" s="123" t="s">
        <v>29</v>
      </c>
      <c r="E241" s="124">
        <v>50417.919999999998</v>
      </c>
      <c r="F241" s="174">
        <v>1316.71</v>
      </c>
      <c r="G241" s="125">
        <f t="shared" si="2"/>
        <v>43468514.700699873</v>
      </c>
    </row>
    <row r="242" spans="1:7" s="7" customFormat="1" ht="18" thickTop="1" thickBot="1" x14ac:dyDescent="0.25">
      <c r="A242" s="80"/>
      <c r="B242" s="132">
        <v>45316</v>
      </c>
      <c r="C242" s="133"/>
      <c r="D242" s="123" t="s">
        <v>40</v>
      </c>
      <c r="E242" s="124">
        <v>152355</v>
      </c>
      <c r="F242" s="174"/>
      <c r="G242" s="125">
        <f t="shared" si="2"/>
        <v>43620869.700699873</v>
      </c>
    </row>
    <row r="243" spans="1:7" s="7" customFormat="1" ht="18" thickTop="1" thickBot="1" x14ac:dyDescent="0.25">
      <c r="A243" s="80"/>
      <c r="B243" s="132">
        <v>45316</v>
      </c>
      <c r="C243" s="133"/>
      <c r="D243" s="123" t="s">
        <v>40</v>
      </c>
      <c r="E243" s="124">
        <v>45140</v>
      </c>
      <c r="F243" s="174"/>
      <c r="G243" s="125">
        <f t="shared" si="2"/>
        <v>43666009.700699873</v>
      </c>
    </row>
    <row r="244" spans="1:7" s="7" customFormat="1" ht="18" thickTop="1" thickBot="1" x14ac:dyDescent="0.25">
      <c r="A244" s="80"/>
      <c r="B244" s="132">
        <v>45316</v>
      </c>
      <c r="C244" s="133"/>
      <c r="D244" s="123" t="s">
        <v>40</v>
      </c>
      <c r="E244" s="124">
        <v>10436</v>
      </c>
      <c r="F244" s="174"/>
      <c r="G244" s="125">
        <f t="shared" si="2"/>
        <v>43676445.700699873</v>
      </c>
    </row>
    <row r="245" spans="1:7" s="7" customFormat="1" ht="18" thickTop="1" thickBot="1" x14ac:dyDescent="0.25">
      <c r="A245" s="80"/>
      <c r="B245" s="132">
        <v>45316</v>
      </c>
      <c r="C245" s="133"/>
      <c r="D245" s="123" t="s">
        <v>40</v>
      </c>
      <c r="E245" s="124">
        <v>5750</v>
      </c>
      <c r="F245" s="174"/>
      <c r="G245" s="125">
        <f t="shared" si="2"/>
        <v>43682195.700699873</v>
      </c>
    </row>
    <row r="246" spans="1:7" s="7" customFormat="1" ht="18" thickTop="1" thickBot="1" x14ac:dyDescent="0.25">
      <c r="A246" s="80"/>
      <c r="B246" s="132">
        <v>45316</v>
      </c>
      <c r="C246" s="133"/>
      <c r="D246" s="123" t="s">
        <v>40</v>
      </c>
      <c r="E246" s="124">
        <v>5010</v>
      </c>
      <c r="F246" s="174"/>
      <c r="G246" s="125">
        <f t="shared" si="2"/>
        <v>43687205.700699873</v>
      </c>
    </row>
    <row r="247" spans="1:7" s="7" customFormat="1" ht="18" thickTop="1" thickBot="1" x14ac:dyDescent="0.25">
      <c r="A247" s="80"/>
      <c r="B247" s="132">
        <v>45316</v>
      </c>
      <c r="C247" s="133"/>
      <c r="D247" s="123" t="s">
        <v>40</v>
      </c>
      <c r="E247" s="124">
        <v>2550</v>
      </c>
      <c r="F247" s="174"/>
      <c r="G247" s="125">
        <f t="shared" si="2"/>
        <v>43689755.700699873</v>
      </c>
    </row>
    <row r="248" spans="1:7" s="7" customFormat="1" ht="18" thickTop="1" thickBot="1" x14ac:dyDescent="0.25">
      <c r="A248" s="80"/>
      <c r="B248" s="132">
        <v>45316</v>
      </c>
      <c r="C248" s="133"/>
      <c r="D248" s="123" t="s">
        <v>40</v>
      </c>
      <c r="E248" s="124">
        <v>44175</v>
      </c>
      <c r="F248" s="174"/>
      <c r="G248" s="125">
        <f t="shared" si="2"/>
        <v>43733930.700699873</v>
      </c>
    </row>
    <row r="249" spans="1:7" s="7" customFormat="1" ht="18" thickTop="1" thickBot="1" x14ac:dyDescent="0.25">
      <c r="A249" s="80"/>
      <c r="B249" s="132">
        <v>45316</v>
      </c>
      <c r="C249" s="133"/>
      <c r="D249" s="123" t="s">
        <v>29</v>
      </c>
      <c r="E249" s="124">
        <v>46619.62</v>
      </c>
      <c r="F249" s="174">
        <v>1183.8599999999999</v>
      </c>
      <c r="G249" s="125">
        <f t="shared" si="2"/>
        <v>43779366.460699871</v>
      </c>
    </row>
    <row r="250" spans="1:7" s="7" customFormat="1" ht="21" customHeight="1" thickTop="1" thickBot="1" x14ac:dyDescent="0.25">
      <c r="A250" s="80"/>
      <c r="B250" s="132">
        <v>45316</v>
      </c>
      <c r="C250" s="133"/>
      <c r="D250" s="123" t="s">
        <v>77</v>
      </c>
      <c r="E250" s="124">
        <v>100</v>
      </c>
      <c r="F250" s="174">
        <v>28</v>
      </c>
      <c r="G250" s="125">
        <f t="shared" si="2"/>
        <v>43779438.460699871</v>
      </c>
    </row>
    <row r="251" spans="1:7" s="7" customFormat="1" ht="18" thickTop="1" thickBot="1" x14ac:dyDescent="0.25">
      <c r="A251" s="80"/>
      <c r="B251" s="132">
        <v>45316</v>
      </c>
      <c r="C251" s="133"/>
      <c r="D251" s="123" t="s">
        <v>59</v>
      </c>
      <c r="E251" s="124">
        <v>50000</v>
      </c>
      <c r="F251" s="174"/>
      <c r="G251" s="125">
        <f t="shared" si="2"/>
        <v>43829438.460699871</v>
      </c>
    </row>
    <row r="252" spans="1:7" s="7" customFormat="1" ht="18" thickTop="1" thickBot="1" x14ac:dyDescent="0.25">
      <c r="A252" s="80"/>
      <c r="B252" s="132">
        <v>45316</v>
      </c>
      <c r="C252" s="133"/>
      <c r="D252" s="123" t="s">
        <v>84</v>
      </c>
      <c r="E252" s="124">
        <v>232566.12</v>
      </c>
      <c r="F252" s="174"/>
      <c r="G252" s="125">
        <f t="shared" si="2"/>
        <v>44062004.580699869</v>
      </c>
    </row>
    <row r="253" spans="1:7" s="7" customFormat="1" ht="18" thickTop="1" thickBot="1" x14ac:dyDescent="0.25">
      <c r="A253" s="80"/>
      <c r="B253" s="132">
        <v>45316</v>
      </c>
      <c r="C253" s="133"/>
      <c r="D253" s="123" t="s">
        <v>45</v>
      </c>
      <c r="E253" s="124">
        <v>85239</v>
      </c>
      <c r="F253" s="174"/>
      <c r="G253" s="125">
        <f t="shared" si="2"/>
        <v>44147243.580699869</v>
      </c>
    </row>
    <row r="254" spans="1:7" s="7" customFormat="1" ht="18" thickTop="1" thickBot="1" x14ac:dyDescent="0.25">
      <c r="A254" s="80"/>
      <c r="B254" s="132">
        <v>45316</v>
      </c>
      <c r="C254" s="133"/>
      <c r="D254" s="123" t="s">
        <v>23</v>
      </c>
      <c r="E254" s="124"/>
      <c r="F254" s="174">
        <v>730128.03</v>
      </c>
      <c r="G254" s="125">
        <f t="shared" si="2"/>
        <v>43417115.550699867</v>
      </c>
    </row>
    <row r="255" spans="1:7" s="7" customFormat="1" ht="18" thickTop="1" thickBot="1" x14ac:dyDescent="0.25">
      <c r="A255" s="80"/>
      <c r="B255" s="132">
        <v>45317</v>
      </c>
      <c r="C255" s="133"/>
      <c r="D255" s="123" t="s">
        <v>40</v>
      </c>
      <c r="E255" s="124">
        <v>14625</v>
      </c>
      <c r="F255" s="174"/>
      <c r="G255" s="125">
        <f t="shared" si="2"/>
        <v>43431740.550699867</v>
      </c>
    </row>
    <row r="256" spans="1:7" s="7" customFormat="1" ht="18" thickTop="1" thickBot="1" x14ac:dyDescent="0.25">
      <c r="A256" s="80"/>
      <c r="B256" s="132">
        <v>45317</v>
      </c>
      <c r="C256" s="133"/>
      <c r="D256" s="123" t="s">
        <v>40</v>
      </c>
      <c r="E256" s="124">
        <v>3050</v>
      </c>
      <c r="F256" s="174"/>
      <c r="G256" s="125">
        <f t="shared" si="2"/>
        <v>43434790.550699867</v>
      </c>
    </row>
    <row r="257" spans="1:7" s="7" customFormat="1" ht="18" thickTop="1" thickBot="1" x14ac:dyDescent="0.25">
      <c r="A257" s="80"/>
      <c r="B257" s="132">
        <v>45317</v>
      </c>
      <c r="C257" s="133"/>
      <c r="D257" s="123" t="s">
        <v>40</v>
      </c>
      <c r="E257" s="124">
        <v>6565</v>
      </c>
      <c r="F257" s="174"/>
      <c r="G257" s="125">
        <f t="shared" si="2"/>
        <v>43441355.550699867</v>
      </c>
    </row>
    <row r="258" spans="1:7" s="7" customFormat="1" ht="18" thickTop="1" thickBot="1" x14ac:dyDescent="0.25">
      <c r="A258" s="80"/>
      <c r="B258" s="132">
        <v>45317</v>
      </c>
      <c r="C258" s="133"/>
      <c r="D258" s="123" t="s">
        <v>40</v>
      </c>
      <c r="E258" s="124">
        <v>66842</v>
      </c>
      <c r="F258" s="174"/>
      <c r="G258" s="125">
        <f t="shared" si="2"/>
        <v>43508197.550699867</v>
      </c>
    </row>
    <row r="259" spans="1:7" s="7" customFormat="1" ht="18" thickTop="1" thickBot="1" x14ac:dyDescent="0.25">
      <c r="A259" s="80"/>
      <c r="B259" s="132">
        <v>45317</v>
      </c>
      <c r="C259" s="133"/>
      <c r="D259" s="123" t="s">
        <v>40</v>
      </c>
      <c r="E259" s="124">
        <v>12640</v>
      </c>
      <c r="F259" s="174"/>
      <c r="G259" s="125">
        <f t="shared" si="2"/>
        <v>43520837.550699867</v>
      </c>
    </row>
    <row r="260" spans="1:7" s="7" customFormat="1" ht="18" thickTop="1" thickBot="1" x14ac:dyDescent="0.25">
      <c r="A260" s="80"/>
      <c r="B260" s="132">
        <v>45317</v>
      </c>
      <c r="C260" s="133"/>
      <c r="D260" s="123" t="s">
        <v>40</v>
      </c>
      <c r="E260" s="124">
        <v>18305</v>
      </c>
      <c r="F260" s="174"/>
      <c r="G260" s="125">
        <f t="shared" si="2"/>
        <v>43539142.550699867</v>
      </c>
    </row>
    <row r="261" spans="1:7" s="7" customFormat="1" ht="18" thickTop="1" thickBot="1" x14ac:dyDescent="0.25">
      <c r="A261" s="80"/>
      <c r="B261" s="132">
        <v>45317</v>
      </c>
      <c r="C261" s="133"/>
      <c r="D261" s="123" t="s">
        <v>40</v>
      </c>
      <c r="E261" s="124">
        <v>27765</v>
      </c>
      <c r="F261" s="174"/>
      <c r="G261" s="125">
        <f t="shared" si="2"/>
        <v>43566907.550699867</v>
      </c>
    </row>
    <row r="262" spans="1:7" s="7" customFormat="1" ht="18" thickTop="1" thickBot="1" x14ac:dyDescent="0.25">
      <c r="A262" s="80"/>
      <c r="B262" s="132">
        <v>45317</v>
      </c>
      <c r="C262" s="133"/>
      <c r="D262" s="123" t="s">
        <v>40</v>
      </c>
      <c r="E262" s="124">
        <v>50000</v>
      </c>
      <c r="F262" s="174"/>
      <c r="G262" s="125">
        <f t="shared" si="2"/>
        <v>43616907.550699867</v>
      </c>
    </row>
    <row r="263" spans="1:7" s="7" customFormat="1" ht="18" thickTop="1" thickBot="1" x14ac:dyDescent="0.25">
      <c r="A263" s="80"/>
      <c r="B263" s="132">
        <v>45317</v>
      </c>
      <c r="C263" s="133"/>
      <c r="D263" s="123" t="s">
        <v>29</v>
      </c>
      <c r="E263" s="124">
        <v>18088.39</v>
      </c>
      <c r="F263" s="174">
        <v>480.61</v>
      </c>
      <c r="G263" s="125">
        <f t="shared" si="2"/>
        <v>43634515.330699869</v>
      </c>
    </row>
    <row r="264" spans="1:7" s="7" customFormat="1" ht="31.5" thickTop="1" thickBot="1" x14ac:dyDescent="0.25">
      <c r="A264" s="80"/>
      <c r="B264" s="132">
        <v>45317</v>
      </c>
      <c r="C264" s="133"/>
      <c r="D264" s="123" t="s">
        <v>85</v>
      </c>
      <c r="E264" s="124">
        <v>2375</v>
      </c>
      <c r="F264" s="174"/>
      <c r="G264" s="125">
        <f t="shared" si="2"/>
        <v>43636890.330699869</v>
      </c>
    </row>
    <row r="265" spans="1:7" s="7" customFormat="1" ht="18" thickTop="1" thickBot="1" x14ac:dyDescent="0.25">
      <c r="A265" s="80"/>
      <c r="B265" s="132">
        <v>45317</v>
      </c>
      <c r="C265" s="133"/>
      <c r="D265" s="123" t="s">
        <v>86</v>
      </c>
      <c r="E265" s="124">
        <v>15210.4</v>
      </c>
      <c r="F265" s="174"/>
      <c r="G265" s="125">
        <f t="shared" si="2"/>
        <v>43652100.730699867</v>
      </c>
    </row>
    <row r="266" spans="1:7" s="7" customFormat="1" ht="18" thickTop="1" thickBot="1" x14ac:dyDescent="0.25">
      <c r="A266" s="80"/>
      <c r="B266" s="132">
        <v>45317</v>
      </c>
      <c r="C266" s="133"/>
      <c r="D266" s="123" t="s">
        <v>86</v>
      </c>
      <c r="E266" s="124">
        <v>14629.4</v>
      </c>
      <c r="F266" s="174"/>
      <c r="G266" s="125">
        <f t="shared" si="2"/>
        <v>43666730.130699866</v>
      </c>
    </row>
    <row r="267" spans="1:7" s="7" customFormat="1" ht="46.5" thickTop="1" thickBot="1" x14ac:dyDescent="0.25">
      <c r="A267" s="80"/>
      <c r="B267" s="132">
        <v>45317</v>
      </c>
      <c r="C267" s="133"/>
      <c r="D267" s="123" t="s">
        <v>87</v>
      </c>
      <c r="E267" s="124">
        <v>20000</v>
      </c>
      <c r="F267" s="174"/>
      <c r="G267" s="125">
        <f t="shared" si="2"/>
        <v>43686730.130699866</v>
      </c>
    </row>
    <row r="268" spans="1:7" s="7" customFormat="1" ht="31.5" thickTop="1" thickBot="1" x14ac:dyDescent="0.25">
      <c r="A268" s="80"/>
      <c r="B268" s="132">
        <v>45317</v>
      </c>
      <c r="C268" s="133"/>
      <c r="D268" s="123" t="s">
        <v>88</v>
      </c>
      <c r="E268" s="124">
        <v>75000</v>
      </c>
      <c r="F268" s="174"/>
      <c r="G268" s="125">
        <f t="shared" si="2"/>
        <v>43761730.130699866</v>
      </c>
    </row>
    <row r="269" spans="1:7" s="7" customFormat="1" ht="18" thickTop="1" thickBot="1" x14ac:dyDescent="0.25">
      <c r="A269" s="80"/>
      <c r="B269" s="132">
        <v>45318</v>
      </c>
      <c r="C269" s="133"/>
      <c r="D269" s="123" t="s">
        <v>40</v>
      </c>
      <c r="E269" s="124"/>
      <c r="F269" s="174"/>
      <c r="G269" s="125">
        <f t="shared" si="2"/>
        <v>43761730.130699866</v>
      </c>
    </row>
    <row r="270" spans="1:7" s="7" customFormat="1" ht="18" thickTop="1" thickBot="1" x14ac:dyDescent="0.25">
      <c r="A270" s="80"/>
      <c r="B270" s="132">
        <v>45319</v>
      </c>
      <c r="C270" s="133"/>
      <c r="D270" s="123" t="s">
        <v>40</v>
      </c>
      <c r="E270" s="124"/>
      <c r="F270" s="174"/>
      <c r="G270" s="125">
        <f t="shared" si="2"/>
        <v>43761730.130699866</v>
      </c>
    </row>
    <row r="271" spans="1:7" s="7" customFormat="1" ht="18" thickTop="1" thickBot="1" x14ac:dyDescent="0.25">
      <c r="A271" s="80"/>
      <c r="B271" s="132">
        <v>45320</v>
      </c>
      <c r="C271" s="133"/>
      <c r="D271" s="123" t="s">
        <v>29</v>
      </c>
      <c r="E271" s="124">
        <v>12000</v>
      </c>
      <c r="F271" s="174">
        <v>300</v>
      </c>
      <c r="G271" s="125">
        <f t="shared" si="2"/>
        <v>43773430.130699866</v>
      </c>
    </row>
    <row r="272" spans="1:7" s="7" customFormat="1" ht="18" thickTop="1" thickBot="1" x14ac:dyDescent="0.25">
      <c r="A272" s="80"/>
      <c r="B272" s="132">
        <v>45321</v>
      </c>
      <c r="C272" s="133"/>
      <c r="D272" s="123" t="s">
        <v>40</v>
      </c>
      <c r="E272" s="124">
        <v>40636</v>
      </c>
      <c r="F272" s="174"/>
      <c r="G272" s="125">
        <f t="shared" si="2"/>
        <v>43814066.130699866</v>
      </c>
    </row>
    <row r="273" spans="1:7" s="7" customFormat="1" ht="18" thickTop="1" thickBot="1" x14ac:dyDescent="0.25">
      <c r="A273" s="80"/>
      <c r="B273" s="132">
        <v>45321</v>
      </c>
      <c r="C273" s="133"/>
      <c r="D273" s="123" t="s">
        <v>40</v>
      </c>
      <c r="E273" s="124">
        <v>7250</v>
      </c>
      <c r="F273" s="174"/>
      <c r="G273" s="125">
        <f t="shared" si="2"/>
        <v>43821316.130699866</v>
      </c>
    </row>
    <row r="274" spans="1:7" s="7" customFormat="1" ht="18" thickTop="1" thickBot="1" x14ac:dyDescent="0.25">
      <c r="A274" s="80"/>
      <c r="B274" s="132">
        <v>45321</v>
      </c>
      <c r="C274" s="133"/>
      <c r="D274" s="123" t="s">
        <v>40</v>
      </c>
      <c r="E274" s="124">
        <v>4110</v>
      </c>
      <c r="F274" s="174"/>
      <c r="G274" s="125">
        <f t="shared" si="2"/>
        <v>43825426.130699866</v>
      </c>
    </row>
    <row r="275" spans="1:7" s="7" customFormat="1" ht="18" thickTop="1" thickBot="1" x14ac:dyDescent="0.25">
      <c r="A275" s="80"/>
      <c r="B275" s="132">
        <v>45321</v>
      </c>
      <c r="C275" s="133"/>
      <c r="D275" s="123" t="s">
        <v>40</v>
      </c>
      <c r="E275" s="124">
        <v>96415</v>
      </c>
      <c r="F275" s="174"/>
      <c r="G275" s="125">
        <f t="shared" si="2"/>
        <v>43921841.130699866</v>
      </c>
    </row>
    <row r="276" spans="1:7" s="7" customFormat="1" ht="18" thickTop="1" thickBot="1" x14ac:dyDescent="0.25">
      <c r="A276" s="80"/>
      <c r="B276" s="132">
        <v>45321</v>
      </c>
      <c r="C276" s="133"/>
      <c r="D276" s="123" t="s">
        <v>40</v>
      </c>
      <c r="E276" s="124">
        <v>17625</v>
      </c>
      <c r="F276" s="174"/>
      <c r="G276" s="125">
        <f t="shared" si="2"/>
        <v>43939466.130699866</v>
      </c>
    </row>
    <row r="277" spans="1:7" s="7" customFormat="1" ht="18" thickTop="1" thickBot="1" x14ac:dyDescent="0.25">
      <c r="A277" s="80"/>
      <c r="B277" s="132">
        <v>45321</v>
      </c>
      <c r="C277" s="133"/>
      <c r="D277" s="123" t="s">
        <v>40</v>
      </c>
      <c r="E277" s="124">
        <v>4550</v>
      </c>
      <c r="F277" s="174"/>
      <c r="G277" s="125">
        <f t="shared" si="2"/>
        <v>43944016.130699866</v>
      </c>
    </row>
    <row r="278" spans="1:7" s="7" customFormat="1" ht="18" thickTop="1" thickBot="1" x14ac:dyDescent="0.25">
      <c r="A278" s="80"/>
      <c r="B278" s="132">
        <v>45321</v>
      </c>
      <c r="C278" s="133"/>
      <c r="D278" s="123" t="s">
        <v>40</v>
      </c>
      <c r="E278" s="124">
        <v>65913</v>
      </c>
      <c r="F278" s="174"/>
      <c r="G278" s="125">
        <f t="shared" si="2"/>
        <v>44009929.130699866</v>
      </c>
    </row>
    <row r="279" spans="1:7" s="7" customFormat="1" ht="18" thickTop="1" thickBot="1" x14ac:dyDescent="0.25">
      <c r="A279" s="80"/>
      <c r="B279" s="132">
        <v>45321</v>
      </c>
      <c r="C279" s="133"/>
      <c r="D279" s="123" t="s">
        <v>29</v>
      </c>
      <c r="E279" s="124">
        <v>77406.23</v>
      </c>
      <c r="F279" s="174">
        <v>2048</v>
      </c>
      <c r="G279" s="125">
        <f t="shared" si="2"/>
        <v>44085287.360699862</v>
      </c>
    </row>
    <row r="280" spans="1:7" s="7" customFormat="1" ht="18" thickTop="1" thickBot="1" x14ac:dyDescent="0.25">
      <c r="A280" s="80"/>
      <c r="B280" s="132">
        <v>45321</v>
      </c>
      <c r="C280" s="133"/>
      <c r="D280" s="123" t="s">
        <v>89</v>
      </c>
      <c r="E280" s="124">
        <v>6080</v>
      </c>
      <c r="F280" s="174"/>
      <c r="G280" s="125">
        <f t="shared" si="2"/>
        <v>44091367.360699862</v>
      </c>
    </row>
    <row r="281" spans="1:7" s="7" customFormat="1" ht="18" thickTop="1" thickBot="1" x14ac:dyDescent="0.25">
      <c r="A281" s="80"/>
      <c r="B281" s="132">
        <v>45321</v>
      </c>
      <c r="C281" s="133"/>
      <c r="D281" s="123" t="s">
        <v>90</v>
      </c>
      <c r="E281" s="124">
        <v>500</v>
      </c>
      <c r="F281" s="174"/>
      <c r="G281" s="125">
        <f t="shared" si="2"/>
        <v>44091867.360699862</v>
      </c>
    </row>
    <row r="282" spans="1:7" s="7" customFormat="1" ht="18" thickTop="1" thickBot="1" x14ac:dyDescent="0.25">
      <c r="A282" s="80"/>
      <c r="B282" s="132">
        <v>45322</v>
      </c>
      <c r="C282" s="133"/>
      <c r="D282" s="123" t="s">
        <v>40</v>
      </c>
      <c r="E282" s="124">
        <v>15350</v>
      </c>
      <c r="F282" s="174"/>
      <c r="G282" s="125">
        <f t="shared" si="2"/>
        <v>44107217.360699862</v>
      </c>
    </row>
    <row r="283" spans="1:7" s="7" customFormat="1" ht="18" thickTop="1" thickBot="1" x14ac:dyDescent="0.25">
      <c r="A283" s="80"/>
      <c r="B283" s="132">
        <v>45322</v>
      </c>
      <c r="C283" s="133"/>
      <c r="D283" s="123" t="s">
        <v>40</v>
      </c>
      <c r="E283" s="124">
        <v>4100</v>
      </c>
      <c r="F283" s="174"/>
      <c r="G283" s="125">
        <f t="shared" si="2"/>
        <v>44111317.360699862</v>
      </c>
    </row>
    <row r="284" spans="1:7" s="7" customFormat="1" ht="18" thickTop="1" thickBot="1" x14ac:dyDescent="0.25">
      <c r="A284" s="80"/>
      <c r="B284" s="132">
        <v>45322</v>
      </c>
      <c r="C284" s="133"/>
      <c r="D284" s="123" t="s">
        <v>40</v>
      </c>
      <c r="E284" s="124">
        <v>2385</v>
      </c>
      <c r="F284" s="174"/>
      <c r="G284" s="125">
        <f t="shared" si="2"/>
        <v>44113702.360699862</v>
      </c>
    </row>
    <row r="285" spans="1:7" s="7" customFormat="1" ht="18" thickTop="1" thickBot="1" x14ac:dyDescent="0.25">
      <c r="A285" s="80"/>
      <c r="B285" s="132">
        <v>45322</v>
      </c>
      <c r="C285" s="133"/>
      <c r="D285" s="123" t="s">
        <v>40</v>
      </c>
      <c r="E285" s="124">
        <v>26505</v>
      </c>
      <c r="F285" s="174"/>
      <c r="G285" s="125">
        <f t="shared" si="2"/>
        <v>44140207.360699862</v>
      </c>
    </row>
    <row r="286" spans="1:7" s="7" customFormat="1" ht="18" thickTop="1" thickBot="1" x14ac:dyDescent="0.25">
      <c r="A286" s="80"/>
      <c r="B286" s="132">
        <v>45322</v>
      </c>
      <c r="C286" s="133"/>
      <c r="D286" s="123" t="s">
        <v>40</v>
      </c>
      <c r="E286" s="124">
        <v>8866</v>
      </c>
      <c r="F286" s="174"/>
      <c r="G286" s="125">
        <f t="shared" si="2"/>
        <v>44149073.360699862</v>
      </c>
    </row>
    <row r="287" spans="1:7" s="7" customFormat="1" ht="18" thickTop="1" thickBot="1" x14ac:dyDescent="0.25">
      <c r="A287" s="80"/>
      <c r="B287" s="132">
        <v>45322</v>
      </c>
      <c r="C287" s="133"/>
      <c r="D287" s="123" t="s">
        <v>40</v>
      </c>
      <c r="E287" s="124">
        <v>24000</v>
      </c>
      <c r="F287" s="174"/>
      <c r="G287" s="125">
        <f t="shared" si="2"/>
        <v>44173073.360699862</v>
      </c>
    </row>
    <row r="288" spans="1:7" s="7" customFormat="1" ht="18" thickTop="1" thickBot="1" x14ac:dyDescent="0.25">
      <c r="A288" s="80"/>
      <c r="B288" s="132">
        <v>45322</v>
      </c>
      <c r="C288" s="133"/>
      <c r="D288" s="123" t="s">
        <v>40</v>
      </c>
      <c r="E288" s="124">
        <v>38565</v>
      </c>
      <c r="F288" s="174"/>
      <c r="G288" s="125">
        <f t="shared" si="2"/>
        <v>44211638.360699862</v>
      </c>
    </row>
    <row r="289" spans="1:8" s="7" customFormat="1" ht="18" thickTop="1" thickBot="1" x14ac:dyDescent="0.25">
      <c r="A289" s="80"/>
      <c r="B289" s="132">
        <v>45322</v>
      </c>
      <c r="C289" s="133"/>
      <c r="D289" s="123" t="s">
        <v>29</v>
      </c>
      <c r="E289" s="124">
        <v>72843.8</v>
      </c>
      <c r="F289" s="174"/>
      <c r="G289" s="125">
        <f t="shared" si="2"/>
        <v>44284482.160699859</v>
      </c>
    </row>
    <row r="290" spans="1:8" s="7" customFormat="1" ht="46.5" thickTop="1" thickBot="1" x14ac:dyDescent="0.25">
      <c r="A290" s="80"/>
      <c r="B290" s="132">
        <v>45322</v>
      </c>
      <c r="C290" s="133"/>
      <c r="D290" s="123" t="s">
        <v>91</v>
      </c>
      <c r="E290" s="124">
        <v>20000</v>
      </c>
      <c r="F290" s="174"/>
      <c r="G290" s="125">
        <f t="shared" si="2"/>
        <v>44304482.160699859</v>
      </c>
    </row>
    <row r="291" spans="1:8" s="7" customFormat="1" ht="18" thickTop="1" thickBot="1" x14ac:dyDescent="0.25">
      <c r="A291" s="80"/>
      <c r="B291" s="132">
        <v>45322</v>
      </c>
      <c r="C291" s="133"/>
      <c r="D291" s="123" t="s">
        <v>92</v>
      </c>
      <c r="E291" s="124">
        <v>669947.74</v>
      </c>
      <c r="F291" s="174"/>
      <c r="G291" s="125">
        <f t="shared" si="2"/>
        <v>44974429.900699861</v>
      </c>
    </row>
    <row r="292" spans="1:8" s="7" customFormat="1" ht="18" thickTop="1" thickBot="1" x14ac:dyDescent="0.25">
      <c r="A292" s="80"/>
      <c r="B292" s="132">
        <v>45322</v>
      </c>
      <c r="C292" s="133"/>
      <c r="D292" s="123" t="s">
        <v>93</v>
      </c>
      <c r="E292" s="124">
        <v>209136.69</v>
      </c>
      <c r="F292" s="174"/>
      <c r="G292" s="125">
        <f t="shared" si="2"/>
        <v>45183566.590699859</v>
      </c>
    </row>
    <row r="293" spans="1:8" s="7" customFormat="1" ht="18" thickTop="1" thickBot="1" x14ac:dyDescent="0.25">
      <c r="A293" s="80"/>
      <c r="B293" s="132">
        <v>45322</v>
      </c>
      <c r="C293" s="133"/>
      <c r="D293" s="123" t="s">
        <v>94</v>
      </c>
      <c r="E293" s="124">
        <v>177055.9</v>
      </c>
      <c r="F293" s="174"/>
      <c r="G293" s="125">
        <f t="shared" si="2"/>
        <v>45360622.490699857</v>
      </c>
    </row>
    <row r="294" spans="1:8" s="7" customFormat="1" ht="76.5" thickTop="1" thickBot="1" x14ac:dyDescent="0.25">
      <c r="A294" s="80"/>
      <c r="B294" s="132">
        <v>45322</v>
      </c>
      <c r="C294" s="133"/>
      <c r="D294" s="123" t="s">
        <v>95</v>
      </c>
      <c r="E294" s="124">
        <v>41234.5</v>
      </c>
      <c r="F294" s="174"/>
      <c r="G294" s="125">
        <f t="shared" si="2"/>
        <v>45401856.990699857</v>
      </c>
    </row>
    <row r="295" spans="1:8" s="7" customFormat="1" ht="18" thickTop="1" thickBot="1" x14ac:dyDescent="0.25">
      <c r="A295" s="80"/>
      <c r="B295" s="132">
        <v>45322</v>
      </c>
      <c r="C295" s="133"/>
      <c r="D295" s="123" t="s">
        <v>23</v>
      </c>
      <c r="E295" s="124"/>
      <c r="F295" s="174">
        <v>26713499.57</v>
      </c>
      <c r="G295" s="125">
        <f t="shared" si="2"/>
        <v>18688357.420699857</v>
      </c>
    </row>
    <row r="296" spans="1:8" s="7" customFormat="1" ht="18" hidden="1" thickTop="1" thickBot="1" x14ac:dyDescent="0.25">
      <c r="A296" s="80"/>
      <c r="B296" s="132"/>
      <c r="C296" s="133"/>
      <c r="D296" s="123"/>
      <c r="E296" s="124"/>
      <c r="F296" s="174"/>
      <c r="G296" s="125">
        <f t="shared" si="2"/>
        <v>18688357.420699857</v>
      </c>
    </row>
    <row r="297" spans="1:8" s="7" customFormat="1" ht="18" hidden="1" thickTop="1" thickBot="1" x14ac:dyDescent="0.25">
      <c r="A297" s="80"/>
      <c r="B297" s="132"/>
      <c r="C297" s="133"/>
      <c r="D297" s="123"/>
      <c r="E297" s="124"/>
      <c r="F297" s="174"/>
      <c r="G297" s="125">
        <f t="shared" si="2"/>
        <v>18688357.420699857</v>
      </c>
    </row>
    <row r="298" spans="1:8" s="7" customFormat="1" ht="18" hidden="1" thickTop="1" thickBot="1" x14ac:dyDescent="0.25">
      <c r="A298" s="80"/>
      <c r="B298" s="132"/>
      <c r="C298" s="133"/>
      <c r="D298" s="123"/>
      <c r="E298" s="124"/>
      <c r="F298" s="174"/>
      <c r="G298" s="125">
        <f t="shared" si="2"/>
        <v>18688357.420699857</v>
      </c>
    </row>
    <row r="299" spans="1:8" s="7" customFormat="1" ht="18" hidden="1" thickTop="1" thickBot="1" x14ac:dyDescent="0.25">
      <c r="A299" s="80"/>
      <c r="B299" s="132"/>
      <c r="C299" s="133"/>
      <c r="D299" s="123"/>
      <c r="E299" s="124"/>
      <c r="F299" s="174"/>
      <c r="G299" s="125">
        <f t="shared" si="2"/>
        <v>18688357.420699857</v>
      </c>
    </row>
    <row r="300" spans="1:8" ht="18" thickTop="1" thickBot="1" x14ac:dyDescent="0.25">
      <c r="A300" s="26"/>
      <c r="B300" s="190"/>
      <c r="C300" s="191"/>
      <c r="D300" s="191" t="s">
        <v>8</v>
      </c>
      <c r="E300" s="189">
        <f>SUM(E18:E299)</f>
        <v>90738262.430000022</v>
      </c>
      <c r="F300" s="202">
        <f>SUM(F18:F299)</f>
        <v>90158016.379999995</v>
      </c>
      <c r="G300" s="125">
        <f>G17+E300-F300</f>
        <v>18688357.420699865</v>
      </c>
      <c r="H300" s="28">
        <f>+G300-'[1]CTA. RECOLECTORA (010) y 3000'!$G$6120</f>
        <v>0</v>
      </c>
    </row>
    <row r="301" spans="1:8" ht="16.5" x14ac:dyDescent="0.2">
      <c r="A301" s="5"/>
      <c r="B301" s="134"/>
      <c r="C301" s="134"/>
      <c r="D301" s="134"/>
      <c r="E301" s="135"/>
      <c r="F301" s="203"/>
      <c r="G301" s="135"/>
    </row>
    <row r="302" spans="1:8" ht="16.5" x14ac:dyDescent="0.2">
      <c r="A302" s="5"/>
      <c r="B302" s="134"/>
      <c r="C302" s="136" t="s">
        <v>31</v>
      </c>
      <c r="D302" s="137"/>
      <c r="E302" s="138"/>
      <c r="F302" s="204"/>
      <c r="G302" s="135"/>
    </row>
    <row r="303" spans="1:8" ht="16.5" x14ac:dyDescent="0.2">
      <c r="A303" s="5"/>
      <c r="B303" s="134"/>
      <c r="C303" s="136" t="s">
        <v>33</v>
      </c>
      <c r="D303" s="137"/>
      <c r="E303" s="138"/>
      <c r="F303" s="204"/>
      <c r="G303" s="135"/>
    </row>
    <row r="304" spans="1:8" ht="16.5" x14ac:dyDescent="0.2">
      <c r="A304" s="5"/>
      <c r="B304" s="134"/>
      <c r="C304" s="136"/>
      <c r="D304" s="84" t="s">
        <v>37</v>
      </c>
      <c r="E304" s="136"/>
      <c r="G304" s="181"/>
    </row>
    <row r="305" spans="1:8" ht="16.5" x14ac:dyDescent="0.2">
      <c r="A305" s="5"/>
      <c r="B305" s="134"/>
      <c r="C305" s="137"/>
      <c r="D305" s="84" t="s">
        <v>31</v>
      </c>
      <c r="E305" s="85" t="s">
        <v>39</v>
      </c>
      <c r="G305" s="84" t="s">
        <v>38</v>
      </c>
    </row>
    <row r="306" spans="1:8" ht="16.5" x14ac:dyDescent="0.2">
      <c r="A306" s="5"/>
      <c r="B306" s="134"/>
      <c r="C306" s="137"/>
      <c r="D306" s="84" t="s">
        <v>33</v>
      </c>
      <c r="E306" s="84" t="s">
        <v>32</v>
      </c>
      <c r="G306" s="84" t="s">
        <v>36</v>
      </c>
    </row>
    <row r="307" spans="1:8" ht="16.5" x14ac:dyDescent="0.2">
      <c r="A307" s="5"/>
      <c r="B307" s="134"/>
      <c r="C307" s="137"/>
      <c r="D307" s="84" t="s">
        <v>34</v>
      </c>
      <c r="E307" s="84" t="s">
        <v>123</v>
      </c>
      <c r="G307" s="84" t="s">
        <v>43</v>
      </c>
    </row>
    <row r="308" spans="1:8" ht="16.5" x14ac:dyDescent="0.2">
      <c r="A308" s="5"/>
      <c r="B308" s="134"/>
      <c r="C308" s="137"/>
      <c r="D308" s="138"/>
      <c r="E308" s="84" t="s">
        <v>35</v>
      </c>
      <c r="F308" s="203"/>
      <c r="G308" s="84" t="s">
        <v>125</v>
      </c>
      <c r="H308" s="25"/>
    </row>
    <row r="309" spans="1:8" ht="16.5" x14ac:dyDescent="0.2">
      <c r="A309" s="5"/>
      <c r="B309" s="134"/>
      <c r="C309" s="137"/>
      <c r="D309" s="138"/>
      <c r="F309" s="203"/>
      <c r="G309" s="135"/>
    </row>
    <row r="310" spans="1:8" ht="16.5" x14ac:dyDescent="0.2">
      <c r="A310" s="5"/>
      <c r="B310" s="134"/>
      <c r="C310" s="137"/>
      <c r="D310" s="138"/>
      <c r="F310" s="203"/>
      <c r="G310" s="135"/>
    </row>
    <row r="311" spans="1:8" ht="16.5" x14ac:dyDescent="0.2">
      <c r="A311" s="5"/>
      <c r="B311" s="134"/>
      <c r="C311" s="137"/>
      <c r="D311" s="138"/>
      <c r="F311" s="203"/>
      <c r="G311" s="135"/>
    </row>
    <row r="312" spans="1:8" ht="16.5" x14ac:dyDescent="0.2">
      <c r="A312" s="5"/>
      <c r="B312" s="134"/>
      <c r="C312" s="134"/>
      <c r="F312" s="203"/>
      <c r="G312" s="135"/>
    </row>
    <row r="313" spans="1:8" ht="16.5" x14ac:dyDescent="0.2">
      <c r="A313" s="5"/>
      <c r="B313" s="134"/>
      <c r="C313" s="134"/>
      <c r="E313" s="138"/>
      <c r="F313" s="203"/>
      <c r="G313" s="135"/>
    </row>
    <row r="314" spans="1:8" ht="16.5" x14ac:dyDescent="0.2">
      <c r="A314" s="5"/>
      <c r="B314" s="5"/>
      <c r="C314" s="5"/>
      <c r="F314" s="206"/>
      <c r="G314" s="8"/>
    </row>
    <row r="315" spans="1:8" ht="16.5" x14ac:dyDescent="0.2">
      <c r="A315" s="5"/>
      <c r="B315" s="5"/>
      <c r="C315" s="5"/>
      <c r="F315" s="206"/>
      <c r="G315" s="8"/>
    </row>
    <row r="316" spans="1:8" ht="16.5" x14ac:dyDescent="0.2">
      <c r="A316" s="5"/>
      <c r="B316" s="5"/>
      <c r="C316" s="5"/>
      <c r="E316" s="8"/>
      <c r="F316" s="206"/>
      <c r="G316" s="8"/>
    </row>
    <row r="317" spans="1:8" x14ac:dyDescent="0.2">
      <c r="A317" s="9"/>
      <c r="B317" s="9"/>
      <c r="C317" s="9"/>
      <c r="D317" s="9"/>
      <c r="E317" s="9"/>
      <c r="F317" s="207"/>
      <c r="G317" s="9"/>
    </row>
    <row r="318" spans="1:8" x14ac:dyDescent="0.2">
      <c r="A318" s="9"/>
      <c r="B318" s="9"/>
      <c r="C318" s="9"/>
      <c r="D318" s="9"/>
      <c r="E318" s="9"/>
      <c r="F318" s="207"/>
      <c r="G318" s="9"/>
    </row>
    <row r="319" spans="1:8" x14ac:dyDescent="0.2">
      <c r="A319" s="9"/>
      <c r="B319" s="9"/>
      <c r="C319" s="9"/>
      <c r="D319" s="9"/>
      <c r="E319" s="9"/>
      <c r="F319" s="207"/>
      <c r="G319" s="9"/>
    </row>
    <row r="338" spans="1:1" ht="13.5" thickBot="1" x14ac:dyDescent="0.25"/>
    <row r="339" spans="1:1" ht="15" x14ac:dyDescent="0.2">
      <c r="A339" s="2"/>
    </row>
  </sheetData>
  <autoFilter ref="B1:H339"/>
  <mergeCells count="9">
    <mergeCell ref="A5:G5"/>
    <mergeCell ref="B14:F14"/>
    <mergeCell ref="B13:G13"/>
    <mergeCell ref="A13:A16"/>
    <mergeCell ref="B15:F15"/>
    <mergeCell ref="A6:G6"/>
    <mergeCell ref="A7:G7"/>
    <mergeCell ref="A8:G8"/>
    <mergeCell ref="A9:G9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scale="50" fitToHeight="0" orientation="portrait" r:id="rId1"/>
  <headerFooter alignWithMargins="0">
    <oddFooter>Página &amp;P</oddFooter>
  </headerFooter>
  <rowBreaks count="4" manualBreakCount="4">
    <brk id="68" max="6" man="1"/>
    <brk id="130" max="6" man="1"/>
    <brk id="194" max="6" man="1"/>
    <brk id="257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rgb="FFFFC000"/>
  </sheetPr>
  <dimension ref="A1:CQ231"/>
  <sheetViews>
    <sheetView view="pageBreakPreview" topLeftCell="B1" zoomScale="60" zoomScaleNormal="80" workbookViewId="0">
      <selection activeCell="F193" sqref="F193"/>
    </sheetView>
  </sheetViews>
  <sheetFormatPr baseColWidth="10" defaultColWidth="9.140625" defaultRowHeight="12.75" x14ac:dyDescent="0.2"/>
  <cols>
    <col min="1" max="1" width="0" style="11" hidden="1" customWidth="1"/>
    <col min="2" max="2" width="1.5703125" style="11" customWidth="1"/>
    <col min="3" max="3" width="3.7109375" style="1" customWidth="1"/>
    <col min="4" max="4" width="17.42578125" style="1" customWidth="1"/>
    <col min="5" max="5" width="16" style="188" customWidth="1"/>
    <col min="6" max="6" width="46.7109375" style="1" customWidth="1"/>
    <col min="7" max="7" width="20" style="1" customWidth="1"/>
    <col min="8" max="8" width="19.7109375" style="1" customWidth="1"/>
    <col min="9" max="9" width="23.5703125" style="1" customWidth="1"/>
    <col min="10" max="10" width="19.42578125" style="11" bestFit="1" customWidth="1"/>
    <col min="11" max="13" width="9.140625" style="11"/>
    <col min="14" max="16384" width="9.140625" style="1"/>
  </cols>
  <sheetData>
    <row r="1" spans="1:13" s="11" customFormat="1" ht="15" customHeight="1" x14ac:dyDescent="0.2">
      <c r="E1" s="183"/>
    </row>
    <row r="2" spans="1:13" s="11" customFormat="1" x14ac:dyDescent="0.2">
      <c r="E2" s="183"/>
    </row>
    <row r="3" spans="1:13" s="14" customFormat="1" ht="12" customHeight="1" x14ac:dyDescent="0.2">
      <c r="E3" s="184"/>
    </row>
    <row r="4" spans="1:13" s="15" customFormat="1" ht="18" customHeight="1" x14ac:dyDescent="0.3">
      <c r="B4" s="16"/>
      <c r="C4" s="16"/>
      <c r="D4" s="12"/>
      <c r="E4" s="185"/>
      <c r="F4" s="16"/>
      <c r="G4" s="16"/>
      <c r="H4" s="16"/>
      <c r="I4" s="16"/>
      <c r="J4" s="16"/>
      <c r="K4" s="16"/>
    </row>
    <row r="5" spans="1:13" s="13" customFormat="1" ht="18" customHeight="1" x14ac:dyDescent="0.2">
      <c r="A5" s="13" t="s">
        <v>9</v>
      </c>
      <c r="E5" s="12"/>
    </row>
    <row r="6" spans="1:13" s="15" customFormat="1" ht="15" customHeight="1" x14ac:dyDescent="0.3">
      <c r="B6" s="13"/>
      <c r="C6" s="210" t="s">
        <v>10</v>
      </c>
      <c r="D6" s="210"/>
      <c r="E6" s="210"/>
      <c r="F6" s="210"/>
      <c r="G6" s="210"/>
      <c r="H6" s="210"/>
      <c r="I6" s="210"/>
      <c r="J6" s="16"/>
      <c r="K6" s="16"/>
    </row>
    <row r="7" spans="1:13" s="14" customFormat="1" ht="18.75" x14ac:dyDescent="0.2">
      <c r="B7" s="18"/>
      <c r="C7" s="216" t="s">
        <v>19</v>
      </c>
      <c r="D7" s="216"/>
      <c r="E7" s="216"/>
      <c r="F7" s="216"/>
      <c r="G7" s="216"/>
      <c r="H7" s="216"/>
      <c r="I7" s="216"/>
    </row>
    <row r="8" spans="1:13" s="17" customFormat="1" ht="21" customHeight="1" x14ac:dyDescent="0.2">
      <c r="B8" s="18"/>
      <c r="C8" s="216" t="s">
        <v>3</v>
      </c>
      <c r="D8" s="216"/>
      <c r="E8" s="216"/>
      <c r="F8" s="216"/>
      <c r="G8" s="216"/>
      <c r="H8" s="216"/>
      <c r="I8" s="216"/>
    </row>
    <row r="9" spans="1:13" s="14" customFormat="1" ht="18.75" x14ac:dyDescent="0.2">
      <c r="C9" s="217" t="s">
        <v>64</v>
      </c>
      <c r="D9" s="217"/>
      <c r="E9" s="217"/>
      <c r="F9" s="217"/>
      <c r="G9" s="217"/>
      <c r="H9" s="217"/>
      <c r="I9" s="217"/>
    </row>
    <row r="10" spans="1:13" s="11" customFormat="1" ht="19.5" customHeight="1" thickBot="1" x14ac:dyDescent="0.25">
      <c r="E10" s="183"/>
    </row>
    <row r="11" spans="1:13" s="3" customFormat="1" ht="28.5" customHeight="1" thickTop="1" thickBot="1" x14ac:dyDescent="0.25">
      <c r="A11" s="7"/>
      <c r="B11" s="7"/>
      <c r="C11" s="215"/>
      <c r="D11" s="212" t="s">
        <v>17</v>
      </c>
      <c r="E11" s="212"/>
      <c r="F11" s="212"/>
      <c r="G11" s="212"/>
      <c r="H11" s="212"/>
      <c r="I11" s="212"/>
      <c r="J11" s="7"/>
      <c r="K11" s="7"/>
      <c r="L11" s="7"/>
      <c r="M11" s="7"/>
    </row>
    <row r="12" spans="1:13" s="3" customFormat="1" ht="18" customHeight="1" thickTop="1" thickBot="1" x14ac:dyDescent="0.25">
      <c r="A12" s="7"/>
      <c r="B12" s="7"/>
      <c r="C12" s="215"/>
      <c r="D12" s="211" t="s">
        <v>7</v>
      </c>
      <c r="E12" s="211"/>
      <c r="F12" s="211"/>
      <c r="G12" s="211"/>
      <c r="H12" s="211"/>
      <c r="I12" s="52">
        <f>+'[1]CTA. RECOLECTORA AUXILIAR 3001'!$J$4185</f>
        <v>-39339005.927999958</v>
      </c>
      <c r="J12" s="7"/>
      <c r="K12" s="7"/>
      <c r="L12" s="7"/>
      <c r="M12" s="7"/>
    </row>
    <row r="13" spans="1:13" s="3" customFormat="1" ht="33" customHeight="1" thickTop="1" thickBot="1" x14ac:dyDescent="0.25">
      <c r="A13" s="7"/>
      <c r="B13" s="7"/>
      <c r="C13" s="215"/>
      <c r="D13" s="63" t="s">
        <v>4</v>
      </c>
      <c r="E13" s="182" t="s">
        <v>5</v>
      </c>
      <c r="F13" s="63" t="s">
        <v>6</v>
      </c>
      <c r="G13" s="63" t="s">
        <v>0</v>
      </c>
      <c r="H13" s="63" t="s">
        <v>1</v>
      </c>
      <c r="I13" s="63" t="s">
        <v>2</v>
      </c>
      <c r="J13" s="7"/>
      <c r="K13" s="7"/>
      <c r="L13" s="7"/>
      <c r="M13" s="7"/>
    </row>
    <row r="14" spans="1:13" s="10" customFormat="1" ht="29.25" customHeight="1" thickTop="1" thickBot="1" x14ac:dyDescent="0.25">
      <c r="C14" s="154"/>
      <c r="D14" s="155"/>
      <c r="E14" s="186"/>
      <c r="F14" s="148">
        <v>45291</v>
      </c>
      <c r="G14" s="156"/>
      <c r="H14" s="157">
        <v>0</v>
      </c>
      <c r="I14" s="62">
        <f>+I12</f>
        <v>-39339005.927999958</v>
      </c>
    </row>
    <row r="15" spans="1:13" s="27" customFormat="1" ht="31.5" customHeight="1" thickTop="1" thickBot="1" x14ac:dyDescent="0.25">
      <c r="C15" s="64"/>
      <c r="D15" s="66">
        <v>45294</v>
      </c>
      <c r="E15" s="67"/>
      <c r="F15" s="103" t="s">
        <v>23</v>
      </c>
      <c r="G15" s="107">
        <v>679320.87</v>
      </c>
      <c r="H15" s="107"/>
      <c r="I15" s="46">
        <f>I14+G15-H15</f>
        <v>-38659685.057999961</v>
      </c>
    </row>
    <row r="16" spans="1:13" s="27" customFormat="1" ht="31.5" customHeight="1" thickTop="1" thickBot="1" x14ac:dyDescent="0.25">
      <c r="C16" s="144"/>
      <c r="D16" s="66">
        <v>45295</v>
      </c>
      <c r="E16" s="67"/>
      <c r="F16" s="103" t="s">
        <v>23</v>
      </c>
      <c r="G16" s="107">
        <v>11460676.880000001</v>
      </c>
      <c r="H16" s="107"/>
      <c r="I16" s="46">
        <f t="shared" ref="I16:I79" si="0">I15+G16-H16</f>
        <v>-27199008.177999958</v>
      </c>
    </row>
    <row r="17" spans="3:9" s="27" customFormat="1" ht="24.75" customHeight="1" thickTop="1" thickBot="1" x14ac:dyDescent="0.25">
      <c r="C17" s="65"/>
      <c r="D17" s="66">
        <v>45296</v>
      </c>
      <c r="E17" s="70"/>
      <c r="F17" s="103" t="s">
        <v>23</v>
      </c>
      <c r="G17" s="108">
        <v>808452.77</v>
      </c>
      <c r="H17" s="108"/>
      <c r="I17" s="46">
        <f t="shared" si="0"/>
        <v>-26390555.407999959</v>
      </c>
    </row>
    <row r="18" spans="3:9" s="27" customFormat="1" ht="30" thickTop="1" thickBot="1" x14ac:dyDescent="0.25">
      <c r="C18" s="65"/>
      <c r="D18" s="66">
        <v>45299</v>
      </c>
      <c r="E18" s="67"/>
      <c r="F18" s="103" t="s">
        <v>23</v>
      </c>
      <c r="G18" s="108">
        <v>451557.07</v>
      </c>
      <c r="H18" s="105"/>
      <c r="I18" s="46">
        <f t="shared" si="0"/>
        <v>-25938998.337999959</v>
      </c>
    </row>
    <row r="19" spans="3:9" s="27" customFormat="1" ht="30" thickTop="1" thickBot="1" x14ac:dyDescent="0.25">
      <c r="C19" s="65"/>
      <c r="D19" s="66">
        <v>45299</v>
      </c>
      <c r="E19" s="70"/>
      <c r="F19" s="103" t="s">
        <v>23</v>
      </c>
      <c r="G19" s="108">
        <v>1120685.48</v>
      </c>
      <c r="H19" s="105"/>
      <c r="I19" s="46">
        <f t="shared" si="0"/>
        <v>-24818312.857999958</v>
      </c>
    </row>
    <row r="20" spans="3:9" s="27" customFormat="1" ht="30" thickTop="1" thickBot="1" x14ac:dyDescent="0.25">
      <c r="C20" s="65"/>
      <c r="D20" s="66">
        <v>45300</v>
      </c>
      <c r="E20" s="67"/>
      <c r="F20" s="103" t="s">
        <v>23</v>
      </c>
      <c r="G20" s="108">
        <v>911988.85</v>
      </c>
      <c r="H20" s="105"/>
      <c r="I20" s="46">
        <f t="shared" si="0"/>
        <v>-23906324.007999957</v>
      </c>
    </row>
    <row r="21" spans="3:9" s="27" customFormat="1" ht="30" thickTop="1" thickBot="1" x14ac:dyDescent="0.25">
      <c r="C21" s="65"/>
      <c r="D21" s="66">
        <v>45301</v>
      </c>
      <c r="E21" s="70"/>
      <c r="F21" s="103" t="s">
        <v>23</v>
      </c>
      <c r="G21" s="108">
        <v>17348009.850000001</v>
      </c>
      <c r="H21" s="105"/>
      <c r="I21" s="46">
        <f t="shared" si="0"/>
        <v>-6558314.1579999551</v>
      </c>
    </row>
    <row r="22" spans="3:9" s="27" customFormat="1" ht="30" thickTop="1" thickBot="1" x14ac:dyDescent="0.25">
      <c r="C22" s="65"/>
      <c r="D22" s="66">
        <v>45306</v>
      </c>
      <c r="E22" s="67">
        <v>9250</v>
      </c>
      <c r="F22" s="103" t="s">
        <v>16</v>
      </c>
      <c r="G22" s="108"/>
      <c r="H22" s="105">
        <v>5468.527000000001</v>
      </c>
      <c r="I22" s="46">
        <f t="shared" si="0"/>
        <v>-6563782.6849999549</v>
      </c>
    </row>
    <row r="23" spans="3:9" s="27" customFormat="1" ht="18" thickTop="1" thickBot="1" x14ac:dyDescent="0.25">
      <c r="C23" s="65"/>
      <c r="D23" s="66">
        <v>45306</v>
      </c>
      <c r="E23" s="70">
        <v>9250</v>
      </c>
      <c r="F23" s="103" t="s">
        <v>96</v>
      </c>
      <c r="G23" s="108"/>
      <c r="H23" s="105">
        <v>121401.303</v>
      </c>
      <c r="I23" s="46">
        <f t="shared" si="0"/>
        <v>-6685183.9879999552</v>
      </c>
    </row>
    <row r="24" spans="3:9" s="27" customFormat="1" ht="30" thickTop="1" thickBot="1" x14ac:dyDescent="0.25">
      <c r="C24" s="65"/>
      <c r="D24" s="66">
        <v>45306</v>
      </c>
      <c r="E24" s="67">
        <v>9251</v>
      </c>
      <c r="F24" s="103" t="s">
        <v>16</v>
      </c>
      <c r="G24" s="108"/>
      <c r="H24" s="105">
        <v>12418.85</v>
      </c>
      <c r="I24" s="46">
        <f t="shared" si="0"/>
        <v>-6697602.8379999548</v>
      </c>
    </row>
    <row r="25" spans="3:9" s="27" customFormat="1" ht="18" thickTop="1" thickBot="1" x14ac:dyDescent="0.25">
      <c r="C25" s="65"/>
      <c r="D25" s="66">
        <v>45306</v>
      </c>
      <c r="E25" s="70">
        <v>9251</v>
      </c>
      <c r="F25" s="103" t="s">
        <v>97</v>
      </c>
      <c r="G25" s="108"/>
      <c r="H25" s="104">
        <v>235958.15</v>
      </c>
      <c r="I25" s="46">
        <f t="shared" si="0"/>
        <v>-6933560.9879999552</v>
      </c>
    </row>
    <row r="26" spans="3:9" s="27" customFormat="1" ht="30" thickTop="1" thickBot="1" x14ac:dyDescent="0.25">
      <c r="C26" s="65"/>
      <c r="D26" s="66">
        <v>45306</v>
      </c>
      <c r="E26" s="70">
        <v>9252</v>
      </c>
      <c r="F26" s="103" t="s">
        <v>16</v>
      </c>
      <c r="G26" s="108"/>
      <c r="H26" s="104">
        <v>4675</v>
      </c>
      <c r="I26" s="46">
        <f t="shared" si="0"/>
        <v>-6938235.9879999552</v>
      </c>
    </row>
    <row r="27" spans="3:9" s="27" customFormat="1" ht="18" thickTop="1" thickBot="1" x14ac:dyDescent="0.25">
      <c r="C27" s="65"/>
      <c r="D27" s="66">
        <v>45306</v>
      </c>
      <c r="E27" s="67">
        <v>9252</v>
      </c>
      <c r="F27" s="103" t="s">
        <v>97</v>
      </c>
      <c r="G27" s="108"/>
      <c r="H27" s="105">
        <v>88825</v>
      </c>
      <c r="I27" s="46">
        <f t="shared" si="0"/>
        <v>-7027060.9879999552</v>
      </c>
    </row>
    <row r="28" spans="3:9" s="27" customFormat="1" ht="18" thickTop="1" thickBot="1" x14ac:dyDescent="0.25">
      <c r="C28" s="65"/>
      <c r="D28" s="66">
        <v>45306</v>
      </c>
      <c r="E28" s="67">
        <v>9253</v>
      </c>
      <c r="F28" s="103" t="s">
        <v>98</v>
      </c>
      <c r="G28" s="108"/>
      <c r="H28" s="105">
        <v>223743.2</v>
      </c>
      <c r="I28" s="46">
        <f t="shared" si="0"/>
        <v>-7250804.1879999554</v>
      </c>
    </row>
    <row r="29" spans="3:9" s="27" customFormat="1" ht="30" thickTop="1" thickBot="1" x14ac:dyDescent="0.25">
      <c r="C29" s="65"/>
      <c r="D29" s="66">
        <v>45306</v>
      </c>
      <c r="E29" s="70">
        <v>9254</v>
      </c>
      <c r="F29" s="103" t="s">
        <v>16</v>
      </c>
      <c r="G29" s="108"/>
      <c r="H29" s="105">
        <v>1881.9</v>
      </c>
      <c r="I29" s="46">
        <f t="shared" si="0"/>
        <v>-7252686.0879999558</v>
      </c>
    </row>
    <row r="30" spans="3:9" s="27" customFormat="1" ht="18" thickTop="1" thickBot="1" x14ac:dyDescent="0.25">
      <c r="C30" s="65"/>
      <c r="D30" s="66">
        <v>45306</v>
      </c>
      <c r="E30" s="70">
        <v>9254</v>
      </c>
      <c r="F30" s="103" t="s">
        <v>99</v>
      </c>
      <c r="G30" s="108"/>
      <c r="H30" s="105">
        <v>35756.1</v>
      </c>
      <c r="I30" s="46">
        <f t="shared" si="0"/>
        <v>-7288442.1879999554</v>
      </c>
    </row>
    <row r="31" spans="3:9" s="27" customFormat="1" ht="30" thickTop="1" thickBot="1" x14ac:dyDescent="0.25">
      <c r="C31" s="65"/>
      <c r="D31" s="66">
        <v>45310</v>
      </c>
      <c r="E31" s="67"/>
      <c r="F31" s="103" t="s">
        <v>23</v>
      </c>
      <c r="G31" s="109">
        <v>24792552</v>
      </c>
      <c r="H31" s="105"/>
      <c r="I31" s="46">
        <f t="shared" si="0"/>
        <v>17504109.812000044</v>
      </c>
    </row>
    <row r="32" spans="3:9" s="27" customFormat="1" ht="30" thickTop="1" thickBot="1" x14ac:dyDescent="0.25">
      <c r="C32" s="65"/>
      <c r="D32" s="66">
        <v>45310</v>
      </c>
      <c r="E32" s="70">
        <v>9255</v>
      </c>
      <c r="F32" s="68" t="s">
        <v>16</v>
      </c>
      <c r="G32" s="106"/>
      <c r="H32" s="83">
        <v>342332.80000000005</v>
      </c>
      <c r="I32" s="46">
        <f t="shared" si="0"/>
        <v>17161777.012000043</v>
      </c>
    </row>
    <row r="33" spans="3:9" s="27" customFormat="1" ht="18" thickTop="1" thickBot="1" x14ac:dyDescent="0.25">
      <c r="C33" s="65"/>
      <c r="D33" s="66">
        <v>45310</v>
      </c>
      <c r="E33" s="67">
        <v>9255</v>
      </c>
      <c r="F33" s="68" t="s">
        <v>100</v>
      </c>
      <c r="G33" s="83"/>
      <c r="H33" s="83">
        <v>6504323.1999999993</v>
      </c>
      <c r="I33" s="46">
        <f t="shared" si="0"/>
        <v>10657453.812000044</v>
      </c>
    </row>
    <row r="34" spans="3:9" s="27" customFormat="1" ht="30" thickTop="1" thickBot="1" x14ac:dyDescent="0.25">
      <c r="C34" s="65"/>
      <c r="D34" s="66">
        <v>45310</v>
      </c>
      <c r="E34" s="70">
        <v>9256</v>
      </c>
      <c r="F34" s="68" t="s">
        <v>16</v>
      </c>
      <c r="G34" s="83"/>
      <c r="H34" s="83">
        <v>806269.70500000007</v>
      </c>
      <c r="I34" s="46">
        <f t="shared" si="0"/>
        <v>9851184.1070000436</v>
      </c>
    </row>
    <row r="35" spans="3:9" s="27" customFormat="1" ht="18" thickTop="1" thickBot="1" x14ac:dyDescent="0.25">
      <c r="C35" s="65"/>
      <c r="D35" s="66">
        <v>45310</v>
      </c>
      <c r="E35" s="67">
        <v>9256</v>
      </c>
      <c r="F35" s="68" t="s">
        <v>101</v>
      </c>
      <c r="G35" s="83"/>
      <c r="H35" s="83">
        <v>15319124.390000001</v>
      </c>
      <c r="I35" s="46">
        <f t="shared" si="0"/>
        <v>-5467940.282999957</v>
      </c>
    </row>
    <row r="36" spans="3:9" s="27" customFormat="1" ht="30" thickTop="1" thickBot="1" x14ac:dyDescent="0.25">
      <c r="C36" s="65"/>
      <c r="D36" s="66">
        <v>45310</v>
      </c>
      <c r="E36" s="70">
        <v>0</v>
      </c>
      <c r="F36" s="68" t="s">
        <v>16</v>
      </c>
      <c r="G36" s="83"/>
      <c r="H36" s="83">
        <v>200137.5</v>
      </c>
      <c r="I36" s="46">
        <f t="shared" si="0"/>
        <v>-5668077.782999957</v>
      </c>
    </row>
    <row r="37" spans="3:9" s="27" customFormat="1" ht="18" thickTop="1" thickBot="1" x14ac:dyDescent="0.25">
      <c r="C37" s="65"/>
      <c r="D37" s="66">
        <v>45310</v>
      </c>
      <c r="E37" s="67"/>
      <c r="F37" s="68" t="s">
        <v>102</v>
      </c>
      <c r="G37" s="83"/>
      <c r="H37" s="83">
        <v>3802612.5</v>
      </c>
      <c r="I37" s="46">
        <f t="shared" si="0"/>
        <v>-9470690.282999957</v>
      </c>
    </row>
    <row r="38" spans="3:9" s="27" customFormat="1" ht="30" thickTop="1" thickBot="1" x14ac:dyDescent="0.25">
      <c r="C38" s="65"/>
      <c r="D38" s="66">
        <v>45310</v>
      </c>
      <c r="E38" s="70">
        <v>0</v>
      </c>
      <c r="F38" s="68" t="s">
        <v>16</v>
      </c>
      <c r="G38" s="83"/>
      <c r="H38" s="69">
        <v>329267.77350000001</v>
      </c>
      <c r="I38" s="46">
        <f t="shared" si="0"/>
        <v>-9799958.0564999562</v>
      </c>
    </row>
    <row r="39" spans="3:9" s="27" customFormat="1" ht="18" thickTop="1" thickBot="1" x14ac:dyDescent="0.25">
      <c r="C39" s="65"/>
      <c r="D39" s="66">
        <v>45310</v>
      </c>
      <c r="E39" s="67"/>
      <c r="F39" s="68" t="s">
        <v>46</v>
      </c>
      <c r="G39" s="83"/>
      <c r="H39" s="69">
        <v>6256087.6964999996</v>
      </c>
      <c r="I39" s="46">
        <f t="shared" si="0"/>
        <v>-16056045.752999956</v>
      </c>
    </row>
    <row r="40" spans="3:9" s="27" customFormat="1" ht="30" thickTop="1" thickBot="1" x14ac:dyDescent="0.25">
      <c r="C40" s="65"/>
      <c r="D40" s="66">
        <v>45310</v>
      </c>
      <c r="E40" s="70">
        <v>0</v>
      </c>
      <c r="F40" s="68" t="s">
        <v>16</v>
      </c>
      <c r="G40" s="83"/>
      <c r="H40" s="69">
        <v>28063.75</v>
      </c>
      <c r="I40" s="46">
        <f t="shared" si="0"/>
        <v>-16084109.502999956</v>
      </c>
    </row>
    <row r="41" spans="3:9" s="27" customFormat="1" ht="30" thickTop="1" thickBot="1" x14ac:dyDescent="0.25">
      <c r="C41" s="65"/>
      <c r="D41" s="66">
        <v>45310</v>
      </c>
      <c r="E41" s="67"/>
      <c r="F41" s="68" t="s">
        <v>103</v>
      </c>
      <c r="G41" s="83"/>
      <c r="H41" s="69">
        <v>634240.75</v>
      </c>
      <c r="I41" s="46">
        <f t="shared" si="0"/>
        <v>-16718350.252999956</v>
      </c>
    </row>
    <row r="42" spans="3:9" s="27" customFormat="1" ht="30" thickTop="1" thickBot="1" x14ac:dyDescent="0.25">
      <c r="C42" s="65"/>
      <c r="D42" s="66">
        <v>45313</v>
      </c>
      <c r="E42" s="70">
        <v>9260</v>
      </c>
      <c r="F42" s="68" t="s">
        <v>16</v>
      </c>
      <c r="G42" s="83"/>
      <c r="H42" s="69">
        <v>142312.5</v>
      </c>
      <c r="I42" s="46">
        <f t="shared" si="0"/>
        <v>-16860662.752999954</v>
      </c>
    </row>
    <row r="43" spans="3:9" s="27" customFormat="1" ht="35.25" customHeight="1" thickTop="1" thickBot="1" x14ac:dyDescent="0.25">
      <c r="C43" s="65"/>
      <c r="D43" s="66">
        <v>45313</v>
      </c>
      <c r="E43" s="70">
        <v>9260</v>
      </c>
      <c r="F43" s="68" t="s">
        <v>49</v>
      </c>
      <c r="G43" s="83"/>
      <c r="H43" s="69">
        <v>153697.5</v>
      </c>
      <c r="I43" s="46">
        <f t="shared" si="0"/>
        <v>-17014360.252999954</v>
      </c>
    </row>
    <row r="44" spans="3:9" s="27" customFormat="1" ht="18" thickTop="1" thickBot="1" x14ac:dyDescent="0.25">
      <c r="C44" s="65"/>
      <c r="D44" s="66">
        <v>45313</v>
      </c>
      <c r="E44" s="70">
        <v>9260</v>
      </c>
      <c r="F44" s="68" t="s">
        <v>104</v>
      </c>
      <c r="G44" s="83"/>
      <c r="H44" s="69">
        <v>3062565</v>
      </c>
      <c r="I44" s="46">
        <f t="shared" si="0"/>
        <v>-20076925.252999954</v>
      </c>
    </row>
    <row r="45" spans="3:9" s="27" customFormat="1" ht="30" thickTop="1" thickBot="1" x14ac:dyDescent="0.25">
      <c r="C45" s="65"/>
      <c r="D45" s="66">
        <v>45313</v>
      </c>
      <c r="E45" s="70">
        <v>9261</v>
      </c>
      <c r="F45" s="68" t="s">
        <v>16</v>
      </c>
      <c r="G45" s="83"/>
      <c r="H45" s="69">
        <v>3075.5</v>
      </c>
      <c r="I45" s="46">
        <f t="shared" si="0"/>
        <v>-20080000.752999954</v>
      </c>
    </row>
    <row r="46" spans="3:9" s="27" customFormat="1" ht="18" thickTop="1" thickBot="1" x14ac:dyDescent="0.25">
      <c r="C46" s="65"/>
      <c r="D46" s="66">
        <v>45313</v>
      </c>
      <c r="E46" s="70">
        <v>9261</v>
      </c>
      <c r="F46" s="68" t="s">
        <v>105</v>
      </c>
      <c r="G46" s="83"/>
      <c r="H46" s="69">
        <v>69506.3</v>
      </c>
      <c r="I46" s="46">
        <f t="shared" si="0"/>
        <v>-20149507.052999955</v>
      </c>
    </row>
    <row r="47" spans="3:9" s="27" customFormat="1" ht="30" thickTop="1" thickBot="1" x14ac:dyDescent="0.25">
      <c r="C47" s="65"/>
      <c r="D47" s="66">
        <v>45313</v>
      </c>
      <c r="E47" s="70">
        <v>9262</v>
      </c>
      <c r="F47" s="68" t="s">
        <v>47</v>
      </c>
      <c r="G47" s="83"/>
      <c r="H47" s="69">
        <v>40323.56</v>
      </c>
      <c r="I47" s="46">
        <f t="shared" si="0"/>
        <v>-20189830.612999953</v>
      </c>
    </row>
    <row r="48" spans="3:9" s="27" customFormat="1" ht="30" thickTop="1" thickBot="1" x14ac:dyDescent="0.25">
      <c r="C48" s="65"/>
      <c r="D48" s="66">
        <v>45313</v>
      </c>
      <c r="E48" s="70">
        <v>9262</v>
      </c>
      <c r="F48" s="68" t="s">
        <v>106</v>
      </c>
      <c r="G48" s="83"/>
      <c r="H48" s="69">
        <v>309607.86</v>
      </c>
      <c r="I48" s="46">
        <f t="shared" si="0"/>
        <v>-20499438.472999953</v>
      </c>
    </row>
    <row r="49" spans="3:9" s="27" customFormat="1" ht="30" thickTop="1" thickBot="1" x14ac:dyDescent="0.25">
      <c r="C49" s="65"/>
      <c r="D49" s="66">
        <v>45313</v>
      </c>
      <c r="E49" s="70">
        <v>9263</v>
      </c>
      <c r="F49" s="68" t="s">
        <v>47</v>
      </c>
      <c r="G49" s="83"/>
      <c r="H49" s="69">
        <v>453718.31</v>
      </c>
      <c r="I49" s="46">
        <f t="shared" si="0"/>
        <v>-20953156.782999951</v>
      </c>
    </row>
    <row r="50" spans="3:9" s="27" customFormat="1" ht="30" thickTop="1" thickBot="1" x14ac:dyDescent="0.25">
      <c r="C50" s="65"/>
      <c r="D50" s="66">
        <v>45313</v>
      </c>
      <c r="E50" s="70">
        <v>9263</v>
      </c>
      <c r="F50" s="68" t="s">
        <v>107</v>
      </c>
      <c r="G50" s="83"/>
      <c r="H50" s="69">
        <v>17371871.18</v>
      </c>
      <c r="I50" s="46">
        <f t="shared" si="0"/>
        <v>-38325027.962999955</v>
      </c>
    </row>
    <row r="51" spans="3:9" s="27" customFormat="1" ht="30" thickTop="1" thickBot="1" x14ac:dyDescent="0.25">
      <c r="C51" s="65"/>
      <c r="D51" s="66">
        <v>45313</v>
      </c>
      <c r="E51" s="70">
        <v>9264</v>
      </c>
      <c r="F51" s="68" t="s">
        <v>47</v>
      </c>
      <c r="G51" s="83"/>
      <c r="H51" s="69">
        <v>71321.53</v>
      </c>
      <c r="I51" s="46">
        <f t="shared" si="0"/>
        <v>-38396349.492999956</v>
      </c>
    </row>
    <row r="52" spans="3:9" s="27" customFormat="1" ht="30" thickTop="1" thickBot="1" x14ac:dyDescent="0.25">
      <c r="C52" s="65"/>
      <c r="D52" s="66">
        <v>45313</v>
      </c>
      <c r="E52" s="70">
        <v>9264</v>
      </c>
      <c r="F52" s="68" t="s">
        <v>108</v>
      </c>
      <c r="G52" s="83"/>
      <c r="H52" s="69">
        <v>641893.9</v>
      </c>
      <c r="I52" s="46">
        <f t="shared" si="0"/>
        <v>-39038243.392999955</v>
      </c>
    </row>
    <row r="53" spans="3:9" s="27" customFormat="1" ht="30" thickTop="1" thickBot="1" x14ac:dyDescent="0.25">
      <c r="C53" s="65"/>
      <c r="D53" s="66">
        <v>45313</v>
      </c>
      <c r="E53" s="70">
        <v>9265</v>
      </c>
      <c r="F53" s="68" t="s">
        <v>47</v>
      </c>
      <c r="G53" s="83"/>
      <c r="H53" s="69">
        <v>590381.54</v>
      </c>
      <c r="I53" s="46">
        <f t="shared" si="0"/>
        <v>-39628624.932999954</v>
      </c>
    </row>
    <row r="54" spans="3:9" s="27" customFormat="1" ht="30" thickTop="1" thickBot="1" x14ac:dyDescent="0.25">
      <c r="C54" s="65"/>
      <c r="D54" s="66">
        <v>45313</v>
      </c>
      <c r="E54" s="70">
        <v>9265</v>
      </c>
      <c r="F54" s="68" t="s">
        <v>109</v>
      </c>
      <c r="G54" s="83"/>
      <c r="H54" s="69">
        <v>5313434.12</v>
      </c>
      <c r="I54" s="46">
        <f t="shared" si="0"/>
        <v>-44942059.052999951</v>
      </c>
    </row>
    <row r="55" spans="3:9" s="27" customFormat="1" ht="30" thickTop="1" thickBot="1" x14ac:dyDescent="0.25">
      <c r="C55" s="65"/>
      <c r="D55" s="66">
        <v>45315</v>
      </c>
      <c r="E55" s="70">
        <v>9272</v>
      </c>
      <c r="F55" s="68" t="s">
        <v>16</v>
      </c>
      <c r="G55" s="83"/>
      <c r="H55" s="69">
        <v>360524.46</v>
      </c>
      <c r="I55" s="46">
        <f t="shared" si="0"/>
        <v>-45302583.512999952</v>
      </c>
    </row>
    <row r="56" spans="3:9" s="27" customFormat="1" ht="18" thickTop="1" thickBot="1" x14ac:dyDescent="0.25">
      <c r="C56" s="65"/>
      <c r="D56" s="66">
        <v>45315</v>
      </c>
      <c r="E56" s="70">
        <v>9272</v>
      </c>
      <c r="F56" s="68" t="s">
        <v>110</v>
      </c>
      <c r="G56" s="83"/>
      <c r="H56" s="69">
        <v>6864751.54</v>
      </c>
      <c r="I56" s="46">
        <f t="shared" si="0"/>
        <v>-52167335.052999951</v>
      </c>
    </row>
    <row r="57" spans="3:9" s="27" customFormat="1" ht="30" thickTop="1" thickBot="1" x14ac:dyDescent="0.25">
      <c r="C57" s="65"/>
      <c r="D57" s="66">
        <v>45315</v>
      </c>
      <c r="E57" s="70">
        <v>9273</v>
      </c>
      <c r="F57" s="68" t="s">
        <v>16</v>
      </c>
      <c r="G57" s="83"/>
      <c r="H57" s="69">
        <v>487216.19699999999</v>
      </c>
      <c r="I57" s="46">
        <f t="shared" si="0"/>
        <v>-52654551.249999948</v>
      </c>
    </row>
    <row r="58" spans="3:9" s="27" customFormat="1" ht="18" thickTop="1" thickBot="1" x14ac:dyDescent="0.25">
      <c r="C58" s="65"/>
      <c r="D58" s="66">
        <v>45315</v>
      </c>
      <c r="E58" s="70">
        <v>9273</v>
      </c>
      <c r="F58" s="68" t="s">
        <v>101</v>
      </c>
      <c r="G58" s="83"/>
      <c r="H58" s="69">
        <v>9257107.7429999989</v>
      </c>
      <c r="I58" s="46">
        <f t="shared" si="0"/>
        <v>-61911658.992999949</v>
      </c>
    </row>
    <row r="59" spans="3:9" s="27" customFormat="1" ht="30" thickTop="1" thickBot="1" x14ac:dyDescent="0.25">
      <c r="C59" s="65"/>
      <c r="D59" s="66">
        <v>45316</v>
      </c>
      <c r="E59" s="70">
        <v>9274</v>
      </c>
      <c r="F59" s="68" t="s">
        <v>16</v>
      </c>
      <c r="G59" s="83"/>
      <c r="H59" s="69">
        <v>66650</v>
      </c>
      <c r="I59" s="46">
        <f t="shared" si="0"/>
        <v>-61978308.992999949</v>
      </c>
    </row>
    <row r="60" spans="3:9" s="27" customFormat="1" ht="18" thickTop="1" thickBot="1" x14ac:dyDescent="0.25">
      <c r="C60" s="65"/>
      <c r="D60" s="66">
        <v>45316</v>
      </c>
      <c r="E60" s="70">
        <v>9274</v>
      </c>
      <c r="F60" s="68" t="s">
        <v>111</v>
      </c>
      <c r="G60" s="83"/>
      <c r="H60" s="69">
        <v>1266350</v>
      </c>
      <c r="I60" s="46">
        <f t="shared" si="0"/>
        <v>-63244658.992999949</v>
      </c>
    </row>
    <row r="61" spans="3:9" s="27" customFormat="1" ht="30" thickTop="1" thickBot="1" x14ac:dyDescent="0.25">
      <c r="C61" s="65"/>
      <c r="D61" s="66">
        <v>45316</v>
      </c>
      <c r="E61" s="70">
        <v>9275</v>
      </c>
      <c r="F61" s="68" t="s">
        <v>16</v>
      </c>
      <c r="G61" s="83"/>
      <c r="H61" s="69">
        <v>85100</v>
      </c>
      <c r="I61" s="46">
        <f t="shared" si="0"/>
        <v>-63329758.992999949</v>
      </c>
    </row>
    <row r="62" spans="3:9" s="27" customFormat="1" ht="18" thickTop="1" thickBot="1" x14ac:dyDescent="0.25">
      <c r="C62" s="65"/>
      <c r="D62" s="66">
        <v>45316</v>
      </c>
      <c r="E62" s="70">
        <v>9275</v>
      </c>
      <c r="F62" s="68" t="s">
        <v>56</v>
      </c>
      <c r="G62" s="83"/>
      <c r="H62" s="69">
        <v>1616900</v>
      </c>
      <c r="I62" s="46">
        <f t="shared" si="0"/>
        <v>-64946658.992999949</v>
      </c>
    </row>
    <row r="63" spans="3:9" s="27" customFormat="1" ht="30" thickTop="1" thickBot="1" x14ac:dyDescent="0.25">
      <c r="C63" s="65"/>
      <c r="D63" s="66">
        <v>45316</v>
      </c>
      <c r="E63" s="70">
        <v>9276</v>
      </c>
      <c r="F63" s="68" t="s">
        <v>16</v>
      </c>
      <c r="G63" s="83"/>
      <c r="H63" s="69">
        <v>125712</v>
      </c>
      <c r="I63" s="46">
        <f t="shared" si="0"/>
        <v>-65072370.992999949</v>
      </c>
    </row>
    <row r="64" spans="3:9" s="27" customFormat="1" ht="18" thickTop="1" thickBot="1" x14ac:dyDescent="0.25">
      <c r="C64" s="65"/>
      <c r="D64" s="66">
        <v>45316</v>
      </c>
      <c r="E64" s="70">
        <v>9276</v>
      </c>
      <c r="F64" s="68" t="s">
        <v>46</v>
      </c>
      <c r="G64" s="83"/>
      <c r="H64" s="69">
        <v>2388528</v>
      </c>
      <c r="I64" s="46">
        <f t="shared" si="0"/>
        <v>-67460898.992999941</v>
      </c>
    </row>
    <row r="65" spans="3:9" s="27" customFormat="1" ht="30" thickTop="1" thickBot="1" x14ac:dyDescent="0.25">
      <c r="C65" s="65"/>
      <c r="D65" s="66">
        <v>45316</v>
      </c>
      <c r="E65" s="70">
        <v>9277</v>
      </c>
      <c r="F65" s="68" t="s">
        <v>16</v>
      </c>
      <c r="G65" s="83"/>
      <c r="H65" s="69">
        <v>129629.25</v>
      </c>
      <c r="I65" s="46">
        <f t="shared" si="0"/>
        <v>-67590528.242999941</v>
      </c>
    </row>
    <row r="66" spans="3:9" s="27" customFormat="1" ht="18" thickTop="1" thickBot="1" x14ac:dyDescent="0.25">
      <c r="C66" s="65"/>
      <c r="D66" s="66">
        <v>45316</v>
      </c>
      <c r="E66" s="70">
        <v>9277</v>
      </c>
      <c r="F66" s="68" t="s">
        <v>112</v>
      </c>
      <c r="G66" s="83"/>
      <c r="H66" s="69">
        <v>2462955.75</v>
      </c>
      <c r="I66" s="46">
        <f t="shared" si="0"/>
        <v>-70053483.992999941</v>
      </c>
    </row>
    <row r="67" spans="3:9" s="27" customFormat="1" ht="30" thickTop="1" thickBot="1" x14ac:dyDescent="0.25">
      <c r="C67" s="65"/>
      <c r="D67" s="66">
        <v>45316</v>
      </c>
      <c r="E67" s="70">
        <v>9278</v>
      </c>
      <c r="F67" s="68" t="s">
        <v>16</v>
      </c>
      <c r="G67" s="83"/>
      <c r="H67" s="69">
        <v>14300</v>
      </c>
      <c r="I67" s="46">
        <f t="shared" si="0"/>
        <v>-70067783.992999941</v>
      </c>
    </row>
    <row r="68" spans="3:9" s="27" customFormat="1" ht="30" thickTop="1" thickBot="1" x14ac:dyDescent="0.25">
      <c r="C68" s="65"/>
      <c r="D68" s="66">
        <v>45316</v>
      </c>
      <c r="E68" s="70">
        <v>9278</v>
      </c>
      <c r="F68" s="68" t="s">
        <v>113</v>
      </c>
      <c r="G68" s="83"/>
      <c r="H68" s="69">
        <v>271700</v>
      </c>
      <c r="I68" s="46">
        <f t="shared" si="0"/>
        <v>-70339483.992999941</v>
      </c>
    </row>
    <row r="69" spans="3:9" s="27" customFormat="1" ht="30" thickTop="1" thickBot="1" x14ac:dyDescent="0.25">
      <c r="C69" s="65"/>
      <c r="D69" s="66">
        <v>45316</v>
      </c>
      <c r="E69" s="70">
        <v>9279</v>
      </c>
      <c r="F69" s="68" t="s">
        <v>16</v>
      </c>
      <c r="G69" s="83"/>
      <c r="H69" s="69">
        <v>13687.932000000001</v>
      </c>
      <c r="I69" s="46">
        <f t="shared" si="0"/>
        <v>-70353171.924999937</v>
      </c>
    </row>
    <row r="70" spans="3:9" s="27" customFormat="1" ht="30" thickTop="1" thickBot="1" x14ac:dyDescent="0.25">
      <c r="C70" s="65"/>
      <c r="D70" s="66">
        <v>45316</v>
      </c>
      <c r="E70" s="70">
        <v>9279</v>
      </c>
      <c r="F70" s="68" t="s">
        <v>49</v>
      </c>
      <c r="G70" s="83"/>
      <c r="H70" s="69">
        <v>14782.965</v>
      </c>
      <c r="I70" s="46">
        <f t="shared" si="0"/>
        <v>-70367954.889999941</v>
      </c>
    </row>
    <row r="71" spans="3:9" s="27" customFormat="1" ht="18" thickTop="1" thickBot="1" x14ac:dyDescent="0.25">
      <c r="C71" s="65"/>
      <c r="D71" s="66">
        <v>45316</v>
      </c>
      <c r="E71" s="70">
        <v>9279</v>
      </c>
      <c r="F71" s="68" t="s">
        <v>114</v>
      </c>
      <c r="G71" s="83"/>
      <c r="H71" s="69">
        <v>294564.29299999995</v>
      </c>
      <c r="I71" s="46">
        <f t="shared" si="0"/>
        <v>-70662519.182999939</v>
      </c>
    </row>
    <row r="72" spans="3:9" s="27" customFormat="1" ht="30" thickTop="1" thickBot="1" x14ac:dyDescent="0.25">
      <c r="C72" s="65"/>
      <c r="D72" s="66">
        <v>45316</v>
      </c>
      <c r="E72" s="70">
        <v>9280</v>
      </c>
      <c r="F72" s="68" t="s">
        <v>16</v>
      </c>
      <c r="G72" s="83"/>
      <c r="H72" s="69">
        <v>7000</v>
      </c>
      <c r="I72" s="46">
        <f t="shared" si="0"/>
        <v>-70669519.182999939</v>
      </c>
    </row>
    <row r="73" spans="3:9" s="27" customFormat="1" ht="30" thickTop="1" thickBot="1" x14ac:dyDescent="0.25">
      <c r="C73" s="65"/>
      <c r="D73" s="66">
        <v>45316</v>
      </c>
      <c r="E73" s="70">
        <v>9280</v>
      </c>
      <c r="F73" s="68" t="s">
        <v>115</v>
      </c>
      <c r="G73" s="83"/>
      <c r="H73" s="69">
        <v>133000</v>
      </c>
      <c r="I73" s="46">
        <f t="shared" si="0"/>
        <v>-70802519.182999939</v>
      </c>
    </row>
    <row r="74" spans="3:9" s="27" customFormat="1" ht="30" thickTop="1" thickBot="1" x14ac:dyDescent="0.25">
      <c r="C74" s="65"/>
      <c r="D74" s="66">
        <v>45316</v>
      </c>
      <c r="E74" s="70">
        <v>9281</v>
      </c>
      <c r="F74" s="68" t="s">
        <v>16</v>
      </c>
      <c r="G74" s="83"/>
      <c r="H74" s="69">
        <v>239100</v>
      </c>
      <c r="I74" s="46">
        <f t="shared" si="0"/>
        <v>-71041619.182999939</v>
      </c>
    </row>
    <row r="75" spans="3:9" s="27" customFormat="1" ht="18" thickTop="1" thickBot="1" x14ac:dyDescent="0.25">
      <c r="C75" s="65"/>
      <c r="D75" s="66">
        <v>45316</v>
      </c>
      <c r="E75" s="70">
        <v>9281</v>
      </c>
      <c r="F75" s="68" t="s">
        <v>111</v>
      </c>
      <c r="G75" s="83"/>
      <c r="H75" s="69">
        <v>4542900</v>
      </c>
      <c r="I75" s="46">
        <f t="shared" si="0"/>
        <v>-75584519.182999939</v>
      </c>
    </row>
    <row r="76" spans="3:9" s="27" customFormat="1" ht="30" thickTop="1" thickBot="1" x14ac:dyDescent="0.25">
      <c r="C76" s="65"/>
      <c r="D76" s="66">
        <v>45316</v>
      </c>
      <c r="E76" s="70">
        <v>9282</v>
      </c>
      <c r="F76" s="68" t="s">
        <v>16</v>
      </c>
      <c r="G76" s="83"/>
      <c r="H76" s="69">
        <v>4854.03</v>
      </c>
      <c r="I76" s="46">
        <f t="shared" si="0"/>
        <v>-75589373.21299994</v>
      </c>
    </row>
    <row r="77" spans="3:9" s="27" customFormat="1" ht="18" thickTop="1" thickBot="1" x14ac:dyDescent="0.25">
      <c r="C77" s="65"/>
      <c r="D77" s="66">
        <v>45316</v>
      </c>
      <c r="E77" s="70">
        <v>9282</v>
      </c>
      <c r="F77" s="68" t="s">
        <v>52</v>
      </c>
      <c r="G77" s="83"/>
      <c r="H77" s="69">
        <v>109701.07</v>
      </c>
      <c r="I77" s="46">
        <f t="shared" si="0"/>
        <v>-75699074.282999933</v>
      </c>
    </row>
    <row r="78" spans="3:9" s="27" customFormat="1" ht="30" thickTop="1" thickBot="1" x14ac:dyDescent="0.25">
      <c r="C78" s="65"/>
      <c r="D78" s="66">
        <v>45316</v>
      </c>
      <c r="E78" s="70">
        <v>9283</v>
      </c>
      <c r="F78" s="68" t="s">
        <v>16</v>
      </c>
      <c r="G78" s="83"/>
      <c r="H78" s="69">
        <v>23778.270000000004</v>
      </c>
      <c r="I78" s="46">
        <f t="shared" si="0"/>
        <v>-75722852.552999929</v>
      </c>
    </row>
    <row r="79" spans="3:9" s="27" customFormat="1" ht="18" thickTop="1" thickBot="1" x14ac:dyDescent="0.25">
      <c r="C79" s="65"/>
      <c r="D79" s="66">
        <v>45316</v>
      </c>
      <c r="E79" s="70">
        <v>9283</v>
      </c>
      <c r="F79" s="68" t="s">
        <v>116</v>
      </c>
      <c r="G79" s="83"/>
      <c r="H79" s="69">
        <v>537388.9</v>
      </c>
      <c r="I79" s="46">
        <f t="shared" si="0"/>
        <v>-76260241.452999935</v>
      </c>
    </row>
    <row r="80" spans="3:9" s="27" customFormat="1" ht="30" thickTop="1" thickBot="1" x14ac:dyDescent="0.25">
      <c r="C80" s="65"/>
      <c r="D80" s="66">
        <v>45316</v>
      </c>
      <c r="E80" s="70">
        <v>9284</v>
      </c>
      <c r="F80" s="68" t="s">
        <v>16</v>
      </c>
      <c r="G80" s="83"/>
      <c r="H80" s="69">
        <v>50064.36</v>
      </c>
      <c r="I80" s="46">
        <f t="shared" ref="I80:I143" si="1">I79+G80-H80</f>
        <v>-76310305.812999934</v>
      </c>
    </row>
    <row r="81" spans="3:9" s="27" customFormat="1" ht="18" thickTop="1" thickBot="1" x14ac:dyDescent="0.25">
      <c r="C81" s="65"/>
      <c r="D81" s="66">
        <v>45316</v>
      </c>
      <c r="E81" s="70">
        <v>9284</v>
      </c>
      <c r="F81" s="68" t="s">
        <v>116</v>
      </c>
      <c r="G81" s="83"/>
      <c r="H81" s="69">
        <v>1048186.2999999999</v>
      </c>
      <c r="I81" s="46">
        <f t="shared" si="1"/>
        <v>-77358492.112999931</v>
      </c>
    </row>
    <row r="82" spans="3:9" s="27" customFormat="1" ht="30" thickTop="1" thickBot="1" x14ac:dyDescent="0.25">
      <c r="C82" s="65"/>
      <c r="D82" s="66">
        <v>45316</v>
      </c>
      <c r="E82" s="70"/>
      <c r="F82" s="68" t="s">
        <v>23</v>
      </c>
      <c r="G82" s="83">
        <v>730128.03</v>
      </c>
      <c r="H82" s="69"/>
      <c r="I82" s="46">
        <f t="shared" si="1"/>
        <v>-76628364.08299993</v>
      </c>
    </row>
    <row r="83" spans="3:9" s="27" customFormat="1" ht="30" thickTop="1" thickBot="1" x14ac:dyDescent="0.25">
      <c r="C83" s="111"/>
      <c r="D83" s="66">
        <v>45317</v>
      </c>
      <c r="E83" s="70">
        <v>9285</v>
      </c>
      <c r="F83" s="68" t="s">
        <v>16</v>
      </c>
      <c r="G83" s="83"/>
      <c r="H83" s="69">
        <v>15136</v>
      </c>
      <c r="I83" s="46">
        <f t="shared" si="1"/>
        <v>-76643500.08299993</v>
      </c>
    </row>
    <row r="84" spans="3:9" s="27" customFormat="1" ht="18" thickTop="1" thickBot="1" x14ac:dyDescent="0.25">
      <c r="C84" s="111"/>
      <c r="D84" s="66">
        <v>45317</v>
      </c>
      <c r="E84" s="70">
        <v>9285</v>
      </c>
      <c r="F84" s="68" t="s">
        <v>117</v>
      </c>
      <c r="G84" s="83"/>
      <c r="H84" s="69">
        <v>293988.40000000002</v>
      </c>
      <c r="I84" s="46">
        <f t="shared" si="1"/>
        <v>-76937488.482999936</v>
      </c>
    </row>
    <row r="85" spans="3:9" s="27" customFormat="1" ht="30" thickTop="1" thickBot="1" x14ac:dyDescent="0.25">
      <c r="C85" s="111"/>
      <c r="D85" s="66">
        <v>45317</v>
      </c>
      <c r="E85" s="70">
        <v>9286</v>
      </c>
      <c r="F85" s="68" t="s">
        <v>16</v>
      </c>
      <c r="G85" s="83"/>
      <c r="H85" s="69">
        <v>10500</v>
      </c>
      <c r="I85" s="46">
        <f t="shared" si="1"/>
        <v>-76947988.482999936</v>
      </c>
    </row>
    <row r="86" spans="3:9" s="27" customFormat="1" ht="18" thickTop="1" thickBot="1" x14ac:dyDescent="0.25">
      <c r="C86" s="111"/>
      <c r="D86" s="66">
        <v>45317</v>
      </c>
      <c r="E86" s="70">
        <v>9286</v>
      </c>
      <c r="F86" s="68" t="s">
        <v>118</v>
      </c>
      <c r="G86" s="83"/>
      <c r="H86" s="69">
        <v>237300</v>
      </c>
      <c r="I86" s="46">
        <f t="shared" si="1"/>
        <v>-77185288.482999936</v>
      </c>
    </row>
    <row r="87" spans="3:9" s="27" customFormat="1" ht="30" thickTop="1" thickBot="1" x14ac:dyDescent="0.25">
      <c r="C87" s="116"/>
      <c r="D87" s="66">
        <v>45317</v>
      </c>
      <c r="E87" s="70">
        <v>9287</v>
      </c>
      <c r="F87" s="68" t="s">
        <v>16</v>
      </c>
      <c r="G87" s="83"/>
      <c r="H87" s="69">
        <v>68564.5</v>
      </c>
      <c r="I87" s="46">
        <f t="shared" si="1"/>
        <v>-77253852.982999936</v>
      </c>
    </row>
    <row r="88" spans="3:9" s="27" customFormat="1" ht="18" thickTop="1" thickBot="1" x14ac:dyDescent="0.25">
      <c r="C88" s="116"/>
      <c r="D88" s="66">
        <v>45317</v>
      </c>
      <c r="E88" s="70">
        <v>9287</v>
      </c>
      <c r="F88" s="68" t="s">
        <v>52</v>
      </c>
      <c r="G88" s="83"/>
      <c r="H88" s="69">
        <v>1302725.5</v>
      </c>
      <c r="I88" s="46">
        <f t="shared" si="1"/>
        <v>-78556578.482999936</v>
      </c>
    </row>
    <row r="89" spans="3:9" s="27" customFormat="1" ht="30" thickTop="1" thickBot="1" x14ac:dyDescent="0.25">
      <c r="C89" s="116"/>
      <c r="D89" s="66">
        <v>45317</v>
      </c>
      <c r="E89" s="70">
        <v>9288</v>
      </c>
      <c r="F89" s="68" t="s">
        <v>16</v>
      </c>
      <c r="G89" s="83"/>
      <c r="H89" s="69">
        <v>33687.5</v>
      </c>
      <c r="I89" s="46">
        <f t="shared" si="1"/>
        <v>-78590265.982999936</v>
      </c>
    </row>
    <row r="90" spans="3:9" s="27" customFormat="1" ht="18" thickTop="1" thickBot="1" x14ac:dyDescent="0.25">
      <c r="C90" s="116"/>
      <c r="D90" s="66">
        <v>45317</v>
      </c>
      <c r="E90" s="70">
        <v>9288</v>
      </c>
      <c r="F90" s="68" t="s">
        <v>119</v>
      </c>
      <c r="G90" s="83"/>
      <c r="H90" s="69">
        <v>640062.5</v>
      </c>
      <c r="I90" s="46">
        <f t="shared" si="1"/>
        <v>-79230328.482999936</v>
      </c>
    </row>
    <row r="91" spans="3:9" s="27" customFormat="1" ht="30" thickTop="1" thickBot="1" x14ac:dyDescent="0.25">
      <c r="C91" s="116"/>
      <c r="D91" s="66">
        <v>45317</v>
      </c>
      <c r="E91" s="70">
        <v>9289</v>
      </c>
      <c r="F91" s="68" t="s">
        <v>16</v>
      </c>
      <c r="G91" s="83"/>
      <c r="H91" s="69">
        <v>19140</v>
      </c>
      <c r="I91" s="46">
        <f t="shared" si="1"/>
        <v>-79249468.482999936</v>
      </c>
    </row>
    <row r="92" spans="3:9" s="27" customFormat="1" ht="18" thickTop="1" thickBot="1" x14ac:dyDescent="0.25">
      <c r="C92" s="116"/>
      <c r="D92" s="66">
        <v>45317</v>
      </c>
      <c r="E92" s="70">
        <v>9289</v>
      </c>
      <c r="F92" s="68" t="s">
        <v>119</v>
      </c>
      <c r="G92" s="83"/>
      <c r="H92" s="69">
        <v>363660</v>
      </c>
      <c r="I92" s="46">
        <f t="shared" si="1"/>
        <v>-79613128.482999936</v>
      </c>
    </row>
    <row r="93" spans="3:9" s="27" customFormat="1" ht="30" thickTop="1" thickBot="1" x14ac:dyDescent="0.25">
      <c r="C93" s="116"/>
      <c r="D93" s="66">
        <v>45317</v>
      </c>
      <c r="E93" s="70">
        <v>9290</v>
      </c>
      <c r="F93" s="68" t="s">
        <v>16</v>
      </c>
      <c r="G93" s="83"/>
      <c r="H93" s="69">
        <v>2475</v>
      </c>
      <c r="I93" s="46">
        <f t="shared" si="1"/>
        <v>-79615603.482999936</v>
      </c>
    </row>
    <row r="94" spans="3:9" s="27" customFormat="1" ht="18" thickTop="1" thickBot="1" x14ac:dyDescent="0.25">
      <c r="C94" s="116"/>
      <c r="D94" s="66">
        <v>45317</v>
      </c>
      <c r="E94" s="70">
        <v>9290</v>
      </c>
      <c r="F94" s="68" t="s">
        <v>120</v>
      </c>
      <c r="G94" s="83"/>
      <c r="H94" s="69">
        <v>55935</v>
      </c>
      <c r="I94" s="46">
        <f t="shared" si="1"/>
        <v>-79671538.482999936</v>
      </c>
    </row>
    <row r="95" spans="3:9" s="27" customFormat="1" ht="30" thickTop="1" thickBot="1" x14ac:dyDescent="0.25">
      <c r="C95" s="116"/>
      <c r="D95" s="66">
        <v>45317</v>
      </c>
      <c r="E95" s="70">
        <v>9291</v>
      </c>
      <c r="F95" s="68" t="s">
        <v>16</v>
      </c>
      <c r="G95" s="83"/>
      <c r="H95" s="69">
        <v>58813.559000000001</v>
      </c>
      <c r="I95" s="46">
        <f t="shared" si="1"/>
        <v>-79730352.041999936</v>
      </c>
    </row>
    <row r="96" spans="3:9" s="27" customFormat="1" ht="18" thickTop="1" thickBot="1" x14ac:dyDescent="0.25">
      <c r="C96" s="116"/>
      <c r="D96" s="66">
        <v>45317</v>
      </c>
      <c r="E96" s="70">
        <v>9291</v>
      </c>
      <c r="F96" s="68" t="s">
        <v>121</v>
      </c>
      <c r="G96" s="83"/>
      <c r="H96" s="69">
        <v>1329186.4310000001</v>
      </c>
      <c r="I96" s="46">
        <f t="shared" si="1"/>
        <v>-81059538.47299993</v>
      </c>
    </row>
    <row r="97" spans="3:9" s="27" customFormat="1" ht="30" thickTop="1" thickBot="1" x14ac:dyDescent="0.25">
      <c r="C97" s="116"/>
      <c r="D97" s="66">
        <v>45317</v>
      </c>
      <c r="E97" s="70">
        <v>9292</v>
      </c>
      <c r="F97" s="68" t="s">
        <v>16</v>
      </c>
      <c r="G97" s="83"/>
      <c r="H97" s="69">
        <v>26250</v>
      </c>
      <c r="I97" s="46">
        <f t="shared" si="1"/>
        <v>-81085788.47299993</v>
      </c>
    </row>
    <row r="98" spans="3:9" s="27" customFormat="1" ht="30" thickTop="1" thickBot="1" x14ac:dyDescent="0.25">
      <c r="C98" s="116"/>
      <c r="D98" s="66">
        <v>45317</v>
      </c>
      <c r="E98" s="70">
        <v>9292</v>
      </c>
      <c r="F98" s="68" t="s">
        <v>122</v>
      </c>
      <c r="G98" s="83"/>
      <c r="H98" s="69">
        <v>593250</v>
      </c>
      <c r="I98" s="46">
        <f t="shared" si="1"/>
        <v>-81679038.47299993</v>
      </c>
    </row>
    <row r="99" spans="3:9" s="27" customFormat="1" ht="30" thickTop="1" thickBot="1" x14ac:dyDescent="0.25">
      <c r="C99" s="116"/>
      <c r="D99" s="66">
        <v>45322</v>
      </c>
      <c r="E99" s="70"/>
      <c r="F99" s="68" t="s">
        <v>23</v>
      </c>
      <c r="G99" s="83">
        <v>26713499.57</v>
      </c>
      <c r="H99" s="69"/>
      <c r="I99" s="46">
        <f t="shared" si="1"/>
        <v>-54965538.90299993</v>
      </c>
    </row>
    <row r="100" spans="3:9" s="27" customFormat="1" ht="18" hidden="1" thickTop="1" thickBot="1" x14ac:dyDescent="0.25">
      <c r="C100" s="116"/>
      <c r="D100" s="66"/>
      <c r="E100" s="70"/>
      <c r="F100" s="68"/>
      <c r="G100" s="83"/>
      <c r="H100" s="69"/>
      <c r="I100" s="46">
        <f t="shared" si="1"/>
        <v>-54965538.90299993</v>
      </c>
    </row>
    <row r="101" spans="3:9" s="27" customFormat="1" ht="18" hidden="1" thickTop="1" thickBot="1" x14ac:dyDescent="0.25">
      <c r="C101" s="116"/>
      <c r="D101" s="66"/>
      <c r="E101" s="70"/>
      <c r="F101" s="68"/>
      <c r="G101" s="83"/>
      <c r="H101" s="69"/>
      <c r="I101" s="46">
        <f t="shared" si="1"/>
        <v>-54965538.90299993</v>
      </c>
    </row>
    <row r="102" spans="3:9" s="27" customFormat="1" ht="18" hidden="1" thickTop="1" thickBot="1" x14ac:dyDescent="0.25">
      <c r="C102" s="116"/>
      <c r="D102" s="66"/>
      <c r="E102" s="70"/>
      <c r="F102" s="68"/>
      <c r="G102" s="83"/>
      <c r="H102" s="69"/>
      <c r="I102" s="46">
        <f t="shared" si="1"/>
        <v>-54965538.90299993</v>
      </c>
    </row>
    <row r="103" spans="3:9" s="27" customFormat="1" ht="18" hidden="1" thickTop="1" thickBot="1" x14ac:dyDescent="0.25">
      <c r="C103" s="116"/>
      <c r="D103" s="66"/>
      <c r="E103" s="70"/>
      <c r="F103" s="68"/>
      <c r="G103" s="83"/>
      <c r="H103" s="69"/>
      <c r="I103" s="46">
        <f t="shared" si="1"/>
        <v>-54965538.90299993</v>
      </c>
    </row>
    <row r="104" spans="3:9" s="27" customFormat="1" ht="18" hidden="1" thickTop="1" thickBot="1" x14ac:dyDescent="0.25">
      <c r="C104" s="116"/>
      <c r="D104" s="66"/>
      <c r="E104" s="70"/>
      <c r="F104" s="68"/>
      <c r="G104" s="83"/>
      <c r="H104" s="69"/>
      <c r="I104" s="46">
        <f t="shared" si="1"/>
        <v>-54965538.90299993</v>
      </c>
    </row>
    <row r="105" spans="3:9" s="27" customFormat="1" ht="18" hidden="1" thickTop="1" thickBot="1" x14ac:dyDescent="0.25">
      <c r="C105" s="116"/>
      <c r="D105" s="66"/>
      <c r="E105" s="70"/>
      <c r="F105" s="68"/>
      <c r="G105" s="83"/>
      <c r="H105" s="69"/>
      <c r="I105" s="46">
        <f t="shared" si="1"/>
        <v>-54965538.90299993</v>
      </c>
    </row>
    <row r="106" spans="3:9" s="27" customFormat="1" ht="18" hidden="1" thickTop="1" thickBot="1" x14ac:dyDescent="0.25">
      <c r="C106" s="116"/>
      <c r="D106" s="66"/>
      <c r="E106" s="70"/>
      <c r="F106" s="68"/>
      <c r="G106" s="83"/>
      <c r="H106" s="69"/>
      <c r="I106" s="46">
        <f t="shared" si="1"/>
        <v>-54965538.90299993</v>
      </c>
    </row>
    <row r="107" spans="3:9" s="27" customFormat="1" ht="18" hidden="1" thickTop="1" thickBot="1" x14ac:dyDescent="0.25">
      <c r="C107" s="116"/>
      <c r="D107" s="66"/>
      <c r="E107" s="70"/>
      <c r="F107" s="68"/>
      <c r="G107" s="83"/>
      <c r="H107" s="69"/>
      <c r="I107" s="46">
        <f t="shared" si="1"/>
        <v>-54965538.90299993</v>
      </c>
    </row>
    <row r="108" spans="3:9" s="27" customFormat="1" ht="18" hidden="1" thickTop="1" thickBot="1" x14ac:dyDescent="0.25">
      <c r="C108" s="116"/>
      <c r="D108" s="66"/>
      <c r="E108" s="70"/>
      <c r="F108" s="68"/>
      <c r="G108" s="83"/>
      <c r="H108" s="69"/>
      <c r="I108" s="46">
        <f t="shared" si="1"/>
        <v>-54965538.90299993</v>
      </c>
    </row>
    <row r="109" spans="3:9" s="27" customFormat="1" ht="18" hidden="1" thickTop="1" thickBot="1" x14ac:dyDescent="0.25">
      <c r="C109" s="116"/>
      <c r="D109" s="66"/>
      <c r="E109" s="70"/>
      <c r="F109" s="68"/>
      <c r="G109" s="83"/>
      <c r="H109" s="69"/>
      <c r="I109" s="46">
        <f t="shared" si="1"/>
        <v>-54965538.90299993</v>
      </c>
    </row>
    <row r="110" spans="3:9" s="27" customFormat="1" ht="18" hidden="1" thickTop="1" thickBot="1" x14ac:dyDescent="0.25">
      <c r="C110" s="116"/>
      <c r="D110" s="66"/>
      <c r="E110" s="70"/>
      <c r="F110" s="68"/>
      <c r="G110" s="83"/>
      <c r="H110" s="69"/>
      <c r="I110" s="46">
        <f t="shared" si="1"/>
        <v>-54965538.90299993</v>
      </c>
    </row>
    <row r="111" spans="3:9" s="27" customFormat="1" ht="18" hidden="1" thickTop="1" thickBot="1" x14ac:dyDescent="0.25">
      <c r="C111" s="116"/>
      <c r="D111" s="66"/>
      <c r="E111" s="70"/>
      <c r="F111" s="68"/>
      <c r="G111" s="83"/>
      <c r="H111" s="69"/>
      <c r="I111" s="46">
        <f t="shared" si="1"/>
        <v>-54965538.90299993</v>
      </c>
    </row>
    <row r="112" spans="3:9" s="27" customFormat="1" ht="18" hidden="1" thickTop="1" thickBot="1" x14ac:dyDescent="0.25">
      <c r="C112" s="116"/>
      <c r="D112" s="66"/>
      <c r="E112" s="70"/>
      <c r="F112" s="68"/>
      <c r="G112" s="83"/>
      <c r="H112" s="69"/>
      <c r="I112" s="46">
        <f t="shared" si="1"/>
        <v>-54965538.90299993</v>
      </c>
    </row>
    <row r="113" spans="3:10" s="27" customFormat="1" ht="18" hidden="1" thickTop="1" thickBot="1" x14ac:dyDescent="0.25">
      <c r="C113" s="116"/>
      <c r="D113" s="66"/>
      <c r="E113" s="70"/>
      <c r="F113" s="68"/>
      <c r="G113" s="83"/>
      <c r="H113" s="69"/>
      <c r="I113" s="46">
        <f t="shared" si="1"/>
        <v>-54965538.90299993</v>
      </c>
    </row>
    <row r="114" spans="3:10" s="27" customFormat="1" ht="18" hidden="1" thickTop="1" thickBot="1" x14ac:dyDescent="0.25">
      <c r="C114" s="116"/>
      <c r="D114" s="66"/>
      <c r="E114" s="70"/>
      <c r="F114" s="68"/>
      <c r="G114" s="83"/>
      <c r="H114" s="69"/>
      <c r="I114" s="46">
        <f t="shared" si="1"/>
        <v>-54965538.90299993</v>
      </c>
    </row>
    <row r="115" spans="3:10" s="27" customFormat="1" ht="18" hidden="1" thickTop="1" thickBot="1" x14ac:dyDescent="0.25">
      <c r="C115" s="116"/>
      <c r="D115" s="66"/>
      <c r="E115" s="70"/>
      <c r="F115" s="68"/>
      <c r="G115" s="83"/>
      <c r="H115" s="69"/>
      <c r="I115" s="46">
        <f t="shared" si="1"/>
        <v>-54965538.90299993</v>
      </c>
    </row>
    <row r="116" spans="3:10" s="27" customFormat="1" ht="18" hidden="1" thickTop="1" thickBot="1" x14ac:dyDescent="0.25">
      <c r="C116" s="116"/>
      <c r="D116" s="66"/>
      <c r="E116" s="70"/>
      <c r="F116" s="68"/>
      <c r="G116" s="83"/>
      <c r="H116" s="69"/>
      <c r="I116" s="46">
        <f t="shared" si="1"/>
        <v>-54965538.90299993</v>
      </c>
    </row>
    <row r="117" spans="3:10" s="27" customFormat="1" ht="18" hidden="1" thickTop="1" thickBot="1" x14ac:dyDescent="0.25">
      <c r="C117" s="116"/>
      <c r="D117" s="66"/>
      <c r="E117" s="70"/>
      <c r="F117" s="68"/>
      <c r="G117" s="83"/>
      <c r="H117" s="69"/>
      <c r="I117" s="46">
        <f t="shared" si="1"/>
        <v>-54965538.90299993</v>
      </c>
    </row>
    <row r="118" spans="3:10" s="27" customFormat="1" ht="18" hidden="1" thickTop="1" thickBot="1" x14ac:dyDescent="0.25">
      <c r="C118" s="116"/>
      <c r="D118" s="66"/>
      <c r="E118" s="70"/>
      <c r="F118" s="68"/>
      <c r="G118" s="83"/>
      <c r="H118" s="69"/>
      <c r="I118" s="46">
        <f t="shared" si="1"/>
        <v>-54965538.90299993</v>
      </c>
    </row>
    <row r="119" spans="3:10" s="27" customFormat="1" ht="18" hidden="1" thickTop="1" thickBot="1" x14ac:dyDescent="0.25">
      <c r="C119" s="116"/>
      <c r="D119" s="66"/>
      <c r="E119" s="70"/>
      <c r="F119" s="68"/>
      <c r="G119" s="83"/>
      <c r="H119" s="69"/>
      <c r="I119" s="46">
        <f t="shared" si="1"/>
        <v>-54965538.90299993</v>
      </c>
    </row>
    <row r="120" spans="3:10" s="27" customFormat="1" ht="18" hidden="1" thickTop="1" thickBot="1" x14ac:dyDescent="0.25">
      <c r="C120" s="116"/>
      <c r="D120" s="66"/>
      <c r="E120" s="70"/>
      <c r="F120" s="68"/>
      <c r="G120" s="83"/>
      <c r="H120" s="69"/>
      <c r="I120" s="46">
        <f t="shared" si="1"/>
        <v>-54965538.90299993</v>
      </c>
    </row>
    <row r="121" spans="3:10" s="27" customFormat="1" ht="18" hidden="1" thickTop="1" thickBot="1" x14ac:dyDescent="0.25">
      <c r="C121" s="116"/>
      <c r="D121" s="66"/>
      <c r="E121" s="70"/>
      <c r="F121" s="68"/>
      <c r="G121" s="83"/>
      <c r="H121" s="69"/>
      <c r="I121" s="46">
        <f t="shared" si="1"/>
        <v>-54965538.90299993</v>
      </c>
    </row>
    <row r="122" spans="3:10" s="27" customFormat="1" ht="18" hidden="1" thickTop="1" thickBot="1" x14ac:dyDescent="0.25">
      <c r="C122" s="116"/>
      <c r="D122" s="66"/>
      <c r="E122" s="70"/>
      <c r="F122" s="68"/>
      <c r="G122" s="83"/>
      <c r="H122" s="69"/>
      <c r="I122" s="46">
        <f t="shared" si="1"/>
        <v>-54965538.90299993</v>
      </c>
    </row>
    <row r="123" spans="3:10" s="27" customFormat="1" ht="18" hidden="1" thickTop="1" thickBot="1" x14ac:dyDescent="0.25">
      <c r="C123" s="116"/>
      <c r="D123" s="66"/>
      <c r="E123" s="70"/>
      <c r="F123" s="68"/>
      <c r="G123" s="83"/>
      <c r="H123" s="69"/>
      <c r="I123" s="46">
        <f t="shared" si="1"/>
        <v>-54965538.90299993</v>
      </c>
    </row>
    <row r="124" spans="3:10" s="27" customFormat="1" ht="18" hidden="1" thickTop="1" thickBot="1" x14ac:dyDescent="0.25">
      <c r="C124" s="116"/>
      <c r="D124" s="66"/>
      <c r="E124" s="70"/>
      <c r="F124" s="68"/>
      <c r="G124" s="83"/>
      <c r="H124" s="69"/>
      <c r="I124" s="46">
        <f t="shared" si="1"/>
        <v>-54965538.90299993</v>
      </c>
      <c r="J124" s="143">
        <f>+I124-'[3]CTA. RECOLECTORA AUXILIAR 3001'!$J$7795</f>
        <v>-70249104.174499929</v>
      </c>
    </row>
    <row r="125" spans="3:10" s="27" customFormat="1" ht="18" hidden="1" thickTop="1" thickBot="1" x14ac:dyDescent="0.25">
      <c r="C125" s="116"/>
      <c r="D125" s="66"/>
      <c r="E125" s="70"/>
      <c r="F125" s="68"/>
      <c r="G125" s="83"/>
      <c r="H125" s="69"/>
      <c r="I125" s="46">
        <f t="shared" si="1"/>
        <v>-54965538.90299993</v>
      </c>
    </row>
    <row r="126" spans="3:10" s="27" customFormat="1" ht="18" hidden="1" thickTop="1" thickBot="1" x14ac:dyDescent="0.25">
      <c r="C126" s="116"/>
      <c r="D126" s="66"/>
      <c r="E126" s="70"/>
      <c r="F126" s="68"/>
      <c r="G126" s="83"/>
      <c r="H126" s="69"/>
      <c r="I126" s="46">
        <f t="shared" si="1"/>
        <v>-54965538.90299993</v>
      </c>
    </row>
    <row r="127" spans="3:10" s="27" customFormat="1" ht="18" hidden="1" thickTop="1" thickBot="1" x14ac:dyDescent="0.25">
      <c r="C127" s="116"/>
      <c r="D127" s="66"/>
      <c r="E127" s="70"/>
      <c r="F127" s="68"/>
      <c r="G127" s="83"/>
      <c r="H127" s="69"/>
      <c r="I127" s="46">
        <f t="shared" si="1"/>
        <v>-54965538.90299993</v>
      </c>
    </row>
    <row r="128" spans="3:10" s="27" customFormat="1" ht="18" hidden="1" thickTop="1" thickBot="1" x14ac:dyDescent="0.25">
      <c r="C128" s="116"/>
      <c r="D128" s="66"/>
      <c r="E128" s="70"/>
      <c r="F128" s="68"/>
      <c r="G128" s="83"/>
      <c r="H128" s="69"/>
      <c r="I128" s="46">
        <f t="shared" si="1"/>
        <v>-54965538.90299993</v>
      </c>
    </row>
    <row r="129" spans="3:9" s="27" customFormat="1" ht="18" hidden="1" thickTop="1" thickBot="1" x14ac:dyDescent="0.25">
      <c r="C129" s="116"/>
      <c r="D129" s="66"/>
      <c r="E129" s="70"/>
      <c r="F129" s="68"/>
      <c r="G129" s="83"/>
      <c r="H129" s="69"/>
      <c r="I129" s="46">
        <f t="shared" si="1"/>
        <v>-54965538.90299993</v>
      </c>
    </row>
    <row r="130" spans="3:9" s="27" customFormat="1" ht="18" hidden="1" thickTop="1" thickBot="1" x14ac:dyDescent="0.25">
      <c r="C130" s="116"/>
      <c r="D130" s="66"/>
      <c r="E130" s="70"/>
      <c r="F130" s="68"/>
      <c r="G130" s="83"/>
      <c r="H130" s="69"/>
      <c r="I130" s="46">
        <f t="shared" si="1"/>
        <v>-54965538.90299993</v>
      </c>
    </row>
    <row r="131" spans="3:9" s="27" customFormat="1" ht="18" hidden="1" thickTop="1" thickBot="1" x14ac:dyDescent="0.25">
      <c r="C131" s="116"/>
      <c r="D131" s="66"/>
      <c r="E131" s="70"/>
      <c r="F131" s="68"/>
      <c r="G131" s="83"/>
      <c r="H131" s="69"/>
      <c r="I131" s="46">
        <f t="shared" si="1"/>
        <v>-54965538.90299993</v>
      </c>
    </row>
    <row r="132" spans="3:9" s="27" customFormat="1" ht="18" hidden="1" thickTop="1" thickBot="1" x14ac:dyDescent="0.25">
      <c r="C132" s="116"/>
      <c r="D132" s="66"/>
      <c r="E132" s="70"/>
      <c r="F132" s="68"/>
      <c r="G132" s="83"/>
      <c r="H132" s="69"/>
      <c r="I132" s="46">
        <f t="shared" si="1"/>
        <v>-54965538.90299993</v>
      </c>
    </row>
    <row r="133" spans="3:9" s="27" customFormat="1" ht="18" hidden="1" thickTop="1" thickBot="1" x14ac:dyDescent="0.25">
      <c r="C133" s="116"/>
      <c r="D133" s="66"/>
      <c r="E133" s="70"/>
      <c r="F133" s="68"/>
      <c r="G133" s="83"/>
      <c r="H133" s="69"/>
      <c r="I133" s="46">
        <f t="shared" si="1"/>
        <v>-54965538.90299993</v>
      </c>
    </row>
    <row r="134" spans="3:9" s="27" customFormat="1" ht="18" hidden="1" thickTop="1" thickBot="1" x14ac:dyDescent="0.25">
      <c r="C134" s="116"/>
      <c r="D134" s="66"/>
      <c r="E134" s="70"/>
      <c r="F134" s="68"/>
      <c r="G134" s="83"/>
      <c r="H134" s="69"/>
      <c r="I134" s="46">
        <f t="shared" si="1"/>
        <v>-54965538.90299993</v>
      </c>
    </row>
    <row r="135" spans="3:9" s="27" customFormat="1" ht="18" hidden="1" thickTop="1" thickBot="1" x14ac:dyDescent="0.25">
      <c r="C135" s="116"/>
      <c r="D135" s="66"/>
      <c r="E135" s="70"/>
      <c r="F135" s="68"/>
      <c r="G135" s="83"/>
      <c r="H135" s="69"/>
      <c r="I135" s="46">
        <f t="shared" si="1"/>
        <v>-54965538.90299993</v>
      </c>
    </row>
    <row r="136" spans="3:9" s="27" customFormat="1" ht="18" hidden="1" thickTop="1" thickBot="1" x14ac:dyDescent="0.25">
      <c r="C136" s="116"/>
      <c r="D136" s="66"/>
      <c r="E136" s="70"/>
      <c r="F136" s="68"/>
      <c r="G136" s="83"/>
      <c r="H136" s="69"/>
      <c r="I136" s="46">
        <f t="shared" si="1"/>
        <v>-54965538.90299993</v>
      </c>
    </row>
    <row r="137" spans="3:9" s="27" customFormat="1" ht="18" hidden="1" thickTop="1" thickBot="1" x14ac:dyDescent="0.25">
      <c r="C137" s="116"/>
      <c r="D137" s="66"/>
      <c r="E137" s="70"/>
      <c r="F137" s="68"/>
      <c r="G137" s="83"/>
      <c r="H137" s="69"/>
      <c r="I137" s="46">
        <f t="shared" si="1"/>
        <v>-54965538.90299993</v>
      </c>
    </row>
    <row r="138" spans="3:9" s="27" customFormat="1" ht="18" hidden="1" thickTop="1" thickBot="1" x14ac:dyDescent="0.25">
      <c r="C138" s="116"/>
      <c r="D138" s="66"/>
      <c r="E138" s="70"/>
      <c r="F138" s="68"/>
      <c r="G138" s="83"/>
      <c r="H138" s="69"/>
      <c r="I138" s="46">
        <f t="shared" si="1"/>
        <v>-54965538.90299993</v>
      </c>
    </row>
    <row r="139" spans="3:9" s="27" customFormat="1" ht="18" hidden="1" thickTop="1" thickBot="1" x14ac:dyDescent="0.25">
      <c r="C139" s="116"/>
      <c r="D139" s="66"/>
      <c r="E139" s="70"/>
      <c r="F139" s="68"/>
      <c r="G139" s="83"/>
      <c r="H139" s="69"/>
      <c r="I139" s="46">
        <f t="shared" si="1"/>
        <v>-54965538.90299993</v>
      </c>
    </row>
    <row r="140" spans="3:9" s="27" customFormat="1" ht="18" hidden="1" thickTop="1" thickBot="1" x14ac:dyDescent="0.25">
      <c r="C140" s="116"/>
      <c r="D140" s="66"/>
      <c r="E140" s="70"/>
      <c r="F140" s="68"/>
      <c r="G140" s="83"/>
      <c r="H140" s="69"/>
      <c r="I140" s="46">
        <f t="shared" si="1"/>
        <v>-54965538.90299993</v>
      </c>
    </row>
    <row r="141" spans="3:9" s="27" customFormat="1" ht="18" hidden="1" thickTop="1" thickBot="1" x14ac:dyDescent="0.25">
      <c r="C141" s="116"/>
      <c r="D141" s="66"/>
      <c r="E141" s="70"/>
      <c r="F141" s="68"/>
      <c r="G141" s="83"/>
      <c r="H141" s="69"/>
      <c r="I141" s="46">
        <f t="shared" si="1"/>
        <v>-54965538.90299993</v>
      </c>
    </row>
    <row r="142" spans="3:9" s="27" customFormat="1" ht="18" hidden="1" thickTop="1" thickBot="1" x14ac:dyDescent="0.25">
      <c r="C142" s="116"/>
      <c r="D142" s="66"/>
      <c r="E142" s="70"/>
      <c r="F142" s="68"/>
      <c r="G142" s="83"/>
      <c r="H142" s="69"/>
      <c r="I142" s="46">
        <f t="shared" si="1"/>
        <v>-54965538.90299993</v>
      </c>
    </row>
    <row r="143" spans="3:9" s="27" customFormat="1" ht="18" hidden="1" thickTop="1" thickBot="1" x14ac:dyDescent="0.25">
      <c r="C143" s="116"/>
      <c r="D143" s="66"/>
      <c r="E143" s="70"/>
      <c r="F143" s="68"/>
      <c r="G143" s="83"/>
      <c r="H143" s="69"/>
      <c r="I143" s="46">
        <f t="shared" si="1"/>
        <v>-54965538.90299993</v>
      </c>
    </row>
    <row r="144" spans="3:9" s="27" customFormat="1" ht="18" hidden="1" thickTop="1" thickBot="1" x14ac:dyDescent="0.25">
      <c r="C144" s="116"/>
      <c r="D144" s="66"/>
      <c r="E144" s="70"/>
      <c r="F144" s="68"/>
      <c r="G144" s="83"/>
      <c r="H144" s="69"/>
      <c r="I144" s="46">
        <f t="shared" ref="I144:I182" si="2">I143+G144-H144</f>
        <v>-54965538.90299993</v>
      </c>
    </row>
    <row r="145" spans="3:9" s="27" customFormat="1" ht="18" hidden="1" thickTop="1" thickBot="1" x14ac:dyDescent="0.25">
      <c r="C145" s="116"/>
      <c r="D145" s="66"/>
      <c r="E145" s="70"/>
      <c r="F145" s="68"/>
      <c r="G145" s="83"/>
      <c r="H145" s="69"/>
      <c r="I145" s="46">
        <f t="shared" si="2"/>
        <v>-54965538.90299993</v>
      </c>
    </row>
    <row r="146" spans="3:9" s="27" customFormat="1" ht="18" hidden="1" thickTop="1" thickBot="1" x14ac:dyDescent="0.25">
      <c r="C146" s="116"/>
      <c r="D146" s="66"/>
      <c r="E146" s="70"/>
      <c r="F146" s="68"/>
      <c r="G146" s="83"/>
      <c r="H146" s="69"/>
      <c r="I146" s="46">
        <f t="shared" si="2"/>
        <v>-54965538.90299993</v>
      </c>
    </row>
    <row r="147" spans="3:9" s="27" customFormat="1" ht="18" hidden="1" thickTop="1" thickBot="1" x14ac:dyDescent="0.25">
      <c r="C147" s="116"/>
      <c r="D147" s="66"/>
      <c r="E147" s="70"/>
      <c r="F147" s="68"/>
      <c r="G147" s="83"/>
      <c r="H147" s="69"/>
      <c r="I147" s="46">
        <f t="shared" si="2"/>
        <v>-54965538.90299993</v>
      </c>
    </row>
    <row r="148" spans="3:9" s="27" customFormat="1" ht="18" hidden="1" thickTop="1" thickBot="1" x14ac:dyDescent="0.25">
      <c r="C148" s="116"/>
      <c r="D148" s="66"/>
      <c r="E148" s="70"/>
      <c r="F148" s="68"/>
      <c r="G148" s="83"/>
      <c r="H148" s="69"/>
      <c r="I148" s="46">
        <f t="shared" si="2"/>
        <v>-54965538.90299993</v>
      </c>
    </row>
    <row r="149" spans="3:9" s="27" customFormat="1" ht="18" hidden="1" thickTop="1" thickBot="1" x14ac:dyDescent="0.25">
      <c r="C149" s="116"/>
      <c r="D149" s="66"/>
      <c r="E149" s="70"/>
      <c r="F149" s="68"/>
      <c r="G149" s="83"/>
      <c r="H149" s="69"/>
      <c r="I149" s="46">
        <f t="shared" si="2"/>
        <v>-54965538.90299993</v>
      </c>
    </row>
    <row r="150" spans="3:9" s="27" customFormat="1" ht="18" hidden="1" thickTop="1" thickBot="1" x14ac:dyDescent="0.25">
      <c r="C150" s="116"/>
      <c r="D150" s="66"/>
      <c r="E150" s="70"/>
      <c r="F150" s="68"/>
      <c r="G150" s="83"/>
      <c r="H150" s="69"/>
      <c r="I150" s="46">
        <f t="shared" si="2"/>
        <v>-54965538.90299993</v>
      </c>
    </row>
    <row r="151" spans="3:9" s="27" customFormat="1" ht="18" hidden="1" thickTop="1" thickBot="1" x14ac:dyDescent="0.25">
      <c r="C151" s="116"/>
      <c r="D151" s="66"/>
      <c r="E151" s="70"/>
      <c r="F151" s="68"/>
      <c r="G151" s="83"/>
      <c r="H151" s="69"/>
      <c r="I151" s="46">
        <f t="shared" si="2"/>
        <v>-54965538.90299993</v>
      </c>
    </row>
    <row r="152" spans="3:9" s="27" customFormat="1" ht="18" hidden="1" thickTop="1" thickBot="1" x14ac:dyDescent="0.25">
      <c r="C152" s="116"/>
      <c r="D152" s="66"/>
      <c r="E152" s="70"/>
      <c r="F152" s="68"/>
      <c r="G152" s="83"/>
      <c r="H152" s="69"/>
      <c r="I152" s="46">
        <f t="shared" si="2"/>
        <v>-54965538.90299993</v>
      </c>
    </row>
    <row r="153" spans="3:9" s="27" customFormat="1" ht="18" hidden="1" thickTop="1" thickBot="1" x14ac:dyDescent="0.25">
      <c r="C153" s="116"/>
      <c r="D153" s="66"/>
      <c r="E153" s="70"/>
      <c r="F153" s="68"/>
      <c r="G153" s="83"/>
      <c r="H153" s="69"/>
      <c r="I153" s="46">
        <f t="shared" si="2"/>
        <v>-54965538.90299993</v>
      </c>
    </row>
    <row r="154" spans="3:9" s="27" customFormat="1" ht="18" hidden="1" thickTop="1" thickBot="1" x14ac:dyDescent="0.25">
      <c r="C154" s="116"/>
      <c r="D154" s="66"/>
      <c r="E154" s="70"/>
      <c r="F154" s="68"/>
      <c r="G154" s="83"/>
      <c r="H154" s="69"/>
      <c r="I154" s="46">
        <f t="shared" si="2"/>
        <v>-54965538.90299993</v>
      </c>
    </row>
    <row r="155" spans="3:9" s="27" customFormat="1" ht="18" hidden="1" thickTop="1" thickBot="1" x14ac:dyDescent="0.25">
      <c r="C155" s="116"/>
      <c r="D155" s="66"/>
      <c r="E155" s="70"/>
      <c r="F155" s="68"/>
      <c r="G155" s="83"/>
      <c r="H155" s="69"/>
      <c r="I155" s="46">
        <f t="shared" si="2"/>
        <v>-54965538.90299993</v>
      </c>
    </row>
    <row r="156" spans="3:9" s="27" customFormat="1" ht="18" hidden="1" thickTop="1" thickBot="1" x14ac:dyDescent="0.25">
      <c r="C156" s="116"/>
      <c r="D156" s="66"/>
      <c r="E156" s="70"/>
      <c r="F156" s="68"/>
      <c r="G156" s="83"/>
      <c r="H156" s="69"/>
      <c r="I156" s="46">
        <f t="shared" si="2"/>
        <v>-54965538.90299993</v>
      </c>
    </row>
    <row r="157" spans="3:9" s="27" customFormat="1" ht="18" hidden="1" thickTop="1" thickBot="1" x14ac:dyDescent="0.25">
      <c r="C157" s="116"/>
      <c r="D157" s="66"/>
      <c r="E157" s="70"/>
      <c r="F157" s="68"/>
      <c r="G157" s="83"/>
      <c r="H157" s="69"/>
      <c r="I157" s="46">
        <f t="shared" si="2"/>
        <v>-54965538.90299993</v>
      </c>
    </row>
    <row r="158" spans="3:9" s="27" customFormat="1" ht="18" hidden="1" thickTop="1" thickBot="1" x14ac:dyDescent="0.25">
      <c r="C158" s="116"/>
      <c r="D158" s="66"/>
      <c r="E158" s="70"/>
      <c r="F158" s="68"/>
      <c r="G158" s="83"/>
      <c r="H158" s="69"/>
      <c r="I158" s="46">
        <f t="shared" si="2"/>
        <v>-54965538.90299993</v>
      </c>
    </row>
    <row r="159" spans="3:9" s="27" customFormat="1" ht="18" hidden="1" thickTop="1" thickBot="1" x14ac:dyDescent="0.25">
      <c r="C159" s="116"/>
      <c r="D159" s="66"/>
      <c r="E159" s="70"/>
      <c r="F159" s="68"/>
      <c r="G159" s="83"/>
      <c r="H159" s="69"/>
      <c r="I159" s="46">
        <f t="shared" si="2"/>
        <v>-54965538.90299993</v>
      </c>
    </row>
    <row r="160" spans="3:9" s="27" customFormat="1" ht="18" hidden="1" thickTop="1" thickBot="1" x14ac:dyDescent="0.25">
      <c r="C160" s="116"/>
      <c r="D160" s="66"/>
      <c r="E160" s="70"/>
      <c r="F160" s="68"/>
      <c r="G160" s="83"/>
      <c r="H160" s="69"/>
      <c r="I160" s="46">
        <f t="shared" si="2"/>
        <v>-54965538.90299993</v>
      </c>
    </row>
    <row r="161" spans="3:10" s="27" customFormat="1" ht="18" hidden="1" thickTop="1" thickBot="1" x14ac:dyDescent="0.25">
      <c r="C161" s="116"/>
      <c r="D161" s="66"/>
      <c r="E161" s="70"/>
      <c r="F161" s="68"/>
      <c r="G161" s="83"/>
      <c r="H161" s="69"/>
      <c r="I161" s="46">
        <f t="shared" si="2"/>
        <v>-54965538.90299993</v>
      </c>
    </row>
    <row r="162" spans="3:10" s="27" customFormat="1" ht="18" hidden="1" thickTop="1" thickBot="1" x14ac:dyDescent="0.25">
      <c r="C162" s="116"/>
      <c r="D162" s="66"/>
      <c r="E162" s="70"/>
      <c r="F162" s="68"/>
      <c r="G162" s="83"/>
      <c r="H162" s="69"/>
      <c r="I162" s="46">
        <f t="shared" si="2"/>
        <v>-54965538.90299993</v>
      </c>
    </row>
    <row r="163" spans="3:10" s="27" customFormat="1" ht="18" hidden="1" thickTop="1" thickBot="1" x14ac:dyDescent="0.25">
      <c r="C163" s="116"/>
      <c r="D163" s="66"/>
      <c r="E163" s="70"/>
      <c r="F163" s="68"/>
      <c r="G163" s="83"/>
      <c r="H163" s="69"/>
      <c r="I163" s="46">
        <f t="shared" si="2"/>
        <v>-54965538.90299993</v>
      </c>
    </row>
    <row r="164" spans="3:10" s="27" customFormat="1" ht="18" hidden="1" thickTop="1" thickBot="1" x14ac:dyDescent="0.25">
      <c r="C164" s="116"/>
      <c r="D164" s="66"/>
      <c r="E164" s="70"/>
      <c r="F164" s="68"/>
      <c r="G164" s="83"/>
      <c r="H164" s="69"/>
      <c r="I164" s="46">
        <f t="shared" si="2"/>
        <v>-54965538.90299993</v>
      </c>
      <c r="J164" s="175"/>
    </row>
    <row r="165" spans="3:10" s="27" customFormat="1" ht="18" hidden="1" thickTop="1" thickBot="1" x14ac:dyDescent="0.25">
      <c r="C165" s="116"/>
      <c r="D165" s="66"/>
      <c r="E165" s="70"/>
      <c r="F165" s="68"/>
      <c r="G165" s="83"/>
      <c r="H165" s="69"/>
      <c r="I165" s="46">
        <f t="shared" si="2"/>
        <v>-54965538.90299993</v>
      </c>
      <c r="J165" s="143"/>
    </row>
    <row r="166" spans="3:10" s="27" customFormat="1" ht="18" hidden="1" thickTop="1" thickBot="1" x14ac:dyDescent="0.25">
      <c r="C166" s="116"/>
      <c r="D166" s="66"/>
      <c r="E166" s="70"/>
      <c r="F166" s="68"/>
      <c r="G166" s="83"/>
      <c r="H166" s="69"/>
      <c r="I166" s="46">
        <f t="shared" si="2"/>
        <v>-54965538.90299993</v>
      </c>
    </row>
    <row r="167" spans="3:10" s="27" customFormat="1" ht="18" hidden="1" thickTop="1" thickBot="1" x14ac:dyDescent="0.25">
      <c r="C167" s="116"/>
      <c r="D167" s="66"/>
      <c r="E167" s="70"/>
      <c r="F167" s="68"/>
      <c r="G167" s="83"/>
      <c r="H167" s="69"/>
      <c r="I167" s="46">
        <f t="shared" si="2"/>
        <v>-54965538.90299993</v>
      </c>
    </row>
    <row r="168" spans="3:10" s="27" customFormat="1" ht="18" hidden="1" thickTop="1" thickBot="1" x14ac:dyDescent="0.25">
      <c r="C168" s="116"/>
      <c r="D168" s="66"/>
      <c r="E168" s="70"/>
      <c r="F168" s="68"/>
      <c r="G168" s="83"/>
      <c r="H168" s="69"/>
      <c r="I168" s="46">
        <f t="shared" si="2"/>
        <v>-54965538.90299993</v>
      </c>
    </row>
    <row r="169" spans="3:10" s="27" customFormat="1" ht="18" hidden="1" thickTop="1" thickBot="1" x14ac:dyDescent="0.25">
      <c r="C169" s="116"/>
      <c r="D169" s="66"/>
      <c r="E169" s="70"/>
      <c r="F169" s="68"/>
      <c r="G169" s="83"/>
      <c r="H169" s="69"/>
      <c r="I169" s="46">
        <f t="shared" si="2"/>
        <v>-54965538.90299993</v>
      </c>
    </row>
    <row r="170" spans="3:10" s="27" customFormat="1" ht="18" hidden="1" thickTop="1" thickBot="1" x14ac:dyDescent="0.25">
      <c r="C170" s="116"/>
      <c r="D170" s="66"/>
      <c r="E170" s="70"/>
      <c r="F170" s="68"/>
      <c r="G170" s="83"/>
      <c r="H170" s="69"/>
      <c r="I170" s="46">
        <f t="shared" si="2"/>
        <v>-54965538.90299993</v>
      </c>
    </row>
    <row r="171" spans="3:10" s="27" customFormat="1" ht="18" hidden="1" thickTop="1" thickBot="1" x14ac:dyDescent="0.25">
      <c r="C171" s="116"/>
      <c r="D171" s="66"/>
      <c r="E171" s="70"/>
      <c r="F171" s="68"/>
      <c r="G171" s="83"/>
      <c r="H171" s="69"/>
      <c r="I171" s="46">
        <f t="shared" si="2"/>
        <v>-54965538.90299993</v>
      </c>
    </row>
    <row r="172" spans="3:10" s="27" customFormat="1" ht="18" hidden="1" thickTop="1" thickBot="1" x14ac:dyDescent="0.25">
      <c r="C172" s="116"/>
      <c r="D172" s="66"/>
      <c r="E172" s="70"/>
      <c r="F172" s="68"/>
      <c r="G172" s="83"/>
      <c r="H172" s="69"/>
      <c r="I172" s="46">
        <f t="shared" si="2"/>
        <v>-54965538.90299993</v>
      </c>
    </row>
    <row r="173" spans="3:10" s="27" customFormat="1" ht="18" hidden="1" thickTop="1" thickBot="1" x14ac:dyDescent="0.25">
      <c r="C173" s="116"/>
      <c r="D173" s="66"/>
      <c r="E173" s="70"/>
      <c r="F173" s="68"/>
      <c r="G173" s="83"/>
      <c r="H173" s="69"/>
      <c r="I173" s="46">
        <f t="shared" si="2"/>
        <v>-54965538.90299993</v>
      </c>
    </row>
    <row r="174" spans="3:10" s="27" customFormat="1" ht="18" hidden="1" thickTop="1" thickBot="1" x14ac:dyDescent="0.25">
      <c r="C174" s="116"/>
      <c r="D174" s="66"/>
      <c r="E174" s="70"/>
      <c r="F174" s="68"/>
      <c r="G174" s="83"/>
      <c r="H174" s="69"/>
      <c r="I174" s="46">
        <f t="shared" si="2"/>
        <v>-54965538.90299993</v>
      </c>
    </row>
    <row r="175" spans="3:10" s="27" customFormat="1" ht="18" hidden="1" thickTop="1" thickBot="1" x14ac:dyDescent="0.25">
      <c r="C175" s="116"/>
      <c r="D175" s="66"/>
      <c r="E175" s="70"/>
      <c r="F175" s="68"/>
      <c r="G175" s="83"/>
      <c r="H175" s="69"/>
      <c r="I175" s="46">
        <f t="shared" si="2"/>
        <v>-54965538.90299993</v>
      </c>
    </row>
    <row r="176" spans="3:10" s="27" customFormat="1" ht="18" hidden="1" thickTop="1" thickBot="1" x14ac:dyDescent="0.25">
      <c r="C176" s="116"/>
      <c r="D176" s="66"/>
      <c r="E176" s="70"/>
      <c r="F176" s="68"/>
      <c r="G176" s="83"/>
      <c r="H176" s="69"/>
      <c r="I176" s="46">
        <f t="shared" si="2"/>
        <v>-54965538.90299993</v>
      </c>
    </row>
    <row r="177" spans="3:95" s="27" customFormat="1" ht="18" hidden="1" thickTop="1" thickBot="1" x14ac:dyDescent="0.25">
      <c r="C177" s="116"/>
      <c r="D177" s="66"/>
      <c r="E177" s="70"/>
      <c r="F177" s="68"/>
      <c r="G177" s="83"/>
      <c r="H177" s="69"/>
      <c r="I177" s="46">
        <f t="shared" si="2"/>
        <v>-54965538.90299993</v>
      </c>
    </row>
    <row r="178" spans="3:95" s="27" customFormat="1" ht="18" hidden="1" thickTop="1" thickBot="1" x14ac:dyDescent="0.25">
      <c r="C178" s="116"/>
      <c r="D178" s="66"/>
      <c r="E178" s="70"/>
      <c r="F178" s="68"/>
      <c r="G178" s="83"/>
      <c r="H178" s="69"/>
      <c r="I178" s="46">
        <f t="shared" si="2"/>
        <v>-54965538.90299993</v>
      </c>
    </row>
    <row r="179" spans="3:95" s="27" customFormat="1" ht="18" hidden="1" thickTop="1" thickBot="1" x14ac:dyDescent="0.25">
      <c r="C179" s="116"/>
      <c r="D179" s="66"/>
      <c r="E179" s="70"/>
      <c r="F179" s="68"/>
      <c r="G179" s="83"/>
      <c r="H179" s="69"/>
      <c r="I179" s="46">
        <f t="shared" si="2"/>
        <v>-54965538.90299993</v>
      </c>
    </row>
    <row r="180" spans="3:95" s="27" customFormat="1" ht="18" hidden="1" thickTop="1" thickBot="1" x14ac:dyDescent="0.25">
      <c r="C180" s="116"/>
      <c r="D180" s="66"/>
      <c r="E180" s="70"/>
      <c r="F180" s="68"/>
      <c r="G180" s="83"/>
      <c r="H180" s="69"/>
      <c r="I180" s="46">
        <f t="shared" si="2"/>
        <v>-54965538.90299993</v>
      </c>
    </row>
    <row r="181" spans="3:95" s="27" customFormat="1" ht="18" hidden="1" thickTop="1" thickBot="1" x14ac:dyDescent="0.25">
      <c r="C181" s="116"/>
      <c r="D181" s="66"/>
      <c r="E181" s="70"/>
      <c r="F181" s="68"/>
      <c r="G181" s="83"/>
      <c r="H181" s="69"/>
      <c r="I181" s="46">
        <f t="shared" si="2"/>
        <v>-54965538.90299993</v>
      </c>
    </row>
    <row r="182" spans="3:95" s="27" customFormat="1" ht="18" hidden="1" thickTop="1" thickBot="1" x14ac:dyDescent="0.25">
      <c r="C182" s="116"/>
      <c r="D182" s="66"/>
      <c r="E182" s="70"/>
      <c r="F182" s="68"/>
      <c r="G182" s="83"/>
      <c r="H182" s="69"/>
      <c r="I182" s="46">
        <f t="shared" si="2"/>
        <v>-54965538.90299993</v>
      </c>
    </row>
    <row r="183" spans="3:95" s="11" customFormat="1" ht="18" thickTop="1" thickBot="1" x14ac:dyDescent="0.25">
      <c r="C183" s="219" t="s">
        <v>8</v>
      </c>
      <c r="D183" s="220"/>
      <c r="E183" s="220"/>
      <c r="F183" s="220"/>
      <c r="G183" s="92">
        <f>SUM(G15:G182)</f>
        <v>85016871.370000005</v>
      </c>
      <c r="H183" s="92">
        <f>SUM(H15:H182)</f>
        <v>100643404.34499998</v>
      </c>
      <c r="I183" s="93">
        <f>+I14+G183-H183</f>
        <v>-54965538.902999938</v>
      </c>
      <c r="J183" s="28">
        <f>+I183-'[1]CTA. RECOLECTORA AUXILIAR 3001'!$J$4270</f>
        <v>0</v>
      </c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</row>
    <row r="184" spans="3:95" s="11" customFormat="1" ht="17.25" thickTop="1" x14ac:dyDescent="0.2">
      <c r="C184" s="139"/>
      <c r="D184" s="139"/>
      <c r="E184" s="139"/>
      <c r="F184" s="139"/>
      <c r="G184" s="140"/>
      <c r="H184" s="140"/>
      <c r="I184" s="91"/>
      <c r="J184" s="28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</row>
    <row r="185" spans="3:95" s="11" customFormat="1" ht="16.5" x14ac:dyDescent="0.2">
      <c r="C185" s="5"/>
      <c r="D185" s="5"/>
      <c r="E185" s="84" t="s">
        <v>37</v>
      </c>
      <c r="F185" s="85"/>
      <c r="G185" s="8" t="s">
        <v>124</v>
      </c>
      <c r="H185" s="85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</row>
    <row r="186" spans="3:95" s="11" customFormat="1" ht="16.5" x14ac:dyDescent="0.2">
      <c r="C186" s="5"/>
      <c r="D186" s="5"/>
      <c r="E186" s="84" t="s">
        <v>31</v>
      </c>
      <c r="F186" s="85"/>
      <c r="G186" s="8"/>
      <c r="H186" s="84" t="s">
        <v>32</v>
      </c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</row>
    <row r="187" spans="3:95" s="11" customFormat="1" ht="16.5" x14ac:dyDescent="0.2">
      <c r="C187" s="5"/>
      <c r="D187" s="5"/>
      <c r="E187" s="84" t="s">
        <v>33</v>
      </c>
      <c r="F187" s="85"/>
      <c r="G187" s="8"/>
      <c r="H187" s="84" t="s">
        <v>123</v>
      </c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</row>
    <row r="188" spans="3:95" s="11" customFormat="1" ht="16.5" x14ac:dyDescent="0.2">
      <c r="C188" s="5"/>
      <c r="D188" s="5"/>
      <c r="E188" s="84" t="s">
        <v>34</v>
      </c>
      <c r="F188" s="85"/>
      <c r="G188" s="8"/>
      <c r="H188" s="84" t="s">
        <v>35</v>
      </c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</row>
    <row r="189" spans="3:95" s="11" customFormat="1" ht="16.5" x14ac:dyDescent="0.2">
      <c r="C189" s="5"/>
      <c r="D189" s="5"/>
      <c r="E189" s="84"/>
      <c r="F189" s="85"/>
      <c r="G189" s="84"/>
      <c r="H189" s="8"/>
      <c r="I189" s="8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</row>
    <row r="190" spans="3:95" s="11" customFormat="1" ht="16.5" x14ac:dyDescent="0.2">
      <c r="C190" s="5"/>
      <c r="D190" s="5"/>
      <c r="E190" s="86"/>
      <c r="F190" s="112"/>
      <c r="G190" s="85"/>
      <c r="H190" s="8"/>
      <c r="I190" s="8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</row>
    <row r="191" spans="3:95" s="11" customFormat="1" ht="16.5" x14ac:dyDescent="0.2">
      <c r="C191" s="5"/>
      <c r="D191" s="5"/>
      <c r="E191" s="86"/>
      <c r="F191" s="84" t="s">
        <v>36</v>
      </c>
      <c r="G191" s="85"/>
      <c r="H191" s="8"/>
      <c r="I191" s="8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</row>
    <row r="192" spans="3:95" s="11" customFormat="1" ht="18" x14ac:dyDescent="0.25">
      <c r="C192" s="21"/>
      <c r="D192" s="5"/>
      <c r="E192" s="86"/>
      <c r="F192" s="84" t="s">
        <v>43</v>
      </c>
      <c r="G192" s="85"/>
      <c r="H192" s="8"/>
      <c r="I192" s="19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</row>
    <row r="193" spans="3:95" s="11" customFormat="1" ht="18" x14ac:dyDescent="0.2">
      <c r="C193" s="22"/>
      <c r="D193" s="5"/>
      <c r="E193" s="86"/>
      <c r="F193" s="84" t="s">
        <v>125</v>
      </c>
      <c r="G193" s="85"/>
      <c r="H193" s="8"/>
      <c r="I193" s="23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</row>
    <row r="194" spans="3:95" s="11" customFormat="1" ht="18" x14ac:dyDescent="0.2">
      <c r="C194" s="22"/>
      <c r="D194" s="5"/>
      <c r="E194" s="86"/>
      <c r="G194" s="85"/>
      <c r="H194" s="8"/>
      <c r="I194" s="23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</row>
    <row r="195" spans="3:95" s="11" customFormat="1" ht="16.5" x14ac:dyDescent="0.2">
      <c r="C195" s="5"/>
      <c r="D195" s="5"/>
      <c r="E195" s="86"/>
      <c r="F195" s="85"/>
      <c r="G195" s="85"/>
      <c r="H195" s="8"/>
      <c r="I195" s="4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</row>
    <row r="196" spans="3:95" s="11" customFormat="1" ht="20.25" x14ac:dyDescent="0.2">
      <c r="C196" s="218"/>
      <c r="D196" s="218"/>
      <c r="E196" s="218"/>
      <c r="F196" s="218"/>
      <c r="G196" s="218"/>
      <c r="H196" s="218"/>
      <c r="I196" s="218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</row>
    <row r="197" spans="3:95" s="11" customFormat="1" ht="20.25" x14ac:dyDescent="0.2">
      <c r="C197" s="218"/>
      <c r="D197" s="218"/>
      <c r="E197" s="218"/>
      <c r="F197" s="218"/>
      <c r="G197" s="218"/>
      <c r="H197" s="218"/>
      <c r="I197" s="218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</row>
    <row r="198" spans="3:95" s="11" customFormat="1" ht="20.25" x14ac:dyDescent="0.2">
      <c r="C198" s="218"/>
      <c r="D198" s="218"/>
      <c r="E198" s="218"/>
      <c r="F198" s="218"/>
      <c r="G198" s="218"/>
      <c r="H198" s="218"/>
      <c r="I198" s="218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</row>
    <row r="199" spans="3:95" s="11" customFormat="1" ht="20.25" x14ac:dyDescent="0.2">
      <c r="C199" s="218"/>
      <c r="D199" s="218"/>
      <c r="E199" s="218"/>
      <c r="F199" s="218"/>
      <c r="G199" s="218"/>
      <c r="H199" s="218"/>
      <c r="I199" s="218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</row>
    <row r="200" spans="3:95" s="11" customFormat="1" x14ac:dyDescent="0.2">
      <c r="C200" s="9"/>
      <c r="D200" s="9"/>
      <c r="E200" s="187"/>
      <c r="F200" s="9"/>
      <c r="G200" s="9"/>
      <c r="H200" s="9"/>
      <c r="I200" s="9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</row>
    <row r="201" spans="3:95" s="11" customFormat="1" x14ac:dyDescent="0.2">
      <c r="C201" s="9"/>
      <c r="D201" s="9"/>
      <c r="E201" s="187"/>
      <c r="F201" s="9"/>
      <c r="G201" s="9"/>
      <c r="H201" s="9"/>
      <c r="I201" s="9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</row>
    <row r="202" spans="3:95" s="11" customFormat="1" x14ac:dyDescent="0.2">
      <c r="C202" s="9"/>
      <c r="D202" s="9"/>
      <c r="E202" s="187"/>
      <c r="F202" s="9"/>
      <c r="G202" s="9"/>
      <c r="H202" s="9"/>
      <c r="I202" s="9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</row>
    <row r="203" spans="3:95" s="11" customFormat="1" x14ac:dyDescent="0.2">
      <c r="C203" s="9"/>
      <c r="D203" s="9"/>
      <c r="E203" s="187"/>
      <c r="F203" s="9"/>
      <c r="G203" s="9"/>
      <c r="H203" s="9"/>
      <c r="I203" s="9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</row>
    <row r="204" spans="3:95" s="11" customFormat="1" x14ac:dyDescent="0.2">
      <c r="C204" s="9"/>
      <c r="D204" s="9"/>
      <c r="E204" s="187"/>
      <c r="F204" s="9"/>
      <c r="G204" s="9"/>
      <c r="H204" s="9"/>
      <c r="I204" s="9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</row>
    <row r="205" spans="3:95" s="11" customFormat="1" x14ac:dyDescent="0.2">
      <c r="C205" s="9"/>
      <c r="D205" s="9"/>
      <c r="E205" s="187"/>
      <c r="F205" s="9"/>
      <c r="G205" s="9"/>
      <c r="H205" s="9"/>
      <c r="I205" s="9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</row>
    <row r="206" spans="3:95" s="11" customFormat="1" x14ac:dyDescent="0.2">
      <c r="C206" s="9"/>
      <c r="D206" s="9"/>
      <c r="E206" s="187"/>
      <c r="F206" s="9"/>
      <c r="G206" s="9"/>
      <c r="H206" s="9"/>
      <c r="I206" s="9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</row>
    <row r="207" spans="3:95" s="11" customFormat="1" x14ac:dyDescent="0.2">
      <c r="C207" s="9"/>
      <c r="D207" s="9"/>
      <c r="E207" s="187"/>
      <c r="F207" s="9"/>
      <c r="G207" s="9"/>
      <c r="H207" s="9"/>
      <c r="I207" s="9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</row>
    <row r="208" spans="3:95" s="11" customFormat="1" ht="3" customHeight="1" x14ac:dyDescent="0.2">
      <c r="C208" s="9"/>
      <c r="D208" s="9"/>
      <c r="E208" s="187"/>
      <c r="F208" s="9"/>
      <c r="G208" s="9"/>
      <c r="H208" s="9"/>
      <c r="I208" s="9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</row>
    <row r="209" spans="3:95" s="11" customFormat="1" x14ac:dyDescent="0.2">
      <c r="C209" s="9"/>
      <c r="D209" s="9"/>
      <c r="E209" s="187"/>
      <c r="F209" s="9"/>
      <c r="G209" s="9"/>
      <c r="H209" s="9"/>
      <c r="I209" s="9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</row>
    <row r="210" spans="3:95" s="11" customFormat="1" x14ac:dyDescent="0.2">
      <c r="C210" s="9"/>
      <c r="D210" s="9"/>
      <c r="E210" s="187"/>
      <c r="F210" s="9"/>
      <c r="G210" s="9"/>
      <c r="H210" s="9"/>
      <c r="I210" s="9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</row>
    <row r="211" spans="3:95" s="11" customFormat="1" x14ac:dyDescent="0.2">
      <c r="C211" s="9"/>
      <c r="D211" s="9"/>
      <c r="E211" s="187"/>
      <c r="F211" s="9"/>
      <c r="G211" s="9"/>
      <c r="H211" s="9"/>
      <c r="I211" s="9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</row>
    <row r="230" spans="3:3" ht="13.5" thickBot="1" x14ac:dyDescent="0.25"/>
    <row r="231" spans="3:3" ht="15" x14ac:dyDescent="0.2">
      <c r="C231" s="2"/>
    </row>
  </sheetData>
  <mergeCells count="12">
    <mergeCell ref="C197:I197"/>
    <mergeCell ref="C198:I198"/>
    <mergeCell ref="C199:I199"/>
    <mergeCell ref="D11:I11"/>
    <mergeCell ref="C11:C13"/>
    <mergeCell ref="D12:H12"/>
    <mergeCell ref="C183:F183"/>
    <mergeCell ref="C6:I6"/>
    <mergeCell ref="C7:I7"/>
    <mergeCell ref="C196:I196"/>
    <mergeCell ref="C8:I8"/>
    <mergeCell ref="C9:I9"/>
  </mergeCells>
  <printOptions horizontalCentered="1"/>
  <pageMargins left="0.23622047244094491" right="0.23622047244094491" top="0.74803149606299213" bottom="0.74803149606299213" header="0.31496062992125984" footer="0.31496062992125984"/>
  <pageSetup scale="59" orientation="portrait" r:id="rId1"/>
  <headerFooter alignWithMargins="0">
    <oddFooter>Página &amp;P</oddFooter>
  </headerFooter>
  <rowBreaks count="3" manualBreakCount="3">
    <brk id="48" min="1" max="8" man="1"/>
    <brk id="84" min="1" max="8" man="1"/>
    <brk id="195" min="1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P105"/>
  <sheetViews>
    <sheetView tabSelected="1" view="pageBreakPreview" topLeftCell="F57" zoomScale="80" zoomScaleNormal="80" zoomScaleSheetLayoutView="80" workbookViewId="0">
      <selection activeCell="F60" sqref="F60"/>
    </sheetView>
  </sheetViews>
  <sheetFormatPr baseColWidth="10" defaultColWidth="9.140625" defaultRowHeight="12.75" x14ac:dyDescent="0.2"/>
  <cols>
    <col min="1" max="1" width="0" style="11" hidden="1" customWidth="1"/>
    <col min="2" max="2" width="3.140625" style="11" customWidth="1"/>
    <col min="3" max="3" width="5" style="1" customWidth="1"/>
    <col min="4" max="4" width="16.28515625" style="1" customWidth="1"/>
    <col min="5" max="5" width="17.28515625" style="1" customWidth="1"/>
    <col min="6" max="6" width="46.42578125" style="39" customWidth="1"/>
    <col min="7" max="7" width="20.42578125" style="1" customWidth="1"/>
    <col min="8" max="8" width="21" style="1" customWidth="1"/>
    <col min="9" max="9" width="24.42578125" style="1" customWidth="1"/>
    <col min="10" max="10" width="20.140625" style="11" customWidth="1"/>
    <col min="11" max="12" width="9.140625" style="11"/>
    <col min="13" max="16384" width="9.140625" style="1"/>
  </cols>
  <sheetData>
    <row r="1" spans="1:12" s="11" customFormat="1" ht="15" customHeight="1" x14ac:dyDescent="0.2">
      <c r="F1" s="32"/>
    </row>
    <row r="2" spans="1:12" s="11" customFormat="1" x14ac:dyDescent="0.2">
      <c r="F2" s="32"/>
    </row>
    <row r="3" spans="1:12" s="14" customFormat="1" ht="12" customHeight="1" x14ac:dyDescent="0.2">
      <c r="F3" s="33"/>
    </row>
    <row r="4" spans="1:12" s="15" customFormat="1" ht="18" customHeight="1" x14ac:dyDescent="0.3">
      <c r="B4" s="16"/>
      <c r="C4" s="16"/>
      <c r="D4" s="12"/>
      <c r="E4" s="16"/>
      <c r="F4" s="34"/>
      <c r="G4" s="16"/>
      <c r="H4" s="16"/>
      <c r="I4" s="16"/>
      <c r="J4" s="16"/>
    </row>
    <row r="5" spans="1:12" s="13" customFormat="1" ht="18" customHeight="1" x14ac:dyDescent="0.2">
      <c r="A5" s="13" t="s">
        <v>9</v>
      </c>
      <c r="F5" s="35"/>
    </row>
    <row r="6" spans="1:12" s="15" customFormat="1" ht="20.25" customHeight="1" x14ac:dyDescent="0.25">
      <c r="B6" s="13"/>
      <c r="C6" s="210" t="s">
        <v>10</v>
      </c>
      <c r="D6" s="210"/>
      <c r="E6" s="210"/>
      <c r="F6" s="210"/>
      <c r="G6" s="210"/>
      <c r="H6" s="210"/>
      <c r="I6" s="210"/>
      <c r="J6" s="40"/>
    </row>
    <row r="7" spans="1:12" s="14" customFormat="1" ht="18" customHeight="1" x14ac:dyDescent="0.2">
      <c r="B7" s="18"/>
      <c r="C7" s="216" t="s">
        <v>11</v>
      </c>
      <c r="D7" s="216"/>
      <c r="E7" s="216"/>
      <c r="F7" s="216"/>
      <c r="G7" s="216"/>
      <c r="H7" s="216"/>
      <c r="I7" s="216"/>
      <c r="J7" s="41"/>
    </row>
    <row r="8" spans="1:12" s="17" customFormat="1" ht="15.75" customHeight="1" x14ac:dyDescent="0.2">
      <c r="B8" s="18"/>
      <c r="C8" s="216" t="s">
        <v>21</v>
      </c>
      <c r="D8" s="216"/>
      <c r="E8" s="216"/>
      <c r="F8" s="216"/>
      <c r="G8" s="216"/>
      <c r="H8" s="216"/>
      <c r="I8" s="216"/>
      <c r="J8" s="42"/>
    </row>
    <row r="9" spans="1:12" s="14" customFormat="1" ht="18.75" x14ac:dyDescent="0.2">
      <c r="B9" s="15"/>
      <c r="C9" s="217" t="s">
        <v>64</v>
      </c>
      <c r="D9" s="217"/>
      <c r="E9" s="217"/>
      <c r="F9" s="217"/>
      <c r="G9" s="217"/>
      <c r="H9" s="217"/>
      <c r="I9" s="217"/>
      <c r="J9" s="41"/>
    </row>
    <row r="10" spans="1:12" s="14" customFormat="1" ht="18.75" x14ac:dyDescent="0.2">
      <c r="B10" s="15"/>
      <c r="C10" s="31"/>
      <c r="D10" s="31"/>
      <c r="E10" s="31"/>
      <c r="F10" s="36"/>
      <c r="G10" s="31"/>
      <c r="H10" s="31"/>
      <c r="I10" s="31"/>
    </row>
    <row r="11" spans="1:12" s="11" customFormat="1" ht="19.5" customHeight="1" thickBot="1" x14ac:dyDescent="0.25">
      <c r="F11" s="32"/>
    </row>
    <row r="12" spans="1:12" s="3" customFormat="1" ht="36.75" customHeight="1" thickTop="1" thickBot="1" x14ac:dyDescent="0.25">
      <c r="A12" s="7"/>
      <c r="B12" s="7"/>
      <c r="C12" s="223"/>
      <c r="D12" s="212" t="s">
        <v>13</v>
      </c>
      <c r="E12" s="212"/>
      <c r="F12" s="212"/>
      <c r="G12" s="212"/>
      <c r="H12" s="212"/>
      <c r="I12" s="212"/>
      <c r="J12" s="7"/>
      <c r="K12" s="7"/>
      <c r="L12" s="7"/>
    </row>
    <row r="13" spans="1:12" s="3" customFormat="1" ht="18" customHeight="1" thickTop="1" thickBot="1" x14ac:dyDescent="0.25">
      <c r="A13" s="7"/>
      <c r="B13" s="7"/>
      <c r="C13" s="224"/>
      <c r="D13" s="211" t="s">
        <v>7</v>
      </c>
      <c r="E13" s="211"/>
      <c r="F13" s="211"/>
      <c r="G13" s="211"/>
      <c r="H13" s="211"/>
      <c r="I13" s="52">
        <f>'[1]CTA. OPERATIVA.(160)'!$J$935</f>
        <v>467830.11480000935</v>
      </c>
      <c r="J13" s="7"/>
      <c r="K13" s="7"/>
      <c r="L13" s="7"/>
    </row>
    <row r="14" spans="1:12" s="3" customFormat="1" ht="45.75" customHeight="1" thickTop="1" thickBot="1" x14ac:dyDescent="0.25">
      <c r="A14" s="7"/>
      <c r="B14" s="7"/>
      <c r="C14" s="224"/>
      <c r="D14" s="51" t="s">
        <v>4</v>
      </c>
      <c r="E14" s="51" t="s">
        <v>5</v>
      </c>
      <c r="F14" s="51" t="s">
        <v>6</v>
      </c>
      <c r="G14" s="51" t="s">
        <v>0</v>
      </c>
      <c r="H14" s="51" t="s">
        <v>1</v>
      </c>
      <c r="I14" s="51" t="s">
        <v>2</v>
      </c>
      <c r="J14" s="7"/>
      <c r="K14" s="7"/>
      <c r="L14" s="7"/>
    </row>
    <row r="15" spans="1:12" s="10" customFormat="1" ht="38.25" customHeight="1" thickTop="1" thickBot="1" x14ac:dyDescent="0.25">
      <c r="C15" s="145"/>
      <c r="D15" s="146"/>
      <c r="E15" s="147"/>
      <c r="F15" s="148">
        <v>45657</v>
      </c>
      <c r="G15" s="149"/>
      <c r="H15" s="150">
        <v>0</v>
      </c>
      <c r="I15" s="149">
        <f>+I13</f>
        <v>467830.11480000935</v>
      </c>
    </row>
    <row r="16" spans="1:12" s="10" customFormat="1" ht="17.25" thickTop="1" x14ac:dyDescent="0.2">
      <c r="C16" s="53"/>
      <c r="D16" s="54">
        <v>45293</v>
      </c>
      <c r="E16" s="78"/>
      <c r="F16" s="45" t="s">
        <v>12</v>
      </c>
      <c r="G16" s="55"/>
      <c r="H16" s="55">
        <v>15.09</v>
      </c>
      <c r="I16" s="47">
        <f>I15+G16-H16</f>
        <v>467815.02480000933</v>
      </c>
    </row>
    <row r="17" spans="3:9" s="10" customFormat="1" ht="42.75" x14ac:dyDescent="0.2">
      <c r="C17" s="56"/>
      <c r="D17" s="57">
        <v>45293</v>
      </c>
      <c r="E17" s="79" t="s">
        <v>126</v>
      </c>
      <c r="F17" s="48" t="s">
        <v>127</v>
      </c>
      <c r="G17" s="58">
        <v>8000</v>
      </c>
      <c r="H17" s="49"/>
      <c r="I17" s="50">
        <f t="shared" ref="I17:I75" si="0">I16+G17-H17</f>
        <v>475815.02480000933</v>
      </c>
    </row>
    <row r="18" spans="3:9" s="7" customFormat="1" ht="16.5" x14ac:dyDescent="0.2">
      <c r="C18" s="56"/>
      <c r="D18" s="57">
        <v>45294</v>
      </c>
      <c r="E18" s="163"/>
      <c r="F18" s="48" t="s">
        <v>12</v>
      </c>
      <c r="G18" s="58"/>
      <c r="H18" s="49">
        <v>6.46</v>
      </c>
      <c r="I18" s="50">
        <f t="shared" si="0"/>
        <v>475808.56480000931</v>
      </c>
    </row>
    <row r="19" spans="3:9" s="7" customFormat="1" ht="16.5" x14ac:dyDescent="0.2">
      <c r="C19" s="56"/>
      <c r="D19" s="57">
        <v>45296</v>
      </c>
      <c r="E19" s="79" t="s">
        <v>128</v>
      </c>
      <c r="F19" s="48" t="s">
        <v>129</v>
      </c>
      <c r="G19" s="58"/>
      <c r="H19" s="49">
        <v>60931.85</v>
      </c>
      <c r="I19" s="50">
        <f t="shared" si="0"/>
        <v>414876.71480000933</v>
      </c>
    </row>
    <row r="20" spans="3:9" s="7" customFormat="1" ht="28.5" x14ac:dyDescent="0.2">
      <c r="C20" s="56"/>
      <c r="D20" s="57">
        <v>45296</v>
      </c>
      <c r="E20" s="79" t="s">
        <v>130</v>
      </c>
      <c r="F20" s="48" t="s">
        <v>131</v>
      </c>
      <c r="G20" s="58"/>
      <c r="H20" s="49">
        <v>500</v>
      </c>
      <c r="I20" s="50">
        <f t="shared" si="0"/>
        <v>414376.71480000933</v>
      </c>
    </row>
    <row r="21" spans="3:9" s="7" customFormat="1" ht="16.5" x14ac:dyDescent="0.2">
      <c r="C21" s="56"/>
      <c r="D21" s="57">
        <v>45299</v>
      </c>
      <c r="E21" s="79"/>
      <c r="F21" s="48" t="s">
        <v>12</v>
      </c>
      <c r="G21" s="58"/>
      <c r="H21" s="49">
        <v>42.760000000000005</v>
      </c>
      <c r="I21" s="50">
        <f t="shared" si="0"/>
        <v>414333.95480000932</v>
      </c>
    </row>
    <row r="22" spans="3:9" s="7" customFormat="1" ht="16.5" x14ac:dyDescent="0.2">
      <c r="C22" s="56"/>
      <c r="D22" s="57">
        <v>45299</v>
      </c>
      <c r="E22" s="79"/>
      <c r="F22" s="48" t="s">
        <v>12</v>
      </c>
      <c r="G22" s="58"/>
      <c r="H22" s="49">
        <v>30.68</v>
      </c>
      <c r="I22" s="50">
        <f t="shared" si="0"/>
        <v>414303.27480000933</v>
      </c>
    </row>
    <row r="23" spans="3:9" s="7" customFormat="1" ht="42.75" x14ac:dyDescent="0.2">
      <c r="C23" s="56"/>
      <c r="D23" s="57">
        <v>44936</v>
      </c>
      <c r="E23" s="79"/>
      <c r="F23" s="48" t="s">
        <v>61</v>
      </c>
      <c r="G23" s="58">
        <v>3728697.56</v>
      </c>
      <c r="H23" s="49"/>
      <c r="I23" s="50">
        <f t="shared" si="0"/>
        <v>4143000.8348000096</v>
      </c>
    </row>
    <row r="24" spans="3:9" s="7" customFormat="1" ht="16.5" x14ac:dyDescent="0.2">
      <c r="C24" s="56"/>
      <c r="D24" s="59">
        <v>45301</v>
      </c>
      <c r="E24" s="60" t="s">
        <v>132</v>
      </c>
      <c r="F24" s="48" t="s">
        <v>133</v>
      </c>
      <c r="G24" s="58"/>
      <c r="H24" s="61">
        <v>85500</v>
      </c>
      <c r="I24" s="50">
        <f t="shared" si="0"/>
        <v>4057500.8348000096</v>
      </c>
    </row>
    <row r="25" spans="3:9" s="7" customFormat="1" ht="16.5" x14ac:dyDescent="0.2">
      <c r="C25" s="56"/>
      <c r="D25" s="59">
        <v>45301</v>
      </c>
      <c r="E25" s="79" t="s">
        <v>134</v>
      </c>
      <c r="F25" s="48" t="s">
        <v>62</v>
      </c>
      <c r="G25" s="58"/>
      <c r="H25" s="49">
        <v>5890</v>
      </c>
      <c r="I25" s="50">
        <f t="shared" si="0"/>
        <v>4051610.8348000096</v>
      </c>
    </row>
    <row r="26" spans="3:9" s="7" customFormat="1" ht="16.5" x14ac:dyDescent="0.2">
      <c r="C26" s="56"/>
      <c r="D26" s="57">
        <v>45301</v>
      </c>
      <c r="E26" s="79" t="s">
        <v>135</v>
      </c>
      <c r="F26" s="48" t="s">
        <v>52</v>
      </c>
      <c r="G26" s="58"/>
      <c r="H26" s="49">
        <v>48130.8</v>
      </c>
      <c r="I26" s="50">
        <f t="shared" si="0"/>
        <v>4003480.0348000098</v>
      </c>
    </row>
    <row r="27" spans="3:9" s="7" customFormat="1" ht="16.5" x14ac:dyDescent="0.2">
      <c r="C27" s="56"/>
      <c r="D27" s="57">
        <v>45301</v>
      </c>
      <c r="E27" s="79" t="s">
        <v>136</v>
      </c>
      <c r="F27" s="48" t="s">
        <v>137</v>
      </c>
      <c r="G27" s="58"/>
      <c r="H27" s="49">
        <v>143993.4</v>
      </c>
      <c r="I27" s="50">
        <f t="shared" si="0"/>
        <v>3859486.6348000099</v>
      </c>
    </row>
    <row r="28" spans="3:9" s="7" customFormat="1" ht="16.5" x14ac:dyDescent="0.2">
      <c r="C28" s="56"/>
      <c r="D28" s="57">
        <v>45302</v>
      </c>
      <c r="E28" s="163"/>
      <c r="F28" s="48" t="s">
        <v>12</v>
      </c>
      <c r="G28" s="58"/>
      <c r="H28" s="49">
        <v>3.09</v>
      </c>
      <c r="I28" s="50">
        <f t="shared" si="0"/>
        <v>3859483.54480001</v>
      </c>
    </row>
    <row r="29" spans="3:9" s="7" customFormat="1" ht="16.5" x14ac:dyDescent="0.2">
      <c r="C29" s="56"/>
      <c r="D29" s="57">
        <v>45303</v>
      </c>
      <c r="E29" s="79"/>
      <c r="F29" s="48" t="s">
        <v>12</v>
      </c>
      <c r="G29" s="58"/>
      <c r="H29" s="49">
        <v>91.4</v>
      </c>
      <c r="I29" s="50">
        <f t="shared" si="0"/>
        <v>3859392.1448000101</v>
      </c>
    </row>
    <row r="30" spans="3:9" s="7" customFormat="1" ht="16.5" x14ac:dyDescent="0.2">
      <c r="C30" s="56"/>
      <c r="D30" s="57">
        <v>45306</v>
      </c>
      <c r="E30" s="79"/>
      <c r="F30" s="48" t="s">
        <v>12</v>
      </c>
      <c r="G30" s="58"/>
      <c r="H30" s="49">
        <v>12</v>
      </c>
      <c r="I30" s="50">
        <f t="shared" si="0"/>
        <v>3859380.1448000101</v>
      </c>
    </row>
    <row r="31" spans="3:9" s="7" customFormat="1" ht="16.5" x14ac:dyDescent="0.2">
      <c r="C31" s="99"/>
      <c r="D31" s="97">
        <v>45306</v>
      </c>
      <c r="E31" s="110" t="s">
        <v>138</v>
      </c>
      <c r="F31" s="100" t="s">
        <v>55</v>
      </c>
      <c r="G31" s="98"/>
      <c r="H31" s="94">
        <v>37050</v>
      </c>
      <c r="I31" s="50">
        <f t="shared" si="0"/>
        <v>3822330.1448000101</v>
      </c>
    </row>
    <row r="32" spans="3:9" s="7" customFormat="1" ht="16.5" x14ac:dyDescent="0.2">
      <c r="C32" s="99"/>
      <c r="D32" s="97">
        <v>45306</v>
      </c>
      <c r="E32" s="110" t="s">
        <v>139</v>
      </c>
      <c r="F32" s="100" t="s">
        <v>53</v>
      </c>
      <c r="G32" s="98"/>
      <c r="H32" s="94">
        <v>4392.6480000000001</v>
      </c>
      <c r="I32" s="50">
        <f t="shared" si="0"/>
        <v>3817937.4968000101</v>
      </c>
    </row>
    <row r="33" spans="3:9" s="7" customFormat="1" ht="16.5" x14ac:dyDescent="0.2">
      <c r="C33" s="99"/>
      <c r="D33" s="97">
        <v>45306</v>
      </c>
      <c r="E33" s="110" t="s">
        <v>140</v>
      </c>
      <c r="F33" s="100" t="s">
        <v>53</v>
      </c>
      <c r="G33" s="98"/>
      <c r="H33" s="94">
        <v>34689.060000000005</v>
      </c>
      <c r="I33" s="50">
        <f t="shared" si="0"/>
        <v>3783248.43680001</v>
      </c>
    </row>
    <row r="34" spans="3:9" s="7" customFormat="1" ht="16.5" x14ac:dyDescent="0.2">
      <c r="C34" s="99"/>
      <c r="D34" s="97">
        <v>45306</v>
      </c>
      <c r="E34" s="110" t="s">
        <v>141</v>
      </c>
      <c r="F34" s="100" t="s">
        <v>142</v>
      </c>
      <c r="G34" s="98"/>
      <c r="H34" s="94">
        <v>23645.25</v>
      </c>
      <c r="I34" s="50">
        <f t="shared" si="0"/>
        <v>3759603.18680001</v>
      </c>
    </row>
    <row r="35" spans="3:9" s="7" customFormat="1" ht="16.5" x14ac:dyDescent="0.2">
      <c r="C35" s="99"/>
      <c r="D35" s="97">
        <v>45306</v>
      </c>
      <c r="E35" s="110" t="s">
        <v>143</v>
      </c>
      <c r="F35" s="100" t="s">
        <v>144</v>
      </c>
      <c r="G35" s="98"/>
      <c r="H35" s="94">
        <v>14125</v>
      </c>
      <c r="I35" s="50">
        <f t="shared" si="0"/>
        <v>3745478.18680001</v>
      </c>
    </row>
    <row r="36" spans="3:9" s="7" customFormat="1" ht="16.5" x14ac:dyDescent="0.2">
      <c r="C36" s="99"/>
      <c r="D36" s="97">
        <v>45306</v>
      </c>
      <c r="E36" s="110" t="s">
        <v>145</v>
      </c>
      <c r="F36" s="100" t="s">
        <v>58</v>
      </c>
      <c r="G36" s="98"/>
      <c r="H36" s="94">
        <v>43737.610500000003</v>
      </c>
      <c r="I36" s="50">
        <f t="shared" si="0"/>
        <v>3701740.5763000101</v>
      </c>
    </row>
    <row r="37" spans="3:9" s="7" customFormat="1" ht="16.5" x14ac:dyDescent="0.2">
      <c r="C37" s="99"/>
      <c r="D37" s="97">
        <v>45306</v>
      </c>
      <c r="E37" s="110" t="s">
        <v>146</v>
      </c>
      <c r="F37" s="100" t="s">
        <v>147</v>
      </c>
      <c r="G37" s="98"/>
      <c r="H37" s="94">
        <v>141930</v>
      </c>
      <c r="I37" s="50">
        <f t="shared" si="0"/>
        <v>3559810.5763000101</v>
      </c>
    </row>
    <row r="38" spans="3:9" s="7" customFormat="1" ht="16.5" x14ac:dyDescent="0.2">
      <c r="C38" s="99"/>
      <c r="D38" s="97">
        <v>45306</v>
      </c>
      <c r="E38" s="110" t="s">
        <v>148</v>
      </c>
      <c r="F38" s="100" t="s">
        <v>147</v>
      </c>
      <c r="G38" s="98"/>
      <c r="H38" s="94">
        <v>46531</v>
      </c>
      <c r="I38" s="50">
        <f t="shared" si="0"/>
        <v>3513279.5763000101</v>
      </c>
    </row>
    <row r="39" spans="3:9" s="7" customFormat="1" ht="16.5" x14ac:dyDescent="0.2">
      <c r="C39" s="99"/>
      <c r="D39" s="97">
        <v>45306</v>
      </c>
      <c r="E39" s="110" t="s">
        <v>149</v>
      </c>
      <c r="F39" s="100" t="s">
        <v>150</v>
      </c>
      <c r="G39" s="98"/>
      <c r="H39" s="94">
        <v>17575</v>
      </c>
      <c r="I39" s="50">
        <f t="shared" si="0"/>
        <v>3495704.5763000101</v>
      </c>
    </row>
    <row r="40" spans="3:9" s="7" customFormat="1" ht="16.5" x14ac:dyDescent="0.2">
      <c r="C40" s="99"/>
      <c r="D40" s="97">
        <v>45306</v>
      </c>
      <c r="E40" s="110" t="s">
        <v>151</v>
      </c>
      <c r="F40" s="100" t="s">
        <v>150</v>
      </c>
      <c r="G40" s="98"/>
      <c r="H40" s="94">
        <v>15675</v>
      </c>
      <c r="I40" s="50">
        <f t="shared" si="0"/>
        <v>3480029.5763000101</v>
      </c>
    </row>
    <row r="41" spans="3:9" s="7" customFormat="1" ht="16.5" x14ac:dyDescent="0.2">
      <c r="C41" s="99"/>
      <c r="D41" s="97">
        <v>45306</v>
      </c>
      <c r="E41" s="110" t="s">
        <v>152</v>
      </c>
      <c r="F41" s="100" t="s">
        <v>111</v>
      </c>
      <c r="G41" s="98"/>
      <c r="H41" s="94">
        <v>187340</v>
      </c>
      <c r="I41" s="50">
        <f t="shared" si="0"/>
        <v>3292689.5763000101</v>
      </c>
    </row>
    <row r="42" spans="3:9" s="7" customFormat="1" ht="16.5" x14ac:dyDescent="0.2">
      <c r="C42" s="99"/>
      <c r="D42" s="97">
        <v>45306</v>
      </c>
      <c r="E42" s="110" t="s">
        <v>153</v>
      </c>
      <c r="F42" s="100" t="s">
        <v>154</v>
      </c>
      <c r="G42" s="98"/>
      <c r="H42" s="94">
        <v>11458.2</v>
      </c>
      <c r="I42" s="50">
        <f t="shared" si="0"/>
        <v>3281231.3763000099</v>
      </c>
    </row>
    <row r="43" spans="3:9" s="7" customFormat="1" ht="16.5" x14ac:dyDescent="0.2">
      <c r="C43" s="99"/>
      <c r="D43" s="97">
        <v>45306</v>
      </c>
      <c r="E43" s="110" t="s">
        <v>155</v>
      </c>
      <c r="F43" s="100" t="s">
        <v>156</v>
      </c>
      <c r="G43" s="98"/>
      <c r="H43" s="94">
        <v>128967.66800000001</v>
      </c>
      <c r="I43" s="50">
        <f t="shared" si="0"/>
        <v>3152263.7083000098</v>
      </c>
    </row>
    <row r="44" spans="3:9" s="7" customFormat="1" ht="28.5" x14ac:dyDescent="0.2">
      <c r="C44" s="99"/>
      <c r="D44" s="209">
        <v>45307</v>
      </c>
      <c r="E44" s="110">
        <v>2251</v>
      </c>
      <c r="F44" s="100" t="s">
        <v>157</v>
      </c>
      <c r="G44" s="98"/>
      <c r="H44" s="94">
        <v>2060.16</v>
      </c>
      <c r="I44" s="50">
        <f t="shared" si="0"/>
        <v>3150203.5483000097</v>
      </c>
    </row>
    <row r="45" spans="3:9" s="7" customFormat="1" ht="16.5" x14ac:dyDescent="0.2">
      <c r="C45" s="99"/>
      <c r="D45" s="209">
        <v>45307</v>
      </c>
      <c r="E45" s="110">
        <v>2252</v>
      </c>
      <c r="F45" s="100" t="s">
        <v>158</v>
      </c>
      <c r="G45" s="98"/>
      <c r="H45" s="94">
        <v>1385.28</v>
      </c>
      <c r="I45" s="50">
        <f t="shared" si="0"/>
        <v>3148818.2683000099</v>
      </c>
    </row>
    <row r="46" spans="3:9" s="7" customFormat="1" ht="16.5" x14ac:dyDescent="0.2">
      <c r="C46" s="99"/>
      <c r="D46" s="209">
        <v>45307</v>
      </c>
      <c r="E46" s="110">
        <v>2253</v>
      </c>
      <c r="F46" s="100" t="s">
        <v>159</v>
      </c>
      <c r="G46" s="98"/>
      <c r="H46" s="94">
        <v>5500</v>
      </c>
      <c r="I46" s="50">
        <f t="shared" si="0"/>
        <v>3143318.2683000099</v>
      </c>
    </row>
    <row r="47" spans="3:9" s="7" customFormat="1" ht="16.5" x14ac:dyDescent="0.2">
      <c r="C47" s="99"/>
      <c r="D47" s="209">
        <v>45307</v>
      </c>
      <c r="E47" s="110">
        <v>2254</v>
      </c>
      <c r="F47" s="100" t="s">
        <v>160</v>
      </c>
      <c r="G47" s="98"/>
      <c r="H47" s="94">
        <v>1500</v>
      </c>
      <c r="I47" s="50">
        <f t="shared" si="0"/>
        <v>3141818.2683000099</v>
      </c>
    </row>
    <row r="48" spans="3:9" s="7" customFormat="1" ht="16.5" x14ac:dyDescent="0.2">
      <c r="C48" s="99"/>
      <c r="D48" s="209">
        <v>45307</v>
      </c>
      <c r="E48" s="110">
        <v>2255</v>
      </c>
      <c r="F48" s="100" t="s">
        <v>161</v>
      </c>
      <c r="G48" s="98"/>
      <c r="H48" s="94">
        <v>2313.25</v>
      </c>
      <c r="I48" s="50">
        <f t="shared" si="0"/>
        <v>3139505.0183000099</v>
      </c>
    </row>
    <row r="49" spans="3:9" s="7" customFormat="1" ht="16.5" x14ac:dyDescent="0.2">
      <c r="C49" s="99"/>
      <c r="D49" s="209">
        <v>45307</v>
      </c>
      <c r="E49" s="110">
        <v>2256</v>
      </c>
      <c r="F49" s="100" t="s">
        <v>162</v>
      </c>
      <c r="G49" s="98"/>
      <c r="H49" s="94">
        <v>6000</v>
      </c>
      <c r="I49" s="50">
        <f t="shared" si="0"/>
        <v>3133505.0183000099</v>
      </c>
    </row>
    <row r="50" spans="3:9" s="7" customFormat="1" ht="16.5" x14ac:dyDescent="0.2">
      <c r="C50" s="99"/>
      <c r="D50" s="209">
        <v>45307</v>
      </c>
      <c r="E50" s="110">
        <v>2257</v>
      </c>
      <c r="F50" s="100" t="s">
        <v>163</v>
      </c>
      <c r="G50" s="98"/>
      <c r="H50" s="94">
        <v>18810</v>
      </c>
      <c r="I50" s="50">
        <f t="shared" si="0"/>
        <v>3114695.0183000099</v>
      </c>
    </row>
    <row r="51" spans="3:9" s="7" customFormat="1" ht="16.5" x14ac:dyDescent="0.2">
      <c r="C51" s="99"/>
      <c r="D51" s="209">
        <v>45307</v>
      </c>
      <c r="E51" s="110">
        <v>2258</v>
      </c>
      <c r="F51" s="100" t="s">
        <v>164</v>
      </c>
      <c r="G51" s="98"/>
      <c r="H51" s="94">
        <v>5500</v>
      </c>
      <c r="I51" s="50">
        <f t="shared" si="0"/>
        <v>3109195.0183000099</v>
      </c>
    </row>
    <row r="52" spans="3:9" s="7" customFormat="1" ht="16.5" x14ac:dyDescent="0.2">
      <c r="C52" s="99"/>
      <c r="D52" s="209">
        <v>45307</v>
      </c>
      <c r="E52" s="110">
        <v>2259</v>
      </c>
      <c r="F52" s="100" t="s">
        <v>165</v>
      </c>
      <c r="G52" s="98"/>
      <c r="H52" s="94">
        <v>2510.64</v>
      </c>
      <c r="I52" s="50">
        <f t="shared" si="0"/>
        <v>3106684.3783000098</v>
      </c>
    </row>
    <row r="53" spans="3:9" s="7" customFormat="1" ht="16.5" x14ac:dyDescent="0.2">
      <c r="C53" s="99"/>
      <c r="D53" s="209">
        <v>45307</v>
      </c>
      <c r="E53" s="110">
        <v>2260</v>
      </c>
      <c r="F53" s="100" t="s">
        <v>50</v>
      </c>
      <c r="G53" s="98"/>
      <c r="H53" s="94"/>
      <c r="I53" s="50">
        <f t="shared" si="0"/>
        <v>3106684.3783000098</v>
      </c>
    </row>
    <row r="54" spans="3:9" s="7" customFormat="1" ht="16.5" x14ac:dyDescent="0.2">
      <c r="C54" s="99"/>
      <c r="D54" s="209">
        <v>45307</v>
      </c>
      <c r="E54" s="110">
        <v>2261</v>
      </c>
      <c r="F54" s="100" t="s">
        <v>166</v>
      </c>
      <c r="G54" s="98"/>
      <c r="H54" s="94">
        <v>15778.8</v>
      </c>
      <c r="I54" s="50">
        <f t="shared" si="0"/>
        <v>3090905.5783000099</v>
      </c>
    </row>
    <row r="55" spans="3:9" s="7" customFormat="1" ht="16.5" x14ac:dyDescent="0.2">
      <c r="C55" s="99"/>
      <c r="D55" s="209">
        <v>45307</v>
      </c>
      <c r="E55" s="110">
        <v>2262</v>
      </c>
      <c r="F55" s="100" t="s">
        <v>167</v>
      </c>
      <c r="G55" s="98"/>
      <c r="H55" s="94">
        <v>36600</v>
      </c>
      <c r="I55" s="50">
        <f t="shared" si="0"/>
        <v>3054305.5783000099</v>
      </c>
    </row>
    <row r="56" spans="3:9" s="7" customFormat="1" ht="16.5" x14ac:dyDescent="0.2">
      <c r="C56" s="99"/>
      <c r="D56" s="209">
        <v>45307</v>
      </c>
      <c r="E56" s="110">
        <v>2263</v>
      </c>
      <c r="F56" s="100" t="s">
        <v>168</v>
      </c>
      <c r="G56" s="98"/>
      <c r="H56" s="94">
        <v>2060.16</v>
      </c>
      <c r="I56" s="50">
        <f t="shared" si="0"/>
        <v>3052245.4183000098</v>
      </c>
    </row>
    <row r="57" spans="3:9" s="7" customFormat="1" ht="16.5" x14ac:dyDescent="0.2">
      <c r="C57" s="99"/>
      <c r="D57" s="209">
        <v>45307</v>
      </c>
      <c r="E57" s="110">
        <v>2264</v>
      </c>
      <c r="F57" s="100" t="s">
        <v>169</v>
      </c>
      <c r="G57" s="98"/>
      <c r="H57" s="94">
        <v>8510</v>
      </c>
      <c r="I57" s="50">
        <f t="shared" si="0"/>
        <v>3043735.4183000098</v>
      </c>
    </row>
    <row r="58" spans="3:9" s="7" customFormat="1" ht="16.5" x14ac:dyDescent="0.2">
      <c r="C58" s="99"/>
      <c r="D58" s="209">
        <v>45307</v>
      </c>
      <c r="E58" s="110">
        <v>2265</v>
      </c>
      <c r="F58" s="100" t="s">
        <v>170</v>
      </c>
      <c r="G58" s="98"/>
      <c r="H58" s="94">
        <v>39738.186499999996</v>
      </c>
      <c r="I58" s="50">
        <f t="shared" si="0"/>
        <v>3003997.23180001</v>
      </c>
    </row>
    <row r="59" spans="3:9" s="7" customFormat="1" ht="16.5" x14ac:dyDescent="0.2">
      <c r="C59" s="99"/>
      <c r="D59" s="209">
        <v>45307</v>
      </c>
      <c r="E59" s="110">
        <v>2266</v>
      </c>
      <c r="F59" s="100" t="s">
        <v>171</v>
      </c>
      <c r="G59" s="98"/>
      <c r="H59" s="94">
        <v>49196.863499999999</v>
      </c>
      <c r="I59" s="50">
        <f t="shared" si="0"/>
        <v>2954800.36830001</v>
      </c>
    </row>
    <row r="60" spans="3:9" s="7" customFormat="1" ht="16.5" x14ac:dyDescent="0.2">
      <c r="C60" s="99"/>
      <c r="D60" s="209">
        <v>45309</v>
      </c>
      <c r="E60" s="110"/>
      <c r="F60" s="100" t="s">
        <v>12</v>
      </c>
      <c r="G60" s="98"/>
      <c r="H60" s="94">
        <v>2.08</v>
      </c>
      <c r="I60" s="50">
        <f t="shared" si="0"/>
        <v>2954798.2883000099</v>
      </c>
    </row>
    <row r="61" spans="3:9" s="7" customFormat="1" ht="16.5" x14ac:dyDescent="0.2">
      <c r="C61" s="99"/>
      <c r="D61" s="209">
        <v>45309</v>
      </c>
      <c r="E61" s="110" t="s">
        <v>172</v>
      </c>
      <c r="F61" s="100" t="s">
        <v>173</v>
      </c>
      <c r="G61" s="98"/>
      <c r="H61" s="94">
        <v>68344.87</v>
      </c>
      <c r="I61" s="50">
        <f t="shared" si="0"/>
        <v>2886453.4183000098</v>
      </c>
    </row>
    <row r="62" spans="3:9" s="7" customFormat="1" ht="28.5" x14ac:dyDescent="0.2">
      <c r="C62" s="99"/>
      <c r="D62" s="209">
        <v>45309</v>
      </c>
      <c r="E62" s="110" t="s">
        <v>174</v>
      </c>
      <c r="F62" s="100" t="s">
        <v>175</v>
      </c>
      <c r="G62" s="98"/>
      <c r="H62" s="94">
        <v>1115871.06</v>
      </c>
      <c r="I62" s="50">
        <f t="shared" si="0"/>
        <v>1770582.3583000097</v>
      </c>
    </row>
    <row r="63" spans="3:9" s="7" customFormat="1" ht="16.5" x14ac:dyDescent="0.2">
      <c r="C63" s="99"/>
      <c r="D63" s="209">
        <v>45309</v>
      </c>
      <c r="E63" s="110" t="s">
        <v>176</v>
      </c>
      <c r="F63" s="100" t="s">
        <v>177</v>
      </c>
      <c r="G63" s="98"/>
      <c r="H63" s="94">
        <v>152000</v>
      </c>
      <c r="I63" s="50">
        <f t="shared" si="0"/>
        <v>1618582.3583000097</v>
      </c>
    </row>
    <row r="64" spans="3:9" s="7" customFormat="1" ht="16.5" x14ac:dyDescent="0.2">
      <c r="C64" s="99"/>
      <c r="D64" s="209">
        <v>45309</v>
      </c>
      <c r="E64" s="110" t="s">
        <v>178</v>
      </c>
      <c r="F64" s="100" t="s">
        <v>63</v>
      </c>
      <c r="G64" s="98"/>
      <c r="H64" s="94">
        <v>22800</v>
      </c>
      <c r="I64" s="50">
        <f t="shared" si="0"/>
        <v>1595782.3583000097</v>
      </c>
    </row>
    <row r="65" spans="3:94" s="7" customFormat="1" ht="16.5" x14ac:dyDescent="0.2">
      <c r="C65" s="99"/>
      <c r="D65" s="97">
        <v>45309</v>
      </c>
      <c r="E65" s="110" t="s">
        <v>179</v>
      </c>
      <c r="F65" s="100" t="s">
        <v>63</v>
      </c>
      <c r="G65" s="98"/>
      <c r="H65" s="94">
        <v>21729.863000000001</v>
      </c>
      <c r="I65" s="50">
        <f t="shared" si="0"/>
        <v>1574052.4953000098</v>
      </c>
    </row>
    <row r="66" spans="3:94" s="7" customFormat="1" ht="16.5" x14ac:dyDescent="0.2">
      <c r="C66" s="99"/>
      <c r="D66" s="97">
        <v>45309</v>
      </c>
      <c r="E66" s="110" t="s">
        <v>180</v>
      </c>
      <c r="F66" s="100" t="s">
        <v>63</v>
      </c>
      <c r="G66" s="98"/>
      <c r="H66" s="94">
        <v>94248.787500000006</v>
      </c>
      <c r="I66" s="50">
        <f t="shared" si="0"/>
        <v>1479803.7078000098</v>
      </c>
    </row>
    <row r="67" spans="3:94" s="7" customFormat="1" ht="16.5" x14ac:dyDescent="0.2">
      <c r="C67" s="99"/>
      <c r="D67" s="97">
        <v>45314</v>
      </c>
      <c r="E67" s="110"/>
      <c r="F67" s="100" t="s">
        <v>12</v>
      </c>
      <c r="G67" s="98"/>
      <c r="H67" s="94">
        <v>542.56999999999994</v>
      </c>
      <c r="I67" s="50">
        <f t="shared" si="0"/>
        <v>1479261.1378000097</v>
      </c>
    </row>
    <row r="68" spans="3:94" s="7" customFormat="1" ht="16.5" x14ac:dyDescent="0.2">
      <c r="C68" s="99"/>
      <c r="D68" s="97">
        <v>45316</v>
      </c>
      <c r="E68" s="110"/>
      <c r="F68" s="100" t="s">
        <v>12</v>
      </c>
      <c r="G68" s="98"/>
      <c r="H68" s="94">
        <v>602.73</v>
      </c>
      <c r="I68" s="50">
        <f t="shared" si="0"/>
        <v>1478658.4078000097</v>
      </c>
    </row>
    <row r="69" spans="3:94" s="7" customFormat="1" ht="57" x14ac:dyDescent="0.2">
      <c r="C69" s="99"/>
      <c r="D69" s="97">
        <v>45316</v>
      </c>
      <c r="E69" s="110" t="s">
        <v>174</v>
      </c>
      <c r="F69" s="100" t="s">
        <v>181</v>
      </c>
      <c r="G69" s="98"/>
      <c r="H69" s="94">
        <v>320</v>
      </c>
      <c r="I69" s="50">
        <f t="shared" si="0"/>
        <v>1478338.4078000097</v>
      </c>
    </row>
    <row r="70" spans="3:94" s="7" customFormat="1" ht="16.5" x14ac:dyDescent="0.2">
      <c r="C70" s="99"/>
      <c r="D70" s="97">
        <v>45317</v>
      </c>
      <c r="E70" s="110"/>
      <c r="F70" s="100" t="s">
        <v>12</v>
      </c>
      <c r="G70" s="98"/>
      <c r="H70" s="94">
        <v>99.509999999999991</v>
      </c>
      <c r="I70" s="50">
        <f t="shared" si="0"/>
        <v>1478238.8978000097</v>
      </c>
    </row>
    <row r="71" spans="3:94" s="7" customFormat="1" ht="16.5" x14ac:dyDescent="0.2">
      <c r="C71" s="99"/>
      <c r="D71" s="97">
        <v>45321</v>
      </c>
      <c r="E71" s="110" t="s">
        <v>182</v>
      </c>
      <c r="F71" s="100" t="s">
        <v>183</v>
      </c>
      <c r="G71" s="98"/>
      <c r="H71" s="94">
        <v>40312.43</v>
      </c>
      <c r="I71" s="50">
        <f t="shared" si="0"/>
        <v>1437926.4678000098</v>
      </c>
    </row>
    <row r="72" spans="3:94" s="7" customFormat="1" ht="16.5" x14ac:dyDescent="0.2">
      <c r="C72" s="99"/>
      <c r="D72" s="97">
        <v>45321</v>
      </c>
      <c r="E72" s="110"/>
      <c r="F72" s="100" t="s">
        <v>12</v>
      </c>
      <c r="G72" s="98"/>
      <c r="H72" s="94">
        <v>21.02</v>
      </c>
      <c r="I72" s="50">
        <f t="shared" si="0"/>
        <v>1437905.4478000097</v>
      </c>
    </row>
    <row r="73" spans="3:94" s="7" customFormat="1" ht="99.75" x14ac:dyDescent="0.2">
      <c r="C73" s="99"/>
      <c r="D73" s="97">
        <v>45322</v>
      </c>
      <c r="E73" s="110" t="s">
        <v>145</v>
      </c>
      <c r="F73" s="100" t="s">
        <v>184</v>
      </c>
      <c r="G73" s="98"/>
      <c r="H73" s="94">
        <v>3000</v>
      </c>
      <c r="I73" s="50">
        <f t="shared" si="0"/>
        <v>1434905.4478000097</v>
      </c>
    </row>
    <row r="74" spans="3:94" s="7" customFormat="1" ht="16.5" x14ac:dyDescent="0.2">
      <c r="C74" s="99"/>
      <c r="D74" s="97">
        <v>45322</v>
      </c>
      <c r="E74" s="110"/>
      <c r="F74" s="100" t="s">
        <v>12</v>
      </c>
      <c r="G74" s="98"/>
      <c r="H74" s="94">
        <v>843.07</v>
      </c>
      <c r="I74" s="50">
        <f t="shared" si="0"/>
        <v>1434062.3778000097</v>
      </c>
    </row>
    <row r="75" spans="3:94" s="7" customFormat="1" ht="29.25" thickBot="1" x14ac:dyDescent="0.25">
      <c r="C75" s="99"/>
      <c r="D75" s="97">
        <v>45322</v>
      </c>
      <c r="E75" s="110"/>
      <c r="F75" s="164" t="s">
        <v>30</v>
      </c>
      <c r="G75" s="98"/>
      <c r="H75" s="94">
        <v>175</v>
      </c>
      <c r="I75" s="50">
        <f t="shared" si="0"/>
        <v>1433887.3778000097</v>
      </c>
    </row>
    <row r="76" spans="3:94" s="11" customFormat="1" ht="17.25" thickBot="1" x14ac:dyDescent="0.25">
      <c r="C76" s="221" t="s">
        <v>8</v>
      </c>
      <c r="D76" s="222"/>
      <c r="E76" s="222"/>
      <c r="F76" s="222"/>
      <c r="G76" s="101">
        <f>SUM(G16:G75)</f>
        <v>3736697.56</v>
      </c>
      <c r="H76" s="101">
        <f>SUM(H16:H75)</f>
        <v>2770640.2969999998</v>
      </c>
      <c r="I76" s="102">
        <f>+I15+G76-H76</f>
        <v>1433887.3778000097</v>
      </c>
      <c r="J76" s="25">
        <f>+I76-'[1]CTA. OPERATIVA.(160)'!$J$995</f>
        <v>0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</row>
    <row r="77" spans="3:94" s="11" customFormat="1" ht="16.5" x14ac:dyDescent="0.2">
      <c r="C77" s="5"/>
      <c r="D77" s="5"/>
      <c r="E77" s="5"/>
      <c r="F77" s="37"/>
      <c r="G77" s="8"/>
      <c r="H77" s="8"/>
      <c r="I77" s="8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</row>
    <row r="78" spans="3:94" s="11" customFormat="1" ht="16.5" x14ac:dyDescent="0.2">
      <c r="C78" s="5"/>
      <c r="D78" s="5"/>
      <c r="E78" s="5"/>
      <c r="F78" s="38"/>
      <c r="G78" s="9"/>
      <c r="H78" s="85"/>
      <c r="I78" s="9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</row>
    <row r="79" spans="3:94" s="11" customFormat="1" ht="16.5" x14ac:dyDescent="0.2">
      <c r="C79" s="5"/>
      <c r="D79" s="84" t="s">
        <v>37</v>
      </c>
      <c r="E79" s="9"/>
      <c r="G79" s="9"/>
      <c r="I79" s="9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</row>
    <row r="80" spans="3:94" s="11" customFormat="1" ht="16.5" x14ac:dyDescent="0.2">
      <c r="C80" s="5"/>
      <c r="D80" s="84" t="s">
        <v>31</v>
      </c>
      <c r="E80" s="5"/>
      <c r="F80" s="84" t="s">
        <v>38</v>
      </c>
      <c r="G80" s="9"/>
      <c r="H80" s="1" t="s">
        <v>57</v>
      </c>
      <c r="I80" s="9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</row>
    <row r="81" spans="3:94" s="11" customFormat="1" ht="16.5" x14ac:dyDescent="0.2">
      <c r="C81" s="5"/>
      <c r="D81" s="84" t="s">
        <v>33</v>
      </c>
      <c r="E81" s="1"/>
      <c r="F81" s="84" t="s">
        <v>32</v>
      </c>
      <c r="G81" s="9"/>
      <c r="H81" s="84" t="s">
        <v>36</v>
      </c>
      <c r="I81" s="9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</row>
    <row r="82" spans="3:94" s="11" customFormat="1" ht="16.5" x14ac:dyDescent="0.2">
      <c r="C82" s="5"/>
      <c r="D82" s="84" t="s">
        <v>34</v>
      </c>
      <c r="E82" s="1"/>
      <c r="F82" s="84" t="s">
        <v>123</v>
      </c>
      <c r="G82" s="9"/>
      <c r="H82" s="84" t="s">
        <v>43</v>
      </c>
      <c r="I82" s="9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</row>
    <row r="83" spans="3:94" s="11" customFormat="1" ht="16.5" x14ac:dyDescent="0.2">
      <c r="C83" s="5"/>
      <c r="D83" s="9"/>
      <c r="E83" s="1"/>
      <c r="F83" s="84" t="s">
        <v>35</v>
      </c>
      <c r="G83" s="9"/>
      <c r="H83" s="84" t="s">
        <v>125</v>
      </c>
      <c r="I83" s="9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</row>
    <row r="84" spans="3:94" s="11" customFormat="1" ht="16.5" x14ac:dyDescent="0.2">
      <c r="C84" s="5"/>
      <c r="D84" s="9"/>
      <c r="E84" s="9"/>
      <c r="G84" s="9"/>
      <c r="H84" s="1"/>
      <c r="I84" s="9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</row>
    <row r="85" spans="3:94" s="11" customFormat="1" ht="18" x14ac:dyDescent="0.2">
      <c r="C85" s="22"/>
      <c r="D85" s="9"/>
      <c r="E85" s="9"/>
      <c r="G85" s="9"/>
      <c r="H85" s="9"/>
      <c r="I85" s="9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</row>
    <row r="86" spans="3:94" s="11" customFormat="1" ht="18" x14ac:dyDescent="0.2">
      <c r="C86" s="22"/>
      <c r="D86" s="9"/>
      <c r="E86" s="9"/>
      <c r="F86" s="85"/>
      <c r="G86" s="9"/>
      <c r="H86" s="9"/>
      <c r="I86" s="9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</row>
    <row r="87" spans="3:94" x14ac:dyDescent="0.2">
      <c r="E87" s="9"/>
    </row>
    <row r="105" spans="3:3" ht="15" x14ac:dyDescent="0.2">
      <c r="C105" s="87"/>
    </row>
  </sheetData>
  <mergeCells count="8">
    <mergeCell ref="C76:F76"/>
    <mergeCell ref="C12:C14"/>
    <mergeCell ref="D12:I12"/>
    <mergeCell ref="D13:H13"/>
    <mergeCell ref="C6:I6"/>
    <mergeCell ref="C7:I7"/>
    <mergeCell ref="C8:I8"/>
    <mergeCell ref="C9:I9"/>
  </mergeCells>
  <printOptions horizontalCentered="1"/>
  <pageMargins left="0.23622047244094491" right="0.23622047244094491" top="0.74803149606299213" bottom="0.74803149606299213" header="0.31496062992125984" footer="0.31496062992125984"/>
  <pageSetup scale="60" orientation="portrait" r:id="rId1"/>
  <headerFooter alignWithMargins="0">
    <oddFooter>Página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93"/>
  <sheetViews>
    <sheetView view="pageBreakPreview" topLeftCell="C1" zoomScale="70" zoomScaleNormal="85" zoomScaleSheetLayoutView="70" workbookViewId="0">
      <selection activeCell="G18" sqref="G18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3.85546875" style="1" customWidth="1"/>
    <col min="6" max="6" width="13.7109375" style="1" customWidth="1"/>
    <col min="7" max="7" width="52.140625" style="1" customWidth="1"/>
    <col min="8" max="8" width="23.85546875" style="1" customWidth="1"/>
    <col min="9" max="9" width="21.140625" style="1" customWidth="1"/>
    <col min="10" max="10" width="25.710937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10" t="s">
        <v>10</v>
      </c>
      <c r="E8" s="210"/>
      <c r="F8" s="210"/>
      <c r="G8" s="210"/>
      <c r="H8" s="210"/>
      <c r="I8" s="210"/>
      <c r="J8" s="210"/>
      <c r="K8" s="16"/>
      <c r="L8" s="16"/>
    </row>
    <row r="9" spans="1:14" s="14" customFormat="1" ht="18.75" x14ac:dyDescent="0.2">
      <c r="C9" s="18"/>
      <c r="D9" s="216" t="s">
        <v>18</v>
      </c>
      <c r="E9" s="216"/>
      <c r="F9" s="216"/>
      <c r="G9" s="216"/>
      <c r="H9" s="216"/>
      <c r="I9" s="216"/>
      <c r="J9" s="216"/>
    </row>
    <row r="10" spans="1:14" s="17" customFormat="1" ht="18" customHeight="1" x14ac:dyDescent="0.2">
      <c r="B10" s="18"/>
      <c r="C10" s="18"/>
      <c r="D10" s="216" t="s">
        <v>20</v>
      </c>
      <c r="E10" s="216"/>
      <c r="F10" s="216"/>
      <c r="G10" s="216"/>
      <c r="H10" s="216"/>
      <c r="I10" s="216"/>
      <c r="J10" s="216"/>
    </row>
    <row r="11" spans="1:14" s="14" customFormat="1" ht="18.75" customHeight="1" x14ac:dyDescent="0.2">
      <c r="D11" s="217" t="s">
        <v>64</v>
      </c>
      <c r="E11" s="217"/>
      <c r="F11" s="217"/>
      <c r="G11" s="217"/>
      <c r="H11" s="217"/>
      <c r="I11" s="217"/>
      <c r="J11" s="217"/>
    </row>
    <row r="12" spans="1:14" s="11" customFormat="1" ht="19.5" customHeight="1" thickBot="1" x14ac:dyDescent="0.25"/>
    <row r="13" spans="1:14" s="3" customFormat="1" ht="26.25" customHeight="1" thickTop="1" thickBot="1" x14ac:dyDescent="0.25">
      <c r="A13" s="7"/>
      <c r="B13" s="7"/>
      <c r="C13" s="7"/>
      <c r="D13" s="215"/>
      <c r="E13" s="212" t="s">
        <v>18</v>
      </c>
      <c r="F13" s="212"/>
      <c r="G13" s="212"/>
      <c r="H13" s="212"/>
      <c r="I13" s="212"/>
      <c r="J13" s="212"/>
      <c r="K13" s="7"/>
      <c r="L13" s="7"/>
      <c r="M13" s="7"/>
      <c r="N13" s="7"/>
    </row>
    <row r="14" spans="1:14" s="3" customFormat="1" ht="18" customHeight="1" thickTop="1" thickBot="1" x14ac:dyDescent="0.25">
      <c r="A14" s="7"/>
      <c r="B14" s="7"/>
      <c r="C14" s="7"/>
      <c r="D14" s="215"/>
      <c r="E14" s="211" t="s">
        <v>7</v>
      </c>
      <c r="F14" s="211"/>
      <c r="G14" s="211"/>
      <c r="H14" s="211"/>
      <c r="I14" s="211"/>
      <c r="J14" s="52">
        <f>'[1]CTA. NOMINA 2000'!$G$943</f>
        <v>161959.60399994627</v>
      </c>
      <c r="K14" s="7"/>
      <c r="L14" s="7"/>
      <c r="M14" s="7"/>
      <c r="N14" s="7"/>
    </row>
    <row r="15" spans="1:14" s="3" customFormat="1" ht="45.75" customHeight="1" thickTop="1" thickBot="1" x14ac:dyDescent="0.25">
      <c r="A15" s="7"/>
      <c r="B15" s="7"/>
      <c r="C15" s="7"/>
      <c r="D15" s="215"/>
      <c r="E15" s="63" t="s">
        <v>4</v>
      </c>
      <c r="F15" s="63" t="s">
        <v>5</v>
      </c>
      <c r="G15" s="63" t="s">
        <v>6</v>
      </c>
      <c r="H15" s="63" t="s">
        <v>0</v>
      </c>
      <c r="I15" s="63" t="s">
        <v>1</v>
      </c>
      <c r="J15" s="63" t="s">
        <v>2</v>
      </c>
      <c r="K15" s="7"/>
      <c r="L15" s="7"/>
      <c r="M15" s="7"/>
      <c r="N15" s="7"/>
    </row>
    <row r="16" spans="1:14" s="10" customFormat="1" ht="26.25" customHeight="1" thickTop="1" x14ac:dyDescent="0.2">
      <c r="D16" s="151"/>
      <c r="E16" s="148"/>
      <c r="F16" s="151"/>
      <c r="G16" s="148">
        <v>45291</v>
      </c>
      <c r="H16" s="152"/>
      <c r="I16" s="153">
        <v>0</v>
      </c>
      <c r="J16" s="152">
        <f>+J14</f>
        <v>161959.60399994627</v>
      </c>
    </row>
    <row r="17" spans="4:11" s="10" customFormat="1" ht="28.5" x14ac:dyDescent="0.2">
      <c r="D17" s="71"/>
      <c r="E17" s="72">
        <v>45294</v>
      </c>
      <c r="F17" s="73"/>
      <c r="G17" s="88" t="s">
        <v>185</v>
      </c>
      <c r="H17" s="75">
        <v>17550</v>
      </c>
      <c r="I17" s="75"/>
      <c r="J17" s="75">
        <f>J16+H17-I17</f>
        <v>179509.60399994627</v>
      </c>
    </row>
    <row r="18" spans="4:11" s="10" customFormat="1" ht="28.5" x14ac:dyDescent="0.2">
      <c r="D18" s="71"/>
      <c r="E18" s="72">
        <v>45295</v>
      </c>
      <c r="F18" s="73"/>
      <c r="G18" s="74" t="s">
        <v>186</v>
      </c>
      <c r="H18" s="75">
        <v>30649</v>
      </c>
      <c r="I18" s="75"/>
      <c r="J18" s="75">
        <f>J17+H18-I18</f>
        <v>210158.60399994627</v>
      </c>
    </row>
    <row r="19" spans="4:11" s="10" customFormat="1" ht="28.5" x14ac:dyDescent="0.2">
      <c r="D19" s="71"/>
      <c r="E19" s="72">
        <v>45301</v>
      </c>
      <c r="F19" s="73"/>
      <c r="G19" s="74" t="s">
        <v>186</v>
      </c>
      <c r="H19" s="75">
        <v>125250</v>
      </c>
      <c r="I19" s="75"/>
      <c r="J19" s="75">
        <f>J18+H19-I19</f>
        <v>335408.60399994627</v>
      </c>
    </row>
    <row r="20" spans="4:11" s="10" customFormat="1" ht="28.5" x14ac:dyDescent="0.2">
      <c r="D20" s="71"/>
      <c r="E20" s="72">
        <v>45310</v>
      </c>
      <c r="F20" s="73"/>
      <c r="G20" s="74" t="s">
        <v>28</v>
      </c>
      <c r="H20" s="75">
        <v>1010358.75</v>
      </c>
      <c r="I20" s="75"/>
      <c r="J20" s="75">
        <f>J19+H20-I20</f>
        <v>1345767.3539999463</v>
      </c>
    </row>
    <row r="21" spans="4:11" s="10" customFormat="1" ht="28.5" x14ac:dyDescent="0.2">
      <c r="D21" s="71"/>
      <c r="E21" s="72">
        <v>45310</v>
      </c>
      <c r="F21" s="73"/>
      <c r="G21" s="74" t="s">
        <v>28</v>
      </c>
      <c r="H21" s="75">
        <v>26815881.670000002</v>
      </c>
      <c r="I21" s="75"/>
      <c r="J21" s="75">
        <f>J20+H21-I21</f>
        <v>28161649.023999948</v>
      </c>
    </row>
    <row r="22" spans="4:11" s="10" customFormat="1" ht="28.5" x14ac:dyDescent="0.2">
      <c r="D22" s="71"/>
      <c r="E22" s="72">
        <v>45310</v>
      </c>
      <c r="F22" s="73"/>
      <c r="G22" s="74" t="s">
        <v>24</v>
      </c>
      <c r="H22" s="75">
        <v>335408.59999999998</v>
      </c>
      <c r="I22" s="75"/>
      <c r="J22" s="75">
        <f t="shared" ref="J22:J50" si="0">J21+H22-I22</f>
        <v>28497057.62399995</v>
      </c>
    </row>
    <row r="23" spans="4:11" s="10" customFormat="1" ht="28.5" x14ac:dyDescent="0.2">
      <c r="D23" s="71"/>
      <c r="E23" s="72">
        <v>45310</v>
      </c>
      <c r="F23" s="73"/>
      <c r="G23" s="74" t="s">
        <v>24</v>
      </c>
      <c r="H23" s="75"/>
      <c r="I23" s="75">
        <v>335408.59999999998</v>
      </c>
      <c r="J23" s="75">
        <f t="shared" si="0"/>
        <v>28161649.023999948</v>
      </c>
    </row>
    <row r="24" spans="4:11" s="10" customFormat="1" ht="28.5" x14ac:dyDescent="0.2">
      <c r="D24" s="71"/>
      <c r="E24" s="72">
        <v>45313</v>
      </c>
      <c r="F24" s="73"/>
      <c r="G24" s="74" t="s">
        <v>24</v>
      </c>
      <c r="H24" s="75">
        <v>26479254.530000001</v>
      </c>
      <c r="I24" s="75"/>
      <c r="J24" s="75">
        <f t="shared" si="0"/>
        <v>54640903.553999946</v>
      </c>
    </row>
    <row r="25" spans="4:11" s="10" customFormat="1" ht="28.5" x14ac:dyDescent="0.2">
      <c r="D25" s="71"/>
      <c r="E25" s="72">
        <v>45313</v>
      </c>
      <c r="F25" s="73"/>
      <c r="G25" s="74" t="s">
        <v>24</v>
      </c>
      <c r="H25" s="75"/>
      <c r="I25" s="75">
        <v>26479254.530000001</v>
      </c>
      <c r="J25" s="75">
        <f t="shared" si="0"/>
        <v>28161649.023999944</v>
      </c>
    </row>
    <row r="26" spans="4:11" s="10" customFormat="1" ht="28.5" x14ac:dyDescent="0.2">
      <c r="D26" s="71"/>
      <c r="E26" s="72">
        <v>45313</v>
      </c>
      <c r="F26" s="73"/>
      <c r="G26" s="74" t="s">
        <v>24</v>
      </c>
      <c r="H26" s="75">
        <v>100000</v>
      </c>
      <c r="I26" s="75"/>
      <c r="J26" s="75">
        <f t="shared" si="0"/>
        <v>28261649.023999944</v>
      </c>
      <c r="K26" s="82"/>
    </row>
    <row r="27" spans="4:11" s="10" customFormat="1" ht="28.5" x14ac:dyDescent="0.2">
      <c r="D27" s="71"/>
      <c r="E27" s="72">
        <v>45313</v>
      </c>
      <c r="F27" s="73"/>
      <c r="G27" s="74" t="s">
        <v>24</v>
      </c>
      <c r="H27" s="75"/>
      <c r="I27" s="75">
        <v>100000</v>
      </c>
      <c r="J27" s="75">
        <f t="shared" si="0"/>
        <v>28161649.023999944</v>
      </c>
    </row>
    <row r="28" spans="4:11" s="10" customFormat="1" ht="31.5" customHeight="1" x14ac:dyDescent="0.2">
      <c r="D28" s="71"/>
      <c r="E28" s="72">
        <v>45313</v>
      </c>
      <c r="F28" s="73">
        <v>9266</v>
      </c>
      <c r="G28" s="74" t="s">
        <v>187</v>
      </c>
      <c r="H28" s="75"/>
      <c r="I28" s="75">
        <v>100000</v>
      </c>
      <c r="J28" s="75">
        <f t="shared" si="0"/>
        <v>28061649.023999944</v>
      </c>
    </row>
    <row r="29" spans="4:11" s="10" customFormat="1" ht="28.5" x14ac:dyDescent="0.2">
      <c r="D29" s="71"/>
      <c r="E29" s="72">
        <v>45313</v>
      </c>
      <c r="F29" s="73">
        <v>9267</v>
      </c>
      <c r="G29" s="74" t="s">
        <v>47</v>
      </c>
      <c r="H29" s="75"/>
      <c r="I29" s="75">
        <v>11646.4</v>
      </c>
      <c r="J29" s="75">
        <f t="shared" si="0"/>
        <v>28050002.623999946</v>
      </c>
    </row>
    <row r="30" spans="4:11" s="10" customFormat="1" ht="28.5" x14ac:dyDescent="0.2">
      <c r="D30" s="71"/>
      <c r="E30" s="72">
        <v>45313</v>
      </c>
      <c r="F30" s="73">
        <v>9267</v>
      </c>
      <c r="G30" s="74" t="s">
        <v>188</v>
      </c>
      <c r="H30" s="75"/>
      <c r="I30" s="75">
        <v>104817.57</v>
      </c>
      <c r="J30" s="75">
        <f t="shared" si="0"/>
        <v>27945185.053999946</v>
      </c>
    </row>
    <row r="31" spans="4:11" s="10" customFormat="1" ht="28.5" x14ac:dyDescent="0.2">
      <c r="D31" s="71"/>
      <c r="E31" s="72">
        <v>45313</v>
      </c>
      <c r="F31" s="73">
        <v>9268</v>
      </c>
      <c r="G31" s="74" t="s">
        <v>47</v>
      </c>
      <c r="H31" s="75"/>
      <c r="I31" s="75">
        <v>10393.81</v>
      </c>
      <c r="J31" s="75">
        <f t="shared" si="0"/>
        <v>27934791.243999947</v>
      </c>
    </row>
    <row r="32" spans="4:11" s="10" customFormat="1" ht="28.5" x14ac:dyDescent="0.2">
      <c r="D32" s="71"/>
      <c r="E32" s="72">
        <v>45313</v>
      </c>
      <c r="F32" s="73">
        <v>9268</v>
      </c>
      <c r="G32" s="74" t="s">
        <v>189</v>
      </c>
      <c r="H32" s="75"/>
      <c r="I32" s="75">
        <v>187500.04</v>
      </c>
      <c r="J32" s="75">
        <f t="shared" si="0"/>
        <v>27747291.203999948</v>
      </c>
    </row>
    <row r="33" spans="4:11" s="10" customFormat="1" ht="28.5" x14ac:dyDescent="0.2">
      <c r="D33" s="71"/>
      <c r="E33" s="72">
        <v>45313</v>
      </c>
      <c r="F33" s="73">
        <v>9269</v>
      </c>
      <c r="G33" s="88" t="s">
        <v>47</v>
      </c>
      <c r="H33" s="75"/>
      <c r="I33" s="75">
        <v>255959.18</v>
      </c>
      <c r="J33" s="75">
        <f t="shared" si="0"/>
        <v>27491332.023999948</v>
      </c>
    </row>
    <row r="34" spans="4:11" s="10" customFormat="1" ht="28.5" x14ac:dyDescent="0.2">
      <c r="D34" s="71"/>
      <c r="E34" s="72">
        <v>45313</v>
      </c>
      <c r="F34" s="73">
        <v>9269</v>
      </c>
      <c r="G34" s="88" t="s">
        <v>190</v>
      </c>
      <c r="H34" s="75"/>
      <c r="I34" s="75">
        <v>8805074.5299999993</v>
      </c>
      <c r="J34" s="75">
        <f t="shared" si="0"/>
        <v>18686257.493999951</v>
      </c>
      <c r="K34" s="82"/>
    </row>
    <row r="35" spans="4:11" s="10" customFormat="1" ht="31.5" customHeight="1" x14ac:dyDescent="0.2">
      <c r="D35" s="71"/>
      <c r="E35" s="72">
        <v>45313</v>
      </c>
      <c r="F35" s="73">
        <v>9270</v>
      </c>
      <c r="G35" s="74" t="s">
        <v>47</v>
      </c>
      <c r="H35" s="75"/>
      <c r="I35" s="75">
        <v>1027995.85</v>
      </c>
      <c r="J35" s="75">
        <f t="shared" si="0"/>
        <v>17658261.643999949</v>
      </c>
      <c r="K35" s="82"/>
    </row>
    <row r="36" spans="4:11" s="10" customFormat="1" ht="26.25" customHeight="1" x14ac:dyDescent="0.2">
      <c r="D36" s="71"/>
      <c r="E36" s="72">
        <v>45313</v>
      </c>
      <c r="F36" s="73">
        <v>9270</v>
      </c>
      <c r="G36" s="74" t="s">
        <v>191</v>
      </c>
      <c r="H36" s="75"/>
      <c r="I36" s="75">
        <v>16311275.75</v>
      </c>
      <c r="J36" s="75">
        <f t="shared" si="0"/>
        <v>1346985.8939999491</v>
      </c>
      <c r="K36" s="82"/>
    </row>
    <row r="37" spans="4:11" s="10" customFormat="1" ht="25.5" customHeight="1" x14ac:dyDescent="0.2">
      <c r="D37" s="71"/>
      <c r="E37" s="72">
        <v>45317</v>
      </c>
      <c r="F37" s="73">
        <v>9293</v>
      </c>
      <c r="G37" s="74" t="s">
        <v>16</v>
      </c>
      <c r="H37" s="75"/>
      <c r="I37" s="75">
        <v>15981</v>
      </c>
      <c r="J37" s="75">
        <f t="shared" si="0"/>
        <v>1331004.8939999491</v>
      </c>
      <c r="K37" s="82"/>
    </row>
    <row r="38" spans="4:11" s="10" customFormat="1" ht="25.5" customHeight="1" x14ac:dyDescent="0.2">
      <c r="D38" s="71"/>
      <c r="E38" s="72">
        <v>45317</v>
      </c>
      <c r="F38" s="73">
        <v>9293</v>
      </c>
      <c r="G38" s="74" t="s">
        <v>192</v>
      </c>
      <c r="H38" s="75"/>
      <c r="I38" s="75">
        <v>303639</v>
      </c>
      <c r="J38" s="75">
        <f t="shared" si="0"/>
        <v>1027365.8939999491</v>
      </c>
      <c r="K38" s="82"/>
    </row>
    <row r="39" spans="4:11" s="10" customFormat="1" ht="27.75" customHeight="1" x14ac:dyDescent="0.2">
      <c r="D39" s="71"/>
      <c r="E39" s="72">
        <v>45317</v>
      </c>
      <c r="F39" s="73">
        <v>9294</v>
      </c>
      <c r="G39" s="74" t="s">
        <v>16</v>
      </c>
      <c r="H39" s="75"/>
      <c r="I39" s="75">
        <v>12000</v>
      </c>
      <c r="J39" s="75">
        <f t="shared" si="0"/>
        <v>1015365.8939999491</v>
      </c>
      <c r="K39" s="82"/>
    </row>
    <row r="40" spans="4:11" s="10" customFormat="1" ht="27.75" customHeight="1" x14ac:dyDescent="0.2">
      <c r="D40" s="71"/>
      <c r="E40" s="72">
        <v>45317</v>
      </c>
      <c r="F40" s="73">
        <v>9294</v>
      </c>
      <c r="G40" s="74" t="s">
        <v>133</v>
      </c>
      <c r="H40" s="75"/>
      <c r="I40" s="75">
        <v>228000</v>
      </c>
      <c r="J40" s="75">
        <f t="shared" si="0"/>
        <v>787365.8939999491</v>
      </c>
      <c r="K40" s="82"/>
    </row>
    <row r="41" spans="4:11" s="10" customFormat="1" ht="27.75" customHeight="1" x14ac:dyDescent="0.2">
      <c r="D41" s="71"/>
      <c r="E41" s="72">
        <v>45317</v>
      </c>
      <c r="F41" s="73">
        <v>9295</v>
      </c>
      <c r="G41" s="74" t="s">
        <v>16</v>
      </c>
      <c r="H41" s="75"/>
      <c r="I41" s="75">
        <v>2925</v>
      </c>
      <c r="J41" s="75">
        <f t="shared" si="0"/>
        <v>784440.8939999491</v>
      </c>
      <c r="K41" s="82"/>
    </row>
    <row r="42" spans="4:11" s="10" customFormat="1" ht="27.75" customHeight="1" x14ac:dyDescent="0.2">
      <c r="D42" s="71"/>
      <c r="E42" s="72">
        <v>45317</v>
      </c>
      <c r="F42" s="73">
        <v>9295</v>
      </c>
      <c r="G42" s="74" t="s">
        <v>193</v>
      </c>
      <c r="H42" s="75"/>
      <c r="I42" s="75">
        <v>66105</v>
      </c>
      <c r="J42" s="75">
        <f t="shared" si="0"/>
        <v>718335.8939999491</v>
      </c>
      <c r="K42" s="82"/>
    </row>
    <row r="43" spans="4:11" s="10" customFormat="1" ht="27.75" customHeight="1" x14ac:dyDescent="0.2">
      <c r="D43" s="71"/>
      <c r="E43" s="72">
        <v>45317</v>
      </c>
      <c r="F43" s="73">
        <v>9296</v>
      </c>
      <c r="G43" s="74" t="s">
        <v>16</v>
      </c>
      <c r="H43" s="75"/>
      <c r="I43" s="75">
        <v>15400</v>
      </c>
      <c r="J43" s="75">
        <f t="shared" si="0"/>
        <v>702935.8939999491</v>
      </c>
      <c r="K43" s="82"/>
    </row>
    <row r="44" spans="4:11" s="10" customFormat="1" ht="27.75" customHeight="1" x14ac:dyDescent="0.2">
      <c r="D44" s="71"/>
      <c r="E44" s="72">
        <v>45317</v>
      </c>
      <c r="F44" s="73">
        <v>9296</v>
      </c>
      <c r="G44" s="74" t="s">
        <v>120</v>
      </c>
      <c r="H44" s="75"/>
      <c r="I44" s="75">
        <v>348040</v>
      </c>
      <c r="J44" s="75">
        <f t="shared" si="0"/>
        <v>354895.8939999491</v>
      </c>
      <c r="K44" s="82"/>
    </row>
    <row r="45" spans="4:11" s="10" customFormat="1" ht="27.75" customHeight="1" x14ac:dyDescent="0.2">
      <c r="D45" s="71"/>
      <c r="E45" s="72">
        <v>45317</v>
      </c>
      <c r="F45" s="73">
        <v>9297</v>
      </c>
      <c r="G45" s="74" t="s">
        <v>16</v>
      </c>
      <c r="H45" s="75"/>
      <c r="I45" s="75">
        <v>570</v>
      </c>
      <c r="J45" s="75">
        <f t="shared" si="0"/>
        <v>354325.8939999491</v>
      </c>
      <c r="K45" s="82"/>
    </row>
    <row r="46" spans="4:11" s="10" customFormat="1" ht="27.75" customHeight="1" thickBot="1" x14ac:dyDescent="0.25">
      <c r="D46" s="71"/>
      <c r="E46" s="72">
        <v>45317</v>
      </c>
      <c r="F46" s="73">
        <v>9297</v>
      </c>
      <c r="G46" s="74" t="s">
        <v>194</v>
      </c>
      <c r="H46" s="75"/>
      <c r="I46" s="75">
        <v>12882</v>
      </c>
      <c r="J46" s="75">
        <f t="shared" si="0"/>
        <v>341443.8939999491</v>
      </c>
      <c r="K46" s="82"/>
    </row>
    <row r="47" spans="4:11" s="10" customFormat="1" ht="27.75" hidden="1" customHeight="1" x14ac:dyDescent="0.2">
      <c r="D47" s="71"/>
      <c r="E47" s="72"/>
      <c r="F47" s="73"/>
      <c r="G47" s="74"/>
      <c r="H47" s="75"/>
      <c r="I47" s="75"/>
      <c r="J47" s="75">
        <f t="shared" si="0"/>
        <v>341443.8939999491</v>
      </c>
      <c r="K47" s="82"/>
    </row>
    <row r="48" spans="4:11" s="10" customFormat="1" ht="27.75" hidden="1" customHeight="1" x14ac:dyDescent="0.2">
      <c r="D48" s="71"/>
      <c r="E48" s="72"/>
      <c r="F48" s="73"/>
      <c r="G48" s="74"/>
      <c r="H48" s="75"/>
      <c r="I48" s="75"/>
      <c r="J48" s="75">
        <f t="shared" si="0"/>
        <v>341443.8939999491</v>
      </c>
      <c r="K48" s="82"/>
    </row>
    <row r="49" spans="4:96" s="10" customFormat="1" ht="27.75" hidden="1" customHeight="1" x14ac:dyDescent="0.2">
      <c r="D49" s="71"/>
      <c r="E49" s="72"/>
      <c r="F49" s="73"/>
      <c r="G49" s="74"/>
      <c r="H49" s="75"/>
      <c r="I49" s="75"/>
      <c r="J49" s="75">
        <f t="shared" si="0"/>
        <v>341443.8939999491</v>
      </c>
      <c r="K49" s="82"/>
    </row>
    <row r="50" spans="4:96" s="10" customFormat="1" ht="27.75" hidden="1" customHeight="1" thickBot="1" x14ac:dyDescent="0.25">
      <c r="D50" s="71"/>
      <c r="E50" s="72"/>
      <c r="F50" s="73"/>
      <c r="G50" s="74"/>
      <c r="H50" s="75"/>
      <c r="I50" s="75"/>
      <c r="J50" s="75">
        <f t="shared" si="0"/>
        <v>341443.8939999491</v>
      </c>
      <c r="K50" s="82"/>
    </row>
    <row r="51" spans="4:96" s="11" customFormat="1" ht="18.75" thickBot="1" x14ac:dyDescent="0.25">
      <c r="D51" s="225" t="s">
        <v>8</v>
      </c>
      <c r="E51" s="226"/>
      <c r="F51" s="226"/>
      <c r="G51" s="226"/>
      <c r="H51" s="95">
        <f>SUM(H17:H50)</f>
        <v>54914352.550000004</v>
      </c>
      <c r="I51" s="95">
        <f>SUM(I17:I50)</f>
        <v>54734868.259999998</v>
      </c>
      <c r="J51" s="96">
        <f>+J16+H51-I51</f>
        <v>341443.89399995655</v>
      </c>
      <c r="K51" s="29">
        <f>+J51-'[1]CTA. NOMINA 2000'!$G$973</f>
        <v>7.4505805969238281E-9</v>
      </c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4:96" s="11" customFormat="1" ht="18" x14ac:dyDescent="0.2">
      <c r="D52" s="89"/>
      <c r="E52" s="89"/>
      <c r="F52" s="89"/>
      <c r="G52" s="89"/>
      <c r="H52" s="90"/>
      <c r="I52" s="90"/>
      <c r="J52" s="91"/>
      <c r="K52" s="29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53" spans="4:96" s="11" customFormat="1" ht="14.25" x14ac:dyDescent="0.2">
      <c r="D53" s="89"/>
      <c r="E53" s="89"/>
      <c r="F53" s="89"/>
      <c r="G53" s="38"/>
      <c r="H53" s="9"/>
      <c r="I53" s="85"/>
      <c r="J53" s="9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</row>
    <row r="54" spans="4:96" s="11" customFormat="1" ht="14.25" x14ac:dyDescent="0.2">
      <c r="D54" s="89"/>
      <c r="E54" s="89"/>
      <c r="F54" s="89"/>
      <c r="G54" s="38"/>
      <c r="H54" s="9"/>
      <c r="I54" s="85"/>
      <c r="J54" s="9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</row>
    <row r="55" spans="4:96" s="11" customFormat="1" ht="14.25" x14ac:dyDescent="0.2">
      <c r="D55" s="9"/>
      <c r="E55" s="84" t="s">
        <v>37</v>
      </c>
      <c r="F55" s="9"/>
      <c r="G55" s="38" t="s">
        <v>42</v>
      </c>
      <c r="H55" s="9"/>
      <c r="I55" s="84" t="s">
        <v>38</v>
      </c>
      <c r="J55" s="9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</row>
    <row r="56" spans="4:96" s="11" customFormat="1" ht="14.25" x14ac:dyDescent="0.2">
      <c r="D56" s="9"/>
      <c r="E56" s="84" t="s">
        <v>31</v>
      </c>
      <c r="F56" s="9"/>
      <c r="G56" s="84" t="s">
        <v>36</v>
      </c>
      <c r="H56" s="9"/>
      <c r="I56" s="84" t="s">
        <v>32</v>
      </c>
      <c r="J56" s="9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</row>
    <row r="57" spans="4:96" s="11" customFormat="1" ht="14.25" x14ac:dyDescent="0.2">
      <c r="D57" s="9"/>
      <c r="E57" s="84" t="s">
        <v>33</v>
      </c>
      <c r="F57" s="9"/>
      <c r="G57" s="84" t="s">
        <v>43</v>
      </c>
      <c r="H57" s="9"/>
      <c r="I57" s="84" t="s">
        <v>123</v>
      </c>
      <c r="J57" s="9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</row>
    <row r="58" spans="4:96" s="11" customFormat="1" ht="14.25" x14ac:dyDescent="0.2">
      <c r="D58" s="9"/>
      <c r="E58" s="84" t="s">
        <v>34</v>
      </c>
      <c r="F58" s="9"/>
      <c r="G58" s="84" t="s">
        <v>125</v>
      </c>
      <c r="H58" s="9"/>
      <c r="I58" s="84" t="s">
        <v>35</v>
      </c>
      <c r="J58" s="9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</row>
    <row r="59" spans="4:96" s="11" customFormat="1" x14ac:dyDescent="0.2">
      <c r="D59" s="9"/>
      <c r="E59" s="9"/>
      <c r="F59" s="9"/>
      <c r="H59" s="9"/>
      <c r="I59" s="9"/>
      <c r="J59" s="9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</row>
    <row r="60" spans="4:96" s="11" customFormat="1" ht="14.25" x14ac:dyDescent="0.2">
      <c r="D60" s="9"/>
      <c r="E60" s="9"/>
      <c r="F60" s="9"/>
      <c r="G60" s="85"/>
      <c r="H60" s="9"/>
      <c r="I60" s="9"/>
      <c r="J60" s="9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</row>
    <row r="61" spans="4:96" s="11" customFormat="1" x14ac:dyDescent="0.2">
      <c r="D61" s="9"/>
      <c r="E61" s="9"/>
      <c r="F61" s="9"/>
      <c r="G61" s="9"/>
      <c r="H61" s="9"/>
      <c r="I61" s="9"/>
      <c r="J61" s="9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</row>
    <row r="62" spans="4:96" s="11" customFormat="1" x14ac:dyDescent="0.2">
      <c r="D62" s="9"/>
      <c r="E62" s="9"/>
      <c r="F62" s="9"/>
      <c r="G62" s="1"/>
      <c r="H62" s="9"/>
      <c r="I62" s="9"/>
      <c r="J62" s="9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</row>
    <row r="63" spans="4:96" s="11" customFormat="1" x14ac:dyDescent="0.2">
      <c r="D63" s="9"/>
      <c r="E63" s="9"/>
      <c r="F63" s="9"/>
      <c r="G63" s="1"/>
      <c r="H63" s="1"/>
      <c r="I63" s="1"/>
      <c r="J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</row>
    <row r="64" spans="4:96" s="11" customFormat="1" x14ac:dyDescent="0.2">
      <c r="D64" s="1"/>
      <c r="E64" s="1"/>
      <c r="F64" s="1"/>
      <c r="G64" s="1"/>
      <c r="H64" s="1"/>
      <c r="I64" s="1"/>
      <c r="J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</row>
    <row r="65" spans="4:96" s="11" customFormat="1" x14ac:dyDescent="0.2">
      <c r="D65" s="1"/>
      <c r="E65" s="1"/>
      <c r="F65" s="1"/>
      <c r="G65" s="1"/>
      <c r="H65" s="1"/>
      <c r="I65" s="1"/>
      <c r="J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</row>
    <row r="66" spans="4:96" s="11" customFormat="1" x14ac:dyDescent="0.2">
      <c r="D66" s="1"/>
      <c r="E66" s="1"/>
      <c r="F66" s="1"/>
      <c r="G66" s="1"/>
      <c r="H66" s="1"/>
      <c r="I66" s="1"/>
      <c r="J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</row>
    <row r="67" spans="4:96" s="11" customFormat="1" x14ac:dyDescent="0.2">
      <c r="D67" s="1"/>
      <c r="E67" s="1"/>
      <c r="F67" s="1"/>
      <c r="G67" s="1"/>
      <c r="H67" s="1"/>
      <c r="I67" s="1"/>
      <c r="J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</row>
    <row r="68" spans="4:96" s="11" customFormat="1" x14ac:dyDescent="0.2">
      <c r="D68" s="1"/>
      <c r="E68" s="1"/>
      <c r="F68" s="1"/>
      <c r="G68" s="1"/>
      <c r="H68" s="1"/>
      <c r="I68" s="1"/>
      <c r="J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</row>
    <row r="69" spans="4:96" s="11" customFormat="1" x14ac:dyDescent="0.2">
      <c r="D69" s="1"/>
      <c r="E69" s="1"/>
      <c r="F69" s="1"/>
      <c r="G69" s="1"/>
      <c r="H69" s="1"/>
      <c r="I69" s="1"/>
      <c r="J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</row>
    <row r="70" spans="4:96" s="11" customFormat="1" x14ac:dyDescent="0.2">
      <c r="D70" s="1"/>
      <c r="E70" s="1"/>
      <c r="F70" s="1"/>
      <c r="G70" s="1"/>
      <c r="H70" s="1"/>
      <c r="I70" s="1"/>
      <c r="J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</row>
    <row r="71" spans="4:96" s="11" customFormat="1" x14ac:dyDescent="0.2">
      <c r="D71" s="1"/>
      <c r="E71" s="1"/>
      <c r="F71" s="1"/>
      <c r="G71" s="9"/>
      <c r="H71" s="1"/>
      <c r="I71" s="1"/>
      <c r="J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</row>
    <row r="72" spans="4:96" x14ac:dyDescent="0.2">
      <c r="H72" s="9"/>
      <c r="I72" s="9"/>
      <c r="J72" s="9"/>
    </row>
    <row r="73" spans="4:96" x14ac:dyDescent="0.2">
      <c r="D73" s="9"/>
      <c r="E73" s="9"/>
      <c r="F73" s="9"/>
    </row>
    <row r="93" spans="4:4" ht="15" x14ac:dyDescent="0.2">
      <c r="D93" s="87"/>
    </row>
  </sheetData>
  <mergeCells count="8">
    <mergeCell ref="D8:J8"/>
    <mergeCell ref="D9:J9"/>
    <mergeCell ref="D51:G51"/>
    <mergeCell ref="D10:J10"/>
    <mergeCell ref="D11:J11"/>
    <mergeCell ref="D13:D15"/>
    <mergeCell ref="E13:J13"/>
    <mergeCell ref="E14:I14"/>
  </mergeCells>
  <printOptions horizontalCentered="1"/>
  <pageMargins left="0.25" right="0.25" top="0.75" bottom="0.75" header="0.3" footer="0.3"/>
  <pageSetup scale="61" orientation="portrait" r:id="rId1"/>
  <headerFooter alignWithMargins="0">
    <oddFooter>Página &amp;P</oddFooter>
  </headerFooter>
  <rowBreaks count="1" manualBreakCount="1">
    <brk id="38" max="9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72"/>
  <sheetViews>
    <sheetView topLeftCell="C7" zoomScale="85" zoomScaleNormal="85" zoomScaleSheetLayoutView="70" workbookViewId="0">
      <selection activeCell="K21" sqref="K21"/>
    </sheetView>
  </sheetViews>
  <sheetFormatPr baseColWidth="10" defaultColWidth="9.140625" defaultRowHeight="12.75" x14ac:dyDescent="0.2"/>
  <cols>
    <col min="1" max="1" width="0" style="11" hidden="1" customWidth="1"/>
    <col min="2" max="2" width="9.140625" style="11" hidden="1" customWidth="1"/>
    <col min="3" max="3" width="5" style="11" customWidth="1"/>
    <col min="4" max="4" width="6" style="1" customWidth="1"/>
    <col min="5" max="5" width="24.5703125" style="1" customWidth="1"/>
    <col min="6" max="6" width="18.85546875" style="1" customWidth="1"/>
    <col min="7" max="7" width="41.85546875" style="1" customWidth="1"/>
    <col min="8" max="8" width="20.42578125" style="1" customWidth="1"/>
    <col min="9" max="9" width="21" style="1" customWidth="1"/>
    <col min="10" max="10" width="24.4257812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10" t="s">
        <v>10</v>
      </c>
      <c r="E8" s="210"/>
      <c r="F8" s="210"/>
      <c r="G8" s="210"/>
      <c r="H8" s="210"/>
      <c r="I8" s="210"/>
      <c r="J8" s="210"/>
      <c r="K8" s="16"/>
      <c r="L8" s="16"/>
    </row>
    <row r="9" spans="1:14" s="14" customFormat="1" ht="18.75" x14ac:dyDescent="0.2">
      <c r="C9" s="18"/>
      <c r="D9" s="216" t="s">
        <v>25</v>
      </c>
      <c r="E9" s="216"/>
      <c r="F9" s="216"/>
      <c r="G9" s="216"/>
      <c r="H9" s="216"/>
      <c r="I9" s="216"/>
      <c r="J9" s="216"/>
    </row>
    <row r="10" spans="1:14" s="17" customFormat="1" ht="18" customHeight="1" x14ac:dyDescent="0.2">
      <c r="B10" s="18"/>
      <c r="C10" s="18"/>
      <c r="D10" s="216" t="s">
        <v>20</v>
      </c>
      <c r="E10" s="216"/>
      <c r="F10" s="216"/>
      <c r="G10" s="216"/>
      <c r="H10" s="216"/>
      <c r="I10" s="216"/>
      <c r="J10" s="216"/>
    </row>
    <row r="11" spans="1:14" s="14" customFormat="1" ht="18.75" customHeight="1" x14ac:dyDescent="0.2">
      <c r="D11" s="217" t="s">
        <v>64</v>
      </c>
      <c r="E11" s="217"/>
      <c r="F11" s="217"/>
      <c r="G11" s="217"/>
      <c r="H11" s="217"/>
      <c r="I11" s="217"/>
      <c r="J11" s="217"/>
    </row>
    <row r="12" spans="1:14" s="14" customFormat="1" ht="18.75" x14ac:dyDescent="0.2">
      <c r="D12" s="81"/>
      <c r="E12" s="81"/>
      <c r="F12" s="81"/>
      <c r="G12" s="81"/>
      <c r="H12" s="81"/>
      <c r="I12" s="81"/>
      <c r="J12" s="81"/>
    </row>
    <row r="13" spans="1:14" s="11" customFormat="1" ht="19.5" customHeight="1" thickBot="1" x14ac:dyDescent="0.25"/>
    <row r="14" spans="1:14" s="3" customFormat="1" ht="27.75" customHeight="1" thickTop="1" thickBot="1" x14ac:dyDescent="0.25">
      <c r="A14" s="7"/>
      <c r="B14" s="7"/>
      <c r="C14" s="7"/>
      <c r="D14" s="215"/>
      <c r="E14" s="212" t="s">
        <v>25</v>
      </c>
      <c r="F14" s="212"/>
      <c r="G14" s="212"/>
      <c r="H14" s="212"/>
      <c r="I14" s="212"/>
      <c r="J14" s="212"/>
      <c r="K14" s="7"/>
      <c r="L14" s="7"/>
      <c r="M14" s="7"/>
      <c r="N14" s="7"/>
    </row>
    <row r="15" spans="1:14" s="3" customFormat="1" ht="18" customHeight="1" thickTop="1" thickBot="1" x14ac:dyDescent="0.25">
      <c r="A15" s="7"/>
      <c r="B15" s="7"/>
      <c r="C15" s="7"/>
      <c r="D15" s="215"/>
      <c r="E15" s="211" t="s">
        <v>26</v>
      </c>
      <c r="F15" s="211"/>
      <c r="G15" s="211"/>
      <c r="H15" s="211"/>
      <c r="I15" s="211"/>
      <c r="J15" s="52">
        <f>+'[1]CTA. FONDOCYT 960'!$J$73</f>
        <v>94421.429999999746</v>
      </c>
      <c r="K15" s="7"/>
      <c r="L15" s="7"/>
      <c r="M15" s="7"/>
      <c r="N15" s="7"/>
    </row>
    <row r="16" spans="1:14" s="3" customFormat="1" ht="32.25" customHeight="1" thickTop="1" thickBot="1" x14ac:dyDescent="0.25">
      <c r="A16" s="7"/>
      <c r="B16" s="7"/>
      <c r="C16" s="7"/>
      <c r="D16" s="215"/>
      <c r="E16" s="63" t="s">
        <v>4</v>
      </c>
      <c r="F16" s="63" t="s">
        <v>5</v>
      </c>
      <c r="G16" s="63" t="s">
        <v>6</v>
      </c>
      <c r="H16" s="63" t="s">
        <v>0</v>
      </c>
      <c r="I16" s="63" t="s">
        <v>1</v>
      </c>
      <c r="J16" s="63" t="s">
        <v>2</v>
      </c>
      <c r="K16" s="7"/>
      <c r="L16" s="7"/>
      <c r="M16" s="7"/>
      <c r="N16" s="7"/>
    </row>
    <row r="17" spans="4:96" s="10" customFormat="1" ht="28.5" customHeight="1" thickTop="1" x14ac:dyDescent="0.2">
      <c r="D17" s="117"/>
      <c r="E17" s="118"/>
      <c r="F17" s="117"/>
      <c r="G17" s="118">
        <v>45291</v>
      </c>
      <c r="H17" s="119"/>
      <c r="I17" s="120">
        <v>0</v>
      </c>
      <c r="J17" s="119">
        <f>+J15</f>
        <v>94421.429999999746</v>
      </c>
    </row>
    <row r="18" spans="4:96" s="10" customFormat="1" ht="30" hidden="1" customHeight="1" x14ac:dyDescent="0.2">
      <c r="D18" s="176"/>
      <c r="E18" s="177"/>
      <c r="F18" s="178"/>
      <c r="G18" s="177"/>
      <c r="H18" s="179"/>
      <c r="I18" s="180"/>
      <c r="J18" s="75">
        <f>J17+H18-I18</f>
        <v>94421.429999999746</v>
      </c>
    </row>
    <row r="19" spans="4:96" s="10" customFormat="1" ht="30" customHeight="1" thickBot="1" x14ac:dyDescent="0.25">
      <c r="D19" s="176"/>
      <c r="E19" s="177">
        <v>44957</v>
      </c>
      <c r="F19" s="178"/>
      <c r="G19" s="208" t="s">
        <v>30</v>
      </c>
      <c r="H19" s="179"/>
      <c r="I19" s="180">
        <v>175</v>
      </c>
      <c r="J19" s="75">
        <f>J18+H19-I19</f>
        <v>94246.429999999746</v>
      </c>
    </row>
    <row r="20" spans="4:96" s="11" customFormat="1" ht="19.5" thickTop="1" thickBot="1" x14ac:dyDescent="0.25">
      <c r="D20" s="227" t="s">
        <v>8</v>
      </c>
      <c r="E20" s="227"/>
      <c r="F20" s="227"/>
      <c r="G20" s="227"/>
      <c r="H20" s="76">
        <v>0</v>
      </c>
      <c r="I20" s="76">
        <f>SUM(I18:I19)</f>
        <v>175</v>
      </c>
      <c r="J20" s="76">
        <f>+J15+H20-I20</f>
        <v>94246.429999999746</v>
      </c>
      <c r="K20" s="29">
        <f>+J20-'[1]CTA. FONDOCYT 960'!$J$74</f>
        <v>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</row>
    <row r="21" spans="4:96" s="11" customFormat="1" ht="17.25" thickTop="1" x14ac:dyDescent="0.2">
      <c r="D21" s="5"/>
      <c r="E21" s="5"/>
      <c r="F21" s="5"/>
      <c r="G21" s="5"/>
      <c r="H21" s="8"/>
      <c r="I21" s="8"/>
      <c r="J21" s="8"/>
      <c r="K21" s="11" t="s">
        <v>27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</row>
    <row r="22" spans="4:96" s="11" customFormat="1" ht="16.5" x14ac:dyDescent="0.2">
      <c r="D22" s="5"/>
      <c r="E22" s="5"/>
      <c r="F22" s="5"/>
      <c r="G22" s="5"/>
      <c r="H22" s="8"/>
      <c r="I22" s="8"/>
      <c r="J22" s="8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</row>
    <row r="23" spans="4:96" s="11" customFormat="1" ht="16.5" x14ac:dyDescent="0.2">
      <c r="D23" s="5"/>
      <c r="E23" s="84" t="s">
        <v>37</v>
      </c>
      <c r="F23" s="9"/>
      <c r="G23" s="85" t="s">
        <v>39</v>
      </c>
      <c r="H23" s="9"/>
      <c r="I23" s="84" t="s">
        <v>38</v>
      </c>
      <c r="J23" s="9"/>
      <c r="K23" s="25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</row>
    <row r="24" spans="4:96" s="11" customFormat="1" ht="16.5" x14ac:dyDescent="0.2">
      <c r="D24" s="5"/>
      <c r="E24" s="84" t="s">
        <v>31</v>
      </c>
      <c r="F24" s="9"/>
      <c r="G24" s="84" t="s">
        <v>36</v>
      </c>
      <c r="H24" s="9"/>
      <c r="I24" s="84" t="s">
        <v>32</v>
      </c>
      <c r="J24" s="9"/>
      <c r="K24" s="25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</row>
    <row r="25" spans="4:96" s="11" customFormat="1" ht="16.5" x14ac:dyDescent="0.2">
      <c r="D25" s="5"/>
      <c r="E25" s="84" t="s">
        <v>33</v>
      </c>
      <c r="F25" s="9"/>
      <c r="G25" s="84" t="s">
        <v>43</v>
      </c>
      <c r="H25" s="9"/>
      <c r="I25" s="84" t="s">
        <v>123</v>
      </c>
      <c r="J25" s="9"/>
      <c r="K25" s="25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4:96" s="11" customFormat="1" ht="16.5" x14ac:dyDescent="0.2">
      <c r="D26" s="5"/>
      <c r="E26" s="84" t="s">
        <v>34</v>
      </c>
      <c r="F26" s="9"/>
      <c r="G26" s="84" t="s">
        <v>125</v>
      </c>
      <c r="H26" s="9"/>
      <c r="I26" s="84" t="s">
        <v>35</v>
      </c>
      <c r="J26" s="9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4:96" s="11" customFormat="1" ht="16.5" x14ac:dyDescent="0.2">
      <c r="D27" s="5"/>
      <c r="E27" s="9"/>
      <c r="F27" s="9"/>
      <c r="J27" s="9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4:96" s="11" customFormat="1" ht="16.5" x14ac:dyDescent="0.2">
      <c r="D28" s="5"/>
      <c r="E28" s="9"/>
      <c r="F28" s="9"/>
      <c r="H28" s="9"/>
      <c r="I28" s="9"/>
      <c r="J28" s="9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4:96" s="11" customFormat="1" ht="16.5" x14ac:dyDescent="0.2">
      <c r="D29" s="5"/>
      <c r="E29" s="9"/>
      <c r="F29" s="9"/>
      <c r="H29" s="9"/>
      <c r="I29" s="9"/>
      <c r="J29" s="9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4:96" s="11" customFormat="1" ht="16.5" x14ac:dyDescent="0.2">
      <c r="D30" s="5"/>
      <c r="E30" s="9"/>
      <c r="F30" s="9"/>
      <c r="H30" s="9"/>
      <c r="I30" s="9"/>
      <c r="J30" s="9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6.5" x14ac:dyDescent="0.2">
      <c r="D31" s="5"/>
      <c r="E31" s="9"/>
      <c r="F31" s="9"/>
      <c r="G31" s="85"/>
      <c r="H31" s="9"/>
      <c r="I31" s="9"/>
      <c r="J31" s="9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6.5" x14ac:dyDescent="0.2">
      <c r="D32" s="5"/>
      <c r="E32" s="5"/>
      <c r="F32" s="5"/>
      <c r="G32" s="5"/>
      <c r="H32" s="8"/>
      <c r="I32" s="8"/>
      <c r="J32" s="8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8" x14ac:dyDescent="0.2">
      <c r="D33" s="22"/>
      <c r="E33" s="21"/>
      <c r="F33" s="20"/>
      <c r="G33" s="20"/>
      <c r="H33" s="23"/>
      <c r="I33" s="23"/>
      <c r="J33" s="23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6.5" x14ac:dyDescent="0.2">
      <c r="D34" s="5"/>
      <c r="E34" s="6"/>
      <c r="F34" s="3"/>
      <c r="G34" s="3"/>
      <c r="H34" s="4"/>
      <c r="I34" s="4"/>
      <c r="J34" s="4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6.5" x14ac:dyDescent="0.2">
      <c r="D35" s="228"/>
      <c r="E35" s="228"/>
      <c r="F35" s="228"/>
      <c r="G35" s="228"/>
      <c r="H35" s="228"/>
      <c r="I35" s="228"/>
      <c r="J35" s="228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ht="16.5" x14ac:dyDescent="0.2">
      <c r="D36" s="229"/>
      <c r="E36" s="229"/>
      <c r="F36" s="229"/>
      <c r="G36" s="229"/>
      <c r="H36" s="229"/>
      <c r="I36" s="229"/>
      <c r="J36" s="229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ht="20.25" x14ac:dyDescent="0.2">
      <c r="D37" s="218"/>
      <c r="E37" s="218"/>
      <c r="F37" s="218"/>
      <c r="G37" s="218"/>
      <c r="H37" s="218"/>
      <c r="I37" s="218"/>
      <c r="J37" s="218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ht="20.25" x14ac:dyDescent="0.2">
      <c r="D38" s="218"/>
      <c r="E38" s="218"/>
      <c r="F38" s="218"/>
      <c r="G38" s="218"/>
      <c r="H38" s="218"/>
      <c r="I38" s="218"/>
      <c r="J38" s="218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ht="20.25" x14ac:dyDescent="0.2">
      <c r="D39" s="218"/>
      <c r="E39" s="218"/>
      <c r="F39" s="218"/>
      <c r="G39" s="218"/>
      <c r="H39" s="218"/>
      <c r="I39" s="218"/>
      <c r="J39" s="218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ht="20.25" x14ac:dyDescent="0.2">
      <c r="D40" s="218"/>
      <c r="E40" s="218"/>
      <c r="F40" s="218"/>
      <c r="G40" s="218"/>
      <c r="H40" s="218"/>
      <c r="I40" s="218"/>
      <c r="J40" s="218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x14ac:dyDescent="0.2">
      <c r="D41" s="9"/>
      <c r="E41" s="9"/>
      <c r="F41" s="9"/>
      <c r="G41" s="9"/>
      <c r="H41" s="9"/>
      <c r="I41" s="9"/>
      <c r="J41" s="9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x14ac:dyDescent="0.2">
      <c r="D42" s="9"/>
      <c r="E42" s="9"/>
      <c r="F42" s="9"/>
      <c r="G42" s="9"/>
      <c r="H42" s="9"/>
      <c r="I42" s="9"/>
      <c r="J42" s="9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x14ac:dyDescent="0.2">
      <c r="D43" s="9"/>
      <c r="E43" s="9"/>
      <c r="F43" s="9"/>
      <c r="G43" s="9"/>
      <c r="H43" s="9"/>
      <c r="I43" s="9"/>
      <c r="J43" s="9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x14ac:dyDescent="0.2">
      <c r="D44" s="9"/>
      <c r="E44" s="9"/>
      <c r="F44" s="9"/>
      <c r="G44" s="9"/>
      <c r="H44" s="9"/>
      <c r="I44" s="9"/>
      <c r="J44" s="9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x14ac:dyDescent="0.2">
      <c r="D45" s="9"/>
      <c r="E45" s="9"/>
      <c r="F45" s="9"/>
      <c r="G45" s="9"/>
      <c r="H45" s="9"/>
      <c r="I45" s="9"/>
      <c r="J45" s="9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x14ac:dyDescent="0.2">
      <c r="D46" s="9"/>
      <c r="E46" s="9"/>
      <c r="F46" s="9"/>
      <c r="G46" s="9"/>
      <c r="H46" s="9"/>
      <c r="I46" s="9"/>
      <c r="J46" s="9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x14ac:dyDescent="0.2">
      <c r="D47" s="9"/>
      <c r="E47" s="9"/>
      <c r="F47" s="9"/>
      <c r="G47" s="9"/>
      <c r="H47" s="9"/>
      <c r="I47" s="9"/>
      <c r="J47" s="9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s="11" customFormat="1" x14ac:dyDescent="0.2">
      <c r="D48" s="9"/>
      <c r="E48" s="9"/>
      <c r="F48" s="9"/>
      <c r="G48" s="9"/>
      <c r="H48" s="9"/>
      <c r="I48" s="9"/>
      <c r="J48" s="9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</row>
    <row r="49" spans="4:96" s="11" customFormat="1" x14ac:dyDescent="0.2">
      <c r="D49" s="9"/>
      <c r="E49" s="9"/>
      <c r="F49" s="9"/>
      <c r="G49" s="9"/>
      <c r="H49" s="9"/>
      <c r="I49" s="9"/>
      <c r="J49" s="9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4:96" s="11" customFormat="1" x14ac:dyDescent="0.2">
      <c r="D50" s="9"/>
      <c r="E50" s="9"/>
      <c r="F50" s="9"/>
      <c r="G50" s="9"/>
      <c r="H50" s="9"/>
      <c r="I50" s="9"/>
      <c r="J50" s="9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4:96" s="11" customFormat="1" x14ac:dyDescent="0.2">
      <c r="D51" s="9"/>
      <c r="E51" s="9"/>
      <c r="F51" s="9"/>
      <c r="G51" s="9"/>
      <c r="H51" s="9"/>
      <c r="I51" s="9"/>
      <c r="J51" s="9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4:96" s="11" customFormat="1" x14ac:dyDescent="0.2">
      <c r="D52" s="9"/>
      <c r="E52" s="9"/>
      <c r="F52" s="9"/>
      <c r="G52" s="9"/>
      <c r="H52" s="9"/>
      <c r="I52" s="9"/>
      <c r="J52" s="9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71" spans="4:4" ht="13.5" thickBot="1" x14ac:dyDescent="0.25"/>
    <row r="72" spans="4:4" ht="15" x14ac:dyDescent="0.2">
      <c r="D72" s="2"/>
    </row>
  </sheetData>
  <mergeCells count="14">
    <mergeCell ref="D8:J8"/>
    <mergeCell ref="D9:J9"/>
    <mergeCell ref="D10:J10"/>
    <mergeCell ref="D11:J11"/>
    <mergeCell ref="D14:D16"/>
    <mergeCell ref="E14:J14"/>
    <mergeCell ref="E15:I15"/>
    <mergeCell ref="D40:J40"/>
    <mergeCell ref="D20:G20"/>
    <mergeCell ref="D35:J35"/>
    <mergeCell ref="D36:J36"/>
    <mergeCell ref="D37:J37"/>
    <mergeCell ref="D38:J38"/>
    <mergeCell ref="D39:J39"/>
  </mergeCells>
  <printOptions horizontalCentered="1"/>
  <pageMargins left="0" right="0" top="0.15748031496062992" bottom="0.15748031496062992" header="0" footer="0"/>
  <pageSetup scale="63" orientation="portrait" r:id="rId1"/>
  <headerFooter alignWithMargins="0"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10</vt:i4>
      </vt:variant>
    </vt:vector>
  </HeadingPairs>
  <TitlesOfParts>
    <vt:vector size="15" baseType="lpstr">
      <vt:lpstr>INGRESOS CUENTA COLECT</vt:lpstr>
      <vt:lpstr>EGRESOS CTA. AUXILIAR 33001</vt:lpstr>
      <vt:lpstr>EGRESOS CTA.  OPERT. 160</vt:lpstr>
      <vt:lpstr>EGRESOS CTA. NOMINA</vt:lpstr>
      <vt:lpstr>EGRESOS CTA. FONDOCYT</vt:lpstr>
      <vt:lpstr>'EGRESOS CTA.  OPERT. 160'!Área_de_impresión</vt:lpstr>
      <vt:lpstr>'EGRESOS CTA. AUXILIAR 33001'!Área_de_impresión</vt:lpstr>
      <vt:lpstr>'EGRESOS CTA. FONDOCYT'!Área_de_impresión</vt:lpstr>
      <vt:lpstr>'EGRESOS CTA. NOMINA'!Área_de_impresión</vt:lpstr>
      <vt:lpstr>'INGRESOS CUENTA COLECT'!Área_de_impresión</vt:lpstr>
      <vt:lpstr>'EGRESOS CTA.  OPERT. 160'!Títulos_a_imprimir</vt:lpstr>
      <vt:lpstr>'EGRESOS CTA. AUXILIAR 33001'!Títulos_a_imprimir</vt:lpstr>
      <vt:lpstr>'EGRESOS CTA. FONDOCYT'!Títulos_a_imprimir</vt:lpstr>
      <vt:lpstr>'EGRESOS CTA. NOMINA'!Títulos_a_imprimir</vt:lpstr>
      <vt:lpstr>'INGRESOS CUENTA COLECT'!Títulos_a_imprimir</vt:lpstr>
    </vt:vector>
  </TitlesOfParts>
  <Company>Comision Nacional de Etica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Villar</dc:creator>
  <cp:lastModifiedBy>Yunetvelin Hernandez Romero</cp:lastModifiedBy>
  <cp:lastPrinted>2024-02-09T18:29:17Z</cp:lastPrinted>
  <dcterms:created xsi:type="dcterms:W3CDTF">2006-07-11T17:39:34Z</dcterms:created>
  <dcterms:modified xsi:type="dcterms:W3CDTF">2024-02-09T19:53:25Z</dcterms:modified>
</cp:coreProperties>
</file>