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.padilla\Desktop\INFORMACIONES TERMINADAS Y ENVIADAS\OAI\JUNIO 2024\Informacion para la OAI\"/>
    </mc:Choice>
  </mc:AlternateContent>
  <bookViews>
    <workbookView xWindow="0" yWindow="0" windowWidth="20490" windowHeight="7755"/>
  </bookViews>
  <sheets>
    <sheet name="EST SITUACION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C44" i="1" s="1"/>
  <c r="C45" i="1"/>
  <c r="E39" i="1"/>
  <c r="E41" i="1" s="1"/>
  <c r="E48" i="1" s="1"/>
  <c r="C38" i="1"/>
  <c r="C39" i="1" s="1"/>
  <c r="E35" i="1"/>
  <c r="C34" i="1"/>
  <c r="C33" i="1"/>
  <c r="C32" i="1"/>
  <c r="C31" i="1"/>
  <c r="E26" i="1"/>
  <c r="C25" i="1"/>
  <c r="C24" i="1"/>
  <c r="E21" i="1"/>
  <c r="E28" i="1" s="1"/>
  <c r="C20" i="1"/>
  <c r="C19" i="1"/>
  <c r="C18" i="1"/>
  <c r="C17" i="1"/>
  <c r="C21" i="1" l="1"/>
  <c r="C26" i="1"/>
  <c r="C28" i="1" s="1"/>
  <c r="C46" i="1"/>
  <c r="C35" i="1"/>
  <c r="C41" i="1" s="1"/>
  <c r="C48" i="1" s="1"/>
</calcChain>
</file>

<file path=xl/sharedStrings.xml><?xml version="1.0" encoding="utf-8"?>
<sst xmlns="http://schemas.openxmlformats.org/spreadsheetml/2006/main" count="36" uniqueCount="36">
  <si>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</si>
  <si>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</si>
  <si>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</si>
  <si>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</si>
  <si>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31 DE JUNIO  2024</t>
  </si>
  <si>
    <t>(Valores expresados en pesos dominicanos-RD$)</t>
  </si>
  <si>
    <t xml:space="preserve">JUNIO    2024. </t>
  </si>
  <si>
    <t xml:space="preserve">MAYO    2024. </t>
  </si>
  <si>
    <t>Activos</t>
  </si>
  <si>
    <t>Activos corrientes</t>
  </si>
  <si>
    <t xml:space="preserve">Efectivo y equivalente de efectivo (Notas 7) </t>
  </si>
  <si>
    <t>Cuenta por cobrar a corto plazo (Notas 10)</t>
  </si>
  <si>
    <t xml:space="preserve"> Inventarios (Nota 11)</t>
  </si>
  <si>
    <t>Anticipo a suplidores (Nota 12)</t>
  </si>
  <si>
    <t>Total activos corrientes</t>
  </si>
  <si>
    <t>Activos no corrientes</t>
  </si>
  <si>
    <t>`</t>
  </si>
  <si>
    <t>Propiedad, planta y equipo neto (Nota 18)</t>
  </si>
  <si>
    <t xml:space="preserve"> Activos intangibles (Nota 19)</t>
  </si>
  <si>
    <t>Total activos no corrientes</t>
  </si>
  <si>
    <t>Total activos</t>
  </si>
  <si>
    <t>Pasivos   Pasivos corrientes</t>
  </si>
  <si>
    <t>Cuentas por pagar a corto plazo (Nota 22)</t>
  </si>
  <si>
    <t xml:space="preserve">Retenciones y acumulaciones por pagar (Nota 25) </t>
  </si>
  <si>
    <t>Provisiones a Corto Pazo ( Nota 26)</t>
  </si>
  <si>
    <t>Otros pasivos corrientes (Nota 29)</t>
  </si>
  <si>
    <t>Total pasivos corrientes</t>
  </si>
  <si>
    <t>Pasivos no corrientes</t>
  </si>
  <si>
    <t xml:space="preserve"> Otros pasivos no corrientes (Nota 35)</t>
  </si>
  <si>
    <t>Total pasivos no corrientes</t>
  </si>
  <si>
    <t>Total pasivos</t>
  </si>
  <si>
    <t>Activos Netos/Patrimonio (Notas 36)</t>
  </si>
  <si>
    <t xml:space="preserve">Resultados Acumulados  </t>
  </si>
  <si>
    <t xml:space="preserve">Resultado del periodo </t>
  </si>
  <si>
    <t>Total activos netos/patrimonio</t>
  </si>
  <si>
    <t>Total Pasivos y activos netos/patrimonio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</si>
</sst>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\ _€_-;\-* #,##0\ _€_-;_-* &quot;-&quot;??\ _€_-;_-@_-"/>
    <numFmt numFmtId="165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Verdana"/>
      <family val="2"/>
    </font>
    <font>
      <sz val="12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12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31F20"/>
      <name val="Verdana"/>
      <family val="2"/>
    </font>
    <font>
      <sz val="12"/>
      <color theme="1"/>
      <name val="Verdana"/>
      <family val="2"/>
    </font>
    <font>
      <sz val="10"/>
      <color rgb="FF231F20"/>
      <name val="Verdana"/>
      <family val="2"/>
    </font>
    <font>
      <b/>
      <sz val="12"/>
      <color theme="1"/>
      <name val="Verdana"/>
      <family val="2"/>
    </font>
    <font>
      <b/>
      <u/>
      <sz val="10"/>
      <color rgb="FF231F20"/>
      <name val="Verdana"/>
      <family val="2"/>
    </font>
    <font>
      <sz val="10"/>
      <name val="Verdana"/>
      <family val="2"/>
    </font>
    <font>
      <b/>
      <u/>
      <sz val="10"/>
      <name val="Verdana"/>
      <family val="2"/>
    </font>
    <font>
      <b/>
      <u val="singleAccounting"/>
      <sz val="10"/>
      <name val="Verdana"/>
      <family val="2"/>
    </font>
    <font>
      <b/>
      <sz val="10"/>
      <name val="Verdana"/>
      <family val="2"/>
    </font>
    <font>
      <b/>
      <sz val="10"/>
      <color theme="1"/>
      <name val="Verdana"/>
      <family val="2"/>
    </font>
    <font>
      <b/>
      <sz val="10"/>
      <color rgb="FFC00000"/>
      <name val="Verdana"/>
      <family val="2"/>
    </font>
    <font>
      <b/>
      <sz val="12"/>
      <name val="Verdana"/>
      <family val="2"/>
    </font>
    <font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43" fontId="3" fillId="0" borderId="0" xfId="1" applyFont="1" applyAlignment="1">
      <alignment horizontal="center"/>
    </xf>
    <xf numFmtId="43" fontId="3" fillId="0" borderId="0" xfId="1" applyFont="1"/>
    <xf numFmtId="0" fontId="3" fillId="0" borderId="0" xfId="0" applyFont="1"/>
    <xf numFmtId="43" fontId="5" fillId="0" borderId="0" xfId="1" applyFont="1" applyAlignment="1">
      <alignment horizontal="center"/>
    </xf>
    <xf numFmtId="43" fontId="3" fillId="0" borderId="0" xfId="1" applyFont="1" applyAlignment="1"/>
    <xf numFmtId="0" fontId="5" fillId="0" borderId="0" xfId="0" applyFont="1" applyAlignment="1">
      <alignment horizontal="center"/>
    </xf>
    <xf numFmtId="164" fontId="5" fillId="0" borderId="0" xfId="1" applyNumberFormat="1" applyFont="1" applyAlignment="1">
      <alignment horizontal="center"/>
    </xf>
    <xf numFmtId="164" fontId="5" fillId="0" borderId="0" xfId="1" applyNumberFormat="1" applyFont="1" applyBorder="1" applyAlignment="1">
      <alignment horizontal="center"/>
    </xf>
    <xf numFmtId="0" fontId="6" fillId="0" borderId="0" xfId="0" applyFont="1" applyAlignment="1">
      <alignment vertical="center" wrapText="1"/>
    </xf>
    <xf numFmtId="14" fontId="7" fillId="0" borderId="0" xfId="1" applyNumberFormat="1" applyFont="1" applyAlignment="1">
      <alignment horizontal="center" vertical="center" wrapText="1"/>
    </xf>
    <xf numFmtId="164" fontId="7" fillId="0" borderId="0" xfId="1" applyNumberFormat="1" applyFont="1" applyBorder="1" applyAlignment="1">
      <alignment horizontal="center" vertical="center" wrapText="1"/>
    </xf>
    <xf numFmtId="43" fontId="5" fillId="0" borderId="0" xfId="1" applyFont="1" applyFill="1" applyAlignment="1">
      <alignment horizontal="center"/>
    </xf>
    <xf numFmtId="1" fontId="7" fillId="0" borderId="0" xfId="1" applyNumberFormat="1" applyFont="1" applyAlignment="1">
      <alignment horizontal="center" vertical="center" wrapText="1"/>
    </xf>
    <xf numFmtId="164" fontId="7" fillId="0" borderId="0" xfId="1" applyNumberFormat="1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164" fontId="6" fillId="0" borderId="0" xfId="1" applyNumberFormat="1" applyFont="1" applyAlignment="1">
      <alignment vertical="center" wrapText="1"/>
    </xf>
    <xf numFmtId="164" fontId="6" fillId="0" borderId="0" xfId="1" applyNumberFormat="1" applyFont="1" applyBorder="1" applyAlignment="1">
      <alignment vertical="center" wrapText="1"/>
    </xf>
    <xf numFmtId="43" fontId="8" fillId="0" borderId="0" xfId="1" applyFont="1" applyAlignment="1">
      <alignment horizontal="center"/>
    </xf>
    <xf numFmtId="43" fontId="8" fillId="0" borderId="0" xfId="1" applyFont="1"/>
    <xf numFmtId="0" fontId="8" fillId="0" borderId="0" xfId="0" applyFont="1"/>
    <xf numFmtId="0" fontId="9" fillId="0" borderId="0" xfId="0" applyFont="1" applyAlignment="1">
      <alignment horizontal="left" vertical="center" wrapText="1"/>
    </xf>
    <xf numFmtId="164" fontId="9" fillId="0" borderId="0" xfId="1" applyNumberFormat="1" applyFont="1" applyAlignment="1">
      <alignment vertical="center" wrapText="1"/>
    </xf>
    <xf numFmtId="164" fontId="9" fillId="0" borderId="0" xfId="1" applyNumberFormat="1" applyFont="1" applyBorder="1" applyAlignment="1">
      <alignment vertical="center" wrapText="1"/>
    </xf>
    <xf numFmtId="9" fontId="8" fillId="0" borderId="0" xfId="2" applyFont="1" applyFill="1" applyAlignment="1">
      <alignment horizontal="center"/>
    </xf>
    <xf numFmtId="43" fontId="10" fillId="0" borderId="0" xfId="1" applyFont="1" applyFill="1" applyAlignment="1">
      <alignment vertical="center"/>
    </xf>
    <xf numFmtId="43" fontId="8" fillId="0" borderId="0" xfId="0" applyNumberFormat="1" applyFont="1"/>
    <xf numFmtId="164" fontId="9" fillId="0" borderId="0" xfId="1" applyNumberFormat="1" applyFont="1" applyFill="1" applyAlignment="1">
      <alignment horizontal="left" vertical="center" wrapText="1"/>
    </xf>
    <xf numFmtId="164" fontId="9" fillId="0" borderId="0" xfId="1" applyNumberFormat="1" applyFont="1" applyBorder="1" applyAlignment="1">
      <alignment horizontal="left" vertical="center" wrapText="1"/>
    </xf>
    <xf numFmtId="164" fontId="9" fillId="0" borderId="0" xfId="1" applyNumberFormat="1" applyFont="1" applyAlignment="1">
      <alignment horizontal="left" vertical="center" wrapText="1"/>
    </xf>
    <xf numFmtId="164" fontId="6" fillId="0" borderId="0" xfId="1" applyNumberFormat="1" applyFont="1" applyAlignment="1">
      <alignment horizontal="left" vertical="center" wrapText="1"/>
    </xf>
    <xf numFmtId="164" fontId="7" fillId="0" borderId="1" xfId="1" applyNumberFormat="1" applyFont="1" applyBorder="1" applyAlignment="1">
      <alignment vertical="center" wrapText="1"/>
    </xf>
    <xf numFmtId="164" fontId="7" fillId="0" borderId="0" xfId="1" applyNumberFormat="1" applyFont="1" applyBorder="1" applyAlignment="1">
      <alignment vertical="center" wrapText="1"/>
    </xf>
    <xf numFmtId="9" fontId="8" fillId="0" borderId="0" xfId="2" applyFont="1" applyAlignment="1">
      <alignment horizontal="center"/>
    </xf>
    <xf numFmtId="164" fontId="11" fillId="0" borderId="0" xfId="1" applyNumberFormat="1" applyFont="1" applyAlignment="1">
      <alignment vertical="center" wrapText="1"/>
    </xf>
    <xf numFmtId="164" fontId="11" fillId="0" borderId="0" xfId="1" applyNumberFormat="1" applyFont="1" applyBorder="1" applyAlignment="1">
      <alignment vertical="center" wrapText="1"/>
    </xf>
    <xf numFmtId="164" fontId="9" fillId="0" borderId="0" xfId="1" applyNumberFormat="1" applyFont="1" applyFill="1" applyAlignment="1">
      <alignment vertical="center" wrapText="1"/>
    </xf>
    <xf numFmtId="164" fontId="9" fillId="0" borderId="2" xfId="1" applyNumberFormat="1" applyFont="1" applyBorder="1" applyAlignment="1">
      <alignment vertical="center" wrapText="1"/>
    </xf>
    <xf numFmtId="164" fontId="7" fillId="0" borderId="0" xfId="1" applyNumberFormat="1" applyFont="1" applyAlignment="1">
      <alignment vertical="center" wrapText="1"/>
    </xf>
    <xf numFmtId="164" fontId="8" fillId="0" borderId="0" xfId="0" applyNumberFormat="1" applyFont="1"/>
    <xf numFmtId="164" fontId="12" fillId="0" borderId="0" xfId="1" applyNumberFormat="1" applyFont="1" applyAlignment="1">
      <alignment vertical="center" wrapText="1"/>
    </xf>
    <xf numFmtId="164" fontId="12" fillId="0" borderId="0" xfId="1" applyNumberFormat="1" applyFont="1" applyBorder="1" applyAlignment="1">
      <alignment vertical="center" wrapText="1"/>
    </xf>
    <xf numFmtId="165" fontId="8" fillId="0" borderId="0" xfId="2" applyNumberFormat="1" applyFont="1" applyFill="1" applyAlignment="1">
      <alignment horizontal="center"/>
    </xf>
    <xf numFmtId="164" fontId="12" fillId="0" borderId="0" xfId="1" applyNumberFormat="1" applyFont="1" applyFill="1" applyAlignment="1">
      <alignment vertical="center" wrapText="1"/>
    </xf>
    <xf numFmtId="164" fontId="12" fillId="0" borderId="0" xfId="1" applyNumberFormat="1" applyFont="1" applyFill="1" applyBorder="1" applyAlignment="1">
      <alignment vertical="center" wrapText="1"/>
    </xf>
    <xf numFmtId="0" fontId="9" fillId="0" borderId="0" xfId="0" applyFont="1" applyFill="1" applyAlignment="1">
      <alignment horizontal="left" vertical="center" wrapText="1"/>
    </xf>
    <xf numFmtId="164" fontId="12" fillId="0" borderId="2" xfId="1" applyNumberFormat="1" applyFont="1" applyBorder="1" applyAlignment="1">
      <alignment vertical="center" wrapText="1"/>
    </xf>
    <xf numFmtId="164" fontId="13" fillId="0" borderId="0" xfId="1" applyNumberFormat="1" applyFont="1" applyAlignment="1">
      <alignment vertical="center" wrapText="1"/>
    </xf>
    <xf numFmtId="164" fontId="13" fillId="0" borderId="0" xfId="1" applyNumberFormat="1" applyFont="1" applyBorder="1" applyAlignment="1">
      <alignment vertical="center" wrapText="1"/>
    </xf>
    <xf numFmtId="164" fontId="14" fillId="0" borderId="0" xfId="1" applyNumberFormat="1" applyFont="1" applyAlignment="1">
      <alignment vertical="center" wrapText="1"/>
    </xf>
    <xf numFmtId="164" fontId="15" fillId="0" borderId="0" xfId="1" applyNumberFormat="1" applyFont="1" applyBorder="1" applyAlignment="1">
      <alignment vertical="center" wrapText="1"/>
    </xf>
    <xf numFmtId="43" fontId="8" fillId="0" borderId="0" xfId="1" applyFont="1" applyFill="1" applyAlignment="1">
      <alignment horizontal="center"/>
    </xf>
    <xf numFmtId="164" fontId="15" fillId="0" borderId="3" xfId="1" applyNumberFormat="1" applyFont="1" applyBorder="1" applyAlignment="1">
      <alignment vertical="center" wrapText="1"/>
    </xf>
    <xf numFmtId="0" fontId="16" fillId="0" borderId="0" xfId="0" applyFont="1" applyAlignment="1">
      <alignment vertical="center"/>
    </xf>
    <xf numFmtId="164" fontId="15" fillId="0" borderId="4" xfId="1" applyNumberFormat="1" applyFont="1" applyBorder="1"/>
    <xf numFmtId="164" fontId="15" fillId="0" borderId="0" xfId="1" applyNumberFormat="1" applyFont="1" applyBorder="1"/>
    <xf numFmtId="164" fontId="17" fillId="0" borderId="0" xfId="1" applyNumberFormat="1" applyFont="1" applyBorder="1"/>
    <xf numFmtId="0" fontId="10" fillId="0" borderId="0" xfId="0" applyFont="1" applyAlignment="1">
      <alignment vertical="center"/>
    </xf>
    <xf numFmtId="43" fontId="18" fillId="0" borderId="0" xfId="1" applyFont="1" applyFill="1" applyBorder="1"/>
    <xf numFmtId="164" fontId="18" fillId="0" borderId="0" xfId="1" applyNumberFormat="1" applyFont="1" applyBorder="1"/>
    <xf numFmtId="43" fontId="8" fillId="0" borderId="0" xfId="1" applyFont="1" applyAlignment="1">
      <alignment horizontal="left"/>
    </xf>
    <xf numFmtId="9" fontId="8" fillId="0" borderId="0" xfId="2" applyFont="1"/>
    <xf numFmtId="0" fontId="8" fillId="0" borderId="0" xfId="0" applyFont="1" applyAlignment="1">
      <alignment vertical="center"/>
    </xf>
    <xf numFmtId="164" fontId="19" fillId="0" borderId="0" xfId="1" applyNumberFormat="1" applyFont="1" applyFill="1"/>
    <xf numFmtId="164" fontId="19" fillId="0" borderId="0" xfId="1" applyNumberFormat="1" applyFont="1" applyFill="1" applyBorder="1"/>
    <xf numFmtId="164" fontId="8" fillId="0" borderId="0" xfId="1" applyNumberFormat="1" applyFont="1" applyFill="1"/>
    <xf numFmtId="43" fontId="20" fillId="0" borderId="0" xfId="1" applyFont="1" applyFill="1" applyAlignment="1">
      <alignment vertical="center"/>
    </xf>
    <xf numFmtId="164" fontId="19" fillId="0" borderId="0" xfId="1" applyNumberFormat="1" applyFont="1" applyBorder="1"/>
    <xf numFmtId="43" fontId="19" fillId="0" borderId="0" xfId="1" applyFont="1"/>
    <xf numFmtId="43" fontId="8" fillId="0" borderId="0" xfId="1" applyNumberFormat="1" applyFont="1"/>
    <xf numFmtId="164" fontId="8" fillId="0" borderId="0" xfId="1" applyNumberFormat="1" applyFont="1"/>
    <xf numFmtId="43" fontId="20" fillId="2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164" fontId="21" fillId="0" borderId="0" xfId="1" applyNumberFormat="1" applyFont="1" applyBorder="1"/>
    <xf numFmtId="164" fontId="3" fillId="0" borderId="0" xfId="1" applyNumberFormat="1" applyFont="1"/>
    <xf numFmtId="164" fontId="3" fillId="0" borderId="0" xfId="1" applyNumberFormat="1" applyFont="1" applyBorder="1"/>
    <xf numFmtId="0" fontId="7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121918</xdr:colOff>
      <xdr:row>0</xdr:row>
      <xdr:rowOff>32658</xdr:rowOff>
    </xdr:from>
    <xdr:to>
      <xdr:col>1</xdr:col>
      <xdr:colOff>2232660</xdr:colOff>
      <xdr:row>3</xdr:row>
      <xdr:rowOff>102203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18" y="32658"/>
          <a:ext cx="2263142" cy="669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1387655</xdr:colOff>
      <xdr:row>0</xdr:row>
      <xdr:rowOff>106680</xdr:rowOff>
    </xdr:from>
    <xdr:to>
      <xdr:col>4</xdr:col>
      <xdr:colOff>1676400</xdr:colOff>
      <xdr:row>4</xdr:row>
      <xdr:rowOff>7620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5359580" y="106680"/>
          <a:ext cx="2136595" cy="70104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685800</xdr:colOff>
      <xdr:row>50</xdr:row>
      <xdr:rowOff>123826</xdr:rowOff>
    </xdr:from>
    <xdr:to>
      <xdr:col>4</xdr:col>
      <xdr:colOff>1019175</xdr:colOff>
      <xdr:row>56</xdr:row>
      <xdr:rowOff>28576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8200" y="9363076"/>
          <a:ext cx="6000750" cy="10477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ose.padilla/Desktop/ultimo%20junio%202024/ESTADOS%20FINANCIEROS%20INCART%20JM%20JUNIO%202024%20De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 SITUACION"/>
      <sheetName val="Hoja1"/>
      <sheetName val="ESTADO DE RENDIMIENTO"/>
      <sheetName val="NOTAS "/>
      <sheetName val="ED JUNIO 2024"/>
      <sheetName val="Hoja2"/>
      <sheetName val="Hoja16"/>
      <sheetName val="Hoja15"/>
      <sheetName val="COMPROBACION "/>
      <sheetName val="CAMBIO PATRIMONIAL"/>
      <sheetName val="TABLA FINAL "/>
      <sheetName val="Hoja8"/>
      <sheetName val="Hoja9"/>
      <sheetName val="Hoja10"/>
      <sheetName val="Hoja11"/>
      <sheetName val="Hoja12"/>
      <sheetName val="INGRESOS COSTOS Y GASTOS"/>
      <sheetName val="Hoja6"/>
      <sheetName val="TABLA"/>
      <sheetName val="Hoja7"/>
    </sheetNames>
    <sheetDataSet>
      <sheetData sheetId="0"/>
      <sheetData sheetId="1"/>
      <sheetData sheetId="2">
        <row r="32">
          <cell r="B32">
            <v>730701.80934239726</v>
          </cell>
        </row>
      </sheetData>
      <sheetData sheetId="3">
        <row r="99">
          <cell r="D99">
            <v>6578134.7897000024</v>
          </cell>
        </row>
        <row r="131">
          <cell r="D131">
            <v>307662426.10797721</v>
          </cell>
        </row>
        <row r="236">
          <cell r="D236">
            <v>169342556.27376318</v>
          </cell>
        </row>
        <row r="257">
          <cell r="E257">
            <v>6207167.2999999989</v>
          </cell>
        </row>
        <row r="286">
          <cell r="D286">
            <v>65717501.048194885</v>
          </cell>
        </row>
        <row r="302">
          <cell r="D302">
            <v>1505389.4100000029</v>
          </cell>
        </row>
        <row r="350">
          <cell r="D350">
            <v>289530381.87</v>
          </cell>
        </row>
        <row r="682">
          <cell r="D682">
            <v>3392782.3444000003</v>
          </cell>
        </row>
        <row r="698">
          <cell r="D698">
            <v>30265420.129999999</v>
          </cell>
        </row>
        <row r="723">
          <cell r="D723">
            <v>6371462.8840000033</v>
          </cell>
        </row>
        <row r="743">
          <cell r="D743">
            <v>11170400.689999999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V82"/>
  <sheetViews>
    <sheetView tabSelected="1" topLeftCell="A34" workbookViewId="0">
      <selection activeCell="G59" sqref="G59"/>
    </sheetView>
  </sheetViews>
  <sheetFormatPr baseColWidth="10" defaultColWidth="11.42578125" defaultRowHeight="15.75" x14ac:dyDescent="0.25"/>
  <cols>
    <col min="1" max="1" width="2.28515625" style="3" customWidth="1"/>
    <col min="2" max="2" width="57.28515625" style="72" customWidth="1"/>
    <col min="3" max="3" width="25.7109375" style="74" customWidth="1"/>
    <col min="4" max="4" width="2" style="75" customWidth="1"/>
    <col min="5" max="5" width="25.7109375" style="74" customWidth="1"/>
    <col min="6" max="6" width="4" style="1" customWidth="1"/>
    <col min="7" max="7" width="23.85546875" style="1" customWidth="1"/>
    <col min="8" max="8" width="25.7109375" style="2" customWidth="1"/>
    <col min="9" max="9" width="28.140625" style="2" customWidth="1"/>
    <col min="10" max="10" width="26.140625" style="2" customWidth="1"/>
    <col min="11" max="11" width="25.85546875" style="2" customWidth="1"/>
    <col min="12" max="12" width="11.7109375" style="2" customWidth="1"/>
    <col min="13" max="13" width="29.85546875" style="2" customWidth="1"/>
    <col min="14" max="14" width="19.7109375" style="2" customWidth="1"/>
    <col min="15" max="15" width="21.85546875" style="2" customWidth="1"/>
    <col min="16" max="16" width="23.42578125" style="2" customWidth="1"/>
    <col min="17" max="17" width="22.5703125" style="2" customWidth="1"/>
    <col min="18" max="18" width="26.28515625" style="2" customWidth="1"/>
    <col min="19" max="19" width="19.28515625" style="2" customWidth="1"/>
    <col min="20" max="20" width="31.28515625" style="2" customWidth="1"/>
    <col min="21" max="21" width="22.28515625" style="3" customWidth="1"/>
    <col min="22" max="22" width="18.7109375" style="3" bestFit="1" customWidth="1"/>
    <col min="23" max="16384" width="11.42578125" style="3"/>
  </cols>
  <sheetData>
    <row r="5" spans="2:20" x14ac:dyDescent="0.25">
      <c r="B5" s="77" t="s">
        <v>0</v>
      </c>
      <c r="C5" s="77"/>
      <c r="D5" s="77"/>
      <c r="E5" s="77"/>
    </row>
    <row r="6" spans="2:20" x14ac:dyDescent="0.25">
      <c r="B6" s="78" t="s">
        <v>1</v>
      </c>
      <c r="C6" s="78"/>
      <c r="D6" s="78"/>
      <c r="E6" s="78"/>
    </row>
    <row r="7" spans="2:20" x14ac:dyDescent="0.25">
      <c r="B7" s="77" t="s">
        <v>2</v>
      </c>
      <c r="C7" s="77"/>
      <c r="D7" s="77"/>
      <c r="E7" s="77"/>
      <c r="F7" s="4"/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2:20" x14ac:dyDescent="0.25">
      <c r="B8" s="78" t="s">
        <v>3</v>
      </c>
      <c r="C8" s="78"/>
      <c r="D8" s="78"/>
      <c r="E8" s="78"/>
      <c r="F8" s="4"/>
      <c r="G8" s="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2:20" x14ac:dyDescent="0.25">
      <c r="B9" s="77" t="s">
        <v>4</v>
      </c>
      <c r="C9" s="77"/>
      <c r="D9" s="77"/>
      <c r="E9" s="77"/>
      <c r="F9" s="4"/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2:20" x14ac:dyDescent="0.25">
      <c r="B10" s="77" t="s">
        <v>5</v>
      </c>
      <c r="C10" s="77"/>
      <c r="D10" s="77"/>
      <c r="E10" s="77"/>
      <c r="F10" s="4"/>
      <c r="G10" s="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2:20" x14ac:dyDescent="0.25">
      <c r="B11" s="6"/>
      <c r="C11" s="7"/>
      <c r="D11" s="8"/>
      <c r="E11" s="7"/>
      <c r="F11" s="4"/>
      <c r="G11" s="4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2:20" ht="15" hidden="1" customHeight="1" x14ac:dyDescent="0.25">
      <c r="B12" s="6"/>
      <c r="C12" s="7"/>
      <c r="D12" s="8"/>
      <c r="E12" s="7"/>
      <c r="F12" s="4"/>
      <c r="G12" s="4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2:20" ht="30.75" customHeight="1" x14ac:dyDescent="0.25">
      <c r="B13" s="9"/>
      <c r="C13" s="10" t="s">
        <v>6</v>
      </c>
      <c r="D13" s="11"/>
      <c r="E13" s="10" t="s">
        <v>7</v>
      </c>
      <c r="F13" s="4"/>
      <c r="G13" s="12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2:20" x14ac:dyDescent="0.25">
      <c r="B14" s="9"/>
      <c r="C14" s="13"/>
      <c r="D14" s="11"/>
      <c r="E14" s="14"/>
      <c r="F14" s="4"/>
      <c r="G14" s="4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2:20" x14ac:dyDescent="0.25">
      <c r="B15" s="15" t="s">
        <v>8</v>
      </c>
      <c r="C15" s="16"/>
      <c r="D15" s="17"/>
      <c r="E15" s="16"/>
      <c r="F15" s="18"/>
      <c r="G15" s="18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2:20" s="20" customFormat="1" ht="15" x14ac:dyDescent="0.2">
      <c r="B16" s="15" t="s">
        <v>9</v>
      </c>
      <c r="C16" s="16"/>
      <c r="D16" s="17"/>
      <c r="E16" s="16"/>
      <c r="F16" s="18"/>
      <c r="G16" s="18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</row>
    <row r="17" spans="2:22" s="20" customFormat="1" ht="15" x14ac:dyDescent="0.2">
      <c r="B17" s="21" t="s">
        <v>10</v>
      </c>
      <c r="C17" s="22">
        <f>'[1]NOTAS '!D99</f>
        <v>6578134.7897000024</v>
      </c>
      <c r="D17" s="23"/>
      <c r="E17" s="22">
        <v>5124402.24</v>
      </c>
      <c r="F17" s="24"/>
      <c r="G17" s="24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25"/>
      <c r="T17" s="19"/>
      <c r="U17" s="26"/>
      <c r="V17" s="26"/>
    </row>
    <row r="18" spans="2:22" s="20" customFormat="1" ht="15" x14ac:dyDescent="0.2">
      <c r="B18" s="21" t="s">
        <v>11</v>
      </c>
      <c r="C18" s="22">
        <f>'[1]NOTAS '!D131</f>
        <v>307662426.10797721</v>
      </c>
      <c r="D18" s="23"/>
      <c r="E18" s="22">
        <v>295882065.11000001</v>
      </c>
      <c r="F18" s="24"/>
      <c r="G18" s="24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26"/>
      <c r="V18" s="26"/>
    </row>
    <row r="19" spans="2:22" s="20" customFormat="1" ht="15" x14ac:dyDescent="0.2">
      <c r="B19" s="21" t="s">
        <v>12</v>
      </c>
      <c r="C19" s="27">
        <f>'[1]NOTAS '!D236</f>
        <v>169342556.27376318</v>
      </c>
      <c r="D19" s="28"/>
      <c r="E19" s="29">
        <v>175724900.44999999</v>
      </c>
      <c r="F19" s="24"/>
      <c r="G19" s="24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26"/>
      <c r="V19" s="26"/>
    </row>
    <row r="20" spans="2:22" s="20" customFormat="1" ht="15" x14ac:dyDescent="0.2">
      <c r="B20" s="21" t="s">
        <v>13</v>
      </c>
      <c r="C20" s="30">
        <f>'[1]NOTAS '!E257</f>
        <v>6207167.2999999989</v>
      </c>
      <c r="D20" s="28"/>
      <c r="E20" s="29">
        <v>6278667.2999999998</v>
      </c>
      <c r="F20" s="24"/>
      <c r="G20" s="24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26"/>
      <c r="V20" s="26"/>
    </row>
    <row r="21" spans="2:22" s="20" customFormat="1" thickBot="1" x14ac:dyDescent="0.25">
      <c r="B21" s="15" t="s">
        <v>14</v>
      </c>
      <c r="C21" s="31">
        <f>SUM(C17:C20)</f>
        <v>489790284.47144043</v>
      </c>
      <c r="D21" s="32"/>
      <c r="E21" s="31">
        <f>SUM(E17:E20)</f>
        <v>483010035.10000002</v>
      </c>
      <c r="F21" s="24"/>
      <c r="G21" s="33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26"/>
    </row>
    <row r="22" spans="2:22" s="20" customFormat="1" ht="6.75" customHeight="1" x14ac:dyDescent="0.2">
      <c r="B22" s="15"/>
      <c r="C22" s="34"/>
      <c r="D22" s="35"/>
      <c r="E22" s="34"/>
      <c r="F22" s="24"/>
      <c r="G22" s="33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26"/>
    </row>
    <row r="23" spans="2:22" s="20" customFormat="1" ht="15" x14ac:dyDescent="0.2">
      <c r="B23" s="15" t="s">
        <v>15</v>
      </c>
      <c r="C23" s="34"/>
      <c r="D23" s="35"/>
      <c r="E23" s="34"/>
      <c r="F23" s="24" t="s">
        <v>16</v>
      </c>
      <c r="G23" s="33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26"/>
    </row>
    <row r="24" spans="2:22" s="20" customFormat="1" ht="15" x14ac:dyDescent="0.2">
      <c r="B24" s="21" t="s">
        <v>17</v>
      </c>
      <c r="C24" s="30">
        <f>'[1]NOTAS '!D286</f>
        <v>65717501.048194885</v>
      </c>
      <c r="D24" s="23"/>
      <c r="E24" s="36">
        <v>63729950</v>
      </c>
      <c r="F24" s="24"/>
      <c r="G24" s="33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26"/>
      <c r="V24" s="26"/>
    </row>
    <row r="25" spans="2:22" s="20" customFormat="1" ht="15" x14ac:dyDescent="0.2">
      <c r="B25" s="21" t="s">
        <v>18</v>
      </c>
      <c r="C25" s="37">
        <f>'[1]NOTAS '!D302</f>
        <v>1505389.4100000029</v>
      </c>
      <c r="D25" s="23"/>
      <c r="E25" s="37">
        <v>1505389</v>
      </c>
      <c r="F25" s="24"/>
      <c r="G25" s="33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26"/>
    </row>
    <row r="26" spans="2:22" s="20" customFormat="1" ht="15" x14ac:dyDescent="0.2">
      <c r="B26" s="15" t="s">
        <v>19</v>
      </c>
      <c r="C26" s="34">
        <f>SUM(C24:C25)</f>
        <v>67222890.458194882</v>
      </c>
      <c r="D26" s="35"/>
      <c r="E26" s="34">
        <f>SUM(E24:E25)</f>
        <v>65235339</v>
      </c>
      <c r="F26" s="24"/>
      <c r="G26" s="33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26"/>
    </row>
    <row r="27" spans="2:22" s="20" customFormat="1" ht="9" customHeight="1" x14ac:dyDescent="0.2">
      <c r="B27" s="15"/>
      <c r="C27" s="38"/>
      <c r="D27" s="35"/>
      <c r="E27" s="38"/>
      <c r="F27" s="24"/>
      <c r="G27" s="33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26"/>
    </row>
    <row r="28" spans="2:22" s="20" customFormat="1" thickBot="1" x14ac:dyDescent="0.25">
      <c r="B28" s="15" t="s">
        <v>20</v>
      </c>
      <c r="C28" s="31">
        <f>+C26+C21</f>
        <v>557013174.92963529</v>
      </c>
      <c r="D28" s="32"/>
      <c r="E28" s="31">
        <f>+E21+E26</f>
        <v>548245374.10000002</v>
      </c>
      <c r="F28" s="24"/>
      <c r="G28" s="24"/>
      <c r="H28" s="3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26"/>
      <c r="V28" s="26"/>
    </row>
    <row r="29" spans="2:22" s="20" customFormat="1" ht="15" x14ac:dyDescent="0.2">
      <c r="B29" s="76" t="s">
        <v>21</v>
      </c>
      <c r="C29" s="16"/>
      <c r="D29" s="17"/>
      <c r="E29" s="16"/>
      <c r="F29" s="24"/>
      <c r="G29" s="33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26"/>
    </row>
    <row r="30" spans="2:22" s="20" customFormat="1" ht="12" customHeight="1" x14ac:dyDescent="0.2">
      <c r="B30" s="76"/>
      <c r="C30" s="22"/>
      <c r="D30" s="23"/>
      <c r="E30" s="22"/>
      <c r="F30" s="24"/>
      <c r="G30" s="33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26"/>
    </row>
    <row r="31" spans="2:22" s="20" customFormat="1" ht="15" x14ac:dyDescent="0.2">
      <c r="B31" s="21" t="s">
        <v>22</v>
      </c>
      <c r="C31" s="40">
        <f>'[1]NOTAS '!D350</f>
        <v>289530381.87</v>
      </c>
      <c r="D31" s="41"/>
      <c r="E31" s="40">
        <v>286971293</v>
      </c>
      <c r="F31" s="24"/>
      <c r="G31" s="42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26"/>
      <c r="V31" s="26"/>
    </row>
    <row r="32" spans="2:22" s="20" customFormat="1" ht="18" customHeight="1" x14ac:dyDescent="0.2">
      <c r="B32" s="21" t="s">
        <v>23</v>
      </c>
      <c r="C32" s="43">
        <f>'[1]NOTAS '!D682</f>
        <v>3392782.3444000003</v>
      </c>
      <c r="D32" s="44"/>
      <c r="E32" s="43">
        <v>3385029</v>
      </c>
      <c r="F32" s="24"/>
      <c r="G32" s="42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26"/>
      <c r="V32" s="26"/>
    </row>
    <row r="33" spans="2:22" s="20" customFormat="1" ht="15" x14ac:dyDescent="0.2">
      <c r="B33" s="45" t="s">
        <v>24</v>
      </c>
      <c r="C33" s="43">
        <f>'[1]NOTAS '!D698</f>
        <v>30265420.129999999</v>
      </c>
      <c r="D33" s="44"/>
      <c r="E33" s="43">
        <v>25180599</v>
      </c>
      <c r="F33" s="24"/>
      <c r="G33" s="24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26"/>
      <c r="V33" s="26"/>
    </row>
    <row r="34" spans="2:22" s="20" customFormat="1" ht="15" x14ac:dyDescent="0.2">
      <c r="B34" s="21" t="s">
        <v>25</v>
      </c>
      <c r="C34" s="46">
        <f>'[1]NOTAS '!D723</f>
        <v>6371462.8840000033</v>
      </c>
      <c r="D34" s="41"/>
      <c r="E34" s="46">
        <v>6324663</v>
      </c>
      <c r="F34" s="24"/>
      <c r="G34" s="24"/>
      <c r="H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26"/>
    </row>
    <row r="35" spans="2:22" s="20" customFormat="1" ht="15" x14ac:dyDescent="0.2">
      <c r="B35" s="15" t="s">
        <v>26</v>
      </c>
      <c r="C35" s="47">
        <f>SUM(C31:C34)</f>
        <v>329560047.22839999</v>
      </c>
      <c r="D35" s="48"/>
      <c r="E35" s="47">
        <f>SUM(E31:E34)</f>
        <v>321861584</v>
      </c>
      <c r="F35" s="24"/>
      <c r="G35" s="24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26"/>
    </row>
    <row r="36" spans="2:22" s="20" customFormat="1" ht="10.5" customHeight="1" x14ac:dyDescent="0.2">
      <c r="B36" s="15"/>
      <c r="C36" s="47"/>
      <c r="D36" s="48"/>
      <c r="E36" s="47"/>
      <c r="F36" s="24"/>
      <c r="G36" s="33"/>
      <c r="H36" s="19"/>
      <c r="I36" s="19"/>
      <c r="J36" s="19"/>
      <c r="L36" s="19"/>
      <c r="M36" s="19"/>
      <c r="N36" s="19"/>
      <c r="O36" s="19"/>
      <c r="P36" s="19"/>
      <c r="Q36" s="19"/>
      <c r="R36" s="19"/>
      <c r="S36" s="19"/>
      <c r="T36" s="19"/>
      <c r="U36" s="26"/>
    </row>
    <row r="37" spans="2:22" s="20" customFormat="1" ht="16.149999999999999" customHeight="1" x14ac:dyDescent="0.2">
      <c r="B37" s="15" t="s">
        <v>27</v>
      </c>
      <c r="C37" s="40"/>
      <c r="D37" s="41"/>
      <c r="E37" s="40"/>
      <c r="F37" s="24"/>
      <c r="G37" s="33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26"/>
    </row>
    <row r="38" spans="2:22" s="20" customFormat="1" ht="15" x14ac:dyDescent="0.2">
      <c r="B38" s="21" t="s">
        <v>28</v>
      </c>
      <c r="C38" s="40">
        <f>'[1]NOTAS '!D743</f>
        <v>11170400.689999999</v>
      </c>
      <c r="D38" s="41"/>
      <c r="E38" s="40">
        <v>10831766</v>
      </c>
      <c r="F38" s="24"/>
      <c r="G38" s="33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26"/>
      <c r="V38" s="26"/>
    </row>
    <row r="39" spans="2:22" s="20" customFormat="1" ht="16.149999999999999" customHeight="1" x14ac:dyDescent="0.2">
      <c r="B39" s="15" t="s">
        <v>29</v>
      </c>
      <c r="C39" s="49">
        <f>SUM(C38)</f>
        <v>11170400.689999999</v>
      </c>
      <c r="D39" s="48"/>
      <c r="E39" s="47">
        <f>SUM(E38)</f>
        <v>10831766</v>
      </c>
      <c r="F39" s="24"/>
      <c r="G39" s="33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26"/>
    </row>
    <row r="40" spans="2:22" s="20" customFormat="1" ht="9.75" customHeight="1" x14ac:dyDescent="0.2">
      <c r="B40" s="15"/>
      <c r="C40" s="47"/>
      <c r="D40" s="48"/>
      <c r="E40" s="47"/>
      <c r="F40" s="24"/>
      <c r="G40" s="33"/>
      <c r="H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26"/>
    </row>
    <row r="41" spans="2:22" s="20" customFormat="1" ht="15" x14ac:dyDescent="0.2">
      <c r="B41" s="15" t="s">
        <v>30</v>
      </c>
      <c r="C41" s="47">
        <f>+C35+C39</f>
        <v>340730447.91839999</v>
      </c>
      <c r="D41" s="48"/>
      <c r="E41" s="47">
        <f>+E35+E39</f>
        <v>332693350</v>
      </c>
      <c r="F41" s="24"/>
      <c r="G41" s="33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26"/>
      <c r="V41" s="26"/>
    </row>
    <row r="42" spans="2:22" s="20" customFormat="1" ht="6.75" customHeight="1" x14ac:dyDescent="0.2">
      <c r="B42" s="15"/>
      <c r="C42" s="47"/>
      <c r="D42" s="48"/>
      <c r="E42" s="47"/>
      <c r="F42" s="24"/>
      <c r="G42" s="33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26"/>
    </row>
    <row r="43" spans="2:22" s="20" customFormat="1" ht="15" x14ac:dyDescent="0.2">
      <c r="B43" s="15" t="s">
        <v>31</v>
      </c>
      <c r="C43" s="40"/>
      <c r="D43" s="41"/>
      <c r="E43" s="40"/>
      <c r="F43" s="24"/>
      <c r="G43" s="33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26"/>
    </row>
    <row r="44" spans="2:22" s="20" customFormat="1" ht="15" x14ac:dyDescent="0.2">
      <c r="B44" s="45" t="s">
        <v>32</v>
      </c>
      <c r="C44" s="41">
        <f>E46+0.91</f>
        <v>215552023.91</v>
      </c>
      <c r="D44" s="50"/>
      <c r="E44" s="50">
        <v>292561749</v>
      </c>
      <c r="F44" s="51"/>
      <c r="G44" s="18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26"/>
    </row>
    <row r="45" spans="2:22" s="20" customFormat="1" ht="15" x14ac:dyDescent="0.2">
      <c r="B45" s="45" t="s">
        <v>33</v>
      </c>
      <c r="C45" s="43">
        <f>'[1]ESTADO DE RENDIMIENTO'!B32</f>
        <v>730701.80934239726</v>
      </c>
      <c r="D45" s="44"/>
      <c r="E45" s="43">
        <v>-77009726</v>
      </c>
      <c r="F45" s="51"/>
      <c r="G45" s="18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26"/>
    </row>
    <row r="46" spans="2:22" s="20" customFormat="1" ht="15" x14ac:dyDescent="0.2">
      <c r="B46" s="15" t="s">
        <v>34</v>
      </c>
      <c r="C46" s="52">
        <f>SUM(C44:C45)</f>
        <v>216282725.71934238</v>
      </c>
      <c r="D46" s="50"/>
      <c r="E46" s="52">
        <f>SUM(E44:E45)</f>
        <v>215552023</v>
      </c>
      <c r="F46" s="51"/>
      <c r="G46" s="18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26"/>
    </row>
    <row r="47" spans="2:22" s="20" customFormat="1" ht="9.75" customHeight="1" x14ac:dyDescent="0.2">
      <c r="B47" s="15"/>
      <c r="C47" s="52"/>
      <c r="D47" s="50"/>
      <c r="E47" s="52"/>
      <c r="F47" s="51"/>
      <c r="G47" s="18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26"/>
    </row>
    <row r="48" spans="2:22" s="20" customFormat="1" thickBot="1" x14ac:dyDescent="0.25">
      <c r="B48" s="53" t="s">
        <v>35</v>
      </c>
      <c r="C48" s="54">
        <f>+C46+C41+1</f>
        <v>557013174.6377424</v>
      </c>
      <c r="D48" s="55"/>
      <c r="E48" s="54">
        <f>+E41+E46+1</f>
        <v>548245374</v>
      </c>
      <c r="F48" s="51"/>
      <c r="G48" s="18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26"/>
    </row>
    <row r="49" spans="2:21" s="20" customFormat="1" thickTop="1" x14ac:dyDescent="0.2">
      <c r="B49" s="53"/>
      <c r="C49" s="56"/>
      <c r="D49" s="55"/>
      <c r="E49" s="55"/>
      <c r="F49" s="51"/>
      <c r="G49" s="18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26"/>
    </row>
    <row r="50" spans="2:21" s="20" customFormat="1" ht="15" x14ac:dyDescent="0.2">
      <c r="B50" s="57"/>
      <c r="C50" s="58"/>
      <c r="D50" s="59"/>
      <c r="E50" s="59"/>
      <c r="F50" s="51"/>
      <c r="G50" s="18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26"/>
    </row>
    <row r="51" spans="2:21" s="20" customFormat="1" ht="15" x14ac:dyDescent="0.2">
      <c r="B51" s="57"/>
      <c r="C51" s="59"/>
      <c r="D51" s="59"/>
      <c r="E51" s="59"/>
      <c r="F51" s="51"/>
      <c r="G51" s="18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26"/>
    </row>
    <row r="52" spans="2:21" s="20" customFormat="1" ht="15" x14ac:dyDescent="0.2">
      <c r="B52" s="57"/>
      <c r="C52" s="59"/>
      <c r="D52" s="59"/>
      <c r="E52" s="59"/>
      <c r="F52" s="51"/>
      <c r="G52" s="18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26"/>
    </row>
    <row r="53" spans="2:21" s="20" customFormat="1" ht="15" x14ac:dyDescent="0.2">
      <c r="B53" s="57"/>
      <c r="C53" s="59"/>
      <c r="D53" s="59"/>
      <c r="E53" s="59"/>
      <c r="F53" s="51"/>
      <c r="G53" s="60"/>
      <c r="H53" s="19"/>
      <c r="I53" s="61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26"/>
    </row>
    <row r="54" spans="2:21" s="20" customFormat="1" ht="15" x14ac:dyDescent="0.2">
      <c r="B54" s="62"/>
      <c r="C54" s="63"/>
      <c r="D54" s="64"/>
      <c r="E54" s="63"/>
      <c r="F54" s="51"/>
      <c r="G54" s="18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26"/>
    </row>
    <row r="55" spans="2:21" s="20" customFormat="1" ht="15" x14ac:dyDescent="0.2">
      <c r="B55" s="62"/>
      <c r="C55" s="63"/>
      <c r="D55" s="64"/>
      <c r="E55" s="65"/>
      <c r="F55" s="18"/>
      <c r="G55" s="18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26"/>
    </row>
    <row r="56" spans="2:21" s="20" customFormat="1" ht="15" x14ac:dyDescent="0.2">
      <c r="B56" s="62"/>
      <c r="C56" s="66"/>
      <c r="D56" s="64"/>
      <c r="E56" s="63"/>
      <c r="F56" s="18"/>
      <c r="G56" s="18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</row>
    <row r="57" spans="2:21" s="20" customFormat="1" ht="15" x14ac:dyDescent="0.2">
      <c r="B57" s="62"/>
      <c r="C57" s="66"/>
      <c r="D57" s="67"/>
      <c r="E57" s="68"/>
      <c r="F57" s="18"/>
      <c r="G57" s="18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</row>
    <row r="58" spans="2:21" s="20" customFormat="1" ht="15" x14ac:dyDescent="0.2">
      <c r="B58" s="62"/>
      <c r="C58" s="66"/>
      <c r="D58" s="67"/>
      <c r="E58" s="69"/>
      <c r="F58" s="18"/>
      <c r="G58" s="18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</row>
    <row r="59" spans="2:21" s="20" customFormat="1" ht="15" x14ac:dyDescent="0.2">
      <c r="B59" s="62"/>
      <c r="C59" s="66"/>
      <c r="D59" s="67"/>
      <c r="E59" s="70"/>
      <c r="F59" s="18"/>
      <c r="G59" s="18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</row>
    <row r="60" spans="2:21" s="20" customFormat="1" ht="15" x14ac:dyDescent="0.2">
      <c r="B60" s="62"/>
      <c r="C60" s="66"/>
      <c r="D60" s="67"/>
      <c r="E60" s="70"/>
      <c r="F60" s="18"/>
      <c r="G60" s="18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</row>
    <row r="61" spans="2:21" s="20" customFormat="1" ht="15" x14ac:dyDescent="0.2">
      <c r="B61" s="62"/>
      <c r="C61" s="66"/>
      <c r="D61" s="67"/>
      <c r="E61" s="70"/>
      <c r="F61" s="18"/>
      <c r="G61" s="18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</row>
    <row r="62" spans="2:21" s="20" customFormat="1" ht="15" x14ac:dyDescent="0.2">
      <c r="B62" s="62"/>
      <c r="C62" s="66"/>
      <c r="D62" s="67"/>
      <c r="E62" s="70"/>
      <c r="F62" s="18"/>
      <c r="G62" s="18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</row>
    <row r="63" spans="2:21" s="20" customFormat="1" ht="15" x14ac:dyDescent="0.2">
      <c r="B63" s="62"/>
      <c r="C63" s="71"/>
      <c r="D63" s="67"/>
      <c r="E63" s="70"/>
      <c r="F63" s="18"/>
      <c r="G63" s="18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</row>
    <row r="64" spans="2:21" s="20" customFormat="1" x14ac:dyDescent="0.25">
      <c r="B64" s="72"/>
      <c r="C64" s="66"/>
      <c r="D64" s="73"/>
      <c r="E64" s="74"/>
      <c r="F64" s="18"/>
      <c r="G64" s="18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</row>
    <row r="65" spans="2:20" s="20" customFormat="1" x14ac:dyDescent="0.25">
      <c r="B65" s="72"/>
      <c r="C65" s="66"/>
      <c r="D65" s="75"/>
      <c r="E65" s="74"/>
      <c r="F65" s="18"/>
      <c r="G65" s="18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</row>
    <row r="66" spans="2:20" x14ac:dyDescent="0.25">
      <c r="C66" s="66"/>
    </row>
    <row r="67" spans="2:20" x14ac:dyDescent="0.25">
      <c r="C67" s="66"/>
    </row>
    <row r="68" spans="2:20" x14ac:dyDescent="0.25">
      <c r="C68" s="66"/>
    </row>
    <row r="69" spans="2:20" x14ac:dyDescent="0.25">
      <c r="C69" s="66"/>
    </row>
    <row r="70" spans="2:20" x14ac:dyDescent="0.25">
      <c r="C70" s="71"/>
    </row>
    <row r="71" spans="2:20" x14ac:dyDescent="0.25">
      <c r="C71" s="71"/>
    </row>
    <row r="82" spans="2:2" x14ac:dyDescent="0.25">
      <c r="B82" s="3"/>
    </row>
  </sheetData>
  <mergeCells count="7">
    <mergeCell ref="B29:B30"/>
    <mergeCell ref="B5:E5"/>
    <mergeCell ref="B6:E6"/>
    <mergeCell ref="B7:E7"/>
    <mergeCell ref="B8:E8"/>
    <mergeCell ref="B9:E9"/>
    <mergeCell ref="B10:E10"/>
  </mergeCells>
  <pageMargins left="0.25" right="0.25" top="0.75" bottom="0.75" header="0.3" footer="0.3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 SITUACION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Manuel Padilla López</dc:creator>
  <cp:lastModifiedBy>José Manuel Padilla López</cp:lastModifiedBy>
  <dcterms:created xsi:type="dcterms:W3CDTF">2024-07-15T14:16:26Z</dcterms:created>
  <dcterms:modified xsi:type="dcterms:W3CDTF">2024-07-15T14:20:56Z</dcterms:modified>
</cp:coreProperties>
</file>