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padilla\Desktop\CIERRES\CIERRE SEPTIEMBRE 2024\ESTADOS FINANCIEROS SEPTIEMBRE 2024 FINAL\"/>
    </mc:Choice>
  </mc:AlternateContent>
  <bookViews>
    <workbookView xWindow="0" yWindow="0" windowWidth="20490" windowHeight="6855"/>
  </bookViews>
  <sheets>
    <sheet name="ESTADO SITUACION 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E17" i="1"/>
  <c r="C18" i="1"/>
  <c r="C21" i="1" s="1"/>
  <c r="E18" i="1"/>
  <c r="E21" i="1" s="1"/>
  <c r="C19" i="1"/>
  <c r="E19" i="1"/>
  <c r="C20" i="1"/>
  <c r="E20" i="1"/>
  <c r="C24" i="1"/>
  <c r="C26" i="1" s="1"/>
  <c r="E24" i="1"/>
  <c r="E26" i="1" s="1"/>
  <c r="C25" i="1"/>
  <c r="E25" i="1"/>
  <c r="C31" i="1"/>
  <c r="E31" i="1"/>
  <c r="C32" i="1"/>
  <c r="C35" i="1" s="1"/>
  <c r="E32" i="1"/>
  <c r="E35" i="1" s="1"/>
  <c r="C33" i="1"/>
  <c r="E33" i="1"/>
  <c r="C34" i="1"/>
  <c r="E34" i="1"/>
  <c r="C38" i="1"/>
  <c r="E38" i="1"/>
  <c r="E39" i="1" s="1"/>
  <c r="C39" i="1"/>
  <c r="C44" i="1"/>
  <c r="C46" i="1" s="1"/>
  <c r="E44" i="1"/>
  <c r="C45" i="1"/>
  <c r="E45" i="1"/>
  <c r="E46" i="1"/>
  <c r="E41" i="1" l="1"/>
  <c r="E48" i="1" s="1"/>
  <c r="E28" i="1"/>
  <c r="C41" i="1"/>
  <c r="C28" i="1"/>
  <c r="C48" i="1" l="1"/>
</calcChain>
</file>

<file path=xl/sharedStrings.xml><?xml version="1.0" encoding="utf-8"?>
<sst xmlns="http://schemas.openxmlformats.org/spreadsheetml/2006/main" count="36" uniqueCount="36">
  <si>
    <t>Total Pasivos y activos netos/patrimonio</t>
  </si>
  <si>
    <t>Total activos netos/patrimonio</t>
  </si>
  <si>
    <t xml:space="preserve">Resultado del periodo </t>
  </si>
  <si>
    <t xml:space="preserve">Resultados Acumulados  </t>
  </si>
  <si>
    <t>Activos Netos/Patrimonio (Notas 36)</t>
  </si>
  <si>
    <t>Total pasivos</t>
  </si>
  <si>
    <t>Total pasivos no corrientes</t>
  </si>
  <si>
    <t xml:space="preserve"> Otros pasivos no corrientes (Nota 35)</t>
  </si>
  <si>
    <t>Pasivos no corrientes</t>
  </si>
  <si>
    <t>Total pasivos corrientes</t>
  </si>
  <si>
    <t>Otros pasivos corrientes (Nota 29)</t>
  </si>
  <si>
    <t>Provisiones a Corto Pazo ( Nota 26)</t>
  </si>
  <si>
    <t xml:space="preserve">Retenciones y acumulaciones por pagar (Nota 25) </t>
  </si>
  <si>
    <t>Cuentas por pagar a corto plazo (Nota 22)</t>
  </si>
  <si>
    <t>Pasivos   Pasivos corrientes</t>
  </si>
  <si>
    <t>Total activos</t>
  </si>
  <si>
    <t>Total activos no corrientes</t>
  </si>
  <si>
    <t xml:space="preserve"> Activos intangibles (Nota 19)</t>
  </si>
  <si>
    <t>Propiedad, planta y equipo neto (Nota 18)</t>
  </si>
  <si>
    <t>`</t>
  </si>
  <si>
    <t>Activos no corrientes</t>
  </si>
  <si>
    <t>Total activos corrientes</t>
  </si>
  <si>
    <t>Anticipo a suplidores (Nota 12)</t>
  </si>
  <si>
    <t xml:space="preserve"> Inventarios (Nota 11)</t>
  </si>
  <si>
    <t>Cuenta por cobrar a corto plazo (Notas 10)</t>
  </si>
  <si>
    <t xml:space="preserve">Efectivo y equivalente de efectivo (Notas 7) </t>
  </si>
  <si>
    <t>Activos corrientes</t>
  </si>
  <si>
    <t>Activos</t>
  </si>
  <si>
    <t xml:space="preserve">AGOSTO 2024. </t>
  </si>
  <si>
    <t xml:space="preserve">SEPTIEMBRE 2024. </t>
  </si>
  <si>
    <t>(Valores expresados en pesos dominicanos-RD$)</t>
  </si>
  <si>
    <t>DEL 01 AL 30 DE SEPTIEMBRE 2024</t>
  </si>
  <si>
    <t xml:space="preserve"> ESTADO DE SITUACION FINANCIERA </t>
  </si>
  <si>
    <t>INCART</t>
  </si>
  <si>
    <t>INSTITUTO NACIONAL DEL CÁNCER ROSA EMILIA SÁNCHEZ PÉREZ DE TAVARES</t>
  </si>
  <si>
    <t>SERVICIO NACIONAL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</si>
</sst>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\ _€_-;\-* #,##0\ _€_-;_-* &quot;-&quot;??\ _€_-;_-@_-"/>
    <numFmt numFmtId="165" formatCode="_-* #,##0.00\ _€_-;\-* #,##0.00\ _€_-;_-* &quot;-&quot;??\ _€_-;_-@_-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2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0"/>
      <name val="Verdana"/>
      <family val="2"/>
    </font>
    <font>
      <b/>
      <sz val="10"/>
      <color rgb="FFC00000"/>
      <name val="Verdana"/>
      <family val="2"/>
    </font>
    <font>
      <b/>
      <sz val="10"/>
      <color theme="1"/>
      <name val="Verdana"/>
      <family val="2"/>
    </font>
    <font>
      <b/>
      <sz val="10"/>
      <color rgb="FF231F20"/>
      <name val="Verdana"/>
      <family val="2"/>
    </font>
    <font>
      <sz val="10"/>
      <name val="Verdana"/>
      <family val="2"/>
    </font>
    <font>
      <sz val="10"/>
      <color rgb="FF231F2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sz val="10"/>
      <color theme="1"/>
      <name val="Verdana"/>
      <family val="2"/>
    </font>
    <font>
      <b/>
      <u/>
      <sz val="10"/>
      <color rgb="FF231F20"/>
      <name val="Verdana"/>
      <family val="2"/>
    </font>
    <font>
      <b/>
      <sz val="12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/>
    <xf numFmtId="43" fontId="2" fillId="2" borderId="0" xfId="1" applyFont="1" applyFill="1"/>
    <xf numFmtId="43" fontId="2" fillId="2" borderId="0" xfId="1" applyFont="1" applyFill="1" applyAlignment="1">
      <alignment horizontal="center"/>
    </xf>
    <xf numFmtId="164" fontId="2" fillId="2" borderId="0" xfId="1" applyNumberFormat="1" applyFont="1" applyFill="1"/>
    <xf numFmtId="164" fontId="2" fillId="2" borderId="0" xfId="1" applyNumberFormat="1" applyFont="1" applyFill="1" applyBorder="1"/>
    <xf numFmtId="0" fontId="2" fillId="2" borderId="0" xfId="0" applyFont="1" applyFill="1" applyAlignment="1">
      <alignment vertical="center"/>
    </xf>
    <xf numFmtId="43" fontId="3" fillId="2" borderId="0" xfId="1" applyFont="1" applyFill="1" applyAlignment="1">
      <alignment vertical="center"/>
    </xf>
    <xf numFmtId="0" fontId="4" fillId="2" borderId="0" xfId="0" applyFont="1" applyFill="1"/>
    <xf numFmtId="43" fontId="4" fillId="2" borderId="0" xfId="1" applyFont="1" applyFill="1"/>
    <xf numFmtId="43" fontId="4" fillId="2" borderId="0" xfId="1" applyFont="1" applyFill="1" applyAlignment="1">
      <alignment horizontal="center"/>
    </xf>
    <xf numFmtId="164" fontId="5" fillId="2" borderId="0" xfId="1" applyNumberFormat="1" applyFont="1" applyFill="1" applyBorder="1"/>
    <xf numFmtId="164" fontId="4" fillId="2" borderId="0" xfId="1" applyNumberFormat="1" applyFont="1" applyFill="1"/>
    <xf numFmtId="164" fontId="6" fillId="2" borderId="0" xfId="1" applyNumberFormat="1" applyFont="1" applyFill="1" applyBorder="1"/>
    <xf numFmtId="0" fontId="4" fillId="2" borderId="0" xfId="0" applyFont="1" applyFill="1" applyAlignment="1">
      <alignment vertical="center"/>
    </xf>
    <xf numFmtId="43" fontId="4" fillId="2" borderId="0" xfId="1" applyNumberFormat="1" applyFont="1" applyFill="1"/>
    <xf numFmtId="43" fontId="6" fillId="2" borderId="0" xfId="1" applyFont="1" applyFill="1"/>
    <xf numFmtId="164" fontId="6" fillId="2" borderId="0" xfId="1" applyNumberFormat="1" applyFont="1" applyFill="1"/>
    <xf numFmtId="43" fontId="4" fillId="2" borderId="0" xfId="0" applyNumberFormat="1" applyFont="1" applyFill="1"/>
    <xf numFmtId="165" fontId="6" fillId="2" borderId="0" xfId="1" applyNumberFormat="1" applyFont="1" applyFill="1"/>
    <xf numFmtId="43" fontId="6" fillId="2" borderId="0" xfId="1" applyNumberFormat="1" applyFont="1" applyFill="1"/>
    <xf numFmtId="164" fontId="7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7" fillId="2" borderId="0" xfId="1" applyFont="1" applyFill="1" applyBorder="1"/>
    <xf numFmtId="166" fontId="7" fillId="2" borderId="0" xfId="1" applyNumberFormat="1" applyFont="1" applyFill="1" applyBorder="1"/>
    <xf numFmtId="164" fontId="9" fillId="2" borderId="0" xfId="1" applyNumberFormat="1" applyFont="1" applyFill="1" applyBorder="1"/>
    <xf numFmtId="164" fontId="10" fillId="2" borderId="0" xfId="1" applyNumberFormat="1" applyFont="1" applyFill="1" applyBorder="1"/>
    <xf numFmtId="0" fontId="11" fillId="2" borderId="0" xfId="0" applyFont="1" applyFill="1" applyAlignment="1">
      <alignment vertical="center"/>
    </xf>
    <xf numFmtId="164" fontId="9" fillId="2" borderId="1" xfId="1" applyNumberFormat="1" applyFont="1" applyFill="1" applyBorder="1"/>
    <xf numFmtId="164" fontId="9" fillId="2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164" fontId="13" fillId="2" borderId="0" xfId="1" applyNumberFormat="1" applyFont="1" applyFill="1" applyBorder="1" applyAlignment="1">
      <alignment vertical="center" wrapText="1"/>
    </xf>
    <xf numFmtId="0" fontId="14" fillId="2" borderId="0" xfId="0" applyFont="1" applyFill="1" applyAlignment="1">
      <alignment horizontal="left" vertical="center" wrapText="1"/>
    </xf>
    <xf numFmtId="9" fontId="4" fillId="2" borderId="0" xfId="2" applyFont="1" applyFill="1" applyAlignment="1">
      <alignment horizontal="center"/>
    </xf>
    <xf numFmtId="164" fontId="13" fillId="2" borderId="0" xfId="1" applyNumberFormat="1" applyFont="1" applyFill="1" applyAlignment="1">
      <alignment vertical="center" wrapText="1"/>
    </xf>
    <xf numFmtId="164" fontId="15" fillId="2" borderId="0" xfId="1" applyNumberFormat="1" applyFont="1" applyFill="1" applyAlignment="1">
      <alignment vertical="center" wrapText="1"/>
    </xf>
    <xf numFmtId="164" fontId="15" fillId="2" borderId="0" xfId="1" applyNumberFormat="1" applyFont="1" applyFill="1" applyBorder="1" applyAlignment="1">
      <alignment vertical="center" wrapText="1"/>
    </xf>
    <xf numFmtId="164" fontId="16" fillId="2" borderId="0" xfId="1" applyNumberFormat="1" applyFont="1" applyFill="1" applyAlignment="1">
      <alignment vertical="center" wrapText="1"/>
    </xf>
    <xf numFmtId="164" fontId="17" fillId="2" borderId="0" xfId="1" applyNumberFormat="1" applyFont="1" applyFill="1" applyAlignment="1">
      <alignment vertical="center" wrapText="1"/>
    </xf>
    <xf numFmtId="164" fontId="17" fillId="2" borderId="3" xfId="1" applyNumberFormat="1" applyFont="1" applyFill="1" applyBorder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Border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164" fontId="17" fillId="2" borderId="0" xfId="1" applyNumberFormat="1" applyFont="1" applyFill="1" applyBorder="1" applyAlignment="1">
      <alignment vertical="center" wrapText="1"/>
    </xf>
    <xf numFmtId="164" fontId="12" fillId="2" borderId="4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8" fillId="2" borderId="0" xfId="1" applyNumberFormat="1" applyFont="1" applyFill="1" applyBorder="1" applyAlignment="1">
      <alignment vertical="center" wrapText="1"/>
    </xf>
    <xf numFmtId="164" fontId="18" fillId="2" borderId="0" xfId="1" applyNumberFormat="1" applyFont="1" applyFill="1" applyAlignment="1">
      <alignment vertical="center" wrapText="1"/>
    </xf>
    <xf numFmtId="164" fontId="14" fillId="2" borderId="3" xfId="1" applyNumberFormat="1" applyFont="1" applyFill="1" applyBorder="1" applyAlignment="1">
      <alignment vertical="center" wrapText="1"/>
    </xf>
    <xf numFmtId="164" fontId="17" fillId="2" borderId="0" xfId="1" applyNumberFormat="1" applyFont="1" applyFill="1" applyAlignment="1">
      <alignment horizontal="left" vertical="center" wrapText="1"/>
    </xf>
    <xf numFmtId="164" fontId="14" fillId="2" borderId="0" xfId="1" applyNumberFormat="1" applyFont="1" applyFill="1" applyBorder="1" applyAlignment="1">
      <alignment horizontal="left" vertical="center" wrapText="1"/>
    </xf>
    <xf numFmtId="164" fontId="14" fillId="2" borderId="0" xfId="1" applyNumberFormat="1" applyFont="1" applyFill="1" applyAlignment="1">
      <alignment horizontal="left" vertical="center" wrapText="1"/>
    </xf>
    <xf numFmtId="43" fontId="2" fillId="2" borderId="0" xfId="1" applyFont="1" applyFill="1" applyAlignment="1"/>
    <xf numFmtId="43" fontId="19" fillId="2" borderId="0" xfId="1" applyFont="1" applyFill="1" applyAlignment="1">
      <alignment horizontal="center"/>
    </xf>
    <xf numFmtId="164" fontId="12" fillId="2" borderId="0" xfId="1" applyNumberFormat="1" applyFont="1" applyFill="1" applyAlignment="1">
      <alignment horizontal="center" vertical="center" wrapText="1"/>
    </xf>
    <xf numFmtId="164" fontId="12" fillId="2" borderId="0" xfId="1" applyNumberFormat="1" applyFont="1" applyFill="1" applyBorder="1" applyAlignment="1">
      <alignment horizontal="center" vertical="center" wrapText="1"/>
    </xf>
    <xf numFmtId="1" fontId="12" fillId="2" borderId="0" xfId="1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14" fontId="12" fillId="2" borderId="0" xfId="1" applyNumberFormat="1" applyFont="1" applyFill="1" applyAlignment="1">
      <alignment horizontal="center" vertical="center" wrapText="1"/>
    </xf>
    <xf numFmtId="164" fontId="19" fillId="2" borderId="0" xfId="1" applyNumberFormat="1" applyFont="1" applyFill="1" applyAlignment="1">
      <alignment horizontal="center"/>
    </xf>
    <xf numFmtId="164" fontId="19" fillId="2" borderId="0" xfId="1" applyNumberFormat="1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64" fontId="13" fillId="2" borderId="3" xfId="1" applyNumberFormat="1" applyFont="1" applyFill="1" applyBorder="1" applyAlignment="1">
      <alignment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1962284</xdr:colOff>
      <xdr:row>0</xdr:row>
      <xdr:rowOff>53069</xdr:rowOff>
    </xdr:from>
    <xdr:ext cx="2262122" cy="681866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134" y="53069"/>
          <a:ext cx="2262122" cy="68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47625</xdr:colOff>
      <xdr:row>0</xdr:row>
      <xdr:rowOff>35244</xdr:rowOff>
    </xdr:from>
    <xdr:ext cx="2135590" cy="715667"/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5590" cy="7156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109551</xdr:colOff>
      <xdr:row>55</xdr:row>
      <xdr:rowOff>115737</xdr:rowOff>
    </xdr:from>
    <xdr:ext cx="7411574" cy="1318392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551" y="10593237"/>
          <a:ext cx="7411574" cy="131839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S%20FINANCIEROS%20INCART%20JM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COMPARATIVO ACUM"/>
      <sheetName val="ESTADO CAMBIO PATRIMONIO ACUM"/>
      <sheetName val="ESTADO FLUJO EFECTIVO ACUM"/>
      <sheetName val="ESTADO SITUACION ACUM"/>
      <sheetName val="Hoja5"/>
      <sheetName val="RENDIMIENTO ACUM"/>
      <sheetName val="NOTAS ACUMULADO"/>
      <sheetName val="TABLA ACUM"/>
      <sheetName val="ED ACUMULADO"/>
      <sheetName val="CAMBIO PATRIMONIO"/>
      <sheetName val="FLUJO DE EFECTIVO"/>
      <sheetName val="RENDIMIENTO"/>
      <sheetName val="NOTASS"/>
      <sheetName val="Hoja1"/>
      <sheetName val="Hoja3"/>
      <sheetName val="TABLA BG.R"/>
      <sheetName val="TABLA FLUJO"/>
      <sheetName val="ED"/>
      <sheetName val="Hoja2"/>
      <sheetName val="CXP SEPT"/>
      <sheetName val="ADICION ACT. SEPT"/>
      <sheetName val="EJECUCION"/>
      <sheetName val="DIFERENCIA CAMBIARIA "/>
      <sheetName val="PRESUPUES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D99">
            <v>21463927.287499957</v>
          </cell>
          <cell r="E99">
            <v>12076164.350499999</v>
          </cell>
        </row>
        <row r="124">
          <cell r="D124">
            <v>293014928.12848687</v>
          </cell>
          <cell r="E124">
            <v>296990582.60168761</v>
          </cell>
        </row>
        <row r="249">
          <cell r="D249">
            <v>146023601.71430844</v>
          </cell>
          <cell r="E249">
            <v>152730532.48430842</v>
          </cell>
        </row>
        <row r="285">
          <cell r="D285">
            <v>7140014</v>
          </cell>
          <cell r="E285">
            <v>6268479.3399999999</v>
          </cell>
        </row>
        <row r="315">
          <cell r="D315">
            <v>55504025.313161045</v>
          </cell>
          <cell r="E315">
            <v>55974245.735672116</v>
          </cell>
        </row>
        <row r="330">
          <cell r="E330">
            <v>1505389.4100000029</v>
          </cell>
        </row>
        <row r="366">
          <cell r="D366">
            <v>253690242.57999998</v>
          </cell>
          <cell r="E366">
            <v>255633298.44</v>
          </cell>
        </row>
        <row r="675">
          <cell r="D675">
            <v>3445034.6588623729</v>
          </cell>
          <cell r="E675">
            <v>3434612.9088623729</v>
          </cell>
        </row>
        <row r="691">
          <cell r="D691">
            <v>11741279.781000018</v>
          </cell>
          <cell r="E691">
            <v>41051911.861000001</v>
          </cell>
        </row>
        <row r="716">
          <cell r="D716">
            <v>6380746.5</v>
          </cell>
          <cell r="E716">
            <v>6380746.5</v>
          </cell>
        </row>
        <row r="736">
          <cell r="D736">
            <v>12701143.168326385</v>
          </cell>
          <cell r="E736">
            <v>12618281.282343578</v>
          </cell>
        </row>
        <row r="749">
          <cell r="D749">
            <v>206426541.77000001</v>
          </cell>
          <cell r="E749">
            <v>185662537.72</v>
          </cell>
        </row>
        <row r="750">
          <cell r="D750">
            <v>30266896.398316443</v>
          </cell>
          <cell r="E750">
            <v>20764004.050000001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82"/>
  <sheetViews>
    <sheetView tabSelected="1" topLeftCell="A4" zoomScale="70" zoomScaleNormal="70" workbookViewId="0">
      <selection activeCell="E16" sqref="E16"/>
    </sheetView>
  </sheetViews>
  <sheetFormatPr baseColWidth="10" defaultColWidth="11.42578125" defaultRowHeight="15.75" x14ac:dyDescent="0.25"/>
  <cols>
    <col min="1" max="1" width="2.28515625" style="1" customWidth="1"/>
    <col min="2" max="2" width="53.7109375" style="6" customWidth="1"/>
    <col min="3" max="3" width="30.140625" style="4" customWidth="1"/>
    <col min="4" max="4" width="8" style="5" customWidth="1"/>
    <col min="5" max="5" width="24.85546875" style="4" customWidth="1"/>
    <col min="6" max="6" width="2.42578125" style="3" customWidth="1"/>
    <col min="7" max="7" width="31.28515625" style="2" customWidth="1"/>
    <col min="8" max="8" width="22.28515625" style="1" customWidth="1"/>
    <col min="9" max="9" width="18.7109375" style="1" bestFit="1" customWidth="1"/>
    <col min="10" max="16384" width="11.42578125" style="1"/>
  </cols>
  <sheetData>
    <row r="5" spans="2:7" x14ac:dyDescent="0.25">
      <c r="B5" s="64" t="s">
        <v>35</v>
      </c>
      <c r="C5" s="64"/>
      <c r="D5" s="64"/>
      <c r="E5" s="64"/>
    </row>
    <row r="6" spans="2:7" x14ac:dyDescent="0.25">
      <c r="B6" s="65" t="s">
        <v>34</v>
      </c>
      <c r="C6" s="65"/>
      <c r="D6" s="65"/>
      <c r="E6" s="65"/>
    </row>
    <row r="7" spans="2:7" x14ac:dyDescent="0.25">
      <c r="B7" s="64" t="s">
        <v>33</v>
      </c>
      <c r="C7" s="64"/>
      <c r="D7" s="64"/>
      <c r="E7" s="64"/>
      <c r="F7" s="55"/>
      <c r="G7" s="54"/>
    </row>
    <row r="8" spans="2:7" x14ac:dyDescent="0.25">
      <c r="B8" s="65" t="s">
        <v>32</v>
      </c>
      <c r="C8" s="65"/>
      <c r="D8" s="65"/>
      <c r="E8" s="65"/>
      <c r="F8" s="55"/>
      <c r="G8" s="54"/>
    </row>
    <row r="9" spans="2:7" x14ac:dyDescent="0.25">
      <c r="B9" s="64" t="s">
        <v>31</v>
      </c>
      <c r="C9" s="64"/>
      <c r="D9" s="64"/>
      <c r="E9" s="64"/>
      <c r="F9" s="55"/>
      <c r="G9" s="54"/>
    </row>
    <row r="10" spans="2:7" x14ac:dyDescent="0.25">
      <c r="B10" s="64" t="s">
        <v>30</v>
      </c>
      <c r="C10" s="64"/>
      <c r="D10" s="64"/>
      <c r="E10" s="64"/>
      <c r="F10" s="55"/>
      <c r="G10" s="54"/>
    </row>
    <row r="11" spans="2:7" x14ac:dyDescent="0.25">
      <c r="B11" s="63"/>
      <c r="C11" s="61"/>
      <c r="D11" s="62"/>
      <c r="E11" s="61"/>
      <c r="F11" s="55"/>
      <c r="G11" s="54"/>
    </row>
    <row r="12" spans="2:7" ht="15" hidden="1" customHeight="1" x14ac:dyDescent="0.25">
      <c r="B12" s="63"/>
      <c r="C12" s="61"/>
      <c r="D12" s="62"/>
      <c r="E12" s="61"/>
      <c r="F12" s="55"/>
      <c r="G12" s="54"/>
    </row>
    <row r="13" spans="2:7" ht="30.75" customHeight="1" x14ac:dyDescent="0.25">
      <c r="B13" s="59"/>
      <c r="C13" s="60" t="s">
        <v>29</v>
      </c>
      <c r="D13" s="57"/>
      <c r="E13" s="60" t="s">
        <v>28</v>
      </c>
      <c r="F13" s="55"/>
      <c r="G13" s="54"/>
    </row>
    <row r="14" spans="2:7" x14ac:dyDescent="0.25">
      <c r="B14" s="59"/>
      <c r="C14" s="58"/>
      <c r="D14" s="57"/>
      <c r="E14" s="56"/>
      <c r="F14" s="55"/>
      <c r="G14" s="54"/>
    </row>
    <row r="15" spans="2:7" x14ac:dyDescent="0.25">
      <c r="B15" s="31" t="s">
        <v>27</v>
      </c>
      <c r="C15" s="39"/>
      <c r="D15" s="44"/>
      <c r="E15" s="39"/>
      <c r="F15" s="10"/>
      <c r="G15" s="54"/>
    </row>
    <row r="16" spans="2:7" s="8" customFormat="1" ht="15" x14ac:dyDescent="0.2">
      <c r="B16" s="31" t="s">
        <v>26</v>
      </c>
      <c r="C16" s="39"/>
      <c r="D16" s="44"/>
      <c r="E16" s="39"/>
      <c r="F16" s="10"/>
      <c r="G16" s="9"/>
    </row>
    <row r="17" spans="2:9" s="8" customFormat="1" ht="15" x14ac:dyDescent="0.2">
      <c r="B17" s="33" t="s">
        <v>25</v>
      </c>
      <c r="C17" s="39">
        <f>[1]NOTASS!D99</f>
        <v>21463927.287499957</v>
      </c>
      <c r="D17" s="42"/>
      <c r="E17" s="41">
        <f>[1]NOTASS!E99</f>
        <v>12076164.350499999</v>
      </c>
      <c r="F17" s="34"/>
      <c r="G17" s="9"/>
      <c r="H17" s="18"/>
      <c r="I17" s="18"/>
    </row>
    <row r="18" spans="2:9" s="8" customFormat="1" ht="15" x14ac:dyDescent="0.2">
      <c r="B18" s="33" t="s">
        <v>24</v>
      </c>
      <c r="C18" s="39">
        <f>[1]NOTASS!D124</f>
        <v>293014928.12848687</v>
      </c>
      <c r="D18" s="42"/>
      <c r="E18" s="41">
        <f>[1]NOTASS!E124</f>
        <v>296990582.60168761</v>
      </c>
      <c r="F18" s="34"/>
      <c r="G18" s="9"/>
      <c r="H18" s="18"/>
      <c r="I18" s="18"/>
    </row>
    <row r="19" spans="2:9" s="8" customFormat="1" ht="15" x14ac:dyDescent="0.2">
      <c r="B19" s="33" t="s">
        <v>23</v>
      </c>
      <c r="C19" s="51">
        <f>[1]NOTASS!D249</f>
        <v>146023601.71430844</v>
      </c>
      <c r="D19" s="52"/>
      <c r="E19" s="53">
        <f>[1]NOTASS!E249</f>
        <v>152730532.48430842</v>
      </c>
      <c r="F19" s="34"/>
      <c r="G19" s="9"/>
      <c r="H19" s="18"/>
      <c r="I19" s="18"/>
    </row>
    <row r="20" spans="2:9" s="8" customFormat="1" ht="15" x14ac:dyDescent="0.2">
      <c r="B20" s="33" t="s">
        <v>22</v>
      </c>
      <c r="C20" s="51">
        <f>[1]NOTASS!D285</f>
        <v>7140014</v>
      </c>
      <c r="D20" s="52"/>
      <c r="E20" s="51">
        <f>[1]NOTASS!E285</f>
        <v>6268479.3399999999</v>
      </c>
      <c r="F20" s="34"/>
      <c r="G20" s="9"/>
      <c r="H20" s="18"/>
      <c r="I20" s="18"/>
    </row>
    <row r="21" spans="2:9" s="8" customFormat="1" thickBot="1" x14ac:dyDescent="0.25">
      <c r="B21" s="31" t="s">
        <v>21</v>
      </c>
      <c r="C21" s="45">
        <f>SUM(C17:C20)</f>
        <v>467642471.13029528</v>
      </c>
      <c r="D21" s="46"/>
      <c r="E21" s="45">
        <f>SUM(E17:E20)</f>
        <v>468065758.77649599</v>
      </c>
      <c r="F21" s="34"/>
      <c r="G21" s="9"/>
      <c r="H21" s="18"/>
    </row>
    <row r="22" spans="2:9" s="8" customFormat="1" ht="6.75" customHeight="1" x14ac:dyDescent="0.2">
      <c r="B22" s="31"/>
      <c r="C22" s="49"/>
      <c r="D22" s="48"/>
      <c r="E22" s="49"/>
      <c r="F22" s="34"/>
      <c r="G22" s="9"/>
      <c r="H22" s="18"/>
    </row>
    <row r="23" spans="2:9" s="8" customFormat="1" ht="15" x14ac:dyDescent="0.2">
      <c r="B23" s="31" t="s">
        <v>20</v>
      </c>
      <c r="C23" s="49"/>
      <c r="D23" s="48"/>
      <c r="E23" s="49"/>
      <c r="F23" s="34" t="s">
        <v>19</v>
      </c>
      <c r="G23" s="9"/>
      <c r="H23" s="18"/>
    </row>
    <row r="24" spans="2:9" s="8" customFormat="1" ht="15" x14ac:dyDescent="0.2">
      <c r="B24" s="33" t="s">
        <v>18</v>
      </c>
      <c r="C24" s="41">
        <f>[1]NOTASS!D315</f>
        <v>55504025.313161045</v>
      </c>
      <c r="D24" s="42"/>
      <c r="E24" s="41">
        <f>[1]NOTASS!E315</f>
        <v>55974245.735672116</v>
      </c>
      <c r="F24" s="34"/>
      <c r="G24" s="9"/>
      <c r="H24" s="18"/>
      <c r="I24" s="18"/>
    </row>
    <row r="25" spans="2:9" s="8" customFormat="1" ht="15" x14ac:dyDescent="0.2">
      <c r="B25" s="33" t="s">
        <v>17</v>
      </c>
      <c r="C25" s="50">
        <f>[1]NOTASS!E330</f>
        <v>1505389.4100000029</v>
      </c>
      <c r="D25" s="42"/>
      <c r="E25" s="50">
        <f>[1]NOTASS!E330</f>
        <v>1505389.4100000029</v>
      </c>
      <c r="F25" s="34"/>
      <c r="G25" s="9"/>
      <c r="H25" s="18"/>
    </row>
    <row r="26" spans="2:9" s="8" customFormat="1" ht="15" x14ac:dyDescent="0.2">
      <c r="B26" s="31" t="s">
        <v>16</v>
      </c>
      <c r="C26" s="49">
        <f>SUM(C24:C25)</f>
        <v>57009414.723161049</v>
      </c>
      <c r="D26" s="48"/>
      <c r="E26" s="49">
        <f>SUM(E24:E25)</f>
        <v>57479635.14567212</v>
      </c>
      <c r="F26" s="34"/>
      <c r="G26" s="9"/>
      <c r="H26" s="18"/>
    </row>
    <row r="27" spans="2:9" s="8" customFormat="1" ht="9" customHeight="1" x14ac:dyDescent="0.2">
      <c r="B27" s="31"/>
      <c r="C27" s="47"/>
      <c r="D27" s="48"/>
      <c r="E27" s="47"/>
      <c r="F27" s="34"/>
      <c r="G27" s="9"/>
      <c r="H27" s="18"/>
    </row>
    <row r="28" spans="2:9" s="8" customFormat="1" thickBot="1" x14ac:dyDescent="0.25">
      <c r="B28" s="31" t="s">
        <v>15</v>
      </c>
      <c r="C28" s="45">
        <f>+C26+C21</f>
        <v>524651885.85345632</v>
      </c>
      <c r="D28" s="46"/>
      <c r="E28" s="45">
        <f>+E21+E26</f>
        <v>525545393.92216814</v>
      </c>
      <c r="F28" s="34"/>
      <c r="G28" s="9"/>
      <c r="H28" s="18"/>
      <c r="I28" s="18"/>
    </row>
    <row r="29" spans="2:9" s="8" customFormat="1" ht="15" x14ac:dyDescent="0.2">
      <c r="B29" s="43" t="s">
        <v>14</v>
      </c>
      <c r="C29" s="39"/>
      <c r="D29" s="44"/>
      <c r="E29" s="39"/>
      <c r="F29" s="34"/>
      <c r="G29" s="9"/>
      <c r="H29" s="18"/>
    </row>
    <row r="30" spans="2:9" s="8" customFormat="1" ht="12" customHeight="1" x14ac:dyDescent="0.2">
      <c r="B30" s="43"/>
      <c r="C30" s="41"/>
      <c r="D30" s="42"/>
      <c r="E30" s="41"/>
      <c r="F30" s="34"/>
      <c r="G30" s="9"/>
      <c r="H30" s="18"/>
    </row>
    <row r="31" spans="2:9" s="8" customFormat="1" ht="12.75" customHeight="1" x14ac:dyDescent="0.2">
      <c r="B31" s="33" t="s">
        <v>13</v>
      </c>
      <c r="C31" s="39">
        <f>[1]NOTASS!D366</f>
        <v>253690242.57999998</v>
      </c>
      <c r="D31" s="32"/>
      <c r="E31" s="35">
        <f>[1]NOTASS!E366</f>
        <v>255633298.44</v>
      </c>
      <c r="F31" s="34"/>
      <c r="G31" s="9"/>
      <c r="H31" s="18"/>
      <c r="I31" s="18"/>
    </row>
    <row r="32" spans="2:9" s="8" customFormat="1" ht="12.75" customHeight="1" x14ac:dyDescent="0.2">
      <c r="B32" s="33" t="s">
        <v>12</v>
      </c>
      <c r="C32" s="39">
        <f>[1]NOTASS!D675</f>
        <v>3445034.6588623729</v>
      </c>
      <c r="D32" s="32"/>
      <c r="E32" s="35">
        <f>[1]NOTASS!E675</f>
        <v>3434612.9088623729</v>
      </c>
      <c r="F32" s="34"/>
      <c r="G32" s="9"/>
      <c r="H32" s="18"/>
      <c r="I32" s="18"/>
    </row>
    <row r="33" spans="2:9" s="8" customFormat="1" ht="12.75" customHeight="1" x14ac:dyDescent="0.2">
      <c r="B33" s="33" t="s">
        <v>11</v>
      </c>
      <c r="C33" s="39">
        <f>[1]NOTASS!D691</f>
        <v>11741279.781000018</v>
      </c>
      <c r="D33" s="32"/>
      <c r="E33" s="35">
        <f>[1]NOTASS!E691</f>
        <v>41051911.861000001</v>
      </c>
      <c r="F33" s="34"/>
      <c r="G33" s="9"/>
      <c r="H33" s="18"/>
      <c r="I33" s="18"/>
    </row>
    <row r="34" spans="2:9" s="8" customFormat="1" ht="12.75" customHeight="1" x14ac:dyDescent="0.2">
      <c r="B34" s="33" t="s">
        <v>10</v>
      </c>
      <c r="C34" s="40">
        <f>[1]NOTASS!D716</f>
        <v>6380746.5</v>
      </c>
      <c r="D34" s="32"/>
      <c r="E34" s="66">
        <f>[1]NOTASS!E716</f>
        <v>6380746.5</v>
      </c>
      <c r="F34" s="34"/>
      <c r="G34" s="9"/>
      <c r="H34" s="18"/>
    </row>
    <row r="35" spans="2:9" s="8" customFormat="1" ht="12.75" customHeight="1" x14ac:dyDescent="0.2">
      <c r="B35" s="31" t="s">
        <v>9</v>
      </c>
      <c r="C35" s="36">
        <f>SUM(C31:C34)</f>
        <v>275257303.51986241</v>
      </c>
      <c r="D35" s="37"/>
      <c r="E35" s="36">
        <f>SUM(E31:E34)</f>
        <v>306500569.70986235</v>
      </c>
      <c r="F35" s="34"/>
      <c r="G35" s="9"/>
      <c r="H35" s="18"/>
    </row>
    <row r="36" spans="2:9" s="8" customFormat="1" ht="12.75" customHeight="1" x14ac:dyDescent="0.2">
      <c r="B36" s="31"/>
      <c r="C36" s="36"/>
      <c r="D36" s="37"/>
      <c r="E36" s="36"/>
      <c r="F36" s="34"/>
      <c r="G36" s="9"/>
      <c r="H36" s="18"/>
    </row>
    <row r="37" spans="2:9" s="8" customFormat="1" ht="12.75" customHeight="1" x14ac:dyDescent="0.2">
      <c r="B37" s="31" t="s">
        <v>8</v>
      </c>
      <c r="C37" s="35"/>
      <c r="D37" s="32"/>
      <c r="E37" s="35"/>
      <c r="F37" s="34"/>
      <c r="G37" s="9"/>
      <c r="H37" s="18"/>
    </row>
    <row r="38" spans="2:9" s="8" customFormat="1" ht="12.75" customHeight="1" x14ac:dyDescent="0.2">
      <c r="B38" s="33" t="s">
        <v>7</v>
      </c>
      <c r="C38" s="39">
        <f>[1]NOTASS!D736</f>
        <v>12701143.168326385</v>
      </c>
      <c r="D38" s="32"/>
      <c r="E38" s="35">
        <f>[1]NOTASS!E736</f>
        <v>12618281.282343578</v>
      </c>
      <c r="F38" s="34"/>
      <c r="G38" s="9"/>
      <c r="H38" s="18"/>
      <c r="I38" s="18"/>
    </row>
    <row r="39" spans="2:9" s="8" customFormat="1" ht="12.75" customHeight="1" x14ac:dyDescent="0.2">
      <c r="B39" s="31" t="s">
        <v>6</v>
      </c>
      <c r="C39" s="38">
        <f>SUM(C38)</f>
        <v>12701143.168326385</v>
      </c>
      <c r="D39" s="37"/>
      <c r="E39" s="36">
        <f>SUM(E38)</f>
        <v>12618281.282343578</v>
      </c>
      <c r="F39" s="34"/>
      <c r="G39" s="9"/>
      <c r="H39" s="18"/>
    </row>
    <row r="40" spans="2:9" s="8" customFormat="1" ht="12.75" customHeight="1" x14ac:dyDescent="0.2">
      <c r="B40" s="31"/>
      <c r="C40" s="36"/>
      <c r="D40" s="37"/>
      <c r="E40" s="36"/>
      <c r="F40" s="34"/>
      <c r="G40" s="9"/>
      <c r="H40" s="18"/>
    </row>
    <row r="41" spans="2:9" s="8" customFormat="1" ht="12.75" customHeight="1" x14ac:dyDescent="0.2">
      <c r="B41" s="31" t="s">
        <v>5</v>
      </c>
      <c r="C41" s="36">
        <f>C35+C39</f>
        <v>287958446.68818879</v>
      </c>
      <c r="D41" s="37"/>
      <c r="E41" s="36">
        <f>+E35+E39</f>
        <v>319118850.99220592</v>
      </c>
      <c r="F41" s="34"/>
      <c r="G41" s="9"/>
      <c r="H41" s="18"/>
      <c r="I41" s="18"/>
    </row>
    <row r="42" spans="2:9" s="8" customFormat="1" ht="12.75" customHeight="1" x14ac:dyDescent="0.2">
      <c r="B42" s="31"/>
      <c r="C42" s="36"/>
      <c r="D42" s="37"/>
      <c r="E42" s="36"/>
      <c r="F42" s="34"/>
      <c r="G42" s="9"/>
      <c r="H42" s="18"/>
    </row>
    <row r="43" spans="2:9" s="8" customFormat="1" ht="12.75" customHeight="1" x14ac:dyDescent="0.2">
      <c r="B43" s="31" t="s">
        <v>4</v>
      </c>
      <c r="C43" s="35"/>
      <c r="D43" s="32"/>
      <c r="E43" s="35"/>
      <c r="F43" s="34"/>
      <c r="G43" s="9"/>
      <c r="H43" s="18"/>
    </row>
    <row r="44" spans="2:9" s="8" customFormat="1" ht="12.75" customHeight="1" x14ac:dyDescent="0.2">
      <c r="B44" s="33" t="s">
        <v>3</v>
      </c>
      <c r="C44" s="32">
        <f>+[1]NOTASS!D749</f>
        <v>206426541.77000001</v>
      </c>
      <c r="D44" s="30"/>
      <c r="E44" s="32">
        <f>[1]NOTASS!E749</f>
        <v>185662537.72</v>
      </c>
      <c r="F44" s="10"/>
      <c r="G44" s="9"/>
      <c r="H44" s="18"/>
    </row>
    <row r="45" spans="2:9" s="8" customFormat="1" ht="12.75" customHeight="1" x14ac:dyDescent="0.2">
      <c r="B45" s="33" t="s">
        <v>2</v>
      </c>
      <c r="C45" s="32">
        <f>[1]NOTASS!D750</f>
        <v>30266896.398316443</v>
      </c>
      <c r="D45" s="32"/>
      <c r="E45" s="32">
        <f>[1]NOTASS!E750</f>
        <v>20764004.050000001</v>
      </c>
      <c r="F45" s="10"/>
      <c r="G45" s="9"/>
      <c r="H45" s="18"/>
    </row>
    <row r="46" spans="2:9" s="8" customFormat="1" ht="12.75" customHeight="1" x14ac:dyDescent="0.2">
      <c r="B46" s="31" t="s">
        <v>1</v>
      </c>
      <c r="C46" s="29">
        <f>SUM(C44:C45)</f>
        <v>236693438.16831645</v>
      </c>
      <c r="D46" s="30"/>
      <c r="E46" s="29">
        <f>SUM(E44:E45)</f>
        <v>206426541.77000001</v>
      </c>
      <c r="F46" s="10"/>
      <c r="G46" s="9"/>
      <c r="H46" s="18"/>
    </row>
    <row r="47" spans="2:9" s="8" customFormat="1" ht="12.75" customHeight="1" x14ac:dyDescent="0.2">
      <c r="B47" s="31"/>
      <c r="C47" s="29"/>
      <c r="D47" s="30"/>
      <c r="E47" s="29"/>
      <c r="F47" s="10"/>
      <c r="G47" s="9"/>
      <c r="H47" s="18"/>
    </row>
    <row r="48" spans="2:9" s="8" customFormat="1" ht="12.75" customHeight="1" thickBot="1" x14ac:dyDescent="0.25">
      <c r="B48" s="27" t="s">
        <v>0</v>
      </c>
      <c r="C48" s="28">
        <f>+C46+C41+1</f>
        <v>524651885.85650527</v>
      </c>
      <c r="D48" s="25"/>
      <c r="E48" s="28">
        <f>+E41+E46+1</f>
        <v>525545393.76220596</v>
      </c>
      <c r="F48" s="10"/>
      <c r="G48" s="9"/>
      <c r="H48" s="18"/>
    </row>
    <row r="49" spans="2:8" s="8" customFormat="1" ht="12.75" customHeight="1" thickTop="1" x14ac:dyDescent="0.2">
      <c r="B49" s="27"/>
      <c r="C49" s="26"/>
      <c r="D49" s="25"/>
      <c r="E49" s="25"/>
      <c r="F49" s="10"/>
      <c r="G49" s="9"/>
      <c r="H49" s="18"/>
    </row>
    <row r="50" spans="2:8" s="8" customFormat="1" ht="15" x14ac:dyDescent="0.2">
      <c r="B50" s="22"/>
      <c r="C50" s="23"/>
      <c r="D50" s="21"/>
      <c r="E50" s="21"/>
      <c r="F50" s="10"/>
      <c r="G50" s="9"/>
      <c r="H50" s="18"/>
    </row>
    <row r="51" spans="2:8" s="8" customFormat="1" ht="15" x14ac:dyDescent="0.2">
      <c r="B51" s="22"/>
      <c r="C51" s="23"/>
      <c r="D51" s="24"/>
      <c r="E51" s="23"/>
      <c r="F51" s="10"/>
      <c r="G51" s="9"/>
      <c r="H51" s="18"/>
    </row>
    <row r="52" spans="2:8" s="8" customFormat="1" ht="15" x14ac:dyDescent="0.2">
      <c r="B52" s="22"/>
      <c r="C52" s="21"/>
      <c r="D52" s="21"/>
      <c r="E52" s="21"/>
      <c r="F52" s="10"/>
      <c r="G52" s="9"/>
      <c r="H52" s="18"/>
    </row>
    <row r="53" spans="2:8" s="8" customFormat="1" ht="15" x14ac:dyDescent="0.2">
      <c r="B53" s="22"/>
      <c r="C53" s="21"/>
      <c r="D53" s="21"/>
      <c r="E53" s="21"/>
      <c r="F53" s="10"/>
      <c r="G53" s="9"/>
      <c r="H53" s="18"/>
    </row>
    <row r="54" spans="2:8" s="8" customFormat="1" ht="15" x14ac:dyDescent="0.2">
      <c r="B54" s="14"/>
      <c r="C54" s="20"/>
      <c r="D54" s="13"/>
      <c r="E54" s="17"/>
      <c r="F54" s="10"/>
      <c r="G54" s="9"/>
      <c r="H54" s="18"/>
    </row>
    <row r="55" spans="2:8" s="8" customFormat="1" ht="15" x14ac:dyDescent="0.2">
      <c r="B55" s="14"/>
      <c r="C55" s="19"/>
      <c r="D55" s="13"/>
      <c r="E55" s="12"/>
      <c r="F55" s="10"/>
      <c r="G55" s="9"/>
      <c r="H55" s="18"/>
    </row>
    <row r="56" spans="2:8" s="8" customFormat="1" ht="15" x14ac:dyDescent="0.2">
      <c r="B56" s="14"/>
      <c r="C56" s="7"/>
      <c r="D56" s="13"/>
      <c r="E56" s="17"/>
      <c r="F56" s="10"/>
      <c r="G56" s="9"/>
    </row>
    <row r="57" spans="2:8" s="8" customFormat="1" ht="15" x14ac:dyDescent="0.2">
      <c r="B57" s="14"/>
      <c r="C57" s="7"/>
      <c r="D57" s="13"/>
      <c r="E57" s="16"/>
      <c r="F57" s="10"/>
      <c r="G57" s="9"/>
    </row>
    <row r="58" spans="2:8" s="8" customFormat="1" ht="15" x14ac:dyDescent="0.2">
      <c r="B58" s="14"/>
      <c r="C58" s="7"/>
      <c r="D58" s="13"/>
      <c r="E58" s="15"/>
      <c r="F58" s="10"/>
      <c r="G58" s="9"/>
    </row>
    <row r="59" spans="2:8" s="8" customFormat="1" ht="15" x14ac:dyDescent="0.2">
      <c r="B59" s="14"/>
      <c r="C59" s="7"/>
      <c r="D59" s="13"/>
      <c r="E59" s="12"/>
      <c r="F59" s="10"/>
      <c r="G59" s="9"/>
    </row>
    <row r="60" spans="2:8" s="8" customFormat="1" ht="15" x14ac:dyDescent="0.2">
      <c r="B60" s="14"/>
      <c r="C60" s="7"/>
      <c r="D60" s="13"/>
      <c r="E60" s="12"/>
      <c r="F60" s="10"/>
      <c r="G60" s="9"/>
    </row>
    <row r="61" spans="2:8" s="8" customFormat="1" ht="15" x14ac:dyDescent="0.2">
      <c r="B61" s="14"/>
      <c r="C61" s="7"/>
      <c r="D61" s="13"/>
      <c r="E61" s="12"/>
      <c r="F61" s="10"/>
      <c r="G61" s="9"/>
    </row>
    <row r="62" spans="2:8" s="8" customFormat="1" ht="15" x14ac:dyDescent="0.2">
      <c r="B62" s="14"/>
      <c r="C62" s="7"/>
      <c r="D62" s="13"/>
      <c r="E62" s="12"/>
      <c r="F62" s="10"/>
      <c r="G62" s="9"/>
    </row>
    <row r="63" spans="2:8" s="8" customFormat="1" ht="15" x14ac:dyDescent="0.2">
      <c r="B63" s="14"/>
      <c r="C63" s="7"/>
      <c r="D63" s="13"/>
      <c r="E63" s="12"/>
      <c r="F63" s="10"/>
      <c r="G63" s="9"/>
    </row>
    <row r="64" spans="2:8" s="8" customFormat="1" x14ac:dyDescent="0.25">
      <c r="B64" s="6"/>
      <c r="C64" s="7"/>
      <c r="D64" s="11"/>
      <c r="E64" s="4"/>
      <c r="F64" s="10"/>
      <c r="G64" s="9"/>
    </row>
    <row r="65" spans="2:7" s="8" customFormat="1" x14ac:dyDescent="0.25">
      <c r="B65" s="6"/>
      <c r="C65" s="7"/>
      <c r="D65" s="5"/>
      <c r="E65" s="4"/>
      <c r="F65" s="10"/>
      <c r="G65" s="9"/>
    </row>
    <row r="66" spans="2:7" x14ac:dyDescent="0.25">
      <c r="C66" s="7"/>
    </row>
    <row r="67" spans="2:7" x14ac:dyDescent="0.25">
      <c r="C67" s="7"/>
    </row>
    <row r="68" spans="2:7" x14ac:dyDescent="0.25">
      <c r="C68" s="7"/>
    </row>
    <row r="69" spans="2:7" x14ac:dyDescent="0.25">
      <c r="C69" s="7"/>
    </row>
    <row r="70" spans="2:7" x14ac:dyDescent="0.25">
      <c r="C70" s="7"/>
    </row>
    <row r="71" spans="2:7" x14ac:dyDescent="0.25">
      <c r="C71" s="7"/>
    </row>
    <row r="82" spans="2:2" x14ac:dyDescent="0.25">
      <c r="B82" s="1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SITUACION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2024-10-18T18:00:45Z</dcterms:created>
  <dcterms:modified xsi:type="dcterms:W3CDTF">2024-10-18T18:01:32Z</dcterms:modified>
</cp:coreProperties>
</file>