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padilla\Desktop\INFORMACIONES TERMINADAS Y ENVIADAS\OAI\OCTUBRE 2024\"/>
    </mc:Choice>
  </mc:AlternateContent>
  <bookViews>
    <workbookView xWindow="0" yWindow="0" windowWidth="20490" windowHeight="7155"/>
  </bookViews>
  <sheets>
    <sheet name="ESTADO DE SITUACION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" i="1" l="1"/>
  <c r="E45" i="1" s="1"/>
  <c r="C44" i="1"/>
  <c r="E43" i="1"/>
  <c r="C43" i="1"/>
  <c r="C45" i="1" s="1"/>
  <c r="E37" i="1"/>
  <c r="E38" i="1" s="1"/>
  <c r="C37" i="1"/>
  <c r="C38" i="1" s="1"/>
  <c r="E33" i="1"/>
  <c r="C33" i="1"/>
  <c r="E32" i="1"/>
  <c r="C32" i="1"/>
  <c r="E31" i="1"/>
  <c r="C31" i="1"/>
  <c r="E30" i="1"/>
  <c r="C30" i="1"/>
  <c r="E24" i="1"/>
  <c r="C24" i="1"/>
  <c r="E23" i="1"/>
  <c r="E25" i="1" s="1"/>
  <c r="C23" i="1"/>
  <c r="C25" i="1" s="1"/>
  <c r="E19" i="1"/>
  <c r="C19" i="1"/>
  <c r="E18" i="1"/>
  <c r="C18" i="1"/>
  <c r="E17" i="1"/>
  <c r="C17" i="1"/>
  <c r="E16" i="1"/>
  <c r="C16" i="1"/>
  <c r="E34" i="1" l="1"/>
  <c r="E40" i="1" s="1"/>
  <c r="E47" i="1" s="1"/>
  <c r="C34" i="1"/>
  <c r="C40" i="1" s="1"/>
  <c r="C47" i="1" s="1"/>
  <c r="C20" i="1"/>
  <c r="E20" i="1"/>
  <c r="E27" i="1" s="1"/>
  <c r="C27" i="1" l="1"/>
</calcChain>
</file>

<file path=xl/sharedStrings.xml><?xml version="1.0" encoding="utf-8"?>
<sst xmlns="http://schemas.openxmlformats.org/spreadsheetml/2006/main" count="36" uniqueCount="36">
  <si>
    <t>SERVICIO NACIONAL DE SALUD</t>
  </si>
  <si>
    <t>INSTITUTO NACIONAL DEL CÁNCER ROSA EMILIA SÁNCHEZ PÉREZ DE TAVARES</t>
  </si>
  <si>
    <t>INCART</t>
  </si>
  <si>
    <t xml:space="preserve"> ESTADO DE SITUACION FINANCIERA </t>
  </si>
  <si>
    <t>DEL 01 AL 31 DE OCTUBRE 2024</t>
  </si>
  <si>
    <t>(Valores expresados en pesos dominicanos-RD$)</t>
  </si>
  <si>
    <t xml:space="preserve">OCTUBRE 2024. </t>
  </si>
  <si>
    <t xml:space="preserve">SEPTIEMBRE 2024. 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</si>
  <si>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</si>
  <si>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</si>
  <si>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</si>
  <si>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</si>
  <si>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</si>
  <si>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</si>
  <si>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Total activos corrientes</t>
  </si>
  <si>
    <t>Activos no corrientes</t>
  </si>
  <si>
    <t>`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</si>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</sst>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\ _€_-;\-* #,##0\ _€_-;_-* &quot;-&quot;??\ _€_-;_-@_-"/>
    <numFmt numFmtId="166" formatCode="_(* #,##0_);_(* \(#,##0\);_(* &quot;-&quot;??_);_(@_)"/>
    <numFmt numFmtId="167" formatCode="_-* #,##0.00\ _€_-;\-* #,##0.00\ _€_-;_-* &quot;-&quot;??\ _€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sz val="12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31F20"/>
      <name val="Verdana"/>
      <family val="2"/>
    </font>
    <font>
      <sz val="12"/>
      <color theme="1"/>
      <name val="Verdana"/>
      <family val="2"/>
    </font>
    <font>
      <sz val="10"/>
      <color rgb="FF231F20"/>
      <name val="Verdana"/>
      <family val="2"/>
    </font>
    <font>
      <b/>
      <sz val="12"/>
      <color theme="1"/>
      <name val="Verdana"/>
      <family val="2"/>
    </font>
    <font>
      <b/>
      <u/>
      <sz val="10"/>
      <color rgb="FF231F20"/>
      <name val="Verdana"/>
      <family val="2"/>
    </font>
    <font>
      <sz val="10"/>
      <name val="Verdana"/>
      <family val="2"/>
    </font>
    <font>
      <b/>
      <u/>
      <sz val="10"/>
      <name val="Verdana"/>
      <family val="2"/>
    </font>
    <font>
      <b/>
      <u val="singleAccounting"/>
      <sz val="10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10"/>
      <color rgb="FFC0000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0" applyFont="1" applyFill="1" applyAlignment="1">
      <alignment horizontal="center"/>
    </xf>
    <xf numFmtId="43" fontId="3" fillId="2" borderId="0" xfId="1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43" fontId="5" fillId="2" borderId="0" xfId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164" fontId="5" fillId="2" borderId="0" xfId="1" applyNumberFormat="1" applyFont="1" applyFill="1" applyAlignment="1">
      <alignment horizontal="center"/>
    </xf>
    <xf numFmtId="164" fontId="5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vertical="center" wrapText="1"/>
    </xf>
    <xf numFmtId="14" fontId="7" fillId="2" borderId="0" xfId="1" applyNumberFormat="1" applyFont="1" applyFill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164" fontId="6" fillId="2" borderId="0" xfId="1" applyNumberFormat="1" applyFont="1" applyFill="1" applyAlignment="1">
      <alignment vertical="center" wrapText="1"/>
    </xf>
    <xf numFmtId="164" fontId="6" fillId="2" borderId="0" xfId="1" applyNumberFormat="1" applyFont="1" applyFill="1" applyBorder="1" applyAlignment="1">
      <alignment vertical="center" wrapText="1"/>
    </xf>
    <xf numFmtId="43" fontId="8" fillId="2" borderId="0" xfId="1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 applyAlignment="1">
      <alignment horizontal="left" vertical="center" wrapText="1"/>
    </xf>
    <xf numFmtId="164" fontId="9" fillId="2" borderId="0" xfId="1" applyNumberFormat="1" applyFont="1" applyFill="1" applyBorder="1" applyAlignment="1">
      <alignment vertical="center" wrapText="1"/>
    </xf>
    <xf numFmtId="9" fontId="8" fillId="2" borderId="0" xfId="2" applyFont="1" applyFill="1" applyAlignment="1">
      <alignment horizontal="center"/>
    </xf>
    <xf numFmtId="164" fontId="6" fillId="2" borderId="0" xfId="1" applyNumberFormat="1" applyFont="1" applyFill="1" applyAlignment="1">
      <alignment horizontal="left" vertical="center" wrapText="1"/>
    </xf>
    <xf numFmtId="164" fontId="9" fillId="2" borderId="0" xfId="1" applyNumberFormat="1" applyFont="1" applyFill="1" applyBorder="1" applyAlignment="1">
      <alignment horizontal="left" vertical="center" wrapText="1"/>
    </xf>
    <xf numFmtId="164" fontId="7" fillId="2" borderId="1" xfId="1" applyNumberFormat="1" applyFont="1" applyFill="1" applyBorder="1" applyAlignment="1">
      <alignment vertical="center" wrapText="1"/>
    </xf>
    <xf numFmtId="164" fontId="7" fillId="2" borderId="0" xfId="1" applyNumberFormat="1" applyFont="1" applyFill="1" applyBorder="1" applyAlignment="1">
      <alignment vertical="center" wrapText="1"/>
    </xf>
    <xf numFmtId="164" fontId="11" fillId="2" borderId="0" xfId="1" applyNumberFormat="1" applyFont="1" applyFill="1" applyAlignment="1">
      <alignment vertical="center" wrapText="1"/>
    </xf>
    <xf numFmtId="164" fontId="11" fillId="2" borderId="0" xfId="1" applyNumberFormat="1" applyFont="1" applyFill="1" applyBorder="1" applyAlignment="1">
      <alignment vertical="center" wrapText="1"/>
    </xf>
    <xf numFmtId="164" fontId="9" fillId="2" borderId="0" xfId="1" applyNumberFormat="1" applyFont="1" applyFill="1" applyAlignment="1">
      <alignment vertical="center" wrapText="1"/>
    </xf>
    <xf numFmtId="164" fontId="9" fillId="0" borderId="0" xfId="1" applyNumberFormat="1" applyFont="1" applyFill="1" applyAlignment="1">
      <alignment vertical="center" wrapText="1"/>
    </xf>
    <xf numFmtId="164" fontId="9" fillId="2" borderId="2" xfId="1" applyNumberFormat="1" applyFont="1" applyFill="1" applyBorder="1" applyAlignment="1">
      <alignment vertical="center" wrapText="1"/>
    </xf>
    <xf numFmtId="164" fontId="7" fillId="2" borderId="0" xfId="1" applyNumberFormat="1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164" fontId="12" fillId="2" borderId="0" xfId="1" applyNumberFormat="1" applyFont="1" applyFill="1" applyBorder="1" applyAlignment="1">
      <alignment vertical="center" wrapText="1"/>
    </xf>
    <xf numFmtId="164" fontId="6" fillId="2" borderId="2" xfId="1" applyNumberFormat="1" applyFont="1" applyFill="1" applyBorder="1" applyAlignment="1">
      <alignment vertical="center" wrapText="1"/>
    </xf>
    <xf numFmtId="164" fontId="13" fillId="2" borderId="0" xfId="1" applyNumberFormat="1" applyFont="1" applyFill="1" applyAlignment="1">
      <alignment vertical="center" wrapText="1"/>
    </xf>
    <xf numFmtId="164" fontId="13" fillId="2" borderId="0" xfId="1" applyNumberFormat="1" applyFont="1" applyFill="1" applyBorder="1" applyAlignment="1">
      <alignment vertical="center" wrapText="1"/>
    </xf>
    <xf numFmtId="164" fontId="12" fillId="2" borderId="0" xfId="1" applyNumberFormat="1" applyFont="1" applyFill="1" applyAlignment="1">
      <alignment vertical="center" wrapText="1"/>
    </xf>
    <xf numFmtId="164" fontId="14" fillId="2" borderId="0" xfId="1" applyNumberFormat="1" applyFont="1" applyFill="1" applyAlignment="1">
      <alignment vertical="center" wrapText="1"/>
    </xf>
    <xf numFmtId="164" fontId="15" fillId="2" borderId="0" xfId="1" applyNumberFormat="1" applyFont="1" applyFill="1" applyBorder="1" applyAlignment="1">
      <alignment vertical="center" wrapText="1"/>
    </xf>
    <xf numFmtId="164" fontId="15" fillId="2" borderId="3" xfId="1" applyNumberFormat="1" applyFont="1" applyFill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164" fontId="15" fillId="2" borderId="4" xfId="1" applyNumberFormat="1" applyFont="1" applyFill="1" applyBorder="1"/>
    <xf numFmtId="164" fontId="15" fillId="2" borderId="0" xfId="1" applyNumberFormat="1" applyFont="1" applyFill="1" applyBorder="1"/>
    <xf numFmtId="164" fontId="17" fillId="2" borderId="0" xfId="1" applyNumberFormat="1" applyFont="1" applyFill="1" applyBorder="1"/>
    <xf numFmtId="0" fontId="10" fillId="2" borderId="0" xfId="0" applyFont="1" applyFill="1" applyAlignment="1">
      <alignment vertical="center"/>
    </xf>
    <xf numFmtId="43" fontId="18" fillId="2" borderId="0" xfId="1" applyFont="1" applyFill="1" applyBorder="1"/>
    <xf numFmtId="164" fontId="18" fillId="2" borderId="0" xfId="1" applyNumberFormat="1" applyFont="1" applyFill="1" applyBorder="1"/>
    <xf numFmtId="166" fontId="18" fillId="2" borderId="0" xfId="1" applyNumberFormat="1" applyFont="1" applyFill="1" applyBorder="1"/>
    <xf numFmtId="0" fontId="8" fillId="2" borderId="0" xfId="0" applyFont="1" applyFill="1" applyAlignment="1">
      <alignment vertical="center"/>
    </xf>
    <xf numFmtId="43" fontId="19" fillId="2" borderId="0" xfId="1" applyNumberFormat="1" applyFont="1" applyFill="1"/>
    <xf numFmtId="164" fontId="19" fillId="2" borderId="0" xfId="1" applyNumberFormat="1" applyFont="1" applyFill="1" applyBorder="1"/>
    <xf numFmtId="164" fontId="19" fillId="2" borderId="0" xfId="1" applyNumberFormat="1" applyFont="1" applyFill="1"/>
    <xf numFmtId="167" fontId="19" fillId="2" borderId="0" xfId="1" applyNumberFormat="1" applyFont="1" applyFill="1"/>
    <xf numFmtId="164" fontId="8" fillId="2" borderId="0" xfId="1" applyNumberFormat="1" applyFont="1" applyFill="1"/>
    <xf numFmtId="43" fontId="20" fillId="2" borderId="0" xfId="1" applyFont="1" applyFill="1" applyAlignment="1">
      <alignment vertical="center"/>
    </xf>
    <xf numFmtId="43" fontId="19" fillId="2" borderId="0" xfId="1" applyFont="1" applyFill="1"/>
    <xf numFmtId="43" fontId="8" fillId="2" borderId="0" xfId="1" applyNumberFormat="1" applyFont="1" applyFill="1"/>
    <xf numFmtId="0" fontId="3" fillId="2" borderId="0" xfId="0" applyFont="1" applyFill="1" applyAlignment="1">
      <alignment vertical="center"/>
    </xf>
    <xf numFmtId="164" fontId="21" fillId="2" borderId="0" xfId="1" applyNumberFormat="1" applyFont="1" applyFill="1" applyBorder="1"/>
    <xf numFmtId="164" fontId="3" fillId="2" borderId="0" xfId="1" applyNumberFormat="1" applyFont="1" applyFill="1"/>
    <xf numFmtId="164" fontId="3" fillId="2" borderId="0" xfId="1" applyNumberFormat="1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98106</xdr:colOff>
      <xdr:row>0</xdr:row>
      <xdr:rowOff>80283</xdr:rowOff>
    </xdr:from>
    <xdr:ext cx="2262122" cy="681866"/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1681" y="80283"/>
          <a:ext cx="2262122" cy="681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47625</xdr:colOff>
      <xdr:row>0</xdr:row>
      <xdr:rowOff>35244</xdr:rowOff>
    </xdr:from>
    <xdr:ext cx="2135590" cy="715667"/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35244"/>
          <a:ext cx="2135590" cy="7156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169876</xdr:colOff>
      <xdr:row>52</xdr:row>
      <xdr:rowOff>88900</xdr:rowOff>
    </xdr:from>
    <xdr:ext cx="7232863" cy="1047750"/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0006" r="2447" b="10523"/>
        <a:stretch/>
      </xdr:blipFill>
      <xdr:spPr>
        <a:xfrm>
          <a:off x="322276" y="9375775"/>
          <a:ext cx="7232863" cy="10477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padilla/Desktop/CIERRES/CIERRE%20OCTUBRE%202024/ESTADOS%20FINANCIEROS%20INCART%20JM%20OCTU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COMPARATIVO ACUM"/>
      <sheetName val="ESTADO CAMBIO PATRIMONIO ACUM"/>
      <sheetName val="ESTADO FLUJO EFECTIVO ACUM"/>
      <sheetName val="ESTADO SITUACION ACUM"/>
      <sheetName val="Hoja5"/>
      <sheetName val="RENDIMIENTO ACUM"/>
      <sheetName val="NOTAS ACUMULADO"/>
      <sheetName val="Hoja2"/>
      <sheetName val="TABLA ACUM"/>
      <sheetName val="ED ACUMULADO"/>
      <sheetName val="CAMBIO PATRIMONIO"/>
      <sheetName val="FLUJO DE EFECTIVO"/>
      <sheetName val="ESTADO DE SITUACION"/>
      <sheetName val="RENDIMIENTO"/>
      <sheetName val="NOTASS"/>
      <sheetName val="Hoja3"/>
      <sheetName val="TABLA BG.R"/>
      <sheetName val="Hoja4"/>
      <sheetName val="Hoja6"/>
      <sheetName val="Hoja7"/>
      <sheetName val="Hoja8"/>
      <sheetName val="Hoja9"/>
      <sheetName val="TABLA FLUJO"/>
      <sheetName val="ED"/>
      <sheetName val="CXP OCTUBRE"/>
      <sheetName val="ADICION ACT. SEPT"/>
      <sheetName val="PRESUPUESTO"/>
      <sheetName val="EJECUCION"/>
      <sheetName val="glosa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99">
          <cell r="D99">
            <v>26557019.644999962</v>
          </cell>
          <cell r="E99">
            <v>21463927.287499957</v>
          </cell>
        </row>
        <row r="124">
          <cell r="D124">
            <v>305398513.34748685</v>
          </cell>
          <cell r="E124">
            <v>293014928.12848687</v>
          </cell>
        </row>
        <row r="249">
          <cell r="D249">
            <v>153171895.5343084</v>
          </cell>
          <cell r="E249">
            <v>146023601.71430844</v>
          </cell>
        </row>
        <row r="285">
          <cell r="D285">
            <v>6325775.3499999996</v>
          </cell>
          <cell r="E285">
            <v>7140014</v>
          </cell>
        </row>
        <row r="315">
          <cell r="D315">
            <v>55287789.753160983</v>
          </cell>
          <cell r="E315">
            <v>55504025.313161045</v>
          </cell>
        </row>
        <row r="330">
          <cell r="D330">
            <v>1505389.4100000029</v>
          </cell>
          <cell r="E330">
            <v>1505389.4100000029</v>
          </cell>
        </row>
        <row r="368">
          <cell r="D368">
            <v>240075377.56999999</v>
          </cell>
          <cell r="E368">
            <v>253690242.57999998</v>
          </cell>
        </row>
        <row r="671">
          <cell r="D671">
            <v>3508409.8483623727</v>
          </cell>
          <cell r="E671">
            <v>3445034.6588623729</v>
          </cell>
        </row>
        <row r="687">
          <cell r="D687">
            <v>16069786.407000016</v>
          </cell>
          <cell r="E687">
            <v>11741279.781000018</v>
          </cell>
        </row>
        <row r="712">
          <cell r="D712">
            <v>6380746.5</v>
          </cell>
          <cell r="E712">
            <v>6380746.5</v>
          </cell>
        </row>
        <row r="732">
          <cell r="D732">
            <v>13150686.191326385</v>
          </cell>
          <cell r="E732">
            <v>12701143.168326385</v>
          </cell>
        </row>
        <row r="745">
          <cell r="D745">
            <v>236693438.16831645</v>
          </cell>
          <cell r="E745">
            <v>206426541.77000001</v>
          </cell>
        </row>
        <row r="746">
          <cell r="D746">
            <v>32367937.358796999</v>
          </cell>
          <cell r="E746">
            <v>30266896.398316443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81"/>
  <sheetViews>
    <sheetView tabSelected="1" view="pageBreakPreview" topLeftCell="A13" zoomScaleNormal="100" zoomScaleSheetLayoutView="100" workbookViewId="0">
      <selection activeCell="A50" sqref="A50"/>
    </sheetView>
  </sheetViews>
  <sheetFormatPr baseColWidth="10" defaultColWidth="11.42578125" defaultRowHeight="15.75" x14ac:dyDescent="0.25"/>
  <cols>
    <col min="1" max="1" width="2.28515625" style="3" customWidth="1"/>
    <col min="2" max="2" width="53.7109375" style="56" customWidth="1"/>
    <col min="3" max="3" width="30.140625" style="58" customWidth="1"/>
    <col min="4" max="4" width="8" style="59" customWidth="1"/>
    <col min="5" max="5" width="24.85546875" style="58" customWidth="1"/>
    <col min="6" max="6" width="2.42578125" style="2" customWidth="1"/>
    <col min="7" max="16384" width="11.42578125" style="3"/>
  </cols>
  <sheetData>
    <row r="5" spans="2:6" x14ac:dyDescent="0.25">
      <c r="B5" s="1" t="s">
        <v>0</v>
      </c>
      <c r="C5" s="1"/>
      <c r="D5" s="1"/>
      <c r="E5" s="1"/>
    </row>
    <row r="6" spans="2:6" x14ac:dyDescent="0.25">
      <c r="B6" s="4" t="s">
        <v>1</v>
      </c>
      <c r="C6" s="4"/>
      <c r="D6" s="4"/>
      <c r="E6" s="4"/>
    </row>
    <row r="7" spans="2:6" x14ac:dyDescent="0.25">
      <c r="B7" s="1" t="s">
        <v>2</v>
      </c>
      <c r="C7" s="1"/>
      <c r="D7" s="1"/>
      <c r="E7" s="1"/>
      <c r="F7" s="5"/>
    </row>
    <row r="8" spans="2:6" x14ac:dyDescent="0.25">
      <c r="B8" s="4" t="s">
        <v>3</v>
      </c>
      <c r="C8" s="4"/>
      <c r="D8" s="4"/>
      <c r="E8" s="4"/>
      <c r="F8" s="5"/>
    </row>
    <row r="9" spans="2:6" x14ac:dyDescent="0.25">
      <c r="B9" s="1" t="s">
        <v>4</v>
      </c>
      <c r="C9" s="1"/>
      <c r="D9" s="1"/>
      <c r="E9" s="1"/>
      <c r="F9" s="5"/>
    </row>
    <row r="10" spans="2:6" x14ac:dyDescent="0.25">
      <c r="B10" s="1" t="s">
        <v>5</v>
      </c>
      <c r="C10" s="1"/>
      <c r="D10" s="1"/>
      <c r="E10" s="1"/>
      <c r="F10" s="5"/>
    </row>
    <row r="11" spans="2:6" x14ac:dyDescent="0.25">
      <c r="B11" s="6"/>
      <c r="C11" s="7"/>
      <c r="D11" s="8"/>
      <c r="E11" s="7"/>
      <c r="F11" s="5"/>
    </row>
    <row r="12" spans="2:6" ht="15" hidden="1" customHeight="1" x14ac:dyDescent="0.25">
      <c r="B12" s="6"/>
      <c r="C12" s="7"/>
      <c r="D12" s="8"/>
      <c r="E12" s="7"/>
      <c r="F12" s="5"/>
    </row>
    <row r="13" spans="2:6" ht="30.75" customHeight="1" x14ac:dyDescent="0.25">
      <c r="B13" s="9"/>
      <c r="C13" s="10" t="s">
        <v>6</v>
      </c>
      <c r="D13" s="11"/>
      <c r="E13" s="10" t="s">
        <v>7</v>
      </c>
      <c r="F13" s="5"/>
    </row>
    <row r="14" spans="2:6" x14ac:dyDescent="0.25">
      <c r="B14" s="12" t="s">
        <v>8</v>
      </c>
      <c r="C14" s="13"/>
      <c r="D14" s="14"/>
      <c r="E14" s="13"/>
      <c r="F14" s="15"/>
    </row>
    <row r="15" spans="2:6" s="16" customFormat="1" ht="15" x14ac:dyDescent="0.2">
      <c r="B15" s="12" t="s">
        <v>9</v>
      </c>
      <c r="C15" s="13"/>
      <c r="D15" s="14"/>
      <c r="E15" s="13"/>
      <c r="F15" s="15"/>
    </row>
    <row r="16" spans="2:6" s="16" customFormat="1" ht="15" x14ac:dyDescent="0.2">
      <c r="B16" s="17" t="s">
        <v>10</v>
      </c>
      <c r="C16" s="13">
        <f>[1]NOTASS!D99</f>
        <v>26557019.644999962</v>
      </c>
      <c r="D16" s="18"/>
      <c r="E16" s="13">
        <f>[1]NOTASS!E99</f>
        <v>21463927.287499957</v>
      </c>
      <c r="F16" s="19"/>
    </row>
    <row r="17" spans="2:6" s="16" customFormat="1" ht="15" x14ac:dyDescent="0.2">
      <c r="B17" s="17" t="s">
        <v>11</v>
      </c>
      <c r="C17" s="13">
        <f>[1]NOTASS!D124</f>
        <v>305398513.34748685</v>
      </c>
      <c r="D17" s="18"/>
      <c r="E17" s="13">
        <f>[1]NOTASS!E124</f>
        <v>293014928.12848687</v>
      </c>
      <c r="F17" s="19"/>
    </row>
    <row r="18" spans="2:6" s="16" customFormat="1" ht="15" x14ac:dyDescent="0.2">
      <c r="B18" s="17" t="s">
        <v>12</v>
      </c>
      <c r="C18" s="20">
        <f>[1]NOTASS!D249</f>
        <v>153171895.5343084</v>
      </c>
      <c r="D18" s="21"/>
      <c r="E18" s="20">
        <f>[1]NOTASS!E249</f>
        <v>146023601.71430844</v>
      </c>
      <c r="F18" s="19"/>
    </row>
    <row r="19" spans="2:6" s="16" customFormat="1" ht="15" x14ac:dyDescent="0.2">
      <c r="B19" s="17" t="s">
        <v>13</v>
      </c>
      <c r="C19" s="20">
        <f>[1]NOTASS!D285</f>
        <v>6325775.3499999996</v>
      </c>
      <c r="D19" s="21"/>
      <c r="E19" s="20">
        <f>[1]NOTASS!E285</f>
        <v>7140014</v>
      </c>
      <c r="F19" s="19"/>
    </row>
    <row r="20" spans="2:6" s="16" customFormat="1" thickBot="1" x14ac:dyDescent="0.25">
      <c r="B20" s="12" t="s">
        <v>14</v>
      </c>
      <c r="C20" s="22">
        <f>SUM(C16:C19)</f>
        <v>491453203.87679529</v>
      </c>
      <c r="D20" s="23"/>
      <c r="E20" s="22">
        <f>SUM(E16:E19)</f>
        <v>467642471.13029528</v>
      </c>
      <c r="F20" s="19"/>
    </row>
    <row r="21" spans="2:6" s="16" customFormat="1" ht="6.75" customHeight="1" x14ac:dyDescent="0.2">
      <c r="B21" s="12"/>
      <c r="C21" s="24"/>
      <c r="D21" s="25"/>
      <c r="E21" s="24"/>
      <c r="F21" s="19"/>
    </row>
    <row r="22" spans="2:6" s="16" customFormat="1" ht="15" x14ac:dyDescent="0.2">
      <c r="B22" s="12" t="s">
        <v>15</v>
      </c>
      <c r="C22" s="24"/>
      <c r="D22" s="25"/>
      <c r="E22" s="24"/>
      <c r="F22" s="19" t="s">
        <v>16</v>
      </c>
    </row>
    <row r="23" spans="2:6" s="16" customFormat="1" ht="15" x14ac:dyDescent="0.2">
      <c r="B23" s="17" t="s">
        <v>17</v>
      </c>
      <c r="C23" s="26">
        <f>[1]NOTASS!D315</f>
        <v>55287789.753160983</v>
      </c>
      <c r="D23" s="18"/>
      <c r="E23" s="27">
        <f>[1]NOTASS!E315</f>
        <v>55504025.313161045</v>
      </c>
      <c r="F23" s="19"/>
    </row>
    <row r="24" spans="2:6" s="16" customFormat="1" ht="15" x14ac:dyDescent="0.2">
      <c r="B24" s="17" t="s">
        <v>18</v>
      </c>
      <c r="C24" s="28">
        <f>[1]NOTASS!D330</f>
        <v>1505389.4100000029</v>
      </c>
      <c r="D24" s="18"/>
      <c r="E24" s="28">
        <f>[1]NOTASS!E330</f>
        <v>1505389.4100000029</v>
      </c>
      <c r="F24" s="19"/>
    </row>
    <row r="25" spans="2:6" s="16" customFormat="1" ht="15" x14ac:dyDescent="0.2">
      <c r="B25" s="12" t="s">
        <v>19</v>
      </c>
      <c r="C25" s="24">
        <f>SUM(C23:C24)</f>
        <v>56793179.163160987</v>
      </c>
      <c r="D25" s="25"/>
      <c r="E25" s="24">
        <f>SUM(E23:E24)</f>
        <v>57009414.723161049</v>
      </c>
      <c r="F25" s="19"/>
    </row>
    <row r="26" spans="2:6" s="16" customFormat="1" ht="9" customHeight="1" x14ac:dyDescent="0.2">
      <c r="B26" s="12"/>
      <c r="C26" s="29"/>
      <c r="D26" s="25"/>
      <c r="E26" s="29"/>
      <c r="F26" s="19"/>
    </row>
    <row r="27" spans="2:6" s="16" customFormat="1" thickBot="1" x14ac:dyDescent="0.25">
      <c r="B27" s="12" t="s">
        <v>20</v>
      </c>
      <c r="C27" s="22">
        <f>+C25+C20</f>
        <v>548246383.03995633</v>
      </c>
      <c r="D27" s="23"/>
      <c r="E27" s="22">
        <f>+E20+E25</f>
        <v>524651885.85345632</v>
      </c>
      <c r="F27" s="19"/>
    </row>
    <row r="28" spans="2:6" s="16" customFormat="1" ht="15" x14ac:dyDescent="0.2">
      <c r="B28" s="30" t="s">
        <v>21</v>
      </c>
      <c r="C28" s="13"/>
      <c r="D28" s="14"/>
      <c r="E28" s="13"/>
      <c r="F28" s="19"/>
    </row>
    <row r="29" spans="2:6" s="16" customFormat="1" ht="12" customHeight="1" x14ac:dyDescent="0.2">
      <c r="B29" s="30"/>
      <c r="C29" s="26"/>
      <c r="D29" s="18"/>
      <c r="E29" s="26"/>
      <c r="F29" s="19"/>
    </row>
    <row r="30" spans="2:6" s="16" customFormat="1" ht="12.75" customHeight="1" x14ac:dyDescent="0.2">
      <c r="B30" s="17" t="s">
        <v>22</v>
      </c>
      <c r="C30" s="13">
        <f>[1]NOTASS!D368</f>
        <v>240075377.56999999</v>
      </c>
      <c r="D30" s="31"/>
      <c r="E30" s="13">
        <f>[1]NOTASS!E368</f>
        <v>253690242.57999998</v>
      </c>
      <c r="F30" s="19"/>
    </row>
    <row r="31" spans="2:6" s="16" customFormat="1" ht="12.75" customHeight="1" x14ac:dyDescent="0.2">
      <c r="B31" s="17" t="s">
        <v>23</v>
      </c>
      <c r="C31" s="13">
        <f>[1]NOTASS!D671</f>
        <v>3508409.8483623727</v>
      </c>
      <c r="D31" s="31"/>
      <c r="E31" s="13">
        <f>[1]NOTASS!E671</f>
        <v>3445034.6588623729</v>
      </c>
      <c r="F31" s="19"/>
    </row>
    <row r="32" spans="2:6" s="16" customFormat="1" ht="12.75" customHeight="1" x14ac:dyDescent="0.2">
      <c r="B32" s="17" t="s">
        <v>24</v>
      </c>
      <c r="C32" s="13">
        <f>[1]NOTASS!D687</f>
        <v>16069786.407000016</v>
      </c>
      <c r="D32" s="31"/>
      <c r="E32" s="13">
        <f>[1]NOTASS!E687</f>
        <v>11741279.781000018</v>
      </c>
      <c r="F32" s="19"/>
    </row>
    <row r="33" spans="2:6" s="16" customFormat="1" ht="12.75" customHeight="1" x14ac:dyDescent="0.2">
      <c r="B33" s="17" t="s">
        <v>25</v>
      </c>
      <c r="C33" s="32">
        <f>[1]NOTASS!D712</f>
        <v>6380746.5</v>
      </c>
      <c r="D33" s="31"/>
      <c r="E33" s="32">
        <f>[1]NOTASS!E712</f>
        <v>6380746.5</v>
      </c>
      <c r="F33" s="19"/>
    </row>
    <row r="34" spans="2:6" s="16" customFormat="1" ht="12.75" customHeight="1" x14ac:dyDescent="0.2">
      <c r="B34" s="12" t="s">
        <v>26</v>
      </c>
      <c r="C34" s="33">
        <f>SUM(C30:C33)</f>
        <v>266034320.32536238</v>
      </c>
      <c r="D34" s="34"/>
      <c r="E34" s="33">
        <f>SUM(E30:E33)</f>
        <v>275257303.51986241</v>
      </c>
      <c r="F34" s="19"/>
    </row>
    <row r="35" spans="2:6" s="16" customFormat="1" ht="12.75" customHeight="1" x14ac:dyDescent="0.2">
      <c r="B35" s="12"/>
      <c r="C35" s="33"/>
      <c r="D35" s="34"/>
      <c r="E35" s="33"/>
      <c r="F35" s="19"/>
    </row>
    <row r="36" spans="2:6" s="16" customFormat="1" ht="12.75" customHeight="1" x14ac:dyDescent="0.2">
      <c r="B36" s="12" t="s">
        <v>27</v>
      </c>
      <c r="C36" s="35"/>
      <c r="D36" s="31"/>
      <c r="E36" s="35"/>
      <c r="F36" s="19"/>
    </row>
    <row r="37" spans="2:6" s="16" customFormat="1" ht="12.75" customHeight="1" x14ac:dyDescent="0.2">
      <c r="B37" s="17" t="s">
        <v>28</v>
      </c>
      <c r="C37" s="13">
        <f>[1]NOTASS!D732</f>
        <v>13150686.191326385</v>
      </c>
      <c r="D37" s="31"/>
      <c r="E37" s="13">
        <f>[1]NOTASS!E732</f>
        <v>12701143.168326385</v>
      </c>
      <c r="F37" s="19"/>
    </row>
    <row r="38" spans="2:6" s="16" customFormat="1" ht="12.75" customHeight="1" x14ac:dyDescent="0.2">
      <c r="B38" s="12" t="s">
        <v>29</v>
      </c>
      <c r="C38" s="36">
        <f>SUM(C37)</f>
        <v>13150686.191326385</v>
      </c>
      <c r="D38" s="34"/>
      <c r="E38" s="33">
        <f>SUM(E37)</f>
        <v>12701143.168326385</v>
      </c>
      <c r="F38" s="19"/>
    </row>
    <row r="39" spans="2:6" s="16" customFormat="1" ht="12.75" customHeight="1" x14ac:dyDescent="0.2">
      <c r="B39" s="12"/>
      <c r="C39" s="33"/>
      <c r="D39" s="34"/>
      <c r="E39" s="33"/>
      <c r="F39" s="19"/>
    </row>
    <row r="40" spans="2:6" s="16" customFormat="1" ht="12.75" customHeight="1" x14ac:dyDescent="0.2">
      <c r="B40" s="12" t="s">
        <v>30</v>
      </c>
      <c r="C40" s="33">
        <f>C34+C38</f>
        <v>279185006.51668876</v>
      </c>
      <c r="D40" s="34"/>
      <c r="E40" s="33">
        <f>+E34+E38</f>
        <v>287958446.68818879</v>
      </c>
      <c r="F40" s="19"/>
    </row>
    <row r="41" spans="2:6" s="16" customFormat="1" ht="12.75" customHeight="1" x14ac:dyDescent="0.2">
      <c r="B41" s="12"/>
      <c r="C41" s="33"/>
      <c r="D41" s="34"/>
      <c r="E41" s="33"/>
      <c r="F41" s="19"/>
    </row>
    <row r="42" spans="2:6" s="16" customFormat="1" ht="12.75" customHeight="1" x14ac:dyDescent="0.2">
      <c r="B42" s="12" t="s">
        <v>31</v>
      </c>
      <c r="C42" s="35"/>
      <c r="D42" s="31"/>
      <c r="E42" s="35"/>
      <c r="F42" s="19"/>
    </row>
    <row r="43" spans="2:6" s="16" customFormat="1" ht="12.75" customHeight="1" x14ac:dyDescent="0.2">
      <c r="B43" s="17" t="s">
        <v>32</v>
      </c>
      <c r="C43" s="31">
        <f>[1]NOTASS!D745</f>
        <v>236693438.16831645</v>
      </c>
      <c r="D43" s="37"/>
      <c r="E43" s="31">
        <f>[1]NOTASS!E745</f>
        <v>206426541.77000001</v>
      </c>
      <c r="F43" s="15"/>
    </row>
    <row r="44" spans="2:6" s="16" customFormat="1" ht="12.75" customHeight="1" x14ac:dyDescent="0.2">
      <c r="B44" s="17" t="s">
        <v>33</v>
      </c>
      <c r="C44" s="31">
        <f>[1]NOTASS!D746</f>
        <v>32367937.358796999</v>
      </c>
      <c r="D44" s="31"/>
      <c r="E44" s="31">
        <f>[1]NOTASS!E746</f>
        <v>30266896.398316443</v>
      </c>
      <c r="F44" s="15"/>
    </row>
    <row r="45" spans="2:6" s="16" customFormat="1" ht="12.75" customHeight="1" x14ac:dyDescent="0.2">
      <c r="B45" s="12" t="s">
        <v>34</v>
      </c>
      <c r="C45" s="38">
        <f>SUM(C43:C44)</f>
        <v>269061375.52711344</v>
      </c>
      <c r="D45" s="37"/>
      <c r="E45" s="38">
        <f>SUM(E43:E44)</f>
        <v>236693438.16831645</v>
      </c>
      <c r="F45" s="15"/>
    </row>
    <row r="46" spans="2:6" s="16" customFormat="1" ht="12.75" customHeight="1" x14ac:dyDescent="0.2">
      <c r="B46" s="12"/>
      <c r="C46" s="38"/>
      <c r="D46" s="37"/>
      <c r="E46" s="38"/>
      <c r="F46" s="15"/>
    </row>
    <row r="47" spans="2:6" s="16" customFormat="1" ht="12.75" customHeight="1" thickBot="1" x14ac:dyDescent="0.25">
      <c r="B47" s="39" t="s">
        <v>35</v>
      </c>
      <c r="C47" s="40">
        <f>+C45+C40+1</f>
        <v>548246383.04380226</v>
      </c>
      <c r="D47" s="41"/>
      <c r="E47" s="40">
        <f>+E40+E45+1</f>
        <v>524651885.85650527</v>
      </c>
      <c r="F47" s="15"/>
    </row>
    <row r="48" spans="2:6" s="16" customFormat="1" ht="12.75" customHeight="1" thickTop="1" x14ac:dyDescent="0.2">
      <c r="B48" s="39"/>
      <c r="C48" s="42"/>
      <c r="D48" s="41"/>
      <c r="E48" s="41"/>
      <c r="F48" s="15"/>
    </row>
    <row r="49" spans="2:6" s="16" customFormat="1" ht="15" x14ac:dyDescent="0.2">
      <c r="B49" s="43"/>
      <c r="C49" s="44"/>
      <c r="D49" s="45"/>
      <c r="E49" s="45"/>
      <c r="F49" s="15"/>
    </row>
    <row r="50" spans="2:6" s="16" customFormat="1" ht="15" x14ac:dyDescent="0.2">
      <c r="B50" s="43"/>
      <c r="C50" s="44"/>
      <c r="D50" s="46"/>
      <c r="E50" s="44"/>
      <c r="F50" s="15"/>
    </row>
    <row r="51" spans="2:6" s="16" customFormat="1" ht="15" x14ac:dyDescent="0.2">
      <c r="B51" s="43"/>
      <c r="C51" s="45"/>
      <c r="D51" s="45"/>
      <c r="E51" s="45"/>
      <c r="F51" s="15"/>
    </row>
    <row r="52" spans="2:6" s="16" customFormat="1" ht="15" x14ac:dyDescent="0.2">
      <c r="B52" s="43"/>
      <c r="C52" s="45"/>
      <c r="D52" s="45"/>
      <c r="E52" s="45"/>
      <c r="F52" s="15"/>
    </row>
    <row r="53" spans="2:6" s="16" customFormat="1" ht="15" x14ac:dyDescent="0.2">
      <c r="B53" s="47"/>
      <c r="C53" s="48"/>
      <c r="D53" s="49"/>
      <c r="E53" s="50"/>
      <c r="F53" s="15"/>
    </row>
    <row r="54" spans="2:6" s="16" customFormat="1" ht="15" x14ac:dyDescent="0.2">
      <c r="B54" s="47"/>
      <c r="C54" s="51"/>
      <c r="D54" s="49"/>
      <c r="E54" s="52"/>
      <c r="F54" s="15"/>
    </row>
    <row r="55" spans="2:6" s="16" customFormat="1" ht="15" x14ac:dyDescent="0.2">
      <c r="B55" s="47"/>
      <c r="C55" s="53"/>
      <c r="D55" s="49"/>
      <c r="E55" s="50"/>
      <c r="F55" s="15"/>
    </row>
    <row r="56" spans="2:6" s="16" customFormat="1" ht="15" x14ac:dyDescent="0.2">
      <c r="B56" s="47"/>
      <c r="C56" s="53"/>
      <c r="D56" s="49"/>
      <c r="E56" s="54"/>
      <c r="F56" s="15"/>
    </row>
    <row r="57" spans="2:6" s="16" customFormat="1" ht="15" x14ac:dyDescent="0.2">
      <c r="B57" s="47"/>
      <c r="C57" s="53"/>
      <c r="D57" s="49"/>
      <c r="E57" s="55"/>
      <c r="F57" s="15"/>
    </row>
    <row r="58" spans="2:6" s="16" customFormat="1" ht="15" x14ac:dyDescent="0.2">
      <c r="B58" s="47"/>
      <c r="C58" s="53"/>
      <c r="D58" s="49"/>
      <c r="E58" s="52"/>
      <c r="F58" s="15"/>
    </row>
    <row r="59" spans="2:6" s="16" customFormat="1" ht="15" x14ac:dyDescent="0.2">
      <c r="B59" s="47"/>
      <c r="C59" s="53"/>
      <c r="D59" s="49"/>
      <c r="E59" s="52"/>
      <c r="F59" s="15"/>
    </row>
    <row r="60" spans="2:6" s="16" customFormat="1" ht="15" x14ac:dyDescent="0.2">
      <c r="B60" s="47"/>
      <c r="C60" s="53"/>
      <c r="D60" s="49"/>
      <c r="E60" s="52"/>
      <c r="F60" s="15"/>
    </row>
    <row r="61" spans="2:6" s="16" customFormat="1" ht="15" x14ac:dyDescent="0.2">
      <c r="B61" s="47"/>
      <c r="C61" s="53"/>
      <c r="D61" s="49"/>
      <c r="E61" s="52"/>
      <c r="F61" s="15"/>
    </row>
    <row r="62" spans="2:6" s="16" customFormat="1" ht="15" x14ac:dyDescent="0.2">
      <c r="B62" s="47"/>
      <c r="C62" s="53"/>
      <c r="D62" s="49"/>
      <c r="E62" s="52"/>
      <c r="F62" s="15"/>
    </row>
    <row r="63" spans="2:6" s="16" customFormat="1" x14ac:dyDescent="0.25">
      <c r="B63" s="56"/>
      <c r="C63" s="53"/>
      <c r="D63" s="57"/>
      <c r="E63" s="58"/>
      <c r="F63" s="15"/>
    </row>
    <row r="64" spans="2:6" s="16" customFormat="1" x14ac:dyDescent="0.25">
      <c r="B64" s="56"/>
      <c r="C64" s="53"/>
      <c r="D64" s="59"/>
      <c r="E64" s="58"/>
      <c r="F64" s="15"/>
    </row>
    <row r="65" spans="3:3" x14ac:dyDescent="0.25">
      <c r="C65" s="53"/>
    </row>
    <row r="66" spans="3:3" x14ac:dyDescent="0.25">
      <c r="C66" s="53"/>
    </row>
    <row r="67" spans="3:3" x14ac:dyDescent="0.25">
      <c r="C67" s="53"/>
    </row>
    <row r="68" spans="3:3" x14ac:dyDescent="0.25">
      <c r="C68" s="53"/>
    </row>
    <row r="69" spans="3:3" x14ac:dyDescent="0.25">
      <c r="C69" s="53"/>
    </row>
    <row r="70" spans="3:3" x14ac:dyDescent="0.25">
      <c r="C70" s="53"/>
    </row>
    <row r="81" spans="2:2" x14ac:dyDescent="0.25">
      <c r="B81" s="3"/>
    </row>
  </sheetData>
  <mergeCells count="7">
    <mergeCell ref="B28:B29"/>
    <mergeCell ref="B5:E5"/>
    <mergeCell ref="B6:E6"/>
    <mergeCell ref="B7:E7"/>
    <mergeCell ref="B8:E8"/>
    <mergeCell ref="B9:E9"/>
    <mergeCell ref="B10:E10"/>
  </mergeCells>
  <pageMargins left="0.25" right="0.25" top="0.75" bottom="0.75" header="0.3" footer="0.3"/>
  <pageSetup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Manuel Padilla López</dc:creator>
  <cp:lastModifiedBy>José Manuel Padilla López</cp:lastModifiedBy>
  <dcterms:created xsi:type="dcterms:W3CDTF">2024-11-14T16:20:40Z</dcterms:created>
  <dcterms:modified xsi:type="dcterms:W3CDTF">2024-11-14T16:22:10Z</dcterms:modified>
</cp:coreProperties>
</file>