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ovisional\Documents\CONTABILIDAD\INFORMACION PARA ROSINA MARZO\"/>
    </mc:Choice>
  </mc:AlternateContent>
  <bookViews>
    <workbookView xWindow="0" yWindow="0" windowWidth="23040" windowHeight="9384" tabRatio="601" activeTab="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COLECT'!$B$1:$H$332</definedName>
    <definedName name="_xlnm.Print_Area" localSheetId="2">'EGRESOS CTA.  OPERT. 160'!$A$1:$I$63</definedName>
    <definedName name="_xlnm.Print_Area" localSheetId="1">'EGRESOS CTA. AUXILIAR 33001'!$B$1:$I$149</definedName>
    <definedName name="_xlnm.Print_Area" localSheetId="4">'EGRESOS CTA. FONDOCYT'!$A$1:$J$39</definedName>
    <definedName name="_xlnm.Print_Area" localSheetId="3">'EGRESOS CTA. NOMINA'!$A$1:$J$52</definedName>
    <definedName name="_xlnm.Print_Area" localSheetId="0">'INGRESOS CUENTA COLECT'!$A$1:$G$303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H23" i="7" l="1"/>
  <c r="J15" i="7"/>
  <c r="J14" i="6"/>
  <c r="I11" i="5"/>
  <c r="I12" i="4"/>
  <c r="F293" i="1"/>
  <c r="E293" i="1"/>
  <c r="G14" i="1"/>
  <c r="H55" i="5" l="1"/>
  <c r="G55" i="5"/>
  <c r="I13" i="5" l="1"/>
  <c r="I14" i="5" l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/>
  <c r="J55" i="5" s="1"/>
  <c r="H139" i="4"/>
  <c r="I23" i="7" l="1"/>
  <c r="J23" i="7" s="1"/>
  <c r="K23" i="7" s="1"/>
  <c r="H45" i="6" l="1"/>
  <c r="G139" i="4" l="1"/>
  <c r="I45" i="6" l="1"/>
  <c r="J17" i="7" l="1"/>
  <c r="J18" i="7" s="1"/>
  <c r="J19" i="7" s="1"/>
  <c r="J20" i="7" s="1"/>
  <c r="J21" i="7" s="1"/>
  <c r="J22" i="7" s="1"/>
  <c r="J16" i="6"/>
  <c r="E17" i="1"/>
  <c r="J45" i="6" l="1"/>
  <c r="K45" i="6" s="1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I14" i="4" l="1"/>
  <c r="I139" i="4" l="1"/>
  <c r="J139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G17" i="1" l="1"/>
  <c r="G293" i="1" s="1"/>
  <c r="H293" i="1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</calcChain>
</file>

<file path=xl/sharedStrings.xml><?xml version="1.0" encoding="utf-8"?>
<sst xmlns="http://schemas.openxmlformats.org/spreadsheetml/2006/main" count="616" uniqueCount="171">
  <si>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</si>
  <si>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</si>
  <si>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</si>
  <si>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</si>
  <si>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</si>
  <si>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</si>
  <si>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</si>
  <si>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</si>
  <si>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</si>
  <si>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</si>
  <si>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</si>
  <si>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</si>
  <si>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</si>
  <si>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</si>
  <si>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</si>
  <si>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</si>
  <si>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</si>
  <si>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</si>
  <si>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</si>
  <si>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</si>
  <si>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</si>
  <si>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</si>
  <si>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</si>
  <si>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</si>
  <si>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</si>
  <si>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</si>
  <si>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</si>
  <si>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</si>
  <si>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</si>
  <si>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</si>
  <si>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</si>
  <si>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</si>
  <si>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</si>
  <si>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</si>
  <si>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</si>
  <si>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</si>
  <si>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</si>
  <si>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</si>
  <si>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</si>
  <si>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</si>
  <si>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</si>
  <si>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</si>
  <si>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</si>
  <si>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</si>
  <si>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DEPOSITO VIA TRANSF. ARS CMD</t>
  </si>
  <si>
    <t>RETENCION 0.30% POR TRASF. VIA LIBRAMIENTOS A PROVEERDORES</t>
  </si>
  <si>
    <t>NULO</t>
  </si>
  <si>
    <t>DEPOSITO VIA TRANSF. ARS SEMMA</t>
  </si>
  <si>
    <t xml:space="preserve"> ______________________</t>
  </si>
  <si>
    <t>ALTICE DOMINICANA, S.A.</t>
  </si>
  <si>
    <t>DEPOSITO VIA TRANSF., RED ONCOLOGICA DOMINICANA INTEGRAL ,(RODI) CICLOTRÓN  (TIERGAU)</t>
  </si>
  <si>
    <t>NOTA DEBITO POR COBRO TARJETA CREDITO AMERICAN EXPRESS</t>
  </si>
  <si>
    <t>DEPOSITO VIA TRANSF. ARS FUTURO</t>
  </si>
  <si>
    <t>HUMANO SEGUROS, S.A.</t>
  </si>
  <si>
    <t>MAPFRE SALUD ARS, S.A.</t>
  </si>
  <si>
    <t>SEGURO NACIONAL DE SALUD (SENASA)</t>
  </si>
  <si>
    <t>ISLA DOMINICANA DE PETROLEO CORPORATION</t>
  </si>
  <si>
    <t>MILDRED VIRGINIA CASTILLO RIERA</t>
  </si>
  <si>
    <t>TRANSF. DESDE CUENTA 3000 A LA CTA. 160 OPERATIVA POR REPOSICION GASTOS MENORES.</t>
  </si>
  <si>
    <t>DEPOSITO VIA TRANSF. ARS RESERVAS</t>
  </si>
  <si>
    <t>SEGUROS SURA, S.A.</t>
  </si>
  <si>
    <t>AGRO-GLOBAL EXPORT E IMPORT SRL</t>
  </si>
  <si>
    <t>INVERSIONES ND &amp; ASOCIADOS, S.R.L.</t>
  </si>
  <si>
    <t>GRUPO FARMACEUTICO CAR-M,  S. R. L.</t>
  </si>
  <si>
    <t>MP PATHOLOGY</t>
  </si>
  <si>
    <t xml:space="preserve">    Aprobabdo Por:</t>
  </si>
  <si>
    <t xml:space="preserve">      </t>
  </si>
  <si>
    <t>Del 01 Al 31 De Marzo 2024</t>
  </si>
  <si>
    <t>NOTA DEBITO POR COBRO TARJETA CREDITO FEBRERO 2024</t>
  </si>
  <si>
    <t xml:space="preserve">DEPOSITO VIA TRANSF. ARS SENASA </t>
  </si>
  <si>
    <t>DEPOSITO VIA CHEQUE ARS   APS</t>
  </si>
  <si>
    <t>Deposito Cheque  #002270  Asoc. Mujeres Solidarias (AMSI) Donacion a la Sra. Ana  Iris Rodriguez Morla,  por el monto de RD$ 6,870.20</t>
  </si>
  <si>
    <t>DEPOSITO VIA CHEQUE ARS  CMD</t>
  </si>
  <si>
    <t xml:space="preserve">Deposito Cheque  #002268  Asoc. Mujeres Solidarias (AMSI) Donacion a la Sra. Marilyn  Guzman Moronta,  para procesos medicos por el monto de RD$ 7,560.00 </t>
  </si>
  <si>
    <t>DP VIA TRANSFERENCIA FUNDAC. AMIGOS CONTRA EL CANCER INFANTIL, PAGO DE LOS  PACIENTES AMELIA DE JESUS BAEZ PEÑA  / CS-000045984-24 $10,000.00; EDERLIN ANGELICA JIMENEZ ROSARIO / CS-000047407-24 $15,515.00; MONTO TOTAL DE  RD$25,515.00</t>
  </si>
  <si>
    <t xml:space="preserve">DEPOSITO VIA CHEQUE ARS   HUMANO SEGUROS </t>
  </si>
  <si>
    <t xml:space="preserve">DEPOSITO VIA CHEQUE ARS  PRIMERA DE HUMANO </t>
  </si>
  <si>
    <t>COMISION TARJETA DE CREDITO CARDNET</t>
  </si>
  <si>
    <t>Dp via transferencia ,Sra  Ivelisse Beltré Beltré - Record #2024/1983 -  Saldo factura, 3725-24 -  por el monto RD$750.00</t>
  </si>
  <si>
    <t>Deposito Cheque  #004398  Aldeas Infantiles SOS, Rep. Dom.  Donacion a la infante IVELOZ SAUL,  abono a factura para hospitalizacion recor #2023/14880 , por el monto de RD$ 40,000.00</t>
  </si>
  <si>
    <t>Dp via transferencia  ANA MERCEDES TEJEDA  para NMUNOHISTOQUIMICA , por el monto RD$1,920.00</t>
  </si>
  <si>
    <t>DEPOSITO VIA TRANSF. ARS UNIVERSAL</t>
  </si>
  <si>
    <t>Deposito Via cheque  # 031666 Liga Dominicana Contra El Cancer, Pago de factura 4973 por el monto de  RD$262,372.24 Y 9837 monto RD$1,922.96    haciendo un total de RD$264,295.20</t>
  </si>
  <si>
    <t>DEPOSITO VIA CHEQUE ARS MONUMENTAL</t>
  </si>
  <si>
    <t xml:space="preserve">DEPOSITO CK.  SOLEO FOOD SERVICES SRL PAGO  RENTA CAFETERIA   </t>
  </si>
  <si>
    <t>DEPOSITO VIA CHEQUE ARS GMA</t>
  </si>
  <si>
    <t>DEPOSITO VIA CHEQUE ARS SIMAG</t>
  </si>
  <si>
    <t>COMPAÑÍA DOMINICANA DE TELEFONOS</t>
  </si>
  <si>
    <t>ALIANZA INNOVADORA DE SERVICIOS AMBIENTALES,  S. R. L.</t>
  </si>
  <si>
    <t>CORPORACION DEL ACUEDUCTO Y ALCANTARILLADO DE SANTO DOMINGO, CAASD</t>
  </si>
  <si>
    <t>CENTRO DE MEDICINA PALIATIVA DRA. GLORIA CASTILLO, E.I.R.L</t>
  </si>
  <si>
    <t>RADIONCOL SERVICIOS MEDICOS, S. R. L.</t>
  </si>
  <si>
    <t>KYODOM DOCUMENT SOLUTIONS</t>
  </si>
  <si>
    <t>AYUNTAMIENTO DISTRITO NACIONAL (ADN)</t>
  </si>
  <si>
    <t>PROPANO Y DERIVADOS, S. A.</t>
  </si>
  <si>
    <t>YONA YONEL DIESEL, S.R.L.</t>
  </si>
  <si>
    <t>DSETA GROUP, S.R.L.</t>
  </si>
  <si>
    <t>D´ANALI, S.R.L.</t>
  </si>
  <si>
    <t>CICLOLAB DOMINICANA SAS</t>
  </si>
  <si>
    <t>DIMEDOM EE DIAGNOSTICOS MEDICOS DOMINICANOS, S.R.L.</t>
  </si>
  <si>
    <t>SUPLI TODO DE PAULA MATOS, SRL</t>
  </si>
  <si>
    <t>CARIBBEAN INTEGRATED SOLUTIONS, S.R.L.</t>
  </si>
  <si>
    <t>IMPORTADORA COAV, S.R.L.</t>
  </si>
  <si>
    <t>SISTEMA DE GASES MEDICINALES Y VACIO</t>
  </si>
  <si>
    <t>MAIKOL JOSE DE LA ROSA RAMIREZ</t>
  </si>
  <si>
    <t>MINERVINO, S.R.L.</t>
  </si>
  <si>
    <t>PROVEDEX DR, S.R.L.</t>
  </si>
  <si>
    <t>SUNALU, SRL</t>
  </si>
  <si>
    <t>UVRO SOLUCIONES EMPRESARIALES</t>
  </si>
  <si>
    <t>AGRO SOLUCIONES MARTE, AGROSEMA, S.R.L.</t>
  </si>
  <si>
    <t>AGUA PLANETA AZUL, S.A.</t>
  </si>
  <si>
    <t>SERVICIOS E INSTALACIONES MR&amp;E, S.R.L.</t>
  </si>
  <si>
    <t>DOCTORES MALLEN GUERRA, S. A.</t>
  </si>
  <si>
    <t>AMIPHARMA DOMINICANA, S. R. L.</t>
  </si>
  <si>
    <t>NOMINA PERSONAL CARÁCTER EVENTUAL  EXTRANJEROS MARZO  202 FP</t>
  </si>
  <si>
    <t>NOMINA PERSONAL CARÁCTER EVENTUAL   MARZO 2024 FP</t>
  </si>
  <si>
    <t>NOMINA ADICIONAL  PERSONAL CARÁCTER TEMPORAL  MARZO  2024 FP</t>
  </si>
  <si>
    <t>NOMINA PERSONAL CARÁCTER SUPLENCIA  MARZO 2024 FP</t>
  </si>
  <si>
    <t>Del 01 Al 31 De  Marzo 2024</t>
  </si>
  <si>
    <t>0027-2024</t>
  </si>
  <si>
    <t>0028-2024</t>
  </si>
  <si>
    <t>REFERENCIA LABORATORIO CLINICO, S. A.</t>
  </si>
  <si>
    <t>0029-2024</t>
  </si>
  <si>
    <t>NOMINA VIATICOS CIMEN PET-CET</t>
  </si>
  <si>
    <t>0024-2024</t>
  </si>
  <si>
    <t>IBA LIFESCIENCES GMBH</t>
  </si>
  <si>
    <t>0030-2024</t>
  </si>
  <si>
    <t>AGROGLOBAL EXPORT E IMPORT, S.R.L.</t>
  </si>
  <si>
    <t>0031-2024</t>
  </si>
  <si>
    <t>ATHILL &amp; MARTINEZ, S. A.</t>
  </si>
  <si>
    <t>0032-2024</t>
  </si>
  <si>
    <t>INVERSIONES YANG, S.R.L.</t>
  </si>
  <si>
    <t>0033-2024</t>
  </si>
  <si>
    <t>INVERSIONES ND &amp; ASOCIADOS, S.R.L</t>
  </si>
  <si>
    <t>0034-2024</t>
  </si>
  <si>
    <t>0035-2024</t>
  </si>
  <si>
    <t>ELLY ALTAGRACIA SOSA CRUZ</t>
  </si>
  <si>
    <t>LIDIA MARIA FELICIANO BELTRE</t>
  </si>
  <si>
    <t>YADIRA PAREDES SANTOS</t>
  </si>
  <si>
    <t>RAMON ISMAEL MONEGRO ARIAS</t>
  </si>
  <si>
    <t>MARIA ANGELA MARTE</t>
  </si>
  <si>
    <t>ALTAGRACIA RAMONA BAEZ DE LOS SANTOS</t>
  </si>
  <si>
    <t>JUANA MARINA PEGUERO TEJEDA DE ARIAS</t>
  </si>
  <si>
    <t>BALVINA PINEDA</t>
  </si>
  <si>
    <t>GUADALUPE MARTINEZ SANTOS</t>
  </si>
  <si>
    <t>0036-2024</t>
  </si>
  <si>
    <t>0037-2024</t>
  </si>
  <si>
    <t>AGUA CRYSTAL, S. A.</t>
  </si>
  <si>
    <t xml:space="preserve">  COMISION POR PAGO AL INSTANTE IBA LIFESCIENCES GMBH  0024-2024
 </t>
  </si>
  <si>
    <t>2289</t>
  </si>
  <si>
    <t>GRUPO CAROL, S.A.S</t>
  </si>
  <si>
    <t>ALEJANDRO DARIO POLONIA NUÑEZ</t>
  </si>
  <si>
    <t xml:space="preserve">  COMISION POR PAGO AL INSTANTE AMIPHARMA DOMINICANA, S. R. L.  0036-2024
 </t>
  </si>
  <si>
    <t>0038-2024</t>
  </si>
  <si>
    <t>29/02/2029</t>
  </si>
  <si>
    <t>DEPOSITO VIA TRANSF. MINISTERIO DE SALUD PUBLICA</t>
  </si>
  <si>
    <t>PHARMACEUTICAL TECHNOLOGY, S. A.</t>
  </si>
  <si>
    <t>SEVEN PHARMA D.R, S.R.L.</t>
  </si>
  <si>
    <t>VANGUARDIA SALUD, S.R.L.</t>
  </si>
  <si>
    <t>NOMINA COMPENSACION MIILITAR MARZO 2024, FONDO GENERAL</t>
  </si>
  <si>
    <t>NOMINA COMPENSACION ESPECIAL MARZO  2024 FONDO GENERAL</t>
  </si>
  <si>
    <t>NOMINA  PERSONAL CARÁCTER TEMPORAL (CICLOTRON)  MARZO  2024 FONDO GENERAL</t>
  </si>
  <si>
    <t>NOMINA  PERSONAL CARÁCTER TEMPORAL MARZO  2024 FONDO GENERAL</t>
  </si>
  <si>
    <t>NOMINA  PERSONAL CARÁCTER FIJO   MARZO  2024 FONDO GENERAL</t>
  </si>
  <si>
    <t>ASIGNACION PRESUPUESTARIA PARA PAGO MEDICAMENTOS</t>
  </si>
  <si>
    <t>DEVOLUCION FONDOS POR SUBSIDIOS DE ENFERMEDAD COMUN CORRESPONDIENTE AL MES DE MARZO 2024</t>
  </si>
  <si>
    <t>0039-2024</t>
  </si>
  <si>
    <t xml:space="preserve">DEPOSITO VIA TRANSFERENCIA, MINISTERIO EDUCACION SUPERIOR, CUARTO DESEMBOLSO  PROYECTO DE INVESTIGACION </t>
  </si>
  <si>
    <t>OFICINA DE COORDINACION PRESIDENCIAL</t>
  </si>
  <si>
    <t>Lcda.Enis Sodeida  De Oleo</t>
  </si>
  <si>
    <t>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</si>
</sst>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_-;\-* #,##0.00_-;_-* &quot;-&quot;??_-;_-@_-"/>
    <numFmt numFmtId="166" formatCode="dd/mm/yyyy;@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4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6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6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6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6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6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6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6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6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6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6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6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6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6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6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6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6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6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6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3" fillId="0" borderId="35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43" fontId="23" fillId="0" borderId="0" xfId="1" applyFont="1" applyFill="1" applyBorder="1"/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66" fontId="12" fillId="0" borderId="9" xfId="0" applyNumberFormat="1" applyFont="1" applyFill="1" applyBorder="1" applyAlignment="1">
      <alignment horizontal="left" vertical="center" wrapText="1"/>
    </xf>
    <xf numFmtId="43" fontId="23" fillId="0" borderId="28" xfId="4" applyFont="1" applyFill="1" applyBorder="1" applyAlignment="1">
      <alignment vertical="center"/>
    </xf>
    <xf numFmtId="43" fontId="23" fillId="0" borderId="0" xfId="4" applyFont="1" applyFill="1" applyBorder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0" fontId="23" fillId="0" borderId="11" xfId="0" applyFont="1" applyFill="1" applyBorder="1" applyAlignment="1">
      <alignment vertical="center" wrapText="1"/>
    </xf>
    <xf numFmtId="4" fontId="24" fillId="4" borderId="37" xfId="0" applyNumberFormat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201</xdr:row>
      <xdr:rowOff>28575</xdr:rowOff>
    </xdr:from>
    <xdr:to>
      <xdr:col>7</xdr:col>
      <xdr:colOff>895350</xdr:colOff>
      <xdr:row>211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102</xdr:row>
      <xdr:rowOff>47625</xdr:rowOff>
    </xdr:from>
    <xdr:to>
      <xdr:col>8</xdr:col>
      <xdr:colOff>833799</xdr:colOff>
      <xdr:row>113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103</xdr:row>
      <xdr:rowOff>38100</xdr:rowOff>
    </xdr:from>
    <xdr:to>
      <xdr:col>8</xdr:col>
      <xdr:colOff>948099</xdr:colOff>
      <xdr:row>114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104</xdr:row>
      <xdr:rowOff>38100</xdr:rowOff>
    </xdr:from>
    <xdr:to>
      <xdr:col>8</xdr:col>
      <xdr:colOff>948099</xdr:colOff>
      <xdr:row>115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105</xdr:row>
      <xdr:rowOff>28575</xdr:rowOff>
    </xdr:from>
    <xdr:to>
      <xdr:col>8</xdr:col>
      <xdr:colOff>948099</xdr:colOff>
      <xdr:row>116</xdr:row>
      <xdr:rowOff>38102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1591875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4/LIBRO%20BANCO%2031%20DIC%2023%20-24%20(Autoguardado)%20(Reparado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6444">
          <cell r="G6444">
            <v>8831540.6776998453</v>
          </cell>
        </row>
        <row r="6745">
          <cell r="G6745">
            <v>15457261.457699867</v>
          </cell>
        </row>
      </sheetData>
      <sheetData sheetId="1"/>
      <sheetData sheetId="2">
        <row r="4311">
          <cell r="J4311">
            <v>-15479284.64299994</v>
          </cell>
        </row>
        <row r="4434">
          <cell r="J4434">
            <v>-29319949.872199927</v>
          </cell>
        </row>
      </sheetData>
      <sheetData sheetId="3">
        <row r="1020">
          <cell r="J1020">
            <v>1323424.8623000095</v>
          </cell>
        </row>
        <row r="1059">
          <cell r="J1059">
            <v>535994.70130000962</v>
          </cell>
        </row>
      </sheetData>
      <sheetData sheetId="4"/>
      <sheetData sheetId="5">
        <row r="1004">
          <cell r="G1004">
            <v>385088.83399995416</v>
          </cell>
        </row>
        <row r="1030">
          <cell r="G1030">
            <v>590430.19399995951</v>
          </cell>
        </row>
      </sheetData>
      <sheetData sheetId="6">
        <row r="75">
          <cell r="J75">
            <v>94071.429999999746</v>
          </cell>
        </row>
        <row r="79">
          <cell r="J79">
            <v>1823585.3199999998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32"/>
  <sheetViews>
    <sheetView topLeftCell="B285" zoomScale="80" zoomScaleNormal="80" zoomScaleSheetLayoutView="50" workbookViewId="0">
      <selection activeCell="E299" sqref="E298:E300"/>
    </sheetView>
  </sheetViews>
  <sheetFormatPr baseColWidth="10" defaultColWidth="9.109375" defaultRowHeight="13.2" x14ac:dyDescent="0.25"/>
  <cols>
    <col min="1" max="1" width="16.33203125" style="1" hidden="1" customWidth="1"/>
    <col min="2" max="2" width="16.88671875" style="1" customWidth="1"/>
    <col min="3" max="3" width="12.5546875" style="1" hidden="1" customWidth="1"/>
    <col min="4" max="4" width="79.6640625" style="1" customWidth="1"/>
    <col min="5" max="5" width="33.88671875" style="1" customWidth="1"/>
    <col min="6" max="6" width="31" style="198" customWidth="1"/>
    <col min="7" max="7" width="27.5546875" style="1" customWidth="1"/>
    <col min="8" max="8" width="19.33203125" style="11" bestFit="1" customWidth="1"/>
    <col min="9" max="9" width="15.33203125" style="11" bestFit="1" customWidth="1"/>
    <col min="10" max="11" width="9.109375" style="11"/>
    <col min="12" max="16384" width="9.109375" style="1"/>
  </cols>
  <sheetData>
    <row r="1" spans="1:14" s="11" customFormat="1" ht="15" customHeight="1" x14ac:dyDescent="0.25">
      <c r="F1" s="186"/>
    </row>
    <row r="2" spans="1:14" s="11" customFormat="1" x14ac:dyDescent="0.25">
      <c r="F2" s="186"/>
    </row>
    <row r="3" spans="1:14" s="14" customFormat="1" ht="12" customHeight="1" x14ac:dyDescent="0.25">
      <c r="F3" s="187"/>
    </row>
    <row r="4" spans="1:14" s="15" customFormat="1" ht="18" customHeight="1" x14ac:dyDescent="0.3">
      <c r="A4" s="16"/>
      <c r="B4" s="12"/>
      <c r="C4" s="16"/>
      <c r="D4" s="16"/>
      <c r="E4" s="16"/>
      <c r="F4" s="188"/>
      <c r="G4" s="16"/>
      <c r="H4" s="16"/>
      <c r="I4" s="16"/>
    </row>
    <row r="5" spans="1:14" s="13" customFormat="1" ht="17.399999999999999" x14ac:dyDescent="0.25">
      <c r="A5" s="214"/>
      <c r="B5" s="214"/>
      <c r="C5" s="214"/>
      <c r="D5" s="214"/>
      <c r="E5" s="214"/>
      <c r="F5" s="214"/>
      <c r="G5" s="214"/>
    </row>
    <row r="6" spans="1:14" s="15" customFormat="1" ht="17.399999999999999" x14ac:dyDescent="0.3">
      <c r="A6" s="214" t="s">
        <v>10</v>
      </c>
      <c r="B6" s="214"/>
      <c r="C6" s="214"/>
      <c r="D6" s="214"/>
      <c r="E6" s="214"/>
      <c r="F6" s="214"/>
      <c r="G6" s="214"/>
      <c r="H6" s="16"/>
      <c r="I6" s="16"/>
    </row>
    <row r="7" spans="1:14" s="14" customFormat="1" ht="18" x14ac:dyDescent="0.25">
      <c r="A7" s="214" t="s">
        <v>15</v>
      </c>
      <c r="B7" s="214"/>
      <c r="C7" s="214"/>
      <c r="D7" s="214"/>
      <c r="E7" s="214"/>
      <c r="F7" s="214"/>
      <c r="G7" s="214"/>
    </row>
    <row r="8" spans="1:14" s="17" customFormat="1" ht="21" customHeight="1" x14ac:dyDescent="0.25">
      <c r="A8" s="220" t="s">
        <v>3</v>
      </c>
      <c r="B8" s="220"/>
      <c r="C8" s="220"/>
      <c r="D8" s="220"/>
      <c r="E8" s="220"/>
      <c r="F8" s="220"/>
      <c r="G8" s="220"/>
    </row>
    <row r="9" spans="1:14" s="14" customFormat="1" ht="18" x14ac:dyDescent="0.25">
      <c r="A9" s="221" t="s">
        <v>67</v>
      </c>
      <c r="B9" s="221"/>
      <c r="C9" s="221"/>
      <c r="D9" s="221"/>
      <c r="E9" s="221"/>
      <c r="F9" s="221"/>
      <c r="G9" s="221"/>
    </row>
    <row r="10" spans="1:14" s="14" customFormat="1" ht="18" x14ac:dyDescent="0.25">
      <c r="A10" s="15"/>
      <c r="B10" s="31"/>
      <c r="C10" s="31"/>
      <c r="D10" s="31"/>
      <c r="E10" s="31"/>
      <c r="F10" s="189"/>
      <c r="G10" s="15"/>
    </row>
    <row r="11" spans="1:14" s="14" customFormat="1" ht="18" x14ac:dyDescent="0.25">
      <c r="A11" s="15"/>
      <c r="B11" s="31"/>
      <c r="C11" s="31"/>
      <c r="D11" s="31"/>
      <c r="E11" s="31"/>
      <c r="F11" s="189"/>
      <c r="G11" s="15"/>
    </row>
    <row r="12" spans="1:14" s="11" customFormat="1" ht="19.5" customHeight="1" thickBot="1" x14ac:dyDescent="0.3">
      <c r="F12" s="186"/>
      <c r="N12" s="30"/>
    </row>
    <row r="13" spans="1:14" s="3" customFormat="1" ht="27.75" customHeight="1" thickTop="1" thickBot="1" x14ac:dyDescent="0.3">
      <c r="A13" s="217"/>
      <c r="B13" s="216" t="s">
        <v>14</v>
      </c>
      <c r="C13" s="216"/>
      <c r="D13" s="216"/>
      <c r="E13" s="216"/>
      <c r="F13" s="216"/>
      <c r="G13" s="216"/>
      <c r="H13" s="7"/>
      <c r="I13" s="7"/>
      <c r="J13" s="7"/>
      <c r="K13" s="7"/>
    </row>
    <row r="14" spans="1:14" s="3" customFormat="1" ht="27.75" customHeight="1" thickTop="1" thickBot="1" x14ac:dyDescent="0.3">
      <c r="A14" s="217"/>
      <c r="B14" s="215" t="s">
        <v>15</v>
      </c>
      <c r="C14" s="215"/>
      <c r="D14" s="215"/>
      <c r="E14" s="215"/>
      <c r="F14" s="215"/>
      <c r="G14" s="76">
        <f>+'[1]CTA. RECOLECTORA (010) y 3000'!$G$6444</f>
        <v>8831540.6776998453</v>
      </c>
      <c r="H14" s="7"/>
      <c r="I14" s="7"/>
      <c r="J14" s="7"/>
      <c r="K14" s="7"/>
    </row>
    <row r="15" spans="1:14" s="3" customFormat="1" ht="26.25" customHeight="1" thickTop="1" thickBot="1" x14ac:dyDescent="0.3">
      <c r="A15" s="217"/>
      <c r="B15" s="219"/>
      <c r="C15" s="219"/>
      <c r="D15" s="219"/>
      <c r="E15" s="219"/>
      <c r="F15" s="219"/>
      <c r="G15" s="76">
        <v>0</v>
      </c>
      <c r="H15" s="7"/>
      <c r="I15" s="7"/>
      <c r="J15" s="7"/>
      <c r="K15" s="7"/>
    </row>
    <row r="16" spans="1:14" s="3" customFormat="1" ht="34.5" customHeight="1" thickTop="1" thickBot="1" x14ac:dyDescent="0.3">
      <c r="A16" s="218"/>
      <c r="B16" s="62" t="s">
        <v>4</v>
      </c>
      <c r="C16" s="62" t="s">
        <v>5</v>
      </c>
      <c r="D16" s="62" t="s">
        <v>6</v>
      </c>
      <c r="E16" s="62" t="s">
        <v>0</v>
      </c>
      <c r="F16" s="76" t="s">
        <v>1</v>
      </c>
      <c r="G16" s="62" t="s">
        <v>2</v>
      </c>
      <c r="H16" s="7"/>
      <c r="I16" s="7"/>
      <c r="J16" s="7"/>
      <c r="K16" s="7"/>
    </row>
    <row r="17" spans="1:8" s="10" customFormat="1" ht="36.75" customHeight="1" thickTop="1" thickBot="1" x14ac:dyDescent="0.3">
      <c r="A17" s="42"/>
      <c r="B17" s="155"/>
      <c r="C17" s="156"/>
      <c r="D17" s="155">
        <v>45351</v>
      </c>
      <c r="E17" s="157">
        <f>'[2]CTA. RECOLECTORA (010)'!E6</f>
        <v>0</v>
      </c>
      <c r="F17" s="158">
        <v>0</v>
      </c>
      <c r="G17" s="159">
        <f>+G14</f>
        <v>8831540.6776998453</v>
      </c>
      <c r="H17" s="81"/>
    </row>
    <row r="18" spans="1:8" s="10" customFormat="1" ht="27" customHeight="1" thickTop="1" thickBot="1" x14ac:dyDescent="0.35">
      <c r="A18" s="43"/>
      <c r="B18" s="119">
        <v>45352</v>
      </c>
      <c r="C18" s="120"/>
      <c r="D18" s="121" t="s">
        <v>68</v>
      </c>
      <c r="E18" s="122"/>
      <c r="F18" s="190">
        <v>1353.13</v>
      </c>
      <c r="G18" s="123">
        <f>G17+E18-F18</f>
        <v>8830187.5476998445</v>
      </c>
    </row>
    <row r="19" spans="1:8" s="10" customFormat="1" ht="18" thickTop="1" thickBot="1" x14ac:dyDescent="0.35">
      <c r="A19" s="24"/>
      <c r="B19" s="124">
        <v>45352</v>
      </c>
      <c r="C19" s="125"/>
      <c r="D19" s="121" t="s">
        <v>39</v>
      </c>
      <c r="E19" s="122">
        <v>25865</v>
      </c>
      <c r="F19" s="191"/>
      <c r="G19" s="123">
        <f>G18+E19-F19</f>
        <v>8856052.5476998445</v>
      </c>
    </row>
    <row r="20" spans="1:8" s="7" customFormat="1" ht="18" thickTop="1" thickBot="1" x14ac:dyDescent="0.35">
      <c r="A20" s="24"/>
      <c r="B20" s="124">
        <v>45352</v>
      </c>
      <c r="C20" s="125"/>
      <c r="D20" s="121" t="s">
        <v>39</v>
      </c>
      <c r="E20" s="122">
        <v>8450</v>
      </c>
      <c r="F20" s="191"/>
      <c r="G20" s="123">
        <f t="shared" ref="G20:G83" si="0">G19+E20-F20</f>
        <v>8864502.5476998445</v>
      </c>
    </row>
    <row r="21" spans="1:8" s="7" customFormat="1" ht="18" thickTop="1" thickBot="1" x14ac:dyDescent="0.35">
      <c r="A21" s="24"/>
      <c r="B21" s="124">
        <v>45352</v>
      </c>
      <c r="C21" s="125"/>
      <c r="D21" s="121" t="s">
        <v>39</v>
      </c>
      <c r="E21" s="122">
        <v>4471</v>
      </c>
      <c r="F21" s="191"/>
      <c r="G21" s="123">
        <f t="shared" si="0"/>
        <v>8868973.5476998445</v>
      </c>
    </row>
    <row r="22" spans="1:8" s="7" customFormat="1" ht="18" thickTop="1" thickBot="1" x14ac:dyDescent="0.35">
      <c r="A22" s="24"/>
      <c r="B22" s="124">
        <v>45352</v>
      </c>
      <c r="C22" s="125"/>
      <c r="D22" s="121" t="s">
        <v>39</v>
      </c>
      <c r="E22" s="122">
        <v>28171</v>
      </c>
      <c r="F22" s="191"/>
      <c r="G22" s="123">
        <f t="shared" si="0"/>
        <v>8897144.5476998445</v>
      </c>
    </row>
    <row r="23" spans="1:8" s="7" customFormat="1" ht="18" thickTop="1" thickBot="1" x14ac:dyDescent="0.35">
      <c r="A23" s="24"/>
      <c r="B23" s="124">
        <v>45352</v>
      </c>
      <c r="C23" s="125"/>
      <c r="D23" s="121" t="s">
        <v>39</v>
      </c>
      <c r="E23" s="122">
        <v>2420</v>
      </c>
      <c r="F23" s="191"/>
      <c r="G23" s="123">
        <f t="shared" si="0"/>
        <v>8899564.5476998445</v>
      </c>
    </row>
    <row r="24" spans="1:8" s="7" customFormat="1" ht="18" thickTop="1" thickBot="1" x14ac:dyDescent="0.35">
      <c r="A24" s="24"/>
      <c r="B24" s="124">
        <v>45352</v>
      </c>
      <c r="C24" s="125"/>
      <c r="D24" s="121" t="s">
        <v>39</v>
      </c>
      <c r="E24" s="122">
        <v>8120</v>
      </c>
      <c r="F24" s="191"/>
      <c r="G24" s="123">
        <f t="shared" si="0"/>
        <v>8907684.5476998445</v>
      </c>
    </row>
    <row r="25" spans="1:8" s="7" customFormat="1" ht="18" thickTop="1" thickBot="1" x14ac:dyDescent="0.35">
      <c r="A25" s="24"/>
      <c r="B25" s="124">
        <v>45352</v>
      </c>
      <c r="C25" s="125"/>
      <c r="D25" s="121" t="s">
        <v>39</v>
      </c>
      <c r="E25" s="122">
        <v>24200</v>
      </c>
      <c r="F25" s="191"/>
      <c r="G25" s="123">
        <f t="shared" si="0"/>
        <v>8931884.5476998445</v>
      </c>
    </row>
    <row r="26" spans="1:8" s="7" customFormat="1" ht="18" customHeight="1" thickTop="1" thickBot="1" x14ac:dyDescent="0.35">
      <c r="A26" s="24"/>
      <c r="B26" s="124">
        <v>45352</v>
      </c>
      <c r="C26" s="125"/>
      <c r="D26" s="121" t="s">
        <v>39</v>
      </c>
      <c r="E26" s="122">
        <v>4000</v>
      </c>
      <c r="F26" s="191"/>
      <c r="G26" s="123">
        <f t="shared" si="0"/>
        <v>8935884.5476998445</v>
      </c>
    </row>
    <row r="27" spans="1:8" s="7" customFormat="1" ht="18" thickTop="1" thickBot="1" x14ac:dyDescent="0.35">
      <c r="A27" s="24"/>
      <c r="B27" s="124">
        <v>45352</v>
      </c>
      <c r="C27" s="125"/>
      <c r="D27" s="121" t="s">
        <v>28</v>
      </c>
      <c r="E27" s="122">
        <v>32356.09</v>
      </c>
      <c r="F27" s="191">
        <v>847.03</v>
      </c>
      <c r="G27" s="123">
        <f t="shared" si="0"/>
        <v>8967393.607699845</v>
      </c>
    </row>
    <row r="28" spans="1:8" s="7" customFormat="1" ht="17.25" customHeight="1" thickTop="1" thickBot="1" x14ac:dyDescent="0.35">
      <c r="A28" s="24"/>
      <c r="B28" s="124">
        <v>45352</v>
      </c>
      <c r="C28" s="125"/>
      <c r="D28" s="121" t="s">
        <v>69</v>
      </c>
      <c r="E28" s="122">
        <v>727579.66</v>
      </c>
      <c r="F28" s="191"/>
      <c r="G28" s="123">
        <f t="shared" si="0"/>
        <v>9694973.2676998451</v>
      </c>
    </row>
    <row r="29" spans="1:8" s="7" customFormat="1" ht="24.75" customHeight="1" thickTop="1" thickBot="1" x14ac:dyDescent="0.35">
      <c r="A29" s="24"/>
      <c r="B29" s="124">
        <v>45352</v>
      </c>
      <c r="C29" s="125"/>
      <c r="D29" s="121" t="s">
        <v>69</v>
      </c>
      <c r="E29" s="122">
        <v>205151.89</v>
      </c>
      <c r="F29" s="191"/>
      <c r="G29" s="123">
        <f t="shared" si="0"/>
        <v>9900125.1576998457</v>
      </c>
    </row>
    <row r="30" spans="1:8" s="7" customFormat="1" ht="18" thickTop="1" thickBot="1" x14ac:dyDescent="0.35">
      <c r="A30" s="24"/>
      <c r="B30" s="124">
        <v>45352</v>
      </c>
      <c r="C30" s="125"/>
      <c r="D30" s="121" t="s">
        <v>69</v>
      </c>
      <c r="E30" s="122">
        <v>254833.01</v>
      </c>
      <c r="F30" s="191"/>
      <c r="G30" s="123">
        <f t="shared" si="0"/>
        <v>10154958.167699846</v>
      </c>
    </row>
    <row r="31" spans="1:8" s="7" customFormat="1" ht="18" thickTop="1" thickBot="1" x14ac:dyDescent="0.35">
      <c r="A31" s="24"/>
      <c r="B31" s="124">
        <v>45352</v>
      </c>
      <c r="C31" s="125"/>
      <c r="D31" s="121" t="s">
        <v>69</v>
      </c>
      <c r="E31" s="122">
        <v>301508.8</v>
      </c>
      <c r="F31" s="191"/>
      <c r="G31" s="123">
        <f t="shared" si="0"/>
        <v>10456466.967699846</v>
      </c>
    </row>
    <row r="32" spans="1:8" s="7" customFormat="1" ht="18" thickTop="1" thickBot="1" x14ac:dyDescent="0.35">
      <c r="A32" s="24"/>
      <c r="B32" s="124">
        <v>45352</v>
      </c>
      <c r="C32" s="125"/>
      <c r="D32" s="121" t="s">
        <v>69</v>
      </c>
      <c r="E32" s="122">
        <v>758785.6</v>
      </c>
      <c r="F32" s="191"/>
      <c r="G32" s="123">
        <f t="shared" si="0"/>
        <v>11215252.567699846</v>
      </c>
    </row>
    <row r="33" spans="1:9" s="7" customFormat="1" ht="35.25" customHeight="1" thickTop="1" thickBot="1" x14ac:dyDescent="0.35">
      <c r="A33" s="24"/>
      <c r="B33" s="124">
        <v>45352</v>
      </c>
      <c r="C33" s="125"/>
      <c r="D33" s="121" t="s">
        <v>69</v>
      </c>
      <c r="E33" s="122">
        <v>2470260.5</v>
      </c>
      <c r="F33" s="191"/>
      <c r="G33" s="123">
        <f t="shared" si="0"/>
        <v>13685513.067699846</v>
      </c>
    </row>
    <row r="34" spans="1:9" s="7" customFormat="1" ht="18" thickTop="1" thickBot="1" x14ac:dyDescent="0.35">
      <c r="A34" s="24"/>
      <c r="B34" s="124">
        <v>45352</v>
      </c>
      <c r="C34" s="125"/>
      <c r="D34" s="121" t="s">
        <v>22</v>
      </c>
      <c r="E34" s="122"/>
      <c r="F34" s="191">
        <v>286749.44</v>
      </c>
      <c r="G34" s="123">
        <f t="shared" si="0"/>
        <v>13398763.627699846</v>
      </c>
    </row>
    <row r="35" spans="1:9" s="7" customFormat="1" ht="18" thickTop="1" thickBot="1" x14ac:dyDescent="0.35">
      <c r="A35" s="24"/>
      <c r="B35" s="124">
        <v>45353</v>
      </c>
      <c r="C35" s="125"/>
      <c r="D35" s="121" t="s">
        <v>39</v>
      </c>
      <c r="E35" s="122">
        <v>4875</v>
      </c>
      <c r="F35" s="191"/>
      <c r="G35" s="123">
        <f t="shared" si="0"/>
        <v>13403638.627699846</v>
      </c>
    </row>
    <row r="36" spans="1:9" s="7" customFormat="1" ht="18" thickTop="1" thickBot="1" x14ac:dyDescent="0.35">
      <c r="A36" s="24"/>
      <c r="B36" s="124">
        <v>45353</v>
      </c>
      <c r="C36" s="125"/>
      <c r="D36" s="121" t="s">
        <v>28</v>
      </c>
      <c r="E36" s="122">
        <v>48700</v>
      </c>
      <c r="F36" s="191">
        <v>1324.64</v>
      </c>
      <c r="G36" s="123">
        <f t="shared" si="0"/>
        <v>13451013.987699846</v>
      </c>
    </row>
    <row r="37" spans="1:9" s="7" customFormat="1" ht="18" thickTop="1" thickBot="1" x14ac:dyDescent="0.35">
      <c r="A37" s="24"/>
      <c r="B37" s="124">
        <v>45354</v>
      </c>
      <c r="C37" s="125"/>
      <c r="D37" s="121" t="s">
        <v>39</v>
      </c>
      <c r="E37" s="122">
        <v>6000</v>
      </c>
      <c r="F37" s="191"/>
      <c r="G37" s="123">
        <f t="shared" si="0"/>
        <v>13457013.987699846</v>
      </c>
    </row>
    <row r="38" spans="1:9" s="7" customFormat="1" ht="15" customHeight="1" thickTop="1" thickBot="1" x14ac:dyDescent="0.35">
      <c r="A38" s="24"/>
      <c r="B38" s="124">
        <v>45355</v>
      </c>
      <c r="C38" s="125"/>
      <c r="D38" s="121" t="s">
        <v>39</v>
      </c>
      <c r="E38" s="122">
        <v>60247</v>
      </c>
      <c r="F38" s="191"/>
      <c r="G38" s="123">
        <f t="shared" si="0"/>
        <v>13517260.987699846</v>
      </c>
    </row>
    <row r="39" spans="1:9" s="7" customFormat="1" ht="18" thickTop="1" thickBot="1" x14ac:dyDescent="0.35">
      <c r="A39" s="24"/>
      <c r="B39" s="124">
        <v>45355</v>
      </c>
      <c r="C39" s="125"/>
      <c r="D39" s="121" t="s">
        <v>39</v>
      </c>
      <c r="E39" s="122">
        <v>53525</v>
      </c>
      <c r="F39" s="191"/>
      <c r="G39" s="123">
        <f t="shared" si="0"/>
        <v>13570785.987699846</v>
      </c>
    </row>
    <row r="40" spans="1:9" s="7" customFormat="1" ht="14.25" customHeight="1" thickTop="1" thickBot="1" x14ac:dyDescent="0.35">
      <c r="A40" s="24"/>
      <c r="B40" s="124">
        <v>45355</v>
      </c>
      <c r="C40" s="125"/>
      <c r="D40" s="121" t="s">
        <v>39</v>
      </c>
      <c r="E40" s="122">
        <v>20480</v>
      </c>
      <c r="F40" s="191"/>
      <c r="G40" s="123">
        <f t="shared" si="0"/>
        <v>13591265.987699846</v>
      </c>
    </row>
    <row r="41" spans="1:9" s="7" customFormat="1" ht="18" thickTop="1" thickBot="1" x14ac:dyDescent="0.35">
      <c r="A41" s="24"/>
      <c r="B41" s="124">
        <v>45355</v>
      </c>
      <c r="C41" s="125"/>
      <c r="D41" s="121" t="s">
        <v>39</v>
      </c>
      <c r="E41" s="122">
        <v>3500</v>
      </c>
      <c r="F41" s="191"/>
      <c r="G41" s="123">
        <f t="shared" si="0"/>
        <v>13594765.987699846</v>
      </c>
    </row>
    <row r="42" spans="1:9" s="7" customFormat="1" ht="18" customHeight="1" thickTop="1" thickBot="1" x14ac:dyDescent="0.35">
      <c r="A42" s="24"/>
      <c r="B42" s="124">
        <v>45355</v>
      </c>
      <c r="C42" s="125"/>
      <c r="D42" s="121" t="s">
        <v>39</v>
      </c>
      <c r="E42" s="122">
        <v>900</v>
      </c>
      <c r="F42" s="192"/>
      <c r="G42" s="123">
        <f t="shared" si="0"/>
        <v>13595665.987699846</v>
      </c>
    </row>
    <row r="43" spans="1:9" s="7" customFormat="1" ht="18" thickTop="1" thickBot="1" x14ac:dyDescent="0.35">
      <c r="A43" s="24"/>
      <c r="B43" s="124">
        <v>45355</v>
      </c>
      <c r="C43" s="125"/>
      <c r="D43" s="121" t="s">
        <v>39</v>
      </c>
      <c r="E43" s="122">
        <v>53602</v>
      </c>
      <c r="F43" s="191"/>
      <c r="G43" s="123">
        <f t="shared" si="0"/>
        <v>13649267.987699846</v>
      </c>
    </row>
    <row r="44" spans="1:9" s="7" customFormat="1" ht="18" thickTop="1" thickBot="1" x14ac:dyDescent="0.35">
      <c r="A44" s="24"/>
      <c r="B44" s="124">
        <v>45355</v>
      </c>
      <c r="C44" s="125"/>
      <c r="D44" s="121" t="s">
        <v>28</v>
      </c>
      <c r="E44" s="122">
        <v>12984.59</v>
      </c>
      <c r="F44" s="191">
        <v>347.14</v>
      </c>
      <c r="G44" s="123">
        <f t="shared" si="0"/>
        <v>13661905.437699845</v>
      </c>
    </row>
    <row r="45" spans="1:9" s="7" customFormat="1" ht="19.5" customHeight="1" thickTop="1" thickBot="1" x14ac:dyDescent="0.35">
      <c r="A45" s="24"/>
      <c r="B45" s="124">
        <v>45355</v>
      </c>
      <c r="C45" s="125"/>
      <c r="D45" s="121" t="s">
        <v>69</v>
      </c>
      <c r="E45" s="122">
        <v>366567.84</v>
      </c>
      <c r="F45" s="191"/>
      <c r="G45" s="123">
        <f t="shared" si="0"/>
        <v>14028473.277699845</v>
      </c>
    </row>
    <row r="46" spans="1:9" s="7" customFormat="1" ht="21" customHeight="1" thickTop="1" thickBot="1" x14ac:dyDescent="0.35">
      <c r="A46" s="24"/>
      <c r="B46" s="124">
        <v>45355</v>
      </c>
      <c r="C46" s="125"/>
      <c r="D46" s="139" t="s">
        <v>69</v>
      </c>
      <c r="E46" s="122">
        <v>195731.73</v>
      </c>
      <c r="F46" s="192"/>
      <c r="G46" s="123">
        <f t="shared" si="0"/>
        <v>14224205.007699845</v>
      </c>
      <c r="H46" s="201"/>
      <c r="I46" s="111"/>
    </row>
    <row r="47" spans="1:9" s="7" customFormat="1" ht="19.5" customHeight="1" thickTop="1" thickBot="1" x14ac:dyDescent="0.35">
      <c r="A47" s="24"/>
      <c r="B47" s="124">
        <v>45355</v>
      </c>
      <c r="C47" s="125"/>
      <c r="D47" s="121" t="s">
        <v>69</v>
      </c>
      <c r="E47" s="122">
        <v>1222382.1299999999</v>
      </c>
      <c r="F47" s="192"/>
      <c r="G47" s="123">
        <f t="shared" si="0"/>
        <v>15446587.137699846</v>
      </c>
    </row>
    <row r="48" spans="1:9" s="7" customFormat="1" ht="18" thickTop="1" thickBot="1" x14ac:dyDescent="0.35">
      <c r="A48" s="24"/>
      <c r="B48" s="124">
        <v>45355</v>
      </c>
      <c r="C48" s="125"/>
      <c r="D48" s="121" t="s">
        <v>69</v>
      </c>
      <c r="E48" s="122">
        <v>1577104.5</v>
      </c>
      <c r="F48" s="191"/>
      <c r="G48" s="123">
        <f t="shared" si="0"/>
        <v>17023691.637699846</v>
      </c>
    </row>
    <row r="49" spans="1:7" s="7" customFormat="1" ht="18" thickTop="1" thickBot="1" x14ac:dyDescent="0.35">
      <c r="A49" s="24"/>
      <c r="B49" s="124">
        <v>45355</v>
      </c>
      <c r="C49" s="125"/>
      <c r="D49" s="121" t="s">
        <v>69</v>
      </c>
      <c r="E49" s="122">
        <v>1083077.32</v>
      </c>
      <c r="F49" s="191"/>
      <c r="G49" s="123">
        <f t="shared" si="0"/>
        <v>18106768.957699846</v>
      </c>
    </row>
    <row r="50" spans="1:7" s="7" customFormat="1" ht="18" thickTop="1" thickBot="1" x14ac:dyDescent="0.35">
      <c r="A50" s="24"/>
      <c r="B50" s="124">
        <v>45355</v>
      </c>
      <c r="C50" s="125"/>
      <c r="D50" s="121" t="s">
        <v>69</v>
      </c>
      <c r="E50" s="122">
        <v>116807.6</v>
      </c>
      <c r="F50" s="191"/>
      <c r="G50" s="123">
        <f t="shared" si="0"/>
        <v>18223576.557699848</v>
      </c>
    </row>
    <row r="51" spans="1:7" s="7" customFormat="1" ht="18" thickTop="1" thickBot="1" x14ac:dyDescent="0.35">
      <c r="A51" s="24"/>
      <c r="B51" s="124">
        <v>45355</v>
      </c>
      <c r="C51" s="125"/>
      <c r="D51" s="121" t="s">
        <v>69</v>
      </c>
      <c r="E51" s="122">
        <v>638128.71</v>
      </c>
      <c r="F51" s="191"/>
      <c r="G51" s="123">
        <f t="shared" si="0"/>
        <v>18861705.267699849</v>
      </c>
    </row>
    <row r="52" spans="1:7" s="7" customFormat="1" ht="19.5" customHeight="1" thickTop="1" thickBot="1" x14ac:dyDescent="0.35">
      <c r="A52" s="24"/>
      <c r="B52" s="124">
        <v>45355</v>
      </c>
      <c r="C52" s="125"/>
      <c r="D52" s="121" t="s">
        <v>69</v>
      </c>
      <c r="E52" s="122">
        <v>1527674</v>
      </c>
      <c r="F52" s="191"/>
      <c r="G52" s="123">
        <f t="shared" si="0"/>
        <v>20389379.267699849</v>
      </c>
    </row>
    <row r="53" spans="1:7" s="7" customFormat="1" ht="18" thickTop="1" thickBot="1" x14ac:dyDescent="0.35">
      <c r="A53" s="24"/>
      <c r="B53" s="124">
        <v>45355</v>
      </c>
      <c r="C53" s="125"/>
      <c r="D53" s="121" t="s">
        <v>69</v>
      </c>
      <c r="E53" s="122">
        <v>2743306</v>
      </c>
      <c r="F53" s="191"/>
      <c r="G53" s="123">
        <f t="shared" si="0"/>
        <v>23132685.267699849</v>
      </c>
    </row>
    <row r="54" spans="1:7" s="7" customFormat="1" ht="20.25" customHeight="1" thickTop="1" thickBot="1" x14ac:dyDescent="0.35">
      <c r="A54" s="24"/>
      <c r="B54" s="124">
        <v>45355</v>
      </c>
      <c r="C54" s="125"/>
      <c r="D54" s="126" t="s">
        <v>69</v>
      </c>
      <c r="E54" s="122">
        <v>3386332.37</v>
      </c>
      <c r="F54" s="193"/>
      <c r="G54" s="123">
        <f t="shared" si="0"/>
        <v>26519017.63769985</v>
      </c>
    </row>
    <row r="55" spans="1:7" s="7" customFormat="1" ht="21" customHeight="1" thickTop="1" thickBot="1" x14ac:dyDescent="0.35">
      <c r="A55" s="24"/>
      <c r="B55" s="124">
        <v>45355</v>
      </c>
      <c r="C55" s="125"/>
      <c r="D55" s="121" t="s">
        <v>69</v>
      </c>
      <c r="E55" s="122">
        <v>424431</v>
      </c>
      <c r="F55" s="191"/>
      <c r="G55" s="123">
        <f t="shared" si="0"/>
        <v>26943448.63769985</v>
      </c>
    </row>
    <row r="56" spans="1:7" s="7" customFormat="1" ht="18" thickTop="1" thickBot="1" x14ac:dyDescent="0.35">
      <c r="A56" s="24"/>
      <c r="B56" s="124">
        <v>45355</v>
      </c>
      <c r="C56" s="125"/>
      <c r="D56" s="121" t="s">
        <v>69</v>
      </c>
      <c r="E56" s="122">
        <v>4687084.6900000004</v>
      </c>
      <c r="F56" s="191"/>
      <c r="G56" s="123">
        <f t="shared" si="0"/>
        <v>31630533.327699851</v>
      </c>
    </row>
    <row r="57" spans="1:7" s="7" customFormat="1" ht="18" thickTop="1" thickBot="1" x14ac:dyDescent="0.35">
      <c r="A57" s="24"/>
      <c r="B57" s="124">
        <v>45355</v>
      </c>
      <c r="C57" s="125"/>
      <c r="D57" s="121" t="s">
        <v>44</v>
      </c>
      <c r="E57" s="122">
        <v>85429.52</v>
      </c>
      <c r="F57" s="192"/>
      <c r="G57" s="123">
        <f t="shared" si="0"/>
        <v>31715962.847699851</v>
      </c>
    </row>
    <row r="58" spans="1:7" s="7" customFormat="1" ht="18" thickTop="1" thickBot="1" x14ac:dyDescent="0.35">
      <c r="A58" s="24"/>
      <c r="B58" s="124">
        <v>45355</v>
      </c>
      <c r="C58" s="125"/>
      <c r="D58" s="121" t="s">
        <v>22</v>
      </c>
      <c r="E58" s="122"/>
      <c r="F58" s="191">
        <v>1880878.11</v>
      </c>
      <c r="G58" s="123">
        <f t="shared" si="0"/>
        <v>29835084.737699851</v>
      </c>
    </row>
    <row r="59" spans="1:7" s="7" customFormat="1" ht="25.5" customHeight="1" thickTop="1" thickBot="1" x14ac:dyDescent="0.35">
      <c r="A59" s="24"/>
      <c r="B59" s="124">
        <v>45356</v>
      </c>
      <c r="C59" s="125"/>
      <c r="D59" s="121" t="s">
        <v>39</v>
      </c>
      <c r="E59" s="122">
        <v>48067</v>
      </c>
      <c r="F59" s="191"/>
      <c r="G59" s="123">
        <f t="shared" si="0"/>
        <v>29883151.737699851</v>
      </c>
    </row>
    <row r="60" spans="1:7" s="7" customFormat="1" ht="18" thickTop="1" thickBot="1" x14ac:dyDescent="0.35">
      <c r="A60" s="24"/>
      <c r="B60" s="124">
        <v>45356</v>
      </c>
      <c r="C60" s="125"/>
      <c r="D60" s="121" t="s">
        <v>39</v>
      </c>
      <c r="E60" s="122">
        <v>10300</v>
      </c>
      <c r="F60" s="191"/>
      <c r="G60" s="123">
        <f t="shared" si="0"/>
        <v>29893451.737699851</v>
      </c>
    </row>
    <row r="61" spans="1:7" s="7" customFormat="1" ht="18" thickTop="1" thickBot="1" x14ac:dyDescent="0.35">
      <c r="A61" s="24"/>
      <c r="B61" s="124">
        <v>45356</v>
      </c>
      <c r="C61" s="125"/>
      <c r="D61" s="121" t="s">
        <v>39</v>
      </c>
      <c r="E61" s="122">
        <v>3200</v>
      </c>
      <c r="F61" s="191"/>
      <c r="G61" s="123">
        <f t="shared" si="0"/>
        <v>29896651.737699851</v>
      </c>
    </row>
    <row r="62" spans="1:7" s="7" customFormat="1" ht="18" thickTop="1" thickBot="1" x14ac:dyDescent="0.35">
      <c r="A62" s="24"/>
      <c r="B62" s="124">
        <v>45356</v>
      </c>
      <c r="C62" s="125"/>
      <c r="D62" s="121" t="s">
        <v>39</v>
      </c>
      <c r="E62" s="122">
        <v>28883</v>
      </c>
      <c r="F62" s="191"/>
      <c r="G62" s="123">
        <f t="shared" si="0"/>
        <v>29925534.737699851</v>
      </c>
    </row>
    <row r="63" spans="1:7" s="7" customFormat="1" ht="19.5" customHeight="1" thickTop="1" thickBot="1" x14ac:dyDescent="0.35">
      <c r="A63" s="24"/>
      <c r="B63" s="124">
        <v>45356</v>
      </c>
      <c r="C63" s="125"/>
      <c r="D63" s="121" t="s">
        <v>39</v>
      </c>
      <c r="E63" s="122">
        <v>7175</v>
      </c>
      <c r="F63" s="191"/>
      <c r="G63" s="123">
        <f t="shared" si="0"/>
        <v>29932709.737699851</v>
      </c>
    </row>
    <row r="64" spans="1:7" s="7" customFormat="1" ht="18" thickTop="1" thickBot="1" x14ac:dyDescent="0.35">
      <c r="A64" s="24"/>
      <c r="B64" s="124">
        <v>45356</v>
      </c>
      <c r="C64" s="125"/>
      <c r="D64" s="126" t="s">
        <v>39</v>
      </c>
      <c r="E64" s="122">
        <v>49205</v>
      </c>
      <c r="F64" s="193"/>
      <c r="G64" s="123">
        <f t="shared" si="0"/>
        <v>29981914.737699851</v>
      </c>
    </row>
    <row r="65" spans="1:7" s="7" customFormat="1" ht="18" thickTop="1" thickBot="1" x14ac:dyDescent="0.35">
      <c r="A65" s="24"/>
      <c r="B65" s="124">
        <v>45356</v>
      </c>
      <c r="C65" s="125"/>
      <c r="D65" s="121" t="s">
        <v>39</v>
      </c>
      <c r="E65" s="122">
        <v>9000</v>
      </c>
      <c r="F65" s="191"/>
      <c r="G65" s="123">
        <f t="shared" si="0"/>
        <v>29990914.737699851</v>
      </c>
    </row>
    <row r="66" spans="1:7" s="7" customFormat="1" ht="18" thickTop="1" thickBot="1" x14ac:dyDescent="0.35">
      <c r="A66" s="24"/>
      <c r="B66" s="124">
        <v>45356</v>
      </c>
      <c r="C66" s="125"/>
      <c r="D66" s="121" t="s">
        <v>39</v>
      </c>
      <c r="E66" s="122">
        <v>100</v>
      </c>
      <c r="F66" s="191"/>
      <c r="G66" s="123">
        <f t="shared" si="0"/>
        <v>29991014.737699851</v>
      </c>
    </row>
    <row r="67" spans="1:7" s="7" customFormat="1" ht="18" thickTop="1" thickBot="1" x14ac:dyDescent="0.35">
      <c r="A67" s="24"/>
      <c r="B67" s="124">
        <v>45356</v>
      </c>
      <c r="C67" s="125"/>
      <c r="D67" s="121" t="s">
        <v>28</v>
      </c>
      <c r="E67" s="122">
        <v>60897.61</v>
      </c>
      <c r="F67" s="191">
        <v>1630.74</v>
      </c>
      <c r="G67" s="123">
        <f t="shared" si="0"/>
        <v>30050281.607699852</v>
      </c>
    </row>
    <row r="68" spans="1:7" s="7" customFormat="1" ht="22.5" customHeight="1" thickTop="1" thickBot="1" x14ac:dyDescent="0.35">
      <c r="A68" s="24"/>
      <c r="B68" s="124">
        <v>45356</v>
      </c>
      <c r="C68" s="125"/>
      <c r="D68" s="121" t="s">
        <v>69</v>
      </c>
      <c r="E68" s="122">
        <v>308704.2</v>
      </c>
      <c r="F68" s="191"/>
      <c r="G68" s="123">
        <f t="shared" si="0"/>
        <v>30358985.807699852</v>
      </c>
    </row>
    <row r="69" spans="1:7" s="7" customFormat="1" ht="18" thickTop="1" thickBot="1" x14ac:dyDescent="0.35">
      <c r="A69" s="24"/>
      <c r="B69" s="124">
        <v>45356</v>
      </c>
      <c r="C69" s="125"/>
      <c r="D69" s="121" t="s">
        <v>22</v>
      </c>
      <c r="E69" s="122"/>
      <c r="F69" s="191">
        <v>4848285.46</v>
      </c>
      <c r="G69" s="123">
        <f t="shared" si="0"/>
        <v>25510700.347699851</v>
      </c>
    </row>
    <row r="70" spans="1:7" s="7" customFormat="1" ht="18" thickTop="1" thickBot="1" x14ac:dyDescent="0.35">
      <c r="A70" s="24"/>
      <c r="B70" s="124">
        <v>45357</v>
      </c>
      <c r="C70" s="125"/>
      <c r="D70" s="121" t="s">
        <v>39</v>
      </c>
      <c r="E70" s="122">
        <v>7045</v>
      </c>
      <c r="F70" s="191"/>
      <c r="G70" s="123">
        <f t="shared" si="0"/>
        <v>25517745.347699851</v>
      </c>
    </row>
    <row r="71" spans="1:7" s="7" customFormat="1" ht="18" thickTop="1" thickBot="1" x14ac:dyDescent="0.35">
      <c r="A71" s="24"/>
      <c r="B71" s="124">
        <v>45357</v>
      </c>
      <c r="C71" s="125"/>
      <c r="D71" s="121" t="s">
        <v>39</v>
      </c>
      <c r="E71" s="122">
        <v>39575</v>
      </c>
      <c r="F71" s="191"/>
      <c r="G71" s="123">
        <f t="shared" si="0"/>
        <v>25557320.347699851</v>
      </c>
    </row>
    <row r="72" spans="1:7" s="7" customFormat="1" ht="18" thickTop="1" thickBot="1" x14ac:dyDescent="0.35">
      <c r="A72" s="24"/>
      <c r="B72" s="124">
        <v>45357</v>
      </c>
      <c r="C72" s="125"/>
      <c r="D72" s="121" t="s">
        <v>39</v>
      </c>
      <c r="E72" s="127">
        <v>45980</v>
      </c>
      <c r="F72" s="191"/>
      <c r="G72" s="123">
        <f t="shared" si="0"/>
        <v>25603300.347699851</v>
      </c>
    </row>
    <row r="73" spans="1:7" s="7" customFormat="1" ht="18" thickTop="1" thickBot="1" x14ac:dyDescent="0.35">
      <c r="A73" s="24"/>
      <c r="B73" s="124">
        <v>45357</v>
      </c>
      <c r="C73" s="125"/>
      <c r="D73" s="121" t="s">
        <v>39</v>
      </c>
      <c r="E73" s="127">
        <v>1900</v>
      </c>
      <c r="F73" s="191"/>
      <c r="G73" s="123">
        <f t="shared" si="0"/>
        <v>25605200.347699851</v>
      </c>
    </row>
    <row r="74" spans="1:7" s="7" customFormat="1" ht="18" thickTop="1" thickBot="1" x14ac:dyDescent="0.35">
      <c r="A74" s="24"/>
      <c r="B74" s="124">
        <v>45357</v>
      </c>
      <c r="C74" s="125"/>
      <c r="D74" s="121" t="s">
        <v>39</v>
      </c>
      <c r="E74" s="127">
        <v>2880</v>
      </c>
      <c r="F74" s="194"/>
      <c r="G74" s="123">
        <f t="shared" si="0"/>
        <v>25608080.347699851</v>
      </c>
    </row>
    <row r="75" spans="1:7" s="7" customFormat="1" ht="18" thickTop="1" thickBot="1" x14ac:dyDescent="0.35">
      <c r="A75" s="24"/>
      <c r="B75" s="124">
        <v>45357</v>
      </c>
      <c r="C75" s="125"/>
      <c r="D75" s="121" t="s">
        <v>39</v>
      </c>
      <c r="E75" s="127">
        <v>15900</v>
      </c>
      <c r="F75" s="194"/>
      <c r="G75" s="123">
        <f t="shared" si="0"/>
        <v>25623980.347699851</v>
      </c>
    </row>
    <row r="76" spans="1:7" s="7" customFormat="1" ht="18" thickTop="1" thickBot="1" x14ac:dyDescent="0.35">
      <c r="A76" s="24"/>
      <c r="B76" s="124">
        <v>45357</v>
      </c>
      <c r="C76" s="125"/>
      <c r="D76" s="126" t="s">
        <v>39</v>
      </c>
      <c r="E76" s="122">
        <v>64150</v>
      </c>
      <c r="F76" s="191"/>
      <c r="G76" s="123">
        <f t="shared" si="0"/>
        <v>25688130.347699851</v>
      </c>
    </row>
    <row r="77" spans="1:7" s="7" customFormat="1" ht="18" customHeight="1" thickTop="1" thickBot="1" x14ac:dyDescent="0.35">
      <c r="A77" s="24"/>
      <c r="B77" s="124">
        <v>45357</v>
      </c>
      <c r="C77" s="125"/>
      <c r="D77" s="121" t="s">
        <v>28</v>
      </c>
      <c r="E77" s="122">
        <v>96702.92</v>
      </c>
      <c r="F77" s="191">
        <v>2512.83</v>
      </c>
      <c r="G77" s="123">
        <f t="shared" si="0"/>
        <v>25782320.437699854</v>
      </c>
    </row>
    <row r="78" spans="1:7" s="7" customFormat="1" ht="26.25" customHeight="1" thickTop="1" thickBot="1" x14ac:dyDescent="0.35">
      <c r="A78" s="24"/>
      <c r="B78" s="124">
        <v>45357</v>
      </c>
      <c r="C78" s="125"/>
      <c r="D78" s="121" t="s">
        <v>69</v>
      </c>
      <c r="E78" s="122">
        <v>841843.19999999995</v>
      </c>
      <c r="F78" s="191"/>
      <c r="G78" s="123">
        <f t="shared" si="0"/>
        <v>26624163.637699854</v>
      </c>
    </row>
    <row r="79" spans="1:7" s="113" customFormat="1" ht="18" thickTop="1" thickBot="1" x14ac:dyDescent="0.35">
      <c r="A79" s="112"/>
      <c r="B79" s="124">
        <v>45357</v>
      </c>
      <c r="C79" s="125"/>
      <c r="D79" s="121" t="s">
        <v>69</v>
      </c>
      <c r="E79" s="122">
        <v>723538.43</v>
      </c>
      <c r="F79" s="191"/>
      <c r="G79" s="123">
        <f t="shared" si="0"/>
        <v>27347702.067699853</v>
      </c>
    </row>
    <row r="80" spans="1:7" s="7" customFormat="1" ht="18" thickTop="1" thickBot="1" x14ac:dyDescent="0.35">
      <c r="A80" s="24"/>
      <c r="B80" s="124">
        <v>45357</v>
      </c>
      <c r="C80" s="125"/>
      <c r="D80" s="121" t="s">
        <v>69</v>
      </c>
      <c r="E80" s="122">
        <v>2026225.4</v>
      </c>
      <c r="F80" s="191"/>
      <c r="G80" s="123">
        <f t="shared" si="0"/>
        <v>29373927.467699852</v>
      </c>
    </row>
    <row r="81" spans="1:8" s="7" customFormat="1" ht="18" thickTop="1" thickBot="1" x14ac:dyDescent="0.35">
      <c r="A81" s="24"/>
      <c r="B81" s="124">
        <v>45357</v>
      </c>
      <c r="C81" s="125"/>
      <c r="D81" s="121" t="s">
        <v>69</v>
      </c>
      <c r="E81" s="122">
        <v>78798.3</v>
      </c>
      <c r="F81" s="191"/>
      <c r="G81" s="123">
        <f t="shared" si="0"/>
        <v>29452725.767699853</v>
      </c>
    </row>
    <row r="82" spans="1:8" s="7" customFormat="1" ht="18" thickTop="1" thickBot="1" x14ac:dyDescent="0.35">
      <c r="A82" s="24"/>
      <c r="B82" s="124">
        <v>45357</v>
      </c>
      <c r="C82" s="125"/>
      <c r="D82" s="121" t="s">
        <v>69</v>
      </c>
      <c r="E82" s="122">
        <v>694103.39</v>
      </c>
      <c r="F82" s="191"/>
      <c r="G82" s="123">
        <f t="shared" si="0"/>
        <v>30146829.157699853</v>
      </c>
    </row>
    <row r="83" spans="1:8" s="7" customFormat="1" ht="18.75" customHeight="1" thickTop="1" thickBot="1" x14ac:dyDescent="0.35">
      <c r="A83" s="24"/>
      <c r="B83" s="124">
        <v>45357</v>
      </c>
      <c r="C83" s="125"/>
      <c r="D83" s="121" t="s">
        <v>70</v>
      </c>
      <c r="E83" s="122">
        <v>25325</v>
      </c>
      <c r="F83" s="191"/>
      <c r="G83" s="123">
        <f t="shared" si="0"/>
        <v>30172154.157699853</v>
      </c>
    </row>
    <row r="84" spans="1:8" s="7" customFormat="1" ht="18.75" customHeight="1" thickTop="1" thickBot="1" x14ac:dyDescent="0.35">
      <c r="A84" s="24"/>
      <c r="B84" s="124">
        <v>45357</v>
      </c>
      <c r="C84" s="125"/>
      <c r="D84" s="202" t="s">
        <v>70</v>
      </c>
      <c r="E84" s="122">
        <v>6600</v>
      </c>
      <c r="F84" s="191"/>
      <c r="G84" s="123">
        <f t="shared" ref="G84:G147" si="1">G83+E84-F84</f>
        <v>30178754.157699853</v>
      </c>
    </row>
    <row r="85" spans="1:8" s="7" customFormat="1" ht="24.75" customHeight="1" thickTop="1" thickBot="1" x14ac:dyDescent="0.35">
      <c r="A85" s="24"/>
      <c r="B85" s="124">
        <v>45357</v>
      </c>
      <c r="C85" s="125"/>
      <c r="D85" s="140" t="s">
        <v>47</v>
      </c>
      <c r="E85" s="122">
        <v>164570</v>
      </c>
      <c r="F85" s="191"/>
      <c r="G85" s="123">
        <f t="shared" si="1"/>
        <v>30343324.157699853</v>
      </c>
    </row>
    <row r="86" spans="1:8" s="7" customFormat="1" ht="25.5" customHeight="1" thickTop="1" thickBot="1" x14ac:dyDescent="0.35">
      <c r="A86" s="24"/>
      <c r="B86" s="124">
        <v>45357</v>
      </c>
      <c r="C86" s="125"/>
      <c r="D86" s="121" t="s">
        <v>47</v>
      </c>
      <c r="E86" s="122">
        <v>376253.17</v>
      </c>
      <c r="F86" s="191"/>
      <c r="G86" s="123">
        <f t="shared" si="1"/>
        <v>30719577.327699855</v>
      </c>
    </row>
    <row r="87" spans="1:8" s="7" customFormat="1" ht="18" thickTop="1" thickBot="1" x14ac:dyDescent="0.35">
      <c r="A87" s="24"/>
      <c r="B87" s="124">
        <v>45358</v>
      </c>
      <c r="C87" s="125"/>
      <c r="D87" s="121" t="s">
        <v>39</v>
      </c>
      <c r="E87" s="122">
        <v>94840</v>
      </c>
      <c r="F87" s="191"/>
      <c r="G87" s="123">
        <f t="shared" si="1"/>
        <v>30814417.327699855</v>
      </c>
    </row>
    <row r="88" spans="1:8" s="7" customFormat="1" ht="18" thickTop="1" thickBot="1" x14ac:dyDescent="0.35">
      <c r="A88" s="24"/>
      <c r="B88" s="124">
        <v>45358</v>
      </c>
      <c r="C88" s="125"/>
      <c r="D88" s="121" t="s">
        <v>39</v>
      </c>
      <c r="E88" s="122">
        <v>34770</v>
      </c>
      <c r="F88" s="191"/>
      <c r="G88" s="123">
        <f t="shared" si="1"/>
        <v>30849187.327699855</v>
      </c>
    </row>
    <row r="89" spans="1:8" s="7" customFormat="1" ht="18" thickTop="1" thickBot="1" x14ac:dyDescent="0.35">
      <c r="A89" s="24"/>
      <c r="B89" s="124">
        <v>45358</v>
      </c>
      <c r="C89" s="125"/>
      <c r="D89" s="121" t="s">
        <v>39</v>
      </c>
      <c r="E89" s="122">
        <v>6500</v>
      </c>
      <c r="F89" s="191"/>
      <c r="G89" s="123">
        <f t="shared" si="1"/>
        <v>30855687.327699855</v>
      </c>
    </row>
    <row r="90" spans="1:8" s="7" customFormat="1" ht="18" thickTop="1" thickBot="1" x14ac:dyDescent="0.35">
      <c r="A90" s="24"/>
      <c r="B90" s="124">
        <v>45358</v>
      </c>
      <c r="C90" s="125"/>
      <c r="D90" s="126" t="s">
        <v>39</v>
      </c>
      <c r="E90" s="122">
        <v>10950</v>
      </c>
      <c r="F90" s="191"/>
      <c r="G90" s="123">
        <f t="shared" si="1"/>
        <v>30866637.327699855</v>
      </c>
    </row>
    <row r="91" spans="1:8" s="7" customFormat="1" ht="18" thickTop="1" thickBot="1" x14ac:dyDescent="0.35">
      <c r="A91" s="24"/>
      <c r="B91" s="124">
        <v>45358</v>
      </c>
      <c r="C91" s="125"/>
      <c r="D91" s="121" t="s">
        <v>39</v>
      </c>
      <c r="E91" s="122">
        <v>2825</v>
      </c>
      <c r="F91" s="191"/>
      <c r="G91" s="123">
        <f t="shared" si="1"/>
        <v>30869462.327699855</v>
      </c>
    </row>
    <row r="92" spans="1:8" s="7" customFormat="1" ht="18" thickTop="1" thickBot="1" x14ac:dyDescent="0.35">
      <c r="A92" s="24"/>
      <c r="B92" s="124">
        <v>45358</v>
      </c>
      <c r="C92" s="125"/>
      <c r="D92" s="121" t="s">
        <v>39</v>
      </c>
      <c r="E92" s="122">
        <v>4960</v>
      </c>
      <c r="F92" s="191"/>
      <c r="G92" s="123">
        <f t="shared" si="1"/>
        <v>30874422.327699855</v>
      </c>
    </row>
    <row r="93" spans="1:8" s="7" customFormat="1" ht="18" thickTop="1" thickBot="1" x14ac:dyDescent="0.35">
      <c r="A93" s="24"/>
      <c r="B93" s="124">
        <v>45358</v>
      </c>
      <c r="C93" s="125"/>
      <c r="D93" s="121" t="s">
        <v>39</v>
      </c>
      <c r="E93" s="122">
        <v>42590</v>
      </c>
      <c r="F93" s="191"/>
      <c r="G93" s="123">
        <f t="shared" si="1"/>
        <v>30917012.327699855</v>
      </c>
    </row>
    <row r="94" spans="1:8" s="7" customFormat="1" ht="18" thickTop="1" thickBot="1" x14ac:dyDescent="0.35">
      <c r="A94" s="24"/>
      <c r="B94" s="124">
        <v>45358</v>
      </c>
      <c r="C94" s="125"/>
      <c r="D94" s="121" t="s">
        <v>39</v>
      </c>
      <c r="E94" s="122">
        <v>4435</v>
      </c>
      <c r="F94" s="191"/>
      <c r="G94" s="123">
        <f t="shared" si="1"/>
        <v>30921447.327699855</v>
      </c>
    </row>
    <row r="95" spans="1:8" s="7" customFormat="1" ht="18" thickTop="1" thickBot="1" x14ac:dyDescent="0.35">
      <c r="A95" s="24"/>
      <c r="B95" s="124">
        <v>45358</v>
      </c>
      <c r="C95" s="125"/>
      <c r="D95" s="121" t="s">
        <v>28</v>
      </c>
      <c r="E95" s="122">
        <v>87468.54</v>
      </c>
      <c r="F95" s="191">
        <v>2317.5700000000002</v>
      </c>
      <c r="G95" s="123">
        <f t="shared" si="1"/>
        <v>31006598.297699854</v>
      </c>
      <c r="H95" s="111"/>
    </row>
    <row r="96" spans="1:8" s="7" customFormat="1" ht="18" thickTop="1" thickBot="1" x14ac:dyDescent="0.35">
      <c r="A96" s="24"/>
      <c r="B96" s="124">
        <v>45358</v>
      </c>
      <c r="C96" s="125"/>
      <c r="D96" s="121" t="s">
        <v>69</v>
      </c>
      <c r="E96" s="122">
        <v>569764.03</v>
      </c>
      <c r="F96" s="191"/>
      <c r="G96" s="123">
        <f t="shared" si="1"/>
        <v>31576362.327699855</v>
      </c>
    </row>
    <row r="97" spans="1:7" s="7" customFormat="1" ht="18" thickTop="1" thickBot="1" x14ac:dyDescent="0.35">
      <c r="A97" s="24"/>
      <c r="B97" s="124">
        <v>45358</v>
      </c>
      <c r="C97" s="125"/>
      <c r="D97" s="121" t="s">
        <v>69</v>
      </c>
      <c r="E97" s="122">
        <v>1961969.6</v>
      </c>
      <c r="F97" s="191"/>
      <c r="G97" s="123">
        <f t="shared" si="1"/>
        <v>33538331.927699856</v>
      </c>
    </row>
    <row r="98" spans="1:7" s="7" customFormat="1" ht="18" thickTop="1" thickBot="1" x14ac:dyDescent="0.35">
      <c r="A98" s="24"/>
      <c r="B98" s="124">
        <v>45358</v>
      </c>
      <c r="C98" s="125"/>
      <c r="D98" s="121" t="s">
        <v>69</v>
      </c>
      <c r="E98" s="122">
        <v>375382</v>
      </c>
      <c r="F98" s="191"/>
      <c r="G98" s="123">
        <f t="shared" si="1"/>
        <v>33913713.927699856</v>
      </c>
    </row>
    <row r="99" spans="1:7" s="7" customFormat="1" ht="18" thickTop="1" thickBot="1" x14ac:dyDescent="0.35">
      <c r="A99" s="24"/>
      <c r="B99" s="124">
        <v>45358</v>
      </c>
      <c r="C99" s="125"/>
      <c r="D99" s="121" t="s">
        <v>22</v>
      </c>
      <c r="E99" s="122"/>
      <c r="F99" s="191">
        <v>1905057.48</v>
      </c>
      <c r="G99" s="123">
        <f t="shared" si="1"/>
        <v>32008656.447699856</v>
      </c>
    </row>
    <row r="100" spans="1:7" s="7" customFormat="1" ht="18" thickTop="1" thickBot="1" x14ac:dyDescent="0.35">
      <c r="A100" s="24"/>
      <c r="B100" s="124">
        <v>45359</v>
      </c>
      <c r="C100" s="125"/>
      <c r="D100" s="121" t="s">
        <v>39</v>
      </c>
      <c r="E100" s="122">
        <v>1200</v>
      </c>
      <c r="F100" s="191"/>
      <c r="G100" s="123">
        <f t="shared" si="1"/>
        <v>32009856.447699856</v>
      </c>
    </row>
    <row r="101" spans="1:7" s="7" customFormat="1" ht="23.25" customHeight="1" thickTop="1" thickBot="1" x14ac:dyDescent="0.35">
      <c r="A101" s="24"/>
      <c r="B101" s="124">
        <v>45359</v>
      </c>
      <c r="C101" s="125"/>
      <c r="D101" s="121" t="s">
        <v>39</v>
      </c>
      <c r="E101" s="122">
        <v>46276</v>
      </c>
      <c r="F101" s="191"/>
      <c r="G101" s="123">
        <f t="shared" si="1"/>
        <v>32056132.447699856</v>
      </c>
    </row>
    <row r="102" spans="1:7" s="7" customFormat="1" ht="18" thickTop="1" thickBot="1" x14ac:dyDescent="0.35">
      <c r="A102" s="24"/>
      <c r="B102" s="124">
        <v>45359</v>
      </c>
      <c r="C102" s="125"/>
      <c r="D102" s="121" t="s">
        <v>39</v>
      </c>
      <c r="E102" s="122">
        <v>5865</v>
      </c>
      <c r="F102" s="192"/>
      <c r="G102" s="123">
        <f t="shared" si="1"/>
        <v>32061997.447699856</v>
      </c>
    </row>
    <row r="103" spans="1:7" s="7" customFormat="1" ht="18" thickTop="1" thickBot="1" x14ac:dyDescent="0.35">
      <c r="A103" s="24"/>
      <c r="B103" s="124">
        <v>45359</v>
      </c>
      <c r="C103" s="125"/>
      <c r="D103" s="126" t="s">
        <v>39</v>
      </c>
      <c r="E103" s="122">
        <v>500</v>
      </c>
      <c r="F103" s="191"/>
      <c r="G103" s="123">
        <f t="shared" si="1"/>
        <v>32062497.447699856</v>
      </c>
    </row>
    <row r="104" spans="1:7" s="7" customFormat="1" ht="18" thickTop="1" thickBot="1" x14ac:dyDescent="0.35">
      <c r="A104" s="24"/>
      <c r="B104" s="124">
        <v>45359</v>
      </c>
      <c r="C104" s="125"/>
      <c r="D104" s="121" t="s">
        <v>39</v>
      </c>
      <c r="E104" s="122">
        <v>1200</v>
      </c>
      <c r="F104" s="191"/>
      <c r="G104" s="123">
        <f t="shared" si="1"/>
        <v>32063697.447699856</v>
      </c>
    </row>
    <row r="105" spans="1:7" s="7" customFormat="1" ht="18" thickTop="1" thickBot="1" x14ac:dyDescent="0.35">
      <c r="A105" s="24"/>
      <c r="B105" s="124">
        <v>45359</v>
      </c>
      <c r="C105" s="125"/>
      <c r="D105" s="121" t="s">
        <v>39</v>
      </c>
      <c r="E105" s="122">
        <v>11055</v>
      </c>
      <c r="F105" s="191"/>
      <c r="G105" s="123">
        <f t="shared" si="1"/>
        <v>32074752.447699856</v>
      </c>
    </row>
    <row r="106" spans="1:7" s="7" customFormat="1" ht="27" customHeight="1" thickTop="1" thickBot="1" x14ac:dyDescent="0.35">
      <c r="A106" s="24"/>
      <c r="B106" s="124">
        <v>45359</v>
      </c>
      <c r="C106" s="125"/>
      <c r="D106" s="121" t="s">
        <v>39</v>
      </c>
      <c r="E106" s="122">
        <v>73886</v>
      </c>
      <c r="F106" s="191"/>
      <c r="G106" s="123">
        <f t="shared" si="1"/>
        <v>32148638.447699856</v>
      </c>
    </row>
    <row r="107" spans="1:7" s="7" customFormat="1" ht="18" thickTop="1" thickBot="1" x14ac:dyDescent="0.35">
      <c r="A107" s="24"/>
      <c r="B107" s="124">
        <v>45359</v>
      </c>
      <c r="C107" s="125"/>
      <c r="D107" s="121" t="s">
        <v>39</v>
      </c>
      <c r="E107" s="122">
        <v>15000</v>
      </c>
      <c r="F107" s="191"/>
      <c r="G107" s="123">
        <f t="shared" si="1"/>
        <v>32163638.447699856</v>
      </c>
    </row>
    <row r="108" spans="1:7" s="7" customFormat="1" ht="18" thickTop="1" thickBot="1" x14ac:dyDescent="0.35">
      <c r="A108" s="24"/>
      <c r="B108" s="124">
        <v>45359</v>
      </c>
      <c r="C108" s="125"/>
      <c r="D108" s="121" t="s">
        <v>28</v>
      </c>
      <c r="E108" s="122">
        <v>62045.24</v>
      </c>
      <c r="F108" s="191">
        <v>1627.8</v>
      </c>
      <c r="G108" s="123">
        <f t="shared" si="1"/>
        <v>32224055.887699854</v>
      </c>
    </row>
    <row r="109" spans="1:7" s="7" customFormat="1" ht="18" thickTop="1" thickBot="1" x14ac:dyDescent="0.35">
      <c r="A109" s="24"/>
      <c r="B109" s="124">
        <v>45359</v>
      </c>
      <c r="C109" s="125"/>
      <c r="D109" s="121" t="s">
        <v>69</v>
      </c>
      <c r="E109" s="122">
        <v>2249008.52</v>
      </c>
      <c r="F109" s="191"/>
      <c r="G109" s="123">
        <f t="shared" si="1"/>
        <v>34473064.407699853</v>
      </c>
    </row>
    <row r="110" spans="1:7" s="7" customFormat="1" ht="20.25" customHeight="1" thickTop="1" thickBot="1" x14ac:dyDescent="0.35">
      <c r="A110" s="24"/>
      <c r="B110" s="128">
        <v>45359</v>
      </c>
      <c r="C110" s="129"/>
      <c r="D110" s="121" t="s">
        <v>69</v>
      </c>
      <c r="E110" s="122">
        <v>242580.8</v>
      </c>
      <c r="F110" s="191"/>
      <c r="G110" s="123">
        <f t="shared" si="1"/>
        <v>34715645.20769985</v>
      </c>
    </row>
    <row r="111" spans="1:7" s="7" customFormat="1" ht="33.6" thickTop="1" thickBot="1" x14ac:dyDescent="0.35">
      <c r="A111" s="24"/>
      <c r="B111" s="124">
        <v>45359</v>
      </c>
      <c r="C111" s="125"/>
      <c r="D111" s="121" t="s">
        <v>58</v>
      </c>
      <c r="E111" s="122"/>
      <c r="F111" s="191">
        <v>2845599.33</v>
      </c>
      <c r="G111" s="123">
        <f t="shared" si="1"/>
        <v>31870045.877699852</v>
      </c>
    </row>
    <row r="112" spans="1:7" s="7" customFormat="1" ht="18" thickTop="1" thickBot="1" x14ac:dyDescent="0.35">
      <c r="A112" s="24"/>
      <c r="B112" s="124">
        <v>45360</v>
      </c>
      <c r="C112" s="125"/>
      <c r="D112" s="121" t="s">
        <v>39</v>
      </c>
      <c r="E112" s="122">
        <v>27950</v>
      </c>
      <c r="F112" s="191"/>
      <c r="G112" s="123">
        <f t="shared" si="1"/>
        <v>31897995.877699852</v>
      </c>
    </row>
    <row r="113" spans="1:7" s="7" customFormat="1" ht="17.25" customHeight="1" thickTop="1" thickBot="1" x14ac:dyDescent="0.35">
      <c r="A113" s="24"/>
      <c r="B113" s="124">
        <v>45360</v>
      </c>
      <c r="C113" s="125"/>
      <c r="D113" s="121" t="s">
        <v>28</v>
      </c>
      <c r="E113" s="122">
        <v>15000</v>
      </c>
      <c r="F113" s="191">
        <v>391.5</v>
      </c>
      <c r="G113" s="123">
        <f t="shared" si="1"/>
        <v>31912604.377699852</v>
      </c>
    </row>
    <row r="114" spans="1:7" s="7" customFormat="1" ht="18" thickTop="1" thickBot="1" x14ac:dyDescent="0.35">
      <c r="A114" s="24"/>
      <c r="B114" s="124">
        <v>45361</v>
      </c>
      <c r="C114" s="125"/>
      <c r="D114" s="121" t="s">
        <v>39</v>
      </c>
      <c r="E114" s="122">
        <v>14000</v>
      </c>
      <c r="F114" s="191"/>
      <c r="G114" s="123">
        <f t="shared" si="1"/>
        <v>31926604.377699852</v>
      </c>
    </row>
    <row r="115" spans="1:7" s="7" customFormat="1" ht="21" customHeight="1" thickTop="1" thickBot="1" x14ac:dyDescent="0.35">
      <c r="A115" s="24"/>
      <c r="B115" s="124">
        <v>45362</v>
      </c>
      <c r="C115" s="125"/>
      <c r="D115" s="121" t="s">
        <v>39</v>
      </c>
      <c r="E115" s="122">
        <v>18096</v>
      </c>
      <c r="F115" s="191"/>
      <c r="G115" s="123">
        <f t="shared" si="1"/>
        <v>31944700.377699852</v>
      </c>
    </row>
    <row r="116" spans="1:7" s="7" customFormat="1" ht="24.75" customHeight="1" thickTop="1" thickBot="1" x14ac:dyDescent="0.35">
      <c r="A116" s="24"/>
      <c r="B116" s="128">
        <v>45362</v>
      </c>
      <c r="C116" s="129"/>
      <c r="D116" s="121" t="s">
        <v>39</v>
      </c>
      <c r="E116" s="122">
        <v>31155</v>
      </c>
      <c r="F116" s="191"/>
      <c r="G116" s="123">
        <f t="shared" si="1"/>
        <v>31975855.377699852</v>
      </c>
    </row>
    <row r="117" spans="1:7" s="7" customFormat="1" ht="18" thickTop="1" thickBot="1" x14ac:dyDescent="0.35">
      <c r="A117" s="24"/>
      <c r="B117" s="124">
        <v>45362</v>
      </c>
      <c r="C117" s="125"/>
      <c r="D117" s="121" t="s">
        <v>39</v>
      </c>
      <c r="E117" s="122">
        <v>6120</v>
      </c>
      <c r="F117" s="191"/>
      <c r="G117" s="123">
        <f t="shared" si="1"/>
        <v>31981975.377699852</v>
      </c>
    </row>
    <row r="118" spans="1:7" s="7" customFormat="1" ht="18" thickTop="1" thickBot="1" x14ac:dyDescent="0.35">
      <c r="A118" s="24"/>
      <c r="B118" s="124">
        <v>45362</v>
      </c>
      <c r="C118" s="125"/>
      <c r="D118" s="121" t="s">
        <v>39</v>
      </c>
      <c r="E118" s="122">
        <v>11550</v>
      </c>
      <c r="F118" s="162"/>
      <c r="G118" s="123">
        <f t="shared" si="1"/>
        <v>31993525.377699852</v>
      </c>
    </row>
    <row r="119" spans="1:7" s="7" customFormat="1" ht="18" thickTop="1" thickBot="1" x14ac:dyDescent="0.35">
      <c r="A119" s="24"/>
      <c r="B119" s="124">
        <v>45362</v>
      </c>
      <c r="C119" s="125"/>
      <c r="D119" s="121" t="s">
        <v>39</v>
      </c>
      <c r="E119" s="122">
        <v>39845</v>
      </c>
      <c r="F119" s="191"/>
      <c r="G119" s="123">
        <f t="shared" si="1"/>
        <v>32033370.377699852</v>
      </c>
    </row>
    <row r="120" spans="1:7" s="7" customFormat="1" ht="18" thickTop="1" thickBot="1" x14ac:dyDescent="0.35">
      <c r="A120" s="24"/>
      <c r="B120" s="124">
        <v>45362</v>
      </c>
      <c r="C120" s="125"/>
      <c r="D120" s="121" t="s">
        <v>39</v>
      </c>
      <c r="E120" s="122">
        <v>3300</v>
      </c>
      <c r="F120" s="191"/>
      <c r="G120" s="123">
        <f t="shared" si="1"/>
        <v>32036670.377699852</v>
      </c>
    </row>
    <row r="121" spans="1:7" s="7" customFormat="1" ht="21.75" customHeight="1" thickTop="1" thickBot="1" x14ac:dyDescent="0.35">
      <c r="A121" s="24"/>
      <c r="B121" s="124">
        <v>45362</v>
      </c>
      <c r="C121" s="125"/>
      <c r="D121" s="126" t="s">
        <v>39</v>
      </c>
      <c r="E121" s="122">
        <v>13280</v>
      </c>
      <c r="F121" s="191"/>
      <c r="G121" s="123">
        <f t="shared" si="1"/>
        <v>32049950.377699852</v>
      </c>
    </row>
    <row r="122" spans="1:7" s="7" customFormat="1" ht="18" thickTop="1" thickBot="1" x14ac:dyDescent="0.35">
      <c r="A122" s="24"/>
      <c r="B122" s="124">
        <v>45362</v>
      </c>
      <c r="C122" s="125"/>
      <c r="D122" s="121" t="s">
        <v>28</v>
      </c>
      <c r="E122" s="122">
        <v>75179.16</v>
      </c>
      <c r="F122" s="191">
        <v>1915.02</v>
      </c>
      <c r="G122" s="123">
        <f t="shared" si="1"/>
        <v>32123214.517699853</v>
      </c>
    </row>
    <row r="123" spans="1:7" s="7" customFormat="1" ht="18" thickTop="1" thickBot="1" x14ac:dyDescent="0.35">
      <c r="A123" s="24"/>
      <c r="B123" s="124">
        <v>45362</v>
      </c>
      <c r="C123" s="125"/>
      <c r="D123" s="121" t="s">
        <v>69</v>
      </c>
      <c r="E123" s="122">
        <v>551683.6</v>
      </c>
      <c r="F123" s="191"/>
      <c r="G123" s="123">
        <f t="shared" si="1"/>
        <v>32674898.117699854</v>
      </c>
    </row>
    <row r="124" spans="1:7" s="7" customFormat="1" ht="18" thickTop="1" thickBot="1" x14ac:dyDescent="0.35">
      <c r="A124" s="24"/>
      <c r="B124" s="124">
        <v>45362</v>
      </c>
      <c r="C124" s="125"/>
      <c r="D124" s="121" t="s">
        <v>69</v>
      </c>
      <c r="E124" s="122">
        <v>2972500.81</v>
      </c>
      <c r="F124" s="191"/>
      <c r="G124" s="123">
        <f t="shared" si="1"/>
        <v>35647398.927699856</v>
      </c>
    </row>
    <row r="125" spans="1:7" s="7" customFormat="1" ht="18" thickTop="1" thickBot="1" x14ac:dyDescent="0.35">
      <c r="A125" s="24"/>
      <c r="B125" s="124">
        <v>45362</v>
      </c>
      <c r="C125" s="125"/>
      <c r="D125" s="121" t="s">
        <v>69</v>
      </c>
      <c r="E125" s="122">
        <v>242006.8</v>
      </c>
      <c r="F125" s="191"/>
      <c r="G125" s="123">
        <f t="shared" si="1"/>
        <v>35889405.727699853</v>
      </c>
    </row>
    <row r="126" spans="1:7" s="7" customFormat="1" ht="18" thickTop="1" thickBot="1" x14ac:dyDescent="0.35">
      <c r="A126" s="24"/>
      <c r="B126" s="124">
        <v>45362</v>
      </c>
      <c r="C126" s="125"/>
      <c r="D126" s="121" t="s">
        <v>69</v>
      </c>
      <c r="E126" s="122">
        <v>574214.03</v>
      </c>
      <c r="F126" s="191"/>
      <c r="G126" s="123">
        <f t="shared" si="1"/>
        <v>36463619.757699855</v>
      </c>
    </row>
    <row r="127" spans="1:7" s="7" customFormat="1" ht="18" thickTop="1" thickBot="1" x14ac:dyDescent="0.35">
      <c r="A127" s="24"/>
      <c r="B127" s="124">
        <v>45362</v>
      </c>
      <c r="C127" s="125"/>
      <c r="D127" s="121" t="s">
        <v>69</v>
      </c>
      <c r="E127" s="122">
        <v>2946.6</v>
      </c>
      <c r="F127" s="192"/>
      <c r="G127" s="123">
        <f t="shared" si="1"/>
        <v>36466566.357699856</v>
      </c>
    </row>
    <row r="128" spans="1:7" s="7" customFormat="1" ht="33.6" thickTop="1" thickBot="1" x14ac:dyDescent="0.35">
      <c r="A128" s="24"/>
      <c r="B128" s="124">
        <v>45362</v>
      </c>
      <c r="C128" s="125"/>
      <c r="D128" s="121" t="s">
        <v>50</v>
      </c>
      <c r="E128" s="122">
        <v>228112.5</v>
      </c>
      <c r="F128" s="191"/>
      <c r="G128" s="123">
        <f t="shared" si="1"/>
        <v>36694678.857699856</v>
      </c>
    </row>
    <row r="129" spans="1:9" s="7" customFormat="1" ht="49.8" thickTop="1" thickBot="1" x14ac:dyDescent="0.35">
      <c r="A129" s="24"/>
      <c r="B129" s="124">
        <v>45362</v>
      </c>
      <c r="C129" s="125"/>
      <c r="D129" s="121" t="s">
        <v>71</v>
      </c>
      <c r="E129" s="122">
        <v>6870.2</v>
      </c>
      <c r="F129" s="191"/>
      <c r="G129" s="123">
        <f t="shared" si="1"/>
        <v>36701549.057699859</v>
      </c>
      <c r="H129" s="201"/>
      <c r="I129" s="111"/>
    </row>
    <row r="130" spans="1:9" s="7" customFormat="1" ht="18" thickTop="1" thickBot="1" x14ac:dyDescent="0.35">
      <c r="A130" s="79"/>
      <c r="B130" s="124">
        <v>45363</v>
      </c>
      <c r="C130" s="125"/>
      <c r="D130" s="126" t="s">
        <v>39</v>
      </c>
      <c r="E130" s="122">
        <v>4400</v>
      </c>
      <c r="F130" s="193"/>
      <c r="G130" s="123">
        <f t="shared" si="1"/>
        <v>36705949.057699859</v>
      </c>
    </row>
    <row r="131" spans="1:9" s="7" customFormat="1" ht="18" thickTop="1" thickBot="1" x14ac:dyDescent="0.35">
      <c r="A131" s="79"/>
      <c r="B131" s="124">
        <v>45363</v>
      </c>
      <c r="C131" s="125"/>
      <c r="D131" s="126" t="s">
        <v>39</v>
      </c>
      <c r="E131" s="122">
        <v>4725</v>
      </c>
      <c r="F131" s="195"/>
      <c r="G131" s="123">
        <f t="shared" si="1"/>
        <v>36710674.057699859</v>
      </c>
    </row>
    <row r="132" spans="1:9" s="7" customFormat="1" ht="18" thickTop="1" thickBot="1" x14ac:dyDescent="0.35">
      <c r="A132" s="79"/>
      <c r="B132" s="124">
        <v>45363</v>
      </c>
      <c r="C132" s="125"/>
      <c r="D132" s="121" t="s">
        <v>39</v>
      </c>
      <c r="E132" s="122">
        <v>53340</v>
      </c>
      <c r="F132" s="191"/>
      <c r="G132" s="123">
        <f t="shared" si="1"/>
        <v>36764014.057699859</v>
      </c>
    </row>
    <row r="133" spans="1:9" s="7" customFormat="1" ht="18" thickTop="1" thickBot="1" x14ac:dyDescent="0.35">
      <c r="A133" s="79"/>
      <c r="B133" s="124">
        <v>45363</v>
      </c>
      <c r="C133" s="125"/>
      <c r="D133" s="121" t="s">
        <v>39</v>
      </c>
      <c r="E133" s="122">
        <v>35010</v>
      </c>
      <c r="F133" s="191"/>
      <c r="G133" s="123">
        <f t="shared" si="1"/>
        <v>36799024.057699859</v>
      </c>
    </row>
    <row r="134" spans="1:9" s="7" customFormat="1" ht="18" thickTop="1" thickBot="1" x14ac:dyDescent="0.35">
      <c r="A134" s="79"/>
      <c r="B134" s="124">
        <v>45363</v>
      </c>
      <c r="C134" s="125"/>
      <c r="D134" s="121" t="s">
        <v>39</v>
      </c>
      <c r="E134" s="122">
        <v>8445</v>
      </c>
      <c r="F134" s="191"/>
      <c r="G134" s="123">
        <f t="shared" si="1"/>
        <v>36807469.057699859</v>
      </c>
    </row>
    <row r="135" spans="1:9" s="7" customFormat="1" ht="20.25" customHeight="1" thickTop="1" thickBot="1" x14ac:dyDescent="0.35">
      <c r="A135" s="79"/>
      <c r="B135" s="124">
        <v>45363</v>
      </c>
      <c r="C135" s="125"/>
      <c r="D135" s="121" t="s">
        <v>39</v>
      </c>
      <c r="E135" s="122">
        <v>19645</v>
      </c>
      <c r="F135" s="191"/>
      <c r="G135" s="123">
        <f t="shared" si="1"/>
        <v>36827114.057699859</v>
      </c>
    </row>
    <row r="136" spans="1:9" s="7" customFormat="1" ht="18" thickTop="1" thickBot="1" x14ac:dyDescent="0.35">
      <c r="A136" s="79"/>
      <c r="B136" s="124">
        <v>45363</v>
      </c>
      <c r="C136" s="125"/>
      <c r="D136" s="121" t="s">
        <v>39</v>
      </c>
      <c r="E136" s="122">
        <v>123750</v>
      </c>
      <c r="F136" s="191"/>
      <c r="G136" s="123">
        <f t="shared" si="1"/>
        <v>36950864.057699859</v>
      </c>
    </row>
    <row r="137" spans="1:9" s="7" customFormat="1" ht="18" thickTop="1" thickBot="1" x14ac:dyDescent="0.35">
      <c r="A137" s="79"/>
      <c r="B137" s="124">
        <v>45363</v>
      </c>
      <c r="C137" s="125"/>
      <c r="D137" s="121" t="s">
        <v>28</v>
      </c>
      <c r="E137" s="122">
        <v>92150.46</v>
      </c>
      <c r="F137" s="191">
        <v>2417.79</v>
      </c>
      <c r="G137" s="123">
        <f t="shared" si="1"/>
        <v>37040596.727699861</v>
      </c>
    </row>
    <row r="138" spans="1:9" s="7" customFormat="1" ht="18" thickTop="1" thickBot="1" x14ac:dyDescent="0.35">
      <c r="A138" s="79"/>
      <c r="B138" s="124">
        <v>45363</v>
      </c>
      <c r="C138" s="125"/>
      <c r="D138" s="121" t="s">
        <v>72</v>
      </c>
      <c r="E138" s="122">
        <v>30304.32</v>
      </c>
      <c r="F138" s="191"/>
      <c r="G138" s="123">
        <f t="shared" si="1"/>
        <v>37070901.047699861</v>
      </c>
    </row>
    <row r="139" spans="1:9" s="7" customFormat="1" ht="49.8" thickTop="1" thickBot="1" x14ac:dyDescent="0.35">
      <c r="A139" s="79"/>
      <c r="B139" s="124">
        <v>45363</v>
      </c>
      <c r="C139" s="125"/>
      <c r="D139" s="121" t="s">
        <v>73</v>
      </c>
      <c r="E139" s="122">
        <v>7560</v>
      </c>
      <c r="F139" s="191"/>
      <c r="G139" s="123">
        <f t="shared" si="1"/>
        <v>37078461.047699861</v>
      </c>
    </row>
    <row r="140" spans="1:9" s="7" customFormat="1" ht="18" thickTop="1" thickBot="1" x14ac:dyDescent="0.35">
      <c r="A140" s="79"/>
      <c r="B140" s="124">
        <v>45364</v>
      </c>
      <c r="C140" s="125"/>
      <c r="D140" s="121" t="s">
        <v>39</v>
      </c>
      <c r="E140" s="122">
        <v>26100</v>
      </c>
      <c r="F140" s="191"/>
      <c r="G140" s="123">
        <f t="shared" si="1"/>
        <v>37104561.047699861</v>
      </c>
    </row>
    <row r="141" spans="1:9" s="7" customFormat="1" ht="18" thickTop="1" thickBot="1" x14ac:dyDescent="0.35">
      <c r="A141" s="79"/>
      <c r="B141" s="124">
        <v>45364</v>
      </c>
      <c r="C141" s="125"/>
      <c r="D141" s="121" t="s">
        <v>39</v>
      </c>
      <c r="E141" s="122">
        <v>18125</v>
      </c>
      <c r="F141" s="191"/>
      <c r="G141" s="123">
        <f t="shared" si="1"/>
        <v>37122686.047699861</v>
      </c>
    </row>
    <row r="142" spans="1:9" s="7" customFormat="1" ht="18" thickTop="1" thickBot="1" x14ac:dyDescent="0.35">
      <c r="A142" s="79"/>
      <c r="B142" s="124">
        <v>45364</v>
      </c>
      <c r="C142" s="125"/>
      <c r="D142" s="121" t="s">
        <v>39</v>
      </c>
      <c r="E142" s="122">
        <v>3700</v>
      </c>
      <c r="F142" s="191"/>
      <c r="G142" s="123">
        <f t="shared" si="1"/>
        <v>37126386.047699861</v>
      </c>
    </row>
    <row r="143" spans="1:9" s="7" customFormat="1" ht="18" thickTop="1" thickBot="1" x14ac:dyDescent="0.35">
      <c r="A143" s="79"/>
      <c r="B143" s="124">
        <v>45364</v>
      </c>
      <c r="C143" s="125"/>
      <c r="D143" s="121" t="s">
        <v>39</v>
      </c>
      <c r="E143" s="127">
        <v>7180</v>
      </c>
      <c r="F143" s="194"/>
      <c r="G143" s="123">
        <f t="shared" si="1"/>
        <v>37133566.047699861</v>
      </c>
    </row>
    <row r="144" spans="1:9" s="7" customFormat="1" ht="18" thickTop="1" thickBot="1" x14ac:dyDescent="0.35">
      <c r="A144" s="79"/>
      <c r="B144" s="124">
        <v>45364</v>
      </c>
      <c r="C144" s="125"/>
      <c r="D144" s="121" t="s">
        <v>39</v>
      </c>
      <c r="E144" s="127">
        <v>3935</v>
      </c>
      <c r="F144" s="194"/>
      <c r="G144" s="123">
        <f t="shared" si="1"/>
        <v>37137501.047699861</v>
      </c>
    </row>
    <row r="145" spans="1:7" s="7" customFormat="1" ht="17.25" customHeight="1" thickTop="1" thickBot="1" x14ac:dyDescent="0.35">
      <c r="A145" s="79"/>
      <c r="B145" s="124">
        <v>45364</v>
      </c>
      <c r="C145" s="125"/>
      <c r="D145" s="121" t="s">
        <v>39</v>
      </c>
      <c r="E145" s="127">
        <v>27380</v>
      </c>
      <c r="F145" s="191"/>
      <c r="G145" s="123">
        <f t="shared" si="1"/>
        <v>37164881.047699861</v>
      </c>
    </row>
    <row r="146" spans="1:7" s="7" customFormat="1" ht="18" thickTop="1" thickBot="1" x14ac:dyDescent="0.35">
      <c r="A146" s="79"/>
      <c r="B146" s="124">
        <v>45364</v>
      </c>
      <c r="C146" s="125"/>
      <c r="D146" s="121" t="s">
        <v>39</v>
      </c>
      <c r="E146" s="127">
        <v>36345</v>
      </c>
      <c r="F146" s="191"/>
      <c r="G146" s="123">
        <f t="shared" si="1"/>
        <v>37201226.047699861</v>
      </c>
    </row>
    <row r="147" spans="1:7" s="7" customFormat="1" ht="18" thickTop="1" thickBot="1" x14ac:dyDescent="0.35">
      <c r="A147" s="79"/>
      <c r="B147" s="124">
        <v>45364</v>
      </c>
      <c r="C147" s="125"/>
      <c r="D147" s="121" t="s">
        <v>28</v>
      </c>
      <c r="E147" s="122">
        <v>145724.6</v>
      </c>
      <c r="F147" s="191">
        <v>3872.01</v>
      </c>
      <c r="G147" s="123">
        <f t="shared" si="1"/>
        <v>37343078.637699865</v>
      </c>
    </row>
    <row r="148" spans="1:7" s="7" customFormat="1" ht="18" thickTop="1" thickBot="1" x14ac:dyDescent="0.35">
      <c r="A148" s="79"/>
      <c r="B148" s="124">
        <v>45364</v>
      </c>
      <c r="C148" s="125"/>
      <c r="D148" s="121" t="s">
        <v>69</v>
      </c>
      <c r="E148" s="122">
        <v>619208</v>
      </c>
      <c r="F148" s="191"/>
      <c r="G148" s="123">
        <f t="shared" ref="G148:G211" si="2">G147+E148-F148</f>
        <v>37962286.637699865</v>
      </c>
    </row>
    <row r="149" spans="1:7" s="7" customFormat="1" ht="18" customHeight="1" thickTop="1" thickBot="1" x14ac:dyDescent="0.35">
      <c r="A149" s="79"/>
      <c r="B149" s="124">
        <v>45364</v>
      </c>
      <c r="C149" s="125"/>
      <c r="D149" s="121" t="s">
        <v>47</v>
      </c>
      <c r="E149" s="122">
        <v>3379.8</v>
      </c>
      <c r="F149" s="191"/>
      <c r="G149" s="123">
        <f t="shared" si="2"/>
        <v>37965666.437699862</v>
      </c>
    </row>
    <row r="150" spans="1:7" s="7" customFormat="1" ht="18" thickTop="1" thickBot="1" x14ac:dyDescent="0.35">
      <c r="A150" s="79"/>
      <c r="B150" s="124">
        <v>45365</v>
      </c>
      <c r="C150" s="125"/>
      <c r="D150" s="121" t="s">
        <v>39</v>
      </c>
      <c r="E150" s="122">
        <v>48260</v>
      </c>
      <c r="F150" s="191"/>
      <c r="G150" s="123">
        <f t="shared" si="2"/>
        <v>38013926.437699862</v>
      </c>
    </row>
    <row r="151" spans="1:7" s="7" customFormat="1" ht="18" thickTop="1" thickBot="1" x14ac:dyDescent="0.35">
      <c r="A151" s="79"/>
      <c r="B151" s="124">
        <v>45365</v>
      </c>
      <c r="C151" s="125"/>
      <c r="D151" s="121" t="s">
        <v>39</v>
      </c>
      <c r="E151" s="122">
        <v>25860</v>
      </c>
      <c r="F151" s="191"/>
      <c r="G151" s="123">
        <f t="shared" si="2"/>
        <v>38039786.437699862</v>
      </c>
    </row>
    <row r="152" spans="1:7" s="7" customFormat="1" ht="18" thickTop="1" thickBot="1" x14ac:dyDescent="0.35">
      <c r="A152" s="79"/>
      <c r="B152" s="124">
        <v>45365</v>
      </c>
      <c r="C152" s="125"/>
      <c r="D152" s="121" t="s">
        <v>39</v>
      </c>
      <c r="E152" s="122">
        <v>3550</v>
      </c>
      <c r="F152" s="191"/>
      <c r="G152" s="123">
        <f t="shared" si="2"/>
        <v>38043336.437699862</v>
      </c>
    </row>
    <row r="153" spans="1:7" s="7" customFormat="1" ht="18" thickTop="1" thickBot="1" x14ac:dyDescent="0.35">
      <c r="A153" s="79"/>
      <c r="B153" s="124">
        <v>45365</v>
      </c>
      <c r="C153" s="125"/>
      <c r="D153" s="121" t="s">
        <v>39</v>
      </c>
      <c r="E153" s="122">
        <v>2450</v>
      </c>
      <c r="F153" s="191"/>
      <c r="G153" s="123">
        <f t="shared" si="2"/>
        <v>38045786.437699862</v>
      </c>
    </row>
    <row r="154" spans="1:7" s="7" customFormat="1" ht="18" thickTop="1" thickBot="1" x14ac:dyDescent="0.35">
      <c r="A154" s="79"/>
      <c r="B154" s="124">
        <v>45365</v>
      </c>
      <c r="C154" s="125"/>
      <c r="D154" s="121" t="s">
        <v>39</v>
      </c>
      <c r="E154" s="122">
        <v>11600</v>
      </c>
      <c r="F154" s="191"/>
      <c r="G154" s="123">
        <f t="shared" si="2"/>
        <v>38057386.437699862</v>
      </c>
    </row>
    <row r="155" spans="1:7" s="7" customFormat="1" ht="18" thickTop="1" thickBot="1" x14ac:dyDescent="0.35">
      <c r="A155" s="79"/>
      <c r="B155" s="124">
        <v>45365</v>
      </c>
      <c r="C155" s="125"/>
      <c r="D155" s="121" t="s">
        <v>39</v>
      </c>
      <c r="E155" s="122">
        <v>7601</v>
      </c>
      <c r="F155" s="191"/>
      <c r="G155" s="123">
        <f t="shared" si="2"/>
        <v>38064987.437699862</v>
      </c>
    </row>
    <row r="156" spans="1:7" s="7" customFormat="1" ht="18" thickTop="1" thickBot="1" x14ac:dyDescent="0.35">
      <c r="A156" s="79"/>
      <c r="B156" s="124">
        <v>45365</v>
      </c>
      <c r="C156" s="125"/>
      <c r="D156" s="121" t="s">
        <v>39</v>
      </c>
      <c r="E156" s="122">
        <v>59000</v>
      </c>
      <c r="F156" s="191"/>
      <c r="G156" s="123">
        <f t="shared" si="2"/>
        <v>38123987.437699862</v>
      </c>
    </row>
    <row r="157" spans="1:7" s="7" customFormat="1" ht="18.75" customHeight="1" thickTop="1" thickBot="1" x14ac:dyDescent="0.35">
      <c r="A157" s="79"/>
      <c r="B157" s="124">
        <v>45365</v>
      </c>
      <c r="C157" s="125"/>
      <c r="D157" s="121" t="s">
        <v>28</v>
      </c>
      <c r="E157" s="122">
        <v>115627.15</v>
      </c>
      <c r="F157" s="191">
        <v>2920.64</v>
      </c>
      <c r="G157" s="123">
        <f t="shared" si="2"/>
        <v>38236693.94769986</v>
      </c>
    </row>
    <row r="158" spans="1:7" s="7" customFormat="1" ht="80.25" customHeight="1" thickTop="1" thickBot="1" x14ac:dyDescent="0.35">
      <c r="A158" s="79"/>
      <c r="B158" s="124">
        <v>45365</v>
      </c>
      <c r="C158" s="125"/>
      <c r="D158" s="121" t="s">
        <v>74</v>
      </c>
      <c r="E158" s="122">
        <v>25515</v>
      </c>
      <c r="F158" s="191"/>
      <c r="G158" s="123">
        <f t="shared" si="2"/>
        <v>38262208.94769986</v>
      </c>
    </row>
    <row r="159" spans="1:7" s="7" customFormat="1" ht="19.5" customHeight="1" thickTop="1" thickBot="1" x14ac:dyDescent="0.35">
      <c r="A159" s="79"/>
      <c r="B159" s="124">
        <v>45366</v>
      </c>
      <c r="C159" s="125"/>
      <c r="D159" s="121" t="s">
        <v>39</v>
      </c>
      <c r="E159" s="122">
        <v>15260</v>
      </c>
      <c r="F159" s="191"/>
      <c r="G159" s="123">
        <f t="shared" si="2"/>
        <v>38277468.94769986</v>
      </c>
    </row>
    <row r="160" spans="1:7" s="7" customFormat="1" ht="21.75" customHeight="1" thickTop="1" thickBot="1" x14ac:dyDescent="0.35">
      <c r="A160" s="79"/>
      <c r="B160" s="124">
        <v>45366</v>
      </c>
      <c r="C160" s="125"/>
      <c r="D160" s="121" t="s">
        <v>39</v>
      </c>
      <c r="E160" s="122">
        <v>1700</v>
      </c>
      <c r="F160" s="191"/>
      <c r="G160" s="123">
        <f t="shared" si="2"/>
        <v>38279168.94769986</v>
      </c>
    </row>
    <row r="161" spans="1:7" s="7" customFormat="1" ht="18" thickTop="1" thickBot="1" x14ac:dyDescent="0.3">
      <c r="A161" s="79"/>
      <c r="B161" s="140">
        <v>45366</v>
      </c>
      <c r="C161" s="140"/>
      <c r="D161" s="140" t="s">
        <v>39</v>
      </c>
      <c r="E161" s="165">
        <v>38615</v>
      </c>
      <c r="F161" s="165"/>
      <c r="G161" s="123">
        <f t="shared" si="2"/>
        <v>38317783.94769986</v>
      </c>
    </row>
    <row r="162" spans="1:7" s="7" customFormat="1" ht="18" thickTop="1" thickBot="1" x14ac:dyDescent="0.3">
      <c r="A162" s="79"/>
      <c r="B162" s="140">
        <v>45366</v>
      </c>
      <c r="C162" s="140"/>
      <c r="D162" s="140" t="s">
        <v>39</v>
      </c>
      <c r="E162" s="165">
        <v>5117</v>
      </c>
      <c r="F162" s="165"/>
      <c r="G162" s="123">
        <f t="shared" si="2"/>
        <v>38322900.94769986</v>
      </c>
    </row>
    <row r="163" spans="1:7" s="7" customFormat="1" ht="18" thickTop="1" thickBot="1" x14ac:dyDescent="0.3">
      <c r="A163" s="79"/>
      <c r="B163" s="140">
        <v>45366</v>
      </c>
      <c r="C163" s="140"/>
      <c r="D163" s="140" t="s">
        <v>39</v>
      </c>
      <c r="E163" s="165">
        <v>900</v>
      </c>
      <c r="F163" s="165"/>
      <c r="G163" s="123">
        <f t="shared" si="2"/>
        <v>38323800.94769986</v>
      </c>
    </row>
    <row r="164" spans="1:7" s="7" customFormat="1" ht="18" thickTop="1" thickBot="1" x14ac:dyDescent="0.3">
      <c r="A164" s="79"/>
      <c r="B164" s="140">
        <v>45366</v>
      </c>
      <c r="C164" s="140"/>
      <c r="D164" s="140" t="s">
        <v>39</v>
      </c>
      <c r="E164" s="165">
        <v>1100</v>
      </c>
      <c r="F164" s="165"/>
      <c r="G164" s="123">
        <f t="shared" si="2"/>
        <v>38324900.94769986</v>
      </c>
    </row>
    <row r="165" spans="1:7" s="7" customFormat="1" ht="18" thickTop="1" thickBot="1" x14ac:dyDescent="0.3">
      <c r="A165" s="79"/>
      <c r="B165" s="140">
        <v>45366</v>
      </c>
      <c r="C165" s="140"/>
      <c r="D165" s="140" t="s">
        <v>39</v>
      </c>
      <c r="E165" s="165">
        <v>17355</v>
      </c>
      <c r="F165" s="165"/>
      <c r="G165" s="123">
        <f t="shared" si="2"/>
        <v>38342255.94769986</v>
      </c>
    </row>
    <row r="166" spans="1:7" s="7" customFormat="1" ht="18" thickTop="1" thickBot="1" x14ac:dyDescent="0.3">
      <c r="A166" s="79"/>
      <c r="B166" s="140">
        <v>45366</v>
      </c>
      <c r="C166" s="140"/>
      <c r="D166" s="140" t="s">
        <v>39</v>
      </c>
      <c r="E166" s="165">
        <v>6425</v>
      </c>
      <c r="F166" s="165"/>
      <c r="G166" s="123">
        <f t="shared" si="2"/>
        <v>38348680.94769986</v>
      </c>
    </row>
    <row r="167" spans="1:7" s="7" customFormat="1" ht="18" thickTop="1" thickBot="1" x14ac:dyDescent="0.3">
      <c r="A167" s="79"/>
      <c r="B167" s="140">
        <v>45366</v>
      </c>
      <c r="C167" s="140"/>
      <c r="D167" s="140" t="s">
        <v>28</v>
      </c>
      <c r="E167" s="165">
        <v>32746.02</v>
      </c>
      <c r="F167" s="165">
        <v>866.93</v>
      </c>
      <c r="G167" s="123">
        <f t="shared" si="2"/>
        <v>38380560.037699863</v>
      </c>
    </row>
    <row r="168" spans="1:7" s="7" customFormat="1" ht="18" thickTop="1" thickBot="1" x14ac:dyDescent="0.3">
      <c r="A168" s="79"/>
      <c r="B168" s="140">
        <v>45366</v>
      </c>
      <c r="C168" s="140"/>
      <c r="D168" s="140" t="s">
        <v>69</v>
      </c>
      <c r="E168" s="165">
        <v>3247071.1</v>
      </c>
      <c r="F168" s="165"/>
      <c r="G168" s="123">
        <f t="shared" si="2"/>
        <v>41627631.137699865</v>
      </c>
    </row>
    <row r="169" spans="1:7" s="7" customFormat="1" ht="18" thickTop="1" thickBot="1" x14ac:dyDescent="0.3">
      <c r="A169" s="79"/>
      <c r="B169" s="170">
        <v>45366</v>
      </c>
      <c r="C169" s="171"/>
      <c r="D169" s="167" t="s">
        <v>75</v>
      </c>
      <c r="E169" s="169">
        <v>640333.72</v>
      </c>
      <c r="F169" s="169"/>
      <c r="G169" s="123">
        <f t="shared" si="2"/>
        <v>42267964.857699864</v>
      </c>
    </row>
    <row r="170" spans="1:7" s="7" customFormat="1" ht="18" thickTop="1" thickBot="1" x14ac:dyDescent="0.3">
      <c r="A170" s="79"/>
      <c r="B170" s="140">
        <v>45366</v>
      </c>
      <c r="C170" s="140"/>
      <c r="D170" s="203" t="s">
        <v>76</v>
      </c>
      <c r="E170" s="165">
        <v>3364605.1</v>
      </c>
      <c r="F170" s="165"/>
      <c r="G170" s="123">
        <f t="shared" si="2"/>
        <v>45632569.957699865</v>
      </c>
    </row>
    <row r="171" spans="1:7" s="7" customFormat="1" ht="18" thickTop="1" thickBot="1" x14ac:dyDescent="0.3">
      <c r="A171" s="79"/>
      <c r="B171" s="164">
        <v>45366</v>
      </c>
      <c r="C171" s="140"/>
      <c r="D171" s="163" t="s">
        <v>59</v>
      </c>
      <c r="E171" s="165">
        <v>14582.7</v>
      </c>
      <c r="F171" s="165"/>
      <c r="G171" s="123">
        <f t="shared" si="2"/>
        <v>45647152.657699868</v>
      </c>
    </row>
    <row r="172" spans="1:7" s="7" customFormat="1" ht="18" thickTop="1" thickBot="1" x14ac:dyDescent="0.3">
      <c r="A172" s="79"/>
      <c r="B172" s="164">
        <v>45367</v>
      </c>
      <c r="C172" s="140"/>
      <c r="D172" s="163" t="s">
        <v>39</v>
      </c>
      <c r="E172" s="165">
        <v>5000</v>
      </c>
      <c r="F172" s="165"/>
      <c r="G172" s="123">
        <f t="shared" si="2"/>
        <v>45652152.657699868</v>
      </c>
    </row>
    <row r="173" spans="1:7" s="7" customFormat="1" ht="18" thickTop="1" thickBot="1" x14ac:dyDescent="0.3">
      <c r="A173" s="79"/>
      <c r="B173" s="164">
        <v>45367</v>
      </c>
      <c r="C173" s="140"/>
      <c r="D173" s="163" t="s">
        <v>28</v>
      </c>
      <c r="E173" s="165">
        <v>15000</v>
      </c>
      <c r="F173" s="165">
        <v>375</v>
      </c>
      <c r="G173" s="123">
        <f t="shared" si="2"/>
        <v>45666777.657699868</v>
      </c>
    </row>
    <row r="174" spans="1:7" s="7" customFormat="1" ht="18" thickTop="1" thickBot="1" x14ac:dyDescent="0.3">
      <c r="A174" s="79"/>
      <c r="B174" s="166">
        <v>45368</v>
      </c>
      <c r="C174" s="162"/>
      <c r="D174" s="167"/>
      <c r="E174" s="162"/>
      <c r="F174" s="162"/>
      <c r="G174" s="123">
        <f t="shared" si="2"/>
        <v>45666777.657699868</v>
      </c>
    </row>
    <row r="175" spans="1:7" s="7" customFormat="1" ht="17.25" customHeight="1" thickTop="1" thickBot="1" x14ac:dyDescent="0.35">
      <c r="A175" s="79"/>
      <c r="B175" s="124">
        <v>45369</v>
      </c>
      <c r="C175" s="125"/>
      <c r="D175" s="121" t="s">
        <v>39</v>
      </c>
      <c r="E175" s="122">
        <v>29910</v>
      </c>
      <c r="F175" s="172"/>
      <c r="G175" s="123">
        <f t="shared" si="2"/>
        <v>45696687.657699868</v>
      </c>
    </row>
    <row r="176" spans="1:7" s="7" customFormat="1" ht="18" thickTop="1" thickBot="1" x14ac:dyDescent="0.35">
      <c r="A176" s="79"/>
      <c r="B176" s="130">
        <v>45369</v>
      </c>
      <c r="C176" s="131"/>
      <c r="D176" s="121" t="s">
        <v>39</v>
      </c>
      <c r="E176" s="122">
        <v>19480</v>
      </c>
      <c r="F176" s="172"/>
      <c r="G176" s="123">
        <f t="shared" si="2"/>
        <v>45716167.657699868</v>
      </c>
    </row>
    <row r="177" spans="1:9" s="7" customFormat="1" ht="18" thickTop="1" thickBot="1" x14ac:dyDescent="0.35">
      <c r="A177" s="79"/>
      <c r="B177" s="130">
        <v>45369</v>
      </c>
      <c r="C177" s="131"/>
      <c r="D177" s="121" t="s">
        <v>39</v>
      </c>
      <c r="E177" s="122">
        <v>48775</v>
      </c>
      <c r="F177" s="172"/>
      <c r="G177" s="123">
        <f t="shared" si="2"/>
        <v>45764942.657699868</v>
      </c>
    </row>
    <row r="178" spans="1:9" s="7" customFormat="1" ht="18" thickTop="1" thickBot="1" x14ac:dyDescent="0.35">
      <c r="A178" s="79"/>
      <c r="B178" s="130">
        <v>45369</v>
      </c>
      <c r="C178" s="131"/>
      <c r="D178" s="121" t="s">
        <v>39</v>
      </c>
      <c r="E178" s="122">
        <v>2050</v>
      </c>
      <c r="F178" s="172"/>
      <c r="G178" s="123">
        <f t="shared" si="2"/>
        <v>45766992.657699868</v>
      </c>
    </row>
    <row r="179" spans="1:9" s="7" customFormat="1" ht="18" thickTop="1" thickBot="1" x14ac:dyDescent="0.35">
      <c r="A179" s="79"/>
      <c r="B179" s="130">
        <v>45369</v>
      </c>
      <c r="C179" s="131"/>
      <c r="D179" s="121" t="s">
        <v>39</v>
      </c>
      <c r="E179" s="122">
        <v>6995</v>
      </c>
      <c r="F179" s="172"/>
      <c r="G179" s="123">
        <f t="shared" si="2"/>
        <v>45773987.657699868</v>
      </c>
    </row>
    <row r="180" spans="1:9" s="7" customFormat="1" ht="18" thickTop="1" thickBot="1" x14ac:dyDescent="0.35">
      <c r="A180" s="79"/>
      <c r="B180" s="130">
        <v>45369</v>
      </c>
      <c r="C180" s="131"/>
      <c r="D180" s="121" t="s">
        <v>39</v>
      </c>
      <c r="E180" s="122">
        <v>1700</v>
      </c>
      <c r="F180" s="172"/>
      <c r="G180" s="123">
        <f t="shared" si="2"/>
        <v>45775687.657699868</v>
      </c>
    </row>
    <row r="181" spans="1:9" s="7" customFormat="1" ht="18" thickTop="1" thickBot="1" x14ac:dyDescent="0.35">
      <c r="A181" s="79"/>
      <c r="B181" s="130">
        <v>45369</v>
      </c>
      <c r="C181" s="131"/>
      <c r="D181" s="121" t="s">
        <v>39</v>
      </c>
      <c r="E181" s="122">
        <v>18105</v>
      </c>
      <c r="F181" s="172"/>
      <c r="G181" s="123">
        <f t="shared" si="2"/>
        <v>45793792.657699868</v>
      </c>
    </row>
    <row r="182" spans="1:9" s="7" customFormat="1" ht="18" thickTop="1" thickBot="1" x14ac:dyDescent="0.35">
      <c r="A182" s="79"/>
      <c r="B182" s="130">
        <v>45369</v>
      </c>
      <c r="C182" s="131"/>
      <c r="D182" s="121" t="s">
        <v>39</v>
      </c>
      <c r="E182" s="122">
        <v>40</v>
      </c>
      <c r="F182" s="172"/>
      <c r="G182" s="123">
        <f t="shared" si="2"/>
        <v>45793832.657699868</v>
      </c>
    </row>
    <row r="183" spans="1:9" s="7" customFormat="1" ht="18" thickTop="1" thickBot="1" x14ac:dyDescent="0.35">
      <c r="A183" s="79"/>
      <c r="B183" s="130">
        <v>45369</v>
      </c>
      <c r="C183" s="131"/>
      <c r="D183" s="121" t="s">
        <v>28</v>
      </c>
      <c r="E183" s="122">
        <v>104835.26</v>
      </c>
      <c r="F183" s="172"/>
      <c r="G183" s="123">
        <f t="shared" si="2"/>
        <v>45898667.917699866</v>
      </c>
    </row>
    <row r="184" spans="1:9" s="7" customFormat="1" ht="18" thickTop="1" thickBot="1" x14ac:dyDescent="0.35">
      <c r="A184" s="79"/>
      <c r="B184" s="130">
        <v>45369</v>
      </c>
      <c r="C184" s="131"/>
      <c r="D184" s="121" t="s">
        <v>77</v>
      </c>
      <c r="E184" s="122"/>
      <c r="F184" s="172">
        <v>2767.76</v>
      </c>
      <c r="G184" s="123">
        <f t="shared" si="2"/>
        <v>45895900.157699868</v>
      </c>
    </row>
    <row r="185" spans="1:9" s="7" customFormat="1" ht="18" thickTop="1" thickBot="1" x14ac:dyDescent="0.35">
      <c r="A185" s="79"/>
      <c r="B185" s="130">
        <v>45369</v>
      </c>
      <c r="C185" s="131"/>
      <c r="D185" s="121" t="s">
        <v>42</v>
      </c>
      <c r="E185" s="122">
        <v>630787.75</v>
      </c>
      <c r="F185" s="172"/>
      <c r="G185" s="123">
        <f t="shared" si="2"/>
        <v>46526687.907699868</v>
      </c>
    </row>
    <row r="186" spans="1:9" s="7" customFormat="1" ht="33.6" thickTop="1" thickBot="1" x14ac:dyDescent="0.35">
      <c r="A186" s="79"/>
      <c r="B186" s="130">
        <v>45369</v>
      </c>
      <c r="C186" s="131"/>
      <c r="D186" s="121" t="s">
        <v>78</v>
      </c>
      <c r="E186" s="122">
        <v>750</v>
      </c>
      <c r="F186" s="172"/>
      <c r="G186" s="123">
        <f t="shared" si="2"/>
        <v>46527437.907699868</v>
      </c>
    </row>
    <row r="187" spans="1:9" s="7" customFormat="1" ht="18" thickTop="1" thickBot="1" x14ac:dyDescent="0.35">
      <c r="A187" s="79"/>
      <c r="B187" s="130">
        <v>45369</v>
      </c>
      <c r="C187" s="131"/>
      <c r="D187" s="121" t="s">
        <v>22</v>
      </c>
      <c r="E187" s="122"/>
      <c r="F187" s="172">
        <v>24952498.850000001</v>
      </c>
      <c r="G187" s="123">
        <f t="shared" si="2"/>
        <v>21574939.057699867</v>
      </c>
    </row>
    <row r="188" spans="1:9" s="7" customFormat="1" ht="18" thickTop="1" thickBot="1" x14ac:dyDescent="0.35">
      <c r="A188" s="79"/>
      <c r="B188" s="130">
        <v>45370</v>
      </c>
      <c r="C188" s="131"/>
      <c r="D188" s="121" t="s">
        <v>39</v>
      </c>
      <c r="E188" s="122">
        <v>44500</v>
      </c>
      <c r="F188" s="172"/>
      <c r="G188" s="123">
        <f t="shared" si="2"/>
        <v>21619439.057699867</v>
      </c>
    </row>
    <row r="189" spans="1:9" s="7" customFormat="1" ht="18" thickTop="1" thickBot="1" x14ac:dyDescent="0.35">
      <c r="A189" s="79"/>
      <c r="B189" s="130">
        <v>45370</v>
      </c>
      <c r="C189" s="131"/>
      <c r="D189" s="121" t="s">
        <v>39</v>
      </c>
      <c r="E189" s="122">
        <v>90725</v>
      </c>
      <c r="F189" s="172"/>
      <c r="G189" s="123">
        <f t="shared" si="2"/>
        <v>21710164.057699867</v>
      </c>
      <c r="H189" s="201"/>
      <c r="I189" s="111"/>
    </row>
    <row r="190" spans="1:9" s="7" customFormat="1" ht="18" thickTop="1" thickBot="1" x14ac:dyDescent="0.35">
      <c r="A190" s="79"/>
      <c r="B190" s="130">
        <v>45370</v>
      </c>
      <c r="C190" s="131"/>
      <c r="D190" s="121" t="s">
        <v>39</v>
      </c>
      <c r="E190" s="122">
        <v>1850</v>
      </c>
      <c r="F190" s="172"/>
      <c r="G190" s="123">
        <f t="shared" si="2"/>
        <v>21712014.057699867</v>
      </c>
    </row>
    <row r="191" spans="1:9" s="7" customFormat="1" ht="18" thickTop="1" thickBot="1" x14ac:dyDescent="0.35">
      <c r="A191" s="79"/>
      <c r="B191" s="130">
        <v>45370</v>
      </c>
      <c r="C191" s="131"/>
      <c r="D191" s="121" t="s">
        <v>39</v>
      </c>
      <c r="E191" s="122">
        <v>17525</v>
      </c>
      <c r="F191" s="172"/>
      <c r="G191" s="123">
        <f t="shared" si="2"/>
        <v>21729539.057699867</v>
      </c>
    </row>
    <row r="192" spans="1:9" s="7" customFormat="1" ht="18" thickTop="1" thickBot="1" x14ac:dyDescent="0.35">
      <c r="A192" s="79"/>
      <c r="B192" s="130">
        <v>45370</v>
      </c>
      <c r="C192" s="131"/>
      <c r="D192" s="121" t="s">
        <v>39</v>
      </c>
      <c r="E192" s="122">
        <v>11255</v>
      </c>
      <c r="F192" s="172"/>
      <c r="G192" s="123">
        <f t="shared" si="2"/>
        <v>21740794.057699867</v>
      </c>
    </row>
    <row r="193" spans="1:7" s="7" customFormat="1" ht="18" thickTop="1" thickBot="1" x14ac:dyDescent="0.35">
      <c r="A193" s="79"/>
      <c r="B193" s="130">
        <v>45370</v>
      </c>
      <c r="C193" s="131"/>
      <c r="D193" s="121" t="s">
        <v>39</v>
      </c>
      <c r="E193" s="122">
        <v>6300</v>
      </c>
      <c r="F193" s="172"/>
      <c r="G193" s="123">
        <f t="shared" si="2"/>
        <v>21747094.057699867</v>
      </c>
    </row>
    <row r="194" spans="1:7" s="7" customFormat="1" ht="18" thickTop="1" thickBot="1" x14ac:dyDescent="0.35">
      <c r="A194" s="79"/>
      <c r="B194" s="130">
        <v>45370</v>
      </c>
      <c r="C194" s="131"/>
      <c r="D194" s="121" t="s">
        <v>39</v>
      </c>
      <c r="E194" s="122">
        <v>66620</v>
      </c>
      <c r="F194" s="172"/>
      <c r="G194" s="123">
        <f t="shared" si="2"/>
        <v>21813714.057699867</v>
      </c>
    </row>
    <row r="195" spans="1:7" s="7" customFormat="1" ht="18" thickTop="1" thickBot="1" x14ac:dyDescent="0.35">
      <c r="A195" s="79"/>
      <c r="B195" s="130">
        <v>45370</v>
      </c>
      <c r="C195" s="131"/>
      <c r="D195" s="121" t="s">
        <v>28</v>
      </c>
      <c r="E195" s="122">
        <v>81593.88</v>
      </c>
      <c r="F195" s="172">
        <v>2173.15</v>
      </c>
      <c r="G195" s="123">
        <f t="shared" si="2"/>
        <v>21893134.787699867</v>
      </c>
    </row>
    <row r="196" spans="1:7" s="7" customFormat="1" ht="66" thickTop="1" thickBot="1" x14ac:dyDescent="0.35">
      <c r="A196" s="79"/>
      <c r="B196" s="130">
        <v>45370</v>
      </c>
      <c r="C196" s="131"/>
      <c r="D196" s="121" t="s">
        <v>79</v>
      </c>
      <c r="E196" s="122">
        <v>40000</v>
      </c>
      <c r="F196" s="172"/>
      <c r="G196" s="123">
        <f t="shared" si="2"/>
        <v>21933134.787699867</v>
      </c>
    </row>
    <row r="197" spans="1:7" s="7" customFormat="1" ht="33.6" thickTop="1" thickBot="1" x14ac:dyDescent="0.35">
      <c r="A197" s="79"/>
      <c r="B197" s="130">
        <v>45370</v>
      </c>
      <c r="C197" s="131"/>
      <c r="D197" s="121" t="s">
        <v>80</v>
      </c>
      <c r="E197" s="122">
        <v>1920</v>
      </c>
      <c r="F197" s="172"/>
      <c r="G197" s="123">
        <f t="shared" si="2"/>
        <v>21935054.787699867</v>
      </c>
    </row>
    <row r="198" spans="1:7" s="7" customFormat="1" ht="18" thickTop="1" thickBot="1" x14ac:dyDescent="0.35">
      <c r="A198" s="79"/>
      <c r="B198" s="130">
        <v>45371</v>
      </c>
      <c r="C198" s="131"/>
      <c r="D198" s="121" t="s">
        <v>39</v>
      </c>
      <c r="E198" s="122">
        <v>43000</v>
      </c>
      <c r="F198" s="172"/>
      <c r="G198" s="123">
        <f t="shared" si="2"/>
        <v>21978054.787699867</v>
      </c>
    </row>
    <row r="199" spans="1:7" s="7" customFormat="1" ht="18" thickTop="1" thickBot="1" x14ac:dyDescent="0.35">
      <c r="A199" s="79"/>
      <c r="B199" s="130">
        <v>45371</v>
      </c>
      <c r="C199" s="131"/>
      <c r="D199" s="121" t="s">
        <v>39</v>
      </c>
      <c r="E199" s="122">
        <v>57000</v>
      </c>
      <c r="F199" s="172"/>
      <c r="G199" s="123">
        <f t="shared" si="2"/>
        <v>22035054.787699867</v>
      </c>
    </row>
    <row r="200" spans="1:7" s="7" customFormat="1" ht="18" thickTop="1" thickBot="1" x14ac:dyDescent="0.35">
      <c r="A200" s="79"/>
      <c r="B200" s="130">
        <v>45371</v>
      </c>
      <c r="C200" s="131"/>
      <c r="D200" s="121" t="s">
        <v>39</v>
      </c>
      <c r="E200" s="122">
        <v>2150</v>
      </c>
      <c r="F200" s="172"/>
      <c r="G200" s="123">
        <f t="shared" si="2"/>
        <v>22037204.787699867</v>
      </c>
    </row>
    <row r="201" spans="1:7" s="7" customFormat="1" ht="18" thickTop="1" thickBot="1" x14ac:dyDescent="0.35">
      <c r="A201" s="79"/>
      <c r="B201" s="130">
        <v>45371</v>
      </c>
      <c r="C201" s="131"/>
      <c r="D201" s="121" t="s">
        <v>39</v>
      </c>
      <c r="E201" s="122">
        <v>19410</v>
      </c>
      <c r="F201" s="172"/>
      <c r="G201" s="123">
        <f t="shared" si="2"/>
        <v>22056614.787699867</v>
      </c>
    </row>
    <row r="202" spans="1:7" s="7" customFormat="1" ht="18" thickTop="1" thickBot="1" x14ac:dyDescent="0.35">
      <c r="A202" s="79"/>
      <c r="B202" s="130">
        <v>45371</v>
      </c>
      <c r="C202" s="131"/>
      <c r="D202" s="121" t="s">
        <v>39</v>
      </c>
      <c r="E202" s="122">
        <v>15100</v>
      </c>
      <c r="F202" s="172"/>
      <c r="G202" s="123">
        <f t="shared" si="2"/>
        <v>22071714.787699867</v>
      </c>
    </row>
    <row r="203" spans="1:7" s="7" customFormat="1" ht="21.75" customHeight="1" thickTop="1" thickBot="1" x14ac:dyDescent="0.35">
      <c r="A203" s="79"/>
      <c r="B203" s="130">
        <v>45371</v>
      </c>
      <c r="C203" s="131"/>
      <c r="D203" s="121" t="s">
        <v>39</v>
      </c>
      <c r="E203" s="122">
        <v>4870</v>
      </c>
      <c r="F203" s="172"/>
      <c r="G203" s="123">
        <f t="shared" si="2"/>
        <v>22076584.787699867</v>
      </c>
    </row>
    <row r="204" spans="1:7" s="7" customFormat="1" ht="18" thickTop="1" thickBot="1" x14ac:dyDescent="0.35">
      <c r="A204" s="79"/>
      <c r="B204" s="130">
        <v>45371</v>
      </c>
      <c r="C204" s="131"/>
      <c r="D204" s="121" t="s">
        <v>39</v>
      </c>
      <c r="E204" s="122">
        <v>129450</v>
      </c>
      <c r="F204" s="172"/>
      <c r="G204" s="123">
        <f t="shared" si="2"/>
        <v>22206034.787699867</v>
      </c>
    </row>
    <row r="205" spans="1:7" s="7" customFormat="1" ht="18" thickTop="1" thickBot="1" x14ac:dyDescent="0.35">
      <c r="A205" s="79"/>
      <c r="B205" s="130">
        <v>45371</v>
      </c>
      <c r="C205" s="131"/>
      <c r="D205" s="121" t="s">
        <v>39</v>
      </c>
      <c r="E205" s="122">
        <v>175</v>
      </c>
      <c r="F205" s="172"/>
      <c r="G205" s="123">
        <f t="shared" si="2"/>
        <v>22206209.787699867</v>
      </c>
    </row>
    <row r="206" spans="1:7" s="7" customFormat="1" ht="18" thickTop="1" thickBot="1" x14ac:dyDescent="0.35">
      <c r="A206" s="79"/>
      <c r="B206" s="130">
        <v>45371</v>
      </c>
      <c r="C206" s="131"/>
      <c r="D206" s="121" t="s">
        <v>28</v>
      </c>
      <c r="E206" s="122">
        <v>55856.88</v>
      </c>
      <c r="F206" s="172">
        <v>1445.87</v>
      </c>
      <c r="G206" s="123">
        <f t="shared" si="2"/>
        <v>22260620.797699865</v>
      </c>
    </row>
    <row r="207" spans="1:7" s="7" customFormat="1" ht="18" thickTop="1" thickBot="1" x14ac:dyDescent="0.35">
      <c r="A207" s="79"/>
      <c r="B207" s="130">
        <v>45371</v>
      </c>
      <c r="C207" s="131"/>
      <c r="D207" s="121" t="s">
        <v>51</v>
      </c>
      <c r="E207" s="122">
        <v>12525</v>
      </c>
      <c r="F207" s="172">
        <v>400.75</v>
      </c>
      <c r="G207" s="123">
        <f t="shared" si="2"/>
        <v>22272745.047699865</v>
      </c>
    </row>
    <row r="208" spans="1:7" s="7" customFormat="1" ht="18" thickTop="1" thickBot="1" x14ac:dyDescent="0.35">
      <c r="A208" s="79"/>
      <c r="B208" s="130">
        <v>45371</v>
      </c>
      <c r="C208" s="131"/>
      <c r="D208" s="121" t="s">
        <v>40</v>
      </c>
      <c r="E208" s="122">
        <v>63121.599999999999</v>
      </c>
      <c r="F208" s="172"/>
      <c r="G208" s="123">
        <f t="shared" si="2"/>
        <v>22335866.647699866</v>
      </c>
    </row>
    <row r="209" spans="1:7" s="7" customFormat="1" ht="18" thickTop="1" thickBot="1" x14ac:dyDescent="0.35">
      <c r="A209" s="79"/>
      <c r="B209" s="130">
        <v>45371</v>
      </c>
      <c r="C209" s="131"/>
      <c r="D209" s="121" t="s">
        <v>40</v>
      </c>
      <c r="E209" s="122">
        <v>130000</v>
      </c>
      <c r="F209" s="172"/>
      <c r="G209" s="123">
        <f t="shared" si="2"/>
        <v>22465866.647699866</v>
      </c>
    </row>
    <row r="210" spans="1:7" s="7" customFormat="1" ht="18" thickTop="1" thickBot="1" x14ac:dyDescent="0.35">
      <c r="A210" s="79"/>
      <c r="B210" s="130">
        <v>45371</v>
      </c>
      <c r="C210" s="131"/>
      <c r="D210" s="121" t="s">
        <v>40</v>
      </c>
      <c r="E210" s="122">
        <v>412214.3</v>
      </c>
      <c r="F210" s="172"/>
      <c r="G210" s="123">
        <f t="shared" si="2"/>
        <v>22878080.947699867</v>
      </c>
    </row>
    <row r="211" spans="1:7" s="7" customFormat="1" ht="18" thickTop="1" thickBot="1" x14ac:dyDescent="0.35">
      <c r="A211" s="79"/>
      <c r="B211" s="130">
        <v>45371</v>
      </c>
      <c r="C211" s="131"/>
      <c r="D211" s="121" t="s">
        <v>40</v>
      </c>
      <c r="E211" s="122">
        <v>215487.9</v>
      </c>
      <c r="F211" s="172"/>
      <c r="G211" s="123">
        <f t="shared" si="2"/>
        <v>23093568.847699866</v>
      </c>
    </row>
    <row r="212" spans="1:7" s="7" customFormat="1" ht="18" thickTop="1" thickBot="1" x14ac:dyDescent="0.35">
      <c r="A212" s="79"/>
      <c r="B212" s="130">
        <v>45371</v>
      </c>
      <c r="C212" s="131"/>
      <c r="D212" s="121" t="s">
        <v>40</v>
      </c>
      <c r="E212" s="122">
        <v>20102.5</v>
      </c>
      <c r="F212" s="172"/>
      <c r="G212" s="123">
        <f t="shared" ref="G212:G280" si="3">G211+E212-F212</f>
        <v>23113671.347699866</v>
      </c>
    </row>
    <row r="213" spans="1:7" s="7" customFormat="1" ht="18" thickTop="1" thickBot="1" x14ac:dyDescent="0.35">
      <c r="A213" s="79"/>
      <c r="B213" s="130">
        <v>45371</v>
      </c>
      <c r="C213" s="131"/>
      <c r="D213" s="121" t="s">
        <v>40</v>
      </c>
      <c r="E213" s="122">
        <v>524592.05000000005</v>
      </c>
      <c r="F213" s="172"/>
      <c r="G213" s="123">
        <f t="shared" si="3"/>
        <v>23638263.397699866</v>
      </c>
    </row>
    <row r="214" spans="1:7" s="7" customFormat="1" ht="18" thickTop="1" thickBot="1" x14ac:dyDescent="0.35">
      <c r="A214" s="79"/>
      <c r="B214" s="130">
        <v>45371</v>
      </c>
      <c r="C214" s="131"/>
      <c r="D214" s="121" t="s">
        <v>40</v>
      </c>
      <c r="E214" s="122">
        <v>53358.6</v>
      </c>
      <c r="F214" s="172"/>
      <c r="G214" s="123">
        <f t="shared" si="3"/>
        <v>23691621.997699868</v>
      </c>
    </row>
    <row r="215" spans="1:7" s="7" customFormat="1" ht="18" thickTop="1" thickBot="1" x14ac:dyDescent="0.35">
      <c r="A215" s="79"/>
      <c r="B215" s="130">
        <v>45371</v>
      </c>
      <c r="C215" s="131"/>
      <c r="D215" s="121" t="s">
        <v>40</v>
      </c>
      <c r="E215" s="122">
        <v>16971.509999999998</v>
      </c>
      <c r="F215" s="172"/>
      <c r="G215" s="123">
        <f t="shared" si="3"/>
        <v>23708593.50769987</v>
      </c>
    </row>
    <row r="216" spans="1:7" s="7" customFormat="1" ht="18" thickTop="1" thickBot="1" x14ac:dyDescent="0.35">
      <c r="A216" s="79"/>
      <c r="B216" s="130">
        <v>45371</v>
      </c>
      <c r="C216" s="131"/>
      <c r="D216" s="121" t="s">
        <v>40</v>
      </c>
      <c r="E216" s="122">
        <v>118240.29</v>
      </c>
      <c r="F216" s="172"/>
      <c r="G216" s="123">
        <f t="shared" si="3"/>
        <v>23826833.797699869</v>
      </c>
    </row>
    <row r="217" spans="1:7" s="7" customFormat="1" ht="18" thickTop="1" thickBot="1" x14ac:dyDescent="0.35">
      <c r="A217" s="79"/>
      <c r="B217" s="130">
        <v>45371</v>
      </c>
      <c r="C217" s="131"/>
      <c r="D217" s="121" t="s">
        <v>40</v>
      </c>
      <c r="E217" s="122">
        <v>277229</v>
      </c>
      <c r="F217" s="172"/>
      <c r="G217" s="123">
        <f t="shared" si="3"/>
        <v>24104062.797699869</v>
      </c>
    </row>
    <row r="218" spans="1:7" s="7" customFormat="1" ht="18" thickTop="1" thickBot="1" x14ac:dyDescent="0.35">
      <c r="A218" s="79"/>
      <c r="B218" s="130">
        <v>45371</v>
      </c>
      <c r="C218" s="131"/>
      <c r="D218" s="121" t="s">
        <v>40</v>
      </c>
      <c r="E218" s="122">
        <v>178564.29</v>
      </c>
      <c r="F218" s="172"/>
      <c r="G218" s="123">
        <f t="shared" si="3"/>
        <v>24282627.087699868</v>
      </c>
    </row>
    <row r="219" spans="1:7" s="7" customFormat="1" ht="18" thickTop="1" thickBot="1" x14ac:dyDescent="0.35">
      <c r="A219" s="79"/>
      <c r="B219" s="130">
        <v>45371</v>
      </c>
      <c r="C219" s="131"/>
      <c r="D219" s="121" t="s">
        <v>40</v>
      </c>
      <c r="E219" s="122">
        <v>7003.38</v>
      </c>
      <c r="F219" s="172"/>
      <c r="G219" s="123">
        <f t="shared" si="3"/>
        <v>24289630.467699867</v>
      </c>
    </row>
    <row r="220" spans="1:7" s="7" customFormat="1" ht="18" thickTop="1" thickBot="1" x14ac:dyDescent="0.35">
      <c r="A220" s="79"/>
      <c r="B220" s="130">
        <v>45371</v>
      </c>
      <c r="C220" s="131"/>
      <c r="D220" s="121" t="s">
        <v>40</v>
      </c>
      <c r="E220" s="122">
        <v>2009</v>
      </c>
      <c r="F220" s="172"/>
      <c r="G220" s="123">
        <f t="shared" si="3"/>
        <v>24291639.467699867</v>
      </c>
    </row>
    <row r="221" spans="1:7" s="7" customFormat="1" ht="18" thickTop="1" thickBot="1" x14ac:dyDescent="0.35">
      <c r="A221" s="79"/>
      <c r="B221" s="130">
        <v>45371</v>
      </c>
      <c r="C221" s="131"/>
      <c r="D221" s="121" t="s">
        <v>40</v>
      </c>
      <c r="E221" s="122">
        <v>1381</v>
      </c>
      <c r="F221" s="172"/>
      <c r="G221" s="123">
        <f t="shared" si="3"/>
        <v>24293020.467699867</v>
      </c>
    </row>
    <row r="222" spans="1:7" s="7" customFormat="1" ht="18" thickTop="1" thickBot="1" x14ac:dyDescent="0.35">
      <c r="A222" s="79"/>
      <c r="B222" s="130">
        <v>45371</v>
      </c>
      <c r="C222" s="131"/>
      <c r="D222" s="121" t="s">
        <v>44</v>
      </c>
      <c r="E222" s="122">
        <v>9109.6</v>
      </c>
      <c r="F222" s="172"/>
      <c r="G222" s="123">
        <f t="shared" si="3"/>
        <v>24302130.067699868</v>
      </c>
    </row>
    <row r="223" spans="1:7" s="7" customFormat="1" ht="18" thickTop="1" thickBot="1" x14ac:dyDescent="0.35">
      <c r="A223" s="79"/>
      <c r="B223" s="130">
        <v>45371</v>
      </c>
      <c r="C223" s="131"/>
      <c r="D223" s="121" t="s">
        <v>81</v>
      </c>
      <c r="E223" s="122">
        <v>1145535.69</v>
      </c>
      <c r="F223" s="172"/>
      <c r="G223" s="123">
        <f t="shared" si="3"/>
        <v>25447665.75769987</v>
      </c>
    </row>
    <row r="224" spans="1:7" s="7" customFormat="1" ht="18" thickTop="1" thickBot="1" x14ac:dyDescent="0.35">
      <c r="A224" s="79"/>
      <c r="B224" s="130">
        <v>45372</v>
      </c>
      <c r="C224" s="131"/>
      <c r="D224" s="121" t="s">
        <v>39</v>
      </c>
      <c r="E224" s="122">
        <v>64540</v>
      </c>
      <c r="F224" s="172"/>
      <c r="G224" s="123">
        <f t="shared" si="3"/>
        <v>25512205.75769987</v>
      </c>
    </row>
    <row r="225" spans="1:7" s="7" customFormat="1" ht="18" thickTop="1" thickBot="1" x14ac:dyDescent="0.35">
      <c r="A225" s="79"/>
      <c r="B225" s="130">
        <v>45372</v>
      </c>
      <c r="C225" s="131"/>
      <c r="D225" s="121" t="s">
        <v>39</v>
      </c>
      <c r="E225" s="122">
        <v>5720</v>
      </c>
      <c r="F225" s="172"/>
      <c r="G225" s="123">
        <f t="shared" si="3"/>
        <v>25517925.75769987</v>
      </c>
    </row>
    <row r="226" spans="1:7" s="7" customFormat="1" ht="18" thickTop="1" thickBot="1" x14ac:dyDescent="0.35">
      <c r="A226" s="79"/>
      <c r="B226" s="130">
        <v>45372</v>
      </c>
      <c r="C226" s="131"/>
      <c r="D226" s="121" t="s">
        <v>39</v>
      </c>
      <c r="E226" s="122">
        <v>149760</v>
      </c>
      <c r="F226" s="172"/>
      <c r="G226" s="123">
        <f t="shared" si="3"/>
        <v>25667685.75769987</v>
      </c>
    </row>
    <row r="227" spans="1:7" s="7" customFormat="1" ht="18" thickTop="1" thickBot="1" x14ac:dyDescent="0.35">
      <c r="A227" s="79"/>
      <c r="B227" s="130">
        <v>45372</v>
      </c>
      <c r="C227" s="131"/>
      <c r="D227" s="121" t="s">
        <v>39</v>
      </c>
      <c r="E227" s="122">
        <v>3950</v>
      </c>
      <c r="F227" s="172"/>
      <c r="G227" s="123">
        <f t="shared" si="3"/>
        <v>25671635.75769987</v>
      </c>
    </row>
    <row r="228" spans="1:7" s="7" customFormat="1" ht="18" thickTop="1" thickBot="1" x14ac:dyDescent="0.35">
      <c r="A228" s="79"/>
      <c r="B228" s="130">
        <v>45372</v>
      </c>
      <c r="C228" s="131"/>
      <c r="D228" s="121" t="s">
        <v>39</v>
      </c>
      <c r="E228" s="122">
        <v>24150</v>
      </c>
      <c r="F228" s="172"/>
      <c r="G228" s="123">
        <f t="shared" si="3"/>
        <v>25695785.75769987</v>
      </c>
    </row>
    <row r="229" spans="1:7" s="7" customFormat="1" ht="18" thickTop="1" thickBot="1" x14ac:dyDescent="0.35">
      <c r="A229" s="79"/>
      <c r="B229" s="130">
        <v>45372</v>
      </c>
      <c r="C229" s="131"/>
      <c r="D229" s="121" t="s">
        <v>39</v>
      </c>
      <c r="E229" s="122">
        <v>2975</v>
      </c>
      <c r="F229" s="172"/>
      <c r="G229" s="123">
        <f t="shared" si="3"/>
        <v>25698760.75769987</v>
      </c>
    </row>
    <row r="230" spans="1:7" s="7" customFormat="1" ht="18" thickTop="1" thickBot="1" x14ac:dyDescent="0.35">
      <c r="A230" s="79"/>
      <c r="B230" s="130">
        <v>45372</v>
      </c>
      <c r="C230" s="131"/>
      <c r="D230" s="121" t="s">
        <v>39</v>
      </c>
      <c r="E230" s="122">
        <v>770</v>
      </c>
      <c r="F230" s="172"/>
      <c r="G230" s="123">
        <f t="shared" si="3"/>
        <v>25699530.75769987</v>
      </c>
    </row>
    <row r="231" spans="1:7" s="7" customFormat="1" ht="18" thickTop="1" thickBot="1" x14ac:dyDescent="0.35">
      <c r="A231" s="79"/>
      <c r="B231" s="130">
        <v>45372</v>
      </c>
      <c r="C231" s="131"/>
      <c r="D231" s="121" t="s">
        <v>39</v>
      </c>
      <c r="E231" s="122">
        <v>28965</v>
      </c>
      <c r="F231" s="172"/>
      <c r="G231" s="123">
        <f t="shared" si="3"/>
        <v>25728495.75769987</v>
      </c>
    </row>
    <row r="232" spans="1:7" s="7" customFormat="1" ht="18" thickTop="1" thickBot="1" x14ac:dyDescent="0.35">
      <c r="A232" s="79"/>
      <c r="B232" s="130">
        <v>45372</v>
      </c>
      <c r="C232" s="131"/>
      <c r="D232" s="121" t="s">
        <v>39</v>
      </c>
      <c r="E232" s="122">
        <v>1720</v>
      </c>
      <c r="F232" s="172"/>
      <c r="G232" s="123">
        <f t="shared" si="3"/>
        <v>25730215.75769987</v>
      </c>
    </row>
    <row r="233" spans="1:7" s="7" customFormat="1" ht="18" thickTop="1" thickBot="1" x14ac:dyDescent="0.35">
      <c r="A233" s="79"/>
      <c r="B233" s="130">
        <v>45372</v>
      </c>
      <c r="C233" s="131"/>
      <c r="D233" s="121" t="s">
        <v>28</v>
      </c>
      <c r="E233" s="122">
        <v>118706.24000000001</v>
      </c>
      <c r="F233" s="172">
        <v>3062.95</v>
      </c>
      <c r="G233" s="123">
        <f t="shared" si="3"/>
        <v>25845859.047699869</v>
      </c>
    </row>
    <row r="234" spans="1:7" s="7" customFormat="1" ht="49.8" thickTop="1" thickBot="1" x14ac:dyDescent="0.35">
      <c r="A234" s="79"/>
      <c r="B234" s="130">
        <v>45372</v>
      </c>
      <c r="C234" s="131"/>
      <c r="D234" s="121" t="s">
        <v>82</v>
      </c>
      <c r="E234" s="122">
        <v>264295.2</v>
      </c>
      <c r="F234" s="172"/>
      <c r="G234" s="123">
        <f t="shared" si="3"/>
        <v>26110154.247699868</v>
      </c>
    </row>
    <row r="235" spans="1:7" s="7" customFormat="1" ht="18" thickTop="1" thickBot="1" x14ac:dyDescent="0.35">
      <c r="A235" s="79"/>
      <c r="B235" s="130">
        <v>45372</v>
      </c>
      <c r="C235" s="131"/>
      <c r="D235" s="121" t="s">
        <v>22</v>
      </c>
      <c r="E235" s="122"/>
      <c r="F235" s="172">
        <v>6130486.4199999999</v>
      </c>
      <c r="G235" s="123">
        <f t="shared" si="3"/>
        <v>19979667.82769987</v>
      </c>
    </row>
    <row r="236" spans="1:7" s="7" customFormat="1" ht="18" thickTop="1" thickBot="1" x14ac:dyDescent="0.35">
      <c r="A236" s="79"/>
      <c r="B236" s="130">
        <v>45373</v>
      </c>
      <c r="C236" s="131"/>
      <c r="D236" s="121" t="s">
        <v>39</v>
      </c>
      <c r="E236" s="122">
        <v>19011</v>
      </c>
      <c r="F236" s="172"/>
      <c r="G236" s="123">
        <f t="shared" si="3"/>
        <v>19998678.82769987</v>
      </c>
    </row>
    <row r="237" spans="1:7" s="7" customFormat="1" ht="18" thickTop="1" thickBot="1" x14ac:dyDescent="0.35">
      <c r="A237" s="79"/>
      <c r="B237" s="130">
        <v>45373</v>
      </c>
      <c r="C237" s="131"/>
      <c r="D237" s="121" t="s">
        <v>39</v>
      </c>
      <c r="E237" s="122">
        <v>53900</v>
      </c>
      <c r="F237" s="172"/>
      <c r="G237" s="123">
        <f t="shared" si="3"/>
        <v>20052578.82769987</v>
      </c>
    </row>
    <row r="238" spans="1:7" s="7" customFormat="1" ht="18" thickTop="1" thickBot="1" x14ac:dyDescent="0.35">
      <c r="A238" s="79"/>
      <c r="B238" s="130">
        <v>45373</v>
      </c>
      <c r="C238" s="131"/>
      <c r="D238" s="121" t="s">
        <v>39</v>
      </c>
      <c r="E238" s="122">
        <v>4470</v>
      </c>
      <c r="F238" s="172"/>
      <c r="G238" s="123">
        <f t="shared" si="3"/>
        <v>20057048.82769987</v>
      </c>
    </row>
    <row r="239" spans="1:7" s="7" customFormat="1" ht="18" thickTop="1" thickBot="1" x14ac:dyDescent="0.35">
      <c r="A239" s="79"/>
      <c r="B239" s="130">
        <v>45373</v>
      </c>
      <c r="C239" s="131"/>
      <c r="D239" s="121" t="s">
        <v>39</v>
      </c>
      <c r="E239" s="122">
        <v>4400</v>
      </c>
      <c r="F239" s="172"/>
      <c r="G239" s="123">
        <f t="shared" si="3"/>
        <v>20061448.82769987</v>
      </c>
    </row>
    <row r="240" spans="1:7" s="7" customFormat="1" ht="18" thickTop="1" thickBot="1" x14ac:dyDescent="0.35">
      <c r="A240" s="79"/>
      <c r="B240" s="130">
        <v>45373</v>
      </c>
      <c r="C240" s="131"/>
      <c r="D240" s="121" t="s">
        <v>39</v>
      </c>
      <c r="E240" s="122">
        <v>1785</v>
      </c>
      <c r="F240" s="172"/>
      <c r="G240" s="123">
        <f t="shared" si="3"/>
        <v>20063233.82769987</v>
      </c>
    </row>
    <row r="241" spans="1:7" s="7" customFormat="1" ht="18" thickTop="1" thickBot="1" x14ac:dyDescent="0.35">
      <c r="A241" s="79"/>
      <c r="B241" s="130">
        <v>45373</v>
      </c>
      <c r="C241" s="131"/>
      <c r="D241" s="121" t="s">
        <v>39</v>
      </c>
      <c r="E241" s="122">
        <v>27480</v>
      </c>
      <c r="F241" s="172"/>
      <c r="G241" s="123">
        <f t="shared" si="3"/>
        <v>20090713.82769987</v>
      </c>
    </row>
    <row r="242" spans="1:7" s="7" customFormat="1" ht="18" thickTop="1" thickBot="1" x14ac:dyDescent="0.35">
      <c r="A242" s="79"/>
      <c r="B242" s="130">
        <v>45373</v>
      </c>
      <c r="C242" s="131"/>
      <c r="D242" s="121" t="s">
        <v>39</v>
      </c>
      <c r="E242" s="122">
        <v>17315</v>
      </c>
      <c r="F242" s="172"/>
      <c r="G242" s="123">
        <f t="shared" si="3"/>
        <v>20108028.82769987</v>
      </c>
    </row>
    <row r="243" spans="1:7" s="7" customFormat="1" ht="18" thickTop="1" thickBot="1" x14ac:dyDescent="0.35">
      <c r="A243" s="79"/>
      <c r="B243" s="130">
        <v>45373</v>
      </c>
      <c r="C243" s="131"/>
      <c r="D243" s="121" t="s">
        <v>28</v>
      </c>
      <c r="E243" s="122">
        <v>83406.02</v>
      </c>
      <c r="F243" s="172">
        <v>2137.5700000000002</v>
      </c>
      <c r="G243" s="123">
        <f t="shared" si="3"/>
        <v>20189297.277699869</v>
      </c>
    </row>
    <row r="244" spans="1:7" s="7" customFormat="1" ht="18" thickTop="1" thickBot="1" x14ac:dyDescent="0.35">
      <c r="A244" s="79"/>
      <c r="B244" s="130">
        <v>45373</v>
      </c>
      <c r="C244" s="131"/>
      <c r="D244" s="121" t="s">
        <v>83</v>
      </c>
      <c r="E244" s="122">
        <v>121591.58</v>
      </c>
      <c r="F244" s="172"/>
      <c r="G244" s="123">
        <f t="shared" si="3"/>
        <v>20310888.857699867</v>
      </c>
    </row>
    <row r="245" spans="1:7" s="7" customFormat="1" ht="18" thickTop="1" thickBot="1" x14ac:dyDescent="0.35">
      <c r="A245" s="79"/>
      <c r="B245" s="130">
        <v>45373</v>
      </c>
      <c r="C245" s="131"/>
      <c r="D245" s="212" t="s">
        <v>22</v>
      </c>
      <c r="E245" s="208"/>
      <c r="F245" s="206">
        <v>3192914.37</v>
      </c>
      <c r="G245" s="123">
        <f t="shared" si="3"/>
        <v>17117974.487699866</v>
      </c>
    </row>
    <row r="246" spans="1:7" s="7" customFormat="1" ht="18" thickTop="1" thickBot="1" x14ac:dyDescent="0.35">
      <c r="A246" s="79"/>
      <c r="B246" s="130">
        <v>45374</v>
      </c>
      <c r="C246" s="131"/>
      <c r="D246" s="212" t="s">
        <v>39</v>
      </c>
      <c r="E246" s="208">
        <v>20000</v>
      </c>
      <c r="F246" s="206"/>
      <c r="G246" s="123">
        <f t="shared" si="3"/>
        <v>17137974.487699866</v>
      </c>
    </row>
    <row r="247" spans="1:7" s="7" customFormat="1" ht="18" thickTop="1" thickBot="1" x14ac:dyDescent="0.35">
      <c r="A247" s="79"/>
      <c r="B247" s="130">
        <v>45374</v>
      </c>
      <c r="C247" s="131"/>
      <c r="D247" s="212" t="s">
        <v>28</v>
      </c>
      <c r="E247" s="208">
        <v>50450</v>
      </c>
      <c r="F247" s="206">
        <v>1371.25</v>
      </c>
      <c r="G247" s="123">
        <f t="shared" si="3"/>
        <v>17187053.237699866</v>
      </c>
    </row>
    <row r="248" spans="1:7" s="7" customFormat="1" ht="18" thickTop="1" thickBot="1" x14ac:dyDescent="0.35">
      <c r="A248" s="79"/>
      <c r="B248" s="130">
        <v>45375</v>
      </c>
      <c r="C248" s="131"/>
      <c r="D248" s="212" t="s">
        <v>39</v>
      </c>
      <c r="E248" s="208">
        <v>4800</v>
      </c>
      <c r="F248" s="206"/>
      <c r="G248" s="123">
        <f t="shared" si="3"/>
        <v>17191853.237699866</v>
      </c>
    </row>
    <row r="249" spans="1:7" s="7" customFormat="1" ht="18" thickTop="1" thickBot="1" x14ac:dyDescent="0.35">
      <c r="A249" s="79"/>
      <c r="B249" s="130">
        <v>45375</v>
      </c>
      <c r="C249" s="131"/>
      <c r="D249" s="212" t="s">
        <v>28</v>
      </c>
      <c r="E249" s="208">
        <v>85200</v>
      </c>
      <c r="F249" s="206">
        <v>2317.44</v>
      </c>
      <c r="G249" s="123">
        <f t="shared" si="3"/>
        <v>17274735.797699865</v>
      </c>
    </row>
    <row r="250" spans="1:7" s="7" customFormat="1" ht="18" thickTop="1" thickBot="1" x14ac:dyDescent="0.35">
      <c r="A250" s="79"/>
      <c r="B250" s="130">
        <v>45376</v>
      </c>
      <c r="C250" s="131"/>
      <c r="D250" s="212" t="s">
        <v>39</v>
      </c>
      <c r="E250" s="208">
        <v>18250</v>
      </c>
      <c r="F250" s="206"/>
      <c r="G250" s="123">
        <f t="shared" si="3"/>
        <v>17292985.797699865</v>
      </c>
    </row>
    <row r="251" spans="1:7" s="7" customFormat="1" ht="18" thickTop="1" thickBot="1" x14ac:dyDescent="0.35">
      <c r="A251" s="79"/>
      <c r="B251" s="130">
        <v>45376</v>
      </c>
      <c r="C251" s="131"/>
      <c r="D251" s="212" t="s">
        <v>39</v>
      </c>
      <c r="E251" s="208">
        <v>2460</v>
      </c>
      <c r="F251" s="206"/>
      <c r="G251" s="123">
        <f t="shared" si="3"/>
        <v>17295445.797699865</v>
      </c>
    </row>
    <row r="252" spans="1:7" s="7" customFormat="1" ht="18" thickTop="1" thickBot="1" x14ac:dyDescent="0.35">
      <c r="A252" s="79"/>
      <c r="B252" s="130">
        <v>45376</v>
      </c>
      <c r="C252" s="131"/>
      <c r="D252" s="212" t="s">
        <v>39</v>
      </c>
      <c r="E252" s="208">
        <v>71825</v>
      </c>
      <c r="F252" s="206"/>
      <c r="G252" s="123">
        <f t="shared" si="3"/>
        <v>17367270.797699865</v>
      </c>
    </row>
    <row r="253" spans="1:7" s="7" customFormat="1" ht="18" thickTop="1" thickBot="1" x14ac:dyDescent="0.35">
      <c r="A253" s="79"/>
      <c r="B253" s="130">
        <v>45376</v>
      </c>
      <c r="C253" s="131"/>
      <c r="D253" s="212" t="s">
        <v>39</v>
      </c>
      <c r="E253" s="208">
        <v>2850</v>
      </c>
      <c r="F253" s="206"/>
      <c r="G253" s="123">
        <f t="shared" si="3"/>
        <v>17370120.797699865</v>
      </c>
    </row>
    <row r="254" spans="1:7" s="7" customFormat="1" ht="18" thickTop="1" thickBot="1" x14ac:dyDescent="0.35">
      <c r="A254" s="79"/>
      <c r="B254" s="130">
        <v>45376</v>
      </c>
      <c r="C254" s="131"/>
      <c r="D254" s="212" t="s">
        <v>39</v>
      </c>
      <c r="E254" s="208">
        <v>20720</v>
      </c>
      <c r="F254" s="206"/>
      <c r="G254" s="123">
        <f t="shared" si="3"/>
        <v>17390840.797699865</v>
      </c>
    </row>
    <row r="255" spans="1:7" s="7" customFormat="1" ht="18" thickTop="1" thickBot="1" x14ac:dyDescent="0.35">
      <c r="A255" s="79"/>
      <c r="B255" s="130">
        <v>45376</v>
      </c>
      <c r="C255" s="131"/>
      <c r="D255" s="212" t="s">
        <v>39</v>
      </c>
      <c r="E255" s="208">
        <v>4930</v>
      </c>
      <c r="F255" s="206"/>
      <c r="G255" s="123">
        <f t="shared" si="3"/>
        <v>17395770.797699865</v>
      </c>
    </row>
    <row r="256" spans="1:7" s="7" customFormat="1" ht="18" thickTop="1" thickBot="1" x14ac:dyDescent="0.35">
      <c r="A256" s="79"/>
      <c r="B256" s="130">
        <v>45376</v>
      </c>
      <c r="C256" s="131"/>
      <c r="D256" s="212" t="s">
        <v>39</v>
      </c>
      <c r="E256" s="208">
        <v>48294</v>
      </c>
      <c r="F256" s="206"/>
      <c r="G256" s="123">
        <f t="shared" si="3"/>
        <v>17444064.797699865</v>
      </c>
    </row>
    <row r="257" spans="1:7" s="7" customFormat="1" ht="18" thickTop="1" thickBot="1" x14ac:dyDescent="0.35">
      <c r="A257" s="79"/>
      <c r="B257" s="130">
        <v>45376</v>
      </c>
      <c r="C257" s="131"/>
      <c r="D257" s="212" t="s">
        <v>28</v>
      </c>
      <c r="E257" s="208">
        <v>157559.79999999999</v>
      </c>
      <c r="F257" s="206">
        <v>4064.86</v>
      </c>
      <c r="G257" s="123">
        <f t="shared" si="3"/>
        <v>17597559.737699866</v>
      </c>
    </row>
    <row r="258" spans="1:7" s="7" customFormat="1" ht="33.6" thickTop="1" thickBot="1" x14ac:dyDescent="0.35">
      <c r="A258" s="79"/>
      <c r="B258" s="130">
        <v>45376</v>
      </c>
      <c r="C258" s="131"/>
      <c r="D258" s="212" t="s">
        <v>50</v>
      </c>
      <c r="E258" s="208">
        <v>106650</v>
      </c>
      <c r="F258" s="206"/>
      <c r="G258" s="123">
        <f t="shared" si="3"/>
        <v>17704209.737699866</v>
      </c>
    </row>
    <row r="259" spans="1:7" s="7" customFormat="1" ht="18" thickTop="1" thickBot="1" x14ac:dyDescent="0.35">
      <c r="A259" s="79"/>
      <c r="B259" s="130">
        <v>45376</v>
      </c>
      <c r="C259" s="131"/>
      <c r="D259" s="212" t="s">
        <v>22</v>
      </c>
      <c r="E259" s="208"/>
      <c r="F259" s="206">
        <v>3077562.89</v>
      </c>
      <c r="G259" s="123">
        <f t="shared" si="3"/>
        <v>14626646.847699866</v>
      </c>
    </row>
    <row r="260" spans="1:7" s="7" customFormat="1" ht="18" thickTop="1" thickBot="1" x14ac:dyDescent="0.35">
      <c r="A260" s="79"/>
      <c r="B260" s="130">
        <v>45377</v>
      </c>
      <c r="C260" s="131"/>
      <c r="D260" s="212" t="s">
        <v>39</v>
      </c>
      <c r="E260" s="208">
        <v>7135</v>
      </c>
      <c r="F260" s="206"/>
      <c r="G260" s="123">
        <f t="shared" si="3"/>
        <v>14633781.847699866</v>
      </c>
    </row>
    <row r="261" spans="1:7" s="7" customFormat="1" ht="18" thickTop="1" thickBot="1" x14ac:dyDescent="0.35">
      <c r="A261" s="79"/>
      <c r="B261" s="130">
        <v>45377</v>
      </c>
      <c r="C261" s="131"/>
      <c r="D261" s="212" t="s">
        <v>39</v>
      </c>
      <c r="E261" s="208">
        <v>81955</v>
      </c>
      <c r="F261" s="206"/>
      <c r="G261" s="123">
        <f t="shared" si="3"/>
        <v>14715736.847699866</v>
      </c>
    </row>
    <row r="262" spans="1:7" s="7" customFormat="1" ht="18" thickTop="1" thickBot="1" x14ac:dyDescent="0.35">
      <c r="A262" s="79"/>
      <c r="B262" s="130">
        <v>45377</v>
      </c>
      <c r="C262" s="131"/>
      <c r="D262" s="212" t="s">
        <v>39</v>
      </c>
      <c r="E262" s="208">
        <v>9565</v>
      </c>
      <c r="F262" s="206"/>
      <c r="G262" s="123">
        <f t="shared" si="3"/>
        <v>14725301.847699866</v>
      </c>
    </row>
    <row r="263" spans="1:7" s="7" customFormat="1" ht="18" thickTop="1" thickBot="1" x14ac:dyDescent="0.35">
      <c r="A263" s="79"/>
      <c r="B263" s="130">
        <v>45377</v>
      </c>
      <c r="C263" s="131"/>
      <c r="D263" s="212" t="s">
        <v>39</v>
      </c>
      <c r="E263" s="208">
        <v>45900</v>
      </c>
      <c r="F263" s="206"/>
      <c r="G263" s="123">
        <f t="shared" si="3"/>
        <v>14771201.847699866</v>
      </c>
    </row>
    <row r="264" spans="1:7" s="7" customFormat="1" ht="18" thickTop="1" thickBot="1" x14ac:dyDescent="0.35">
      <c r="A264" s="79"/>
      <c r="B264" s="130">
        <v>45377</v>
      </c>
      <c r="C264" s="131"/>
      <c r="D264" s="212" t="s">
        <v>39</v>
      </c>
      <c r="E264" s="208">
        <v>1800</v>
      </c>
      <c r="F264" s="206"/>
      <c r="G264" s="123">
        <f t="shared" si="3"/>
        <v>14773001.847699866</v>
      </c>
    </row>
    <row r="265" spans="1:7" s="7" customFormat="1" ht="18" thickTop="1" thickBot="1" x14ac:dyDescent="0.35">
      <c r="A265" s="79"/>
      <c r="B265" s="130">
        <v>45377</v>
      </c>
      <c r="C265" s="131"/>
      <c r="D265" s="212" t="s">
        <v>39</v>
      </c>
      <c r="E265" s="208">
        <v>1172</v>
      </c>
      <c r="F265" s="206"/>
      <c r="G265" s="123">
        <f t="shared" si="3"/>
        <v>14774173.847699866</v>
      </c>
    </row>
    <row r="266" spans="1:7" s="7" customFormat="1" ht="18" thickTop="1" thickBot="1" x14ac:dyDescent="0.35">
      <c r="A266" s="79"/>
      <c r="B266" s="130">
        <v>45377</v>
      </c>
      <c r="C266" s="131"/>
      <c r="D266" s="212" t="s">
        <v>39</v>
      </c>
      <c r="E266" s="208">
        <v>54600</v>
      </c>
      <c r="F266" s="206"/>
      <c r="G266" s="123">
        <f t="shared" si="3"/>
        <v>14828773.847699866</v>
      </c>
    </row>
    <row r="267" spans="1:7" s="7" customFormat="1" ht="18" thickTop="1" thickBot="1" x14ac:dyDescent="0.35">
      <c r="A267" s="79"/>
      <c r="B267" s="130">
        <v>45377</v>
      </c>
      <c r="C267" s="131"/>
      <c r="D267" s="212" t="s">
        <v>39</v>
      </c>
      <c r="E267" s="208">
        <v>80</v>
      </c>
      <c r="F267" s="206"/>
      <c r="G267" s="123">
        <f t="shared" si="3"/>
        <v>14828853.847699866</v>
      </c>
    </row>
    <row r="268" spans="1:7" s="7" customFormat="1" ht="18" thickTop="1" thickBot="1" x14ac:dyDescent="0.35">
      <c r="A268" s="79"/>
      <c r="B268" s="130">
        <v>45377</v>
      </c>
      <c r="C268" s="131"/>
      <c r="D268" s="212" t="s">
        <v>28</v>
      </c>
      <c r="E268" s="208">
        <v>86073.21</v>
      </c>
      <c r="F268" s="206">
        <v>2218.36</v>
      </c>
      <c r="G268" s="123">
        <f t="shared" si="3"/>
        <v>14912708.697699867</v>
      </c>
    </row>
    <row r="269" spans="1:7" s="7" customFormat="1" ht="33.6" thickTop="1" thickBot="1" x14ac:dyDescent="0.35">
      <c r="A269" s="79"/>
      <c r="B269" s="130">
        <v>45377</v>
      </c>
      <c r="C269" s="131"/>
      <c r="D269" s="212" t="s">
        <v>84</v>
      </c>
      <c r="E269" s="208">
        <v>75000</v>
      </c>
      <c r="F269" s="206"/>
      <c r="G269" s="123">
        <f t="shared" si="3"/>
        <v>14987708.697699867</v>
      </c>
    </row>
    <row r="270" spans="1:7" s="7" customFormat="1" ht="18" thickTop="1" thickBot="1" x14ac:dyDescent="0.35">
      <c r="A270" s="79"/>
      <c r="B270" s="130">
        <v>45377</v>
      </c>
      <c r="C270" s="131"/>
      <c r="D270" s="212" t="s">
        <v>85</v>
      </c>
      <c r="E270" s="208">
        <v>259004.97</v>
      </c>
      <c r="F270" s="206"/>
      <c r="G270" s="123">
        <f t="shared" si="3"/>
        <v>15246713.667699868</v>
      </c>
    </row>
    <row r="271" spans="1:7" s="7" customFormat="1" ht="18" thickTop="1" thickBot="1" x14ac:dyDescent="0.35">
      <c r="A271" s="79"/>
      <c r="B271" s="130">
        <v>45377</v>
      </c>
      <c r="C271" s="131"/>
      <c r="D271" s="212" t="s">
        <v>22</v>
      </c>
      <c r="E271" s="208"/>
      <c r="F271" s="206">
        <v>904595.89</v>
      </c>
      <c r="G271" s="123">
        <f t="shared" si="3"/>
        <v>14342117.777699867</v>
      </c>
    </row>
    <row r="272" spans="1:7" s="7" customFormat="1" ht="18" thickTop="1" thickBot="1" x14ac:dyDescent="0.35">
      <c r="A272" s="79"/>
      <c r="B272" s="130">
        <v>45378</v>
      </c>
      <c r="C272" s="131"/>
      <c r="D272" s="212" t="s">
        <v>39</v>
      </c>
      <c r="E272" s="208">
        <v>26850</v>
      </c>
      <c r="F272" s="206"/>
      <c r="G272" s="123">
        <f t="shared" si="3"/>
        <v>14368967.777699867</v>
      </c>
    </row>
    <row r="273" spans="1:7" s="7" customFormat="1" ht="18" thickTop="1" thickBot="1" x14ac:dyDescent="0.35">
      <c r="A273" s="79"/>
      <c r="B273" s="130">
        <v>45378</v>
      </c>
      <c r="C273" s="131"/>
      <c r="D273" s="212" t="s">
        <v>39</v>
      </c>
      <c r="E273" s="208">
        <v>750</v>
      </c>
      <c r="F273" s="206"/>
      <c r="G273" s="123">
        <f t="shared" si="3"/>
        <v>14369717.777699867</v>
      </c>
    </row>
    <row r="274" spans="1:7" s="7" customFormat="1" ht="18" thickTop="1" thickBot="1" x14ac:dyDescent="0.35">
      <c r="A274" s="79"/>
      <c r="B274" s="130">
        <v>45378</v>
      </c>
      <c r="C274" s="131"/>
      <c r="D274" s="212" t="s">
        <v>39</v>
      </c>
      <c r="E274" s="208">
        <v>5455</v>
      </c>
      <c r="F274" s="206"/>
      <c r="G274" s="123">
        <f t="shared" si="3"/>
        <v>14375172.777699867</v>
      </c>
    </row>
    <row r="275" spans="1:7" s="7" customFormat="1" ht="18" thickTop="1" thickBot="1" x14ac:dyDescent="0.35">
      <c r="A275" s="79"/>
      <c r="B275" s="130">
        <v>45378</v>
      </c>
      <c r="C275" s="131"/>
      <c r="D275" s="212" t="s">
        <v>39</v>
      </c>
      <c r="E275" s="208">
        <v>9560</v>
      </c>
      <c r="F275" s="206"/>
      <c r="G275" s="123">
        <f t="shared" si="3"/>
        <v>14384732.777699867</v>
      </c>
    </row>
    <row r="276" spans="1:7" s="7" customFormat="1" ht="18" thickTop="1" thickBot="1" x14ac:dyDescent="0.35">
      <c r="A276" s="79"/>
      <c r="B276" s="130">
        <v>45378</v>
      </c>
      <c r="C276" s="131"/>
      <c r="D276" s="212" t="s">
        <v>39</v>
      </c>
      <c r="E276" s="208">
        <v>900</v>
      </c>
      <c r="F276" s="206"/>
      <c r="G276" s="123">
        <f t="shared" si="3"/>
        <v>14385632.777699867</v>
      </c>
    </row>
    <row r="277" spans="1:7" s="7" customFormat="1" ht="18" thickTop="1" thickBot="1" x14ac:dyDescent="0.35">
      <c r="A277" s="79"/>
      <c r="B277" s="130">
        <v>45378</v>
      </c>
      <c r="C277" s="131"/>
      <c r="D277" s="212" t="s">
        <v>39</v>
      </c>
      <c r="E277" s="208">
        <v>2720</v>
      </c>
      <c r="F277" s="206"/>
      <c r="G277" s="123">
        <f t="shared" si="3"/>
        <v>14388352.777699867</v>
      </c>
    </row>
    <row r="278" spans="1:7" s="7" customFormat="1" ht="18" thickTop="1" thickBot="1" x14ac:dyDescent="0.35">
      <c r="A278" s="79"/>
      <c r="B278" s="130">
        <v>45378</v>
      </c>
      <c r="C278" s="131"/>
      <c r="D278" s="212" t="s">
        <v>39</v>
      </c>
      <c r="E278" s="208">
        <v>32800</v>
      </c>
      <c r="F278" s="206"/>
      <c r="G278" s="123">
        <f t="shared" si="3"/>
        <v>14421152.777699867</v>
      </c>
    </row>
    <row r="279" spans="1:7" s="7" customFormat="1" ht="18" thickTop="1" thickBot="1" x14ac:dyDescent="0.35">
      <c r="A279" s="79"/>
      <c r="B279" s="130">
        <v>45378</v>
      </c>
      <c r="C279" s="131"/>
      <c r="D279" s="212" t="s">
        <v>28</v>
      </c>
      <c r="E279" s="209">
        <v>77109.91</v>
      </c>
      <c r="F279" s="204">
        <v>2041.31</v>
      </c>
      <c r="G279" s="123">
        <f t="shared" si="3"/>
        <v>14496221.377699867</v>
      </c>
    </row>
    <row r="280" spans="1:7" s="7" customFormat="1" ht="18" thickTop="1" thickBot="1" x14ac:dyDescent="0.35">
      <c r="A280" s="79"/>
      <c r="B280" s="130">
        <v>45378</v>
      </c>
      <c r="C280" s="131"/>
      <c r="D280" s="212" t="s">
        <v>52</v>
      </c>
      <c r="E280" s="205">
        <v>478278.39</v>
      </c>
      <c r="F280" s="206"/>
      <c r="G280" s="123">
        <f t="shared" si="3"/>
        <v>14974499.767699867</v>
      </c>
    </row>
    <row r="281" spans="1:7" s="7" customFormat="1" ht="18" thickTop="1" thickBot="1" x14ac:dyDescent="0.35">
      <c r="A281" s="79"/>
      <c r="B281" s="130">
        <v>45378</v>
      </c>
      <c r="C281" s="131"/>
      <c r="D281" s="212" t="s">
        <v>86</v>
      </c>
      <c r="E281" s="205">
        <v>152770.48000000001</v>
      </c>
      <c r="F281" s="206"/>
      <c r="G281" s="123">
        <f t="shared" ref="G281:G292" si="4">G280+E281-F281</f>
        <v>15127270.247699868</v>
      </c>
    </row>
    <row r="282" spans="1:7" s="7" customFormat="1" ht="18" thickTop="1" thickBot="1" x14ac:dyDescent="0.35">
      <c r="A282" s="79"/>
      <c r="B282" s="130">
        <v>45378</v>
      </c>
      <c r="C282" s="131"/>
      <c r="D282" s="212" t="s">
        <v>86</v>
      </c>
      <c r="E282" s="205">
        <v>238511.87</v>
      </c>
      <c r="F282" s="206"/>
      <c r="G282" s="123">
        <f t="shared" si="4"/>
        <v>15365782.117699867</v>
      </c>
    </row>
    <row r="283" spans="1:7" s="7" customFormat="1" ht="18" thickTop="1" thickBot="1" x14ac:dyDescent="0.35">
      <c r="A283" s="79"/>
      <c r="B283" s="130">
        <v>45378</v>
      </c>
      <c r="C283" s="131"/>
      <c r="D283" s="212" t="s">
        <v>59</v>
      </c>
      <c r="E283" s="205">
        <v>26679.34</v>
      </c>
      <c r="F283" s="206"/>
      <c r="G283" s="123">
        <f t="shared" si="4"/>
        <v>15392461.457699867</v>
      </c>
    </row>
    <row r="284" spans="1:7" s="7" customFormat="1" ht="18" thickTop="1" thickBot="1" x14ac:dyDescent="0.35">
      <c r="A284" s="79"/>
      <c r="B284" s="130">
        <v>45379</v>
      </c>
      <c r="C284" s="131"/>
      <c r="D284" s="212" t="s">
        <v>39</v>
      </c>
      <c r="E284" s="205">
        <v>20000</v>
      </c>
      <c r="F284" s="206"/>
      <c r="G284" s="123">
        <f t="shared" si="4"/>
        <v>15412461.457699867</v>
      </c>
    </row>
    <row r="285" spans="1:7" s="7" customFormat="1" ht="18" thickTop="1" thickBot="1" x14ac:dyDescent="0.35">
      <c r="A285" s="79"/>
      <c r="B285" s="130">
        <v>45379</v>
      </c>
      <c r="C285" s="131"/>
      <c r="D285" s="212" t="s">
        <v>28</v>
      </c>
      <c r="E285" s="205">
        <v>10000</v>
      </c>
      <c r="F285" s="206"/>
      <c r="G285" s="123">
        <f t="shared" si="4"/>
        <v>15422461.457699867</v>
      </c>
    </row>
    <row r="286" spans="1:7" s="7" customFormat="1" ht="18" thickTop="1" thickBot="1" x14ac:dyDescent="0.35">
      <c r="A286" s="79"/>
      <c r="B286" s="130">
        <v>45380</v>
      </c>
      <c r="C286" s="131"/>
      <c r="D286" s="212" t="s">
        <v>39</v>
      </c>
      <c r="E286" s="205">
        <v>2500</v>
      </c>
      <c r="F286" s="206"/>
      <c r="G286" s="123">
        <f t="shared" si="4"/>
        <v>15424961.457699867</v>
      </c>
    </row>
    <row r="287" spans="1:7" s="7" customFormat="1" ht="18" thickTop="1" thickBot="1" x14ac:dyDescent="0.35">
      <c r="A287" s="79"/>
      <c r="B287" s="130">
        <v>45380</v>
      </c>
      <c r="C287" s="131"/>
      <c r="D287" s="212" t="s">
        <v>28</v>
      </c>
      <c r="E287" s="205">
        <v>6500</v>
      </c>
      <c r="F287" s="206"/>
      <c r="G287" s="123">
        <f t="shared" si="4"/>
        <v>15431461.457699867</v>
      </c>
    </row>
    <row r="288" spans="1:7" s="7" customFormat="1" ht="18" thickTop="1" thickBot="1" x14ac:dyDescent="0.35">
      <c r="A288" s="79"/>
      <c r="B288" s="130">
        <v>45381</v>
      </c>
      <c r="C288" s="131"/>
      <c r="D288" s="212" t="s">
        <v>39</v>
      </c>
      <c r="E288" s="205">
        <v>800</v>
      </c>
      <c r="F288" s="206"/>
      <c r="G288" s="123">
        <f t="shared" si="4"/>
        <v>15432261.457699867</v>
      </c>
    </row>
    <row r="289" spans="1:8" s="7" customFormat="1" ht="18" thickTop="1" thickBot="1" x14ac:dyDescent="0.35">
      <c r="A289" s="79"/>
      <c r="B289" s="130">
        <v>45381</v>
      </c>
      <c r="C289" s="131"/>
      <c r="D289" s="212" t="s">
        <v>28</v>
      </c>
      <c r="E289" s="205">
        <v>4500</v>
      </c>
      <c r="F289" s="206"/>
      <c r="G289" s="123">
        <f t="shared" si="4"/>
        <v>15436761.457699867</v>
      </c>
    </row>
    <row r="290" spans="1:8" s="7" customFormat="1" ht="18" thickTop="1" thickBot="1" x14ac:dyDescent="0.35">
      <c r="A290" s="79"/>
      <c r="B290" s="130">
        <v>45382</v>
      </c>
      <c r="C290" s="131"/>
      <c r="D290" s="212" t="s">
        <v>28</v>
      </c>
      <c r="E290" s="205">
        <v>20500</v>
      </c>
      <c r="F290" s="206"/>
      <c r="G290" s="123">
        <f t="shared" si="4"/>
        <v>15457261.457699867</v>
      </c>
    </row>
    <row r="291" spans="1:8" s="7" customFormat="1" ht="18" thickTop="1" thickBot="1" x14ac:dyDescent="0.35">
      <c r="A291" s="79"/>
      <c r="B291" s="130"/>
      <c r="C291" s="131"/>
      <c r="D291" s="212"/>
      <c r="E291" s="205"/>
      <c r="F291" s="206"/>
      <c r="G291" s="123">
        <f t="shared" si="4"/>
        <v>15457261.457699867</v>
      </c>
    </row>
    <row r="292" spans="1:8" s="7" customFormat="1" ht="17.399999999999999" thickTop="1" x14ac:dyDescent="0.3">
      <c r="A292" s="79"/>
      <c r="B292" s="130"/>
      <c r="C292" s="131"/>
      <c r="D292" s="212"/>
      <c r="E292" s="205"/>
      <c r="F292" s="206"/>
      <c r="G292" s="123">
        <f t="shared" si="4"/>
        <v>15457261.457699867</v>
      </c>
    </row>
    <row r="293" spans="1:8" ht="17.399999999999999" thickBot="1" x14ac:dyDescent="0.3">
      <c r="A293" s="26"/>
      <c r="B293" s="210"/>
      <c r="C293" s="211"/>
      <c r="D293" s="211" t="s">
        <v>8</v>
      </c>
      <c r="E293" s="213">
        <f>SUM(E18:E291)</f>
        <v>56699070.060000002</v>
      </c>
      <c r="F293" s="213">
        <f>SUM(F18:F291)</f>
        <v>50073349.280000001</v>
      </c>
      <c r="G293" s="213">
        <f>G17+E293-F293</f>
        <v>15457261.45769985</v>
      </c>
      <c r="H293" s="28">
        <f>+G293-'[1]CTA. RECOLECTORA (010) y 3000'!$G$6745</f>
        <v>-1.6763806343078613E-8</v>
      </c>
    </row>
    <row r="294" spans="1:8" ht="16.8" x14ac:dyDescent="0.25">
      <c r="A294" s="5"/>
      <c r="B294" s="132"/>
      <c r="C294" s="132"/>
      <c r="D294" s="132"/>
      <c r="E294" s="133"/>
      <c r="F294" s="196"/>
      <c r="G294" s="133"/>
    </row>
    <row r="295" spans="1:8" ht="16.8" x14ac:dyDescent="0.3">
      <c r="A295" s="5"/>
      <c r="B295" s="132"/>
      <c r="C295" s="134" t="s">
        <v>30</v>
      </c>
      <c r="D295" s="135"/>
      <c r="E295" s="136"/>
      <c r="F295" s="197"/>
      <c r="G295" s="133"/>
    </row>
    <row r="296" spans="1:8" ht="16.8" x14ac:dyDescent="0.3">
      <c r="A296" s="5"/>
      <c r="B296" s="132"/>
      <c r="C296" s="134" t="s">
        <v>32</v>
      </c>
      <c r="D296" s="135"/>
      <c r="E296" s="136"/>
      <c r="F296" s="197"/>
      <c r="G296" s="133"/>
    </row>
    <row r="297" spans="1:8" ht="16.8" x14ac:dyDescent="0.3">
      <c r="A297" s="5"/>
      <c r="B297" s="132"/>
      <c r="C297" s="134" t="s">
        <v>33</v>
      </c>
      <c r="D297" s="134" t="s">
        <v>36</v>
      </c>
      <c r="E297" s="134" t="s">
        <v>37</v>
      </c>
      <c r="G297" s="178" t="s">
        <v>48</v>
      </c>
    </row>
    <row r="298" spans="1:8" ht="16.8" x14ac:dyDescent="0.3">
      <c r="A298" s="5"/>
      <c r="B298" s="132"/>
      <c r="C298" s="135"/>
      <c r="D298" s="134" t="s">
        <v>30</v>
      </c>
      <c r="E298" s="83" t="s">
        <v>31</v>
      </c>
      <c r="G298" s="134" t="s">
        <v>65</v>
      </c>
    </row>
    <row r="299" spans="1:8" ht="16.8" x14ac:dyDescent="0.3">
      <c r="A299" s="5"/>
      <c r="B299" s="132"/>
      <c r="C299" s="135"/>
      <c r="D299" s="134" t="s">
        <v>32</v>
      </c>
      <c r="E299" s="83" t="s">
        <v>169</v>
      </c>
      <c r="G299" s="134" t="s">
        <v>41</v>
      </c>
    </row>
    <row r="300" spans="1:8" ht="16.8" x14ac:dyDescent="0.3">
      <c r="A300" s="5"/>
      <c r="B300" s="132"/>
      <c r="C300" s="135"/>
      <c r="D300" s="134" t="s">
        <v>33</v>
      </c>
      <c r="E300" s="83" t="s">
        <v>170</v>
      </c>
      <c r="G300" s="134" t="s">
        <v>35</v>
      </c>
    </row>
    <row r="301" spans="1:8" ht="16.8" x14ac:dyDescent="0.3">
      <c r="A301" s="5"/>
      <c r="B301" s="132"/>
      <c r="C301" s="135"/>
      <c r="D301" s="136"/>
      <c r="F301" s="196"/>
      <c r="H301" s="25"/>
    </row>
    <row r="302" spans="1:8" ht="16.8" x14ac:dyDescent="0.3">
      <c r="A302" s="5"/>
      <c r="B302" s="132"/>
      <c r="C302" s="135"/>
      <c r="D302" s="136"/>
      <c r="F302" s="196"/>
      <c r="G302" s="133"/>
    </row>
    <row r="303" spans="1:8" ht="16.8" x14ac:dyDescent="0.3">
      <c r="A303" s="5"/>
      <c r="B303" s="132"/>
      <c r="C303" s="135"/>
      <c r="D303" s="136"/>
      <c r="F303" s="196"/>
      <c r="G303" s="133"/>
    </row>
    <row r="304" spans="1:8" ht="16.8" x14ac:dyDescent="0.3">
      <c r="A304" s="5"/>
      <c r="B304" s="132"/>
      <c r="C304" s="135"/>
      <c r="D304" s="136"/>
      <c r="F304" s="196"/>
      <c r="G304" s="133"/>
    </row>
    <row r="305" spans="1:7" ht="16.8" x14ac:dyDescent="0.25">
      <c r="A305" s="5"/>
      <c r="B305" s="132"/>
      <c r="C305" s="132"/>
      <c r="F305" s="196"/>
      <c r="G305" s="133"/>
    </row>
    <row r="306" spans="1:7" ht="16.8" x14ac:dyDescent="0.25">
      <c r="A306" s="5"/>
      <c r="B306" s="132"/>
      <c r="C306" s="132"/>
      <c r="E306" s="136"/>
      <c r="F306" s="196"/>
      <c r="G306" s="133"/>
    </row>
    <row r="307" spans="1:7" ht="16.8" x14ac:dyDescent="0.25">
      <c r="A307" s="5"/>
      <c r="B307" s="5"/>
      <c r="C307" s="5"/>
      <c r="F307" s="199"/>
      <c r="G307" s="8"/>
    </row>
    <row r="308" spans="1:7" ht="16.8" x14ac:dyDescent="0.25">
      <c r="A308" s="5"/>
      <c r="B308" s="5"/>
      <c r="C308" s="5"/>
      <c r="F308" s="199"/>
      <c r="G308" s="8"/>
    </row>
    <row r="309" spans="1:7" ht="16.8" x14ac:dyDescent="0.25">
      <c r="A309" s="5"/>
      <c r="B309" s="5"/>
      <c r="C309" s="5"/>
      <c r="E309" s="8"/>
      <c r="F309" s="199"/>
      <c r="G309" s="8"/>
    </row>
    <row r="310" spans="1:7" x14ac:dyDescent="0.25">
      <c r="A310" s="9"/>
      <c r="B310" s="9"/>
      <c r="C310" s="9"/>
      <c r="D310" s="9"/>
      <c r="E310" s="9"/>
      <c r="F310" s="200"/>
      <c r="G310" s="9"/>
    </row>
    <row r="311" spans="1:7" x14ac:dyDescent="0.25">
      <c r="A311" s="9"/>
      <c r="B311" s="9"/>
      <c r="C311" s="9"/>
      <c r="D311" s="9"/>
      <c r="E311" s="9"/>
      <c r="F311" s="200"/>
      <c r="G311" s="9"/>
    </row>
    <row r="312" spans="1:7" x14ac:dyDescent="0.25">
      <c r="A312" s="9"/>
      <c r="B312" s="9"/>
      <c r="C312" s="9"/>
      <c r="D312" s="9"/>
      <c r="E312" s="9"/>
      <c r="F312" s="200"/>
      <c r="G312" s="9"/>
    </row>
    <row r="331" spans="1:1" ht="13.8" thickBot="1" x14ac:dyDescent="0.3"/>
    <row r="332" spans="1:1" ht="15" x14ac:dyDescent="0.25">
      <c r="A332" s="2"/>
    </row>
  </sheetData>
  <autoFilter ref="B1:H332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3" max="6" man="1"/>
    <brk id="114" max="6" man="1"/>
    <brk id="166" max="6" man="1"/>
    <brk id="22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187"/>
  <sheetViews>
    <sheetView tabSelected="1" topLeftCell="B136" zoomScale="80" zoomScaleNormal="80" workbookViewId="0">
      <selection activeCell="F143" sqref="F143"/>
    </sheetView>
  </sheetViews>
  <sheetFormatPr baseColWidth="10" defaultColWidth="9.109375" defaultRowHeight="13.2" x14ac:dyDescent="0.25"/>
  <cols>
    <col min="1" max="1" width="0" style="11" hidden="1" customWidth="1"/>
    <col min="2" max="2" width="1.5546875" style="11" customWidth="1"/>
    <col min="3" max="3" width="3.6640625" style="1" customWidth="1"/>
    <col min="4" max="4" width="17.44140625" style="1" customWidth="1"/>
    <col min="5" max="5" width="16" style="185" customWidth="1"/>
    <col min="6" max="6" width="46.6640625" style="1" customWidth="1"/>
    <col min="7" max="7" width="20" style="1" customWidth="1"/>
    <col min="8" max="8" width="19.6640625" style="1" customWidth="1"/>
    <col min="9" max="9" width="23.5546875" style="1" customWidth="1"/>
    <col min="10" max="10" width="19.44140625" style="11" bestFit="1" customWidth="1"/>
    <col min="11" max="13" width="9.109375" style="11"/>
    <col min="14" max="16384" width="9.109375" style="1"/>
  </cols>
  <sheetData>
    <row r="1" spans="1:13" s="11" customFormat="1" ht="15" customHeight="1" x14ac:dyDescent="0.25">
      <c r="E1" s="180"/>
    </row>
    <row r="2" spans="1:13" s="11" customFormat="1" x14ac:dyDescent="0.25">
      <c r="E2" s="180"/>
    </row>
    <row r="3" spans="1:13" s="14" customFormat="1" ht="12" customHeight="1" x14ac:dyDescent="0.25">
      <c r="E3" s="181"/>
    </row>
    <row r="4" spans="1:13" s="15" customFormat="1" ht="18" customHeight="1" x14ac:dyDescent="0.3">
      <c r="B4" s="16"/>
      <c r="C4" s="16"/>
      <c r="D4" s="12"/>
      <c r="E4" s="182"/>
      <c r="F4" s="16"/>
      <c r="G4" s="16"/>
      <c r="H4" s="16"/>
      <c r="I4" s="16"/>
      <c r="J4" s="16"/>
      <c r="K4" s="16"/>
    </row>
    <row r="5" spans="1:13" s="13" customFormat="1" ht="18" customHeight="1" x14ac:dyDescent="0.25">
      <c r="A5" s="13" t="s">
        <v>9</v>
      </c>
      <c r="E5" s="12"/>
    </row>
    <row r="6" spans="1:13" s="15" customFormat="1" ht="15" customHeight="1" x14ac:dyDescent="0.3">
      <c r="B6" s="13"/>
      <c r="C6" s="214" t="s">
        <v>10</v>
      </c>
      <c r="D6" s="214"/>
      <c r="E6" s="214"/>
      <c r="F6" s="214"/>
      <c r="G6" s="214"/>
      <c r="H6" s="214"/>
      <c r="I6" s="214"/>
      <c r="J6" s="16"/>
      <c r="K6" s="16"/>
    </row>
    <row r="7" spans="1:13" s="14" customFormat="1" ht="18" x14ac:dyDescent="0.25">
      <c r="B7" s="18"/>
      <c r="C7" s="220" t="s">
        <v>19</v>
      </c>
      <c r="D7" s="220"/>
      <c r="E7" s="220"/>
      <c r="F7" s="220"/>
      <c r="G7" s="220"/>
      <c r="H7" s="220"/>
      <c r="I7" s="220"/>
    </row>
    <row r="8" spans="1:13" s="17" customFormat="1" ht="21" customHeight="1" x14ac:dyDescent="0.25">
      <c r="B8" s="18"/>
      <c r="C8" s="220" t="s">
        <v>3</v>
      </c>
      <c r="D8" s="220"/>
      <c r="E8" s="220"/>
      <c r="F8" s="220"/>
      <c r="G8" s="220"/>
      <c r="H8" s="220"/>
      <c r="I8" s="220"/>
    </row>
    <row r="9" spans="1:13" s="14" customFormat="1" ht="18" x14ac:dyDescent="0.25">
      <c r="C9" s="221" t="s">
        <v>67</v>
      </c>
      <c r="D9" s="221"/>
      <c r="E9" s="221"/>
      <c r="F9" s="221"/>
      <c r="G9" s="221"/>
      <c r="H9" s="221"/>
      <c r="I9" s="221"/>
    </row>
    <row r="10" spans="1:13" s="11" customFormat="1" ht="19.5" customHeight="1" thickBot="1" x14ac:dyDescent="0.3">
      <c r="E10" s="180"/>
    </row>
    <row r="11" spans="1:13" s="3" customFormat="1" ht="28.5" customHeight="1" thickTop="1" thickBot="1" x14ac:dyDescent="0.3">
      <c r="A11" s="7"/>
      <c r="B11" s="7"/>
      <c r="C11" s="219"/>
      <c r="D11" s="216" t="s">
        <v>17</v>
      </c>
      <c r="E11" s="216"/>
      <c r="F11" s="216"/>
      <c r="G11" s="216"/>
      <c r="H11" s="216"/>
      <c r="I11" s="216"/>
      <c r="J11" s="7"/>
      <c r="K11" s="7"/>
      <c r="L11" s="7"/>
      <c r="M11" s="7"/>
    </row>
    <row r="12" spans="1:13" s="3" customFormat="1" ht="18" customHeight="1" thickTop="1" thickBot="1" x14ac:dyDescent="0.3">
      <c r="A12" s="7"/>
      <c r="B12" s="7"/>
      <c r="C12" s="219"/>
      <c r="D12" s="215" t="s">
        <v>7</v>
      </c>
      <c r="E12" s="215"/>
      <c r="F12" s="215"/>
      <c r="G12" s="215"/>
      <c r="H12" s="215"/>
      <c r="I12" s="51">
        <f>+'[1]CTA. RECOLECTORA AUXILIAR 3001'!$J$4311</f>
        <v>-15479284.64299994</v>
      </c>
      <c r="J12" s="7"/>
      <c r="K12" s="7"/>
      <c r="L12" s="7"/>
      <c r="M12" s="7"/>
    </row>
    <row r="13" spans="1:13" s="3" customFormat="1" ht="33" customHeight="1" thickTop="1" thickBot="1" x14ac:dyDescent="0.3">
      <c r="A13" s="7"/>
      <c r="B13" s="7"/>
      <c r="C13" s="219"/>
      <c r="D13" s="62" t="s">
        <v>4</v>
      </c>
      <c r="E13" s="179" t="s">
        <v>5</v>
      </c>
      <c r="F13" s="62" t="s">
        <v>6</v>
      </c>
      <c r="G13" s="62" t="s">
        <v>0</v>
      </c>
      <c r="H13" s="62" t="s">
        <v>1</v>
      </c>
      <c r="I13" s="62" t="s">
        <v>2</v>
      </c>
      <c r="J13" s="7"/>
      <c r="K13" s="7"/>
      <c r="L13" s="7"/>
      <c r="M13" s="7"/>
    </row>
    <row r="14" spans="1:13" s="10" customFormat="1" ht="29.25" customHeight="1" thickTop="1" thickBot="1" x14ac:dyDescent="0.3">
      <c r="C14" s="151"/>
      <c r="D14" s="152"/>
      <c r="E14" s="183"/>
      <c r="F14" s="145">
        <v>45351</v>
      </c>
      <c r="G14" s="153"/>
      <c r="H14" s="154">
        <v>0</v>
      </c>
      <c r="I14" s="61">
        <f>+I12</f>
        <v>-15479284.64299994</v>
      </c>
    </row>
    <row r="15" spans="1:13" s="27" customFormat="1" ht="31.5" customHeight="1" thickTop="1" thickBot="1" x14ac:dyDescent="0.3">
      <c r="C15" s="63"/>
      <c r="D15" s="65">
        <v>45352</v>
      </c>
      <c r="E15" s="66"/>
      <c r="F15" s="102" t="s">
        <v>22</v>
      </c>
      <c r="G15" s="106">
        <v>286749.44</v>
      </c>
      <c r="H15" s="106"/>
      <c r="I15" s="45">
        <f>I14+G15-H15</f>
        <v>-15192535.20299994</v>
      </c>
    </row>
    <row r="16" spans="1:13" s="27" customFormat="1" ht="31.5" customHeight="1" thickTop="1" thickBot="1" x14ac:dyDescent="0.3">
      <c r="C16" s="141"/>
      <c r="D16" s="65">
        <v>45355</v>
      </c>
      <c r="E16" s="69"/>
      <c r="F16" s="102" t="s">
        <v>22</v>
      </c>
      <c r="G16" s="107">
        <v>1880878.11</v>
      </c>
      <c r="H16" s="107"/>
      <c r="I16" s="45">
        <f>I15+G16-H16</f>
        <v>-13311657.092999941</v>
      </c>
    </row>
    <row r="17" spans="3:9" s="27" customFormat="1" ht="24.75" customHeight="1" thickTop="1" thickBot="1" x14ac:dyDescent="0.3">
      <c r="C17" s="64"/>
      <c r="D17" s="65">
        <v>45356</v>
      </c>
      <c r="E17" s="66"/>
      <c r="F17" s="102" t="s">
        <v>22</v>
      </c>
      <c r="G17" s="107">
        <v>4848285.46</v>
      </c>
      <c r="H17" s="104"/>
      <c r="I17" s="45">
        <f t="shared" ref="I17:I79" si="0">I16+G17-H17</f>
        <v>-8463371.6329999417</v>
      </c>
    </row>
    <row r="18" spans="3:9" s="27" customFormat="1" ht="30" thickTop="1" thickBot="1" x14ac:dyDescent="0.3">
      <c r="C18" s="64"/>
      <c r="D18" s="65">
        <v>45358</v>
      </c>
      <c r="E18" s="69"/>
      <c r="F18" s="102" t="s">
        <v>22</v>
      </c>
      <c r="G18" s="107">
        <v>1905057.48</v>
      </c>
      <c r="H18" s="104"/>
      <c r="I18" s="45">
        <f t="shared" si="0"/>
        <v>-6558314.1529999413</v>
      </c>
    </row>
    <row r="19" spans="3:9" s="27" customFormat="1" ht="30" thickTop="1" thickBot="1" x14ac:dyDescent="0.3">
      <c r="C19" s="64"/>
      <c r="D19" s="65">
        <v>45359</v>
      </c>
      <c r="E19" s="66">
        <v>9324</v>
      </c>
      <c r="F19" s="102" t="s">
        <v>16</v>
      </c>
      <c r="G19" s="107"/>
      <c r="H19" s="104">
        <v>2559.9375</v>
      </c>
      <c r="I19" s="45">
        <f t="shared" si="0"/>
        <v>-6560874.0904999413</v>
      </c>
    </row>
    <row r="20" spans="3:9" s="27" customFormat="1" ht="18" thickTop="1" thickBot="1" x14ac:dyDescent="0.3">
      <c r="C20" s="64"/>
      <c r="D20" s="65">
        <v>45359</v>
      </c>
      <c r="E20" s="69">
        <v>9324</v>
      </c>
      <c r="F20" s="102" t="s">
        <v>54</v>
      </c>
      <c r="G20" s="107"/>
      <c r="H20" s="104">
        <v>48638.8125</v>
      </c>
      <c r="I20" s="45">
        <f t="shared" si="0"/>
        <v>-6609512.9029999413</v>
      </c>
    </row>
    <row r="21" spans="3:9" s="27" customFormat="1" ht="30" thickTop="1" thickBot="1" x14ac:dyDescent="0.3">
      <c r="C21" s="64"/>
      <c r="D21" s="65">
        <v>45359</v>
      </c>
      <c r="E21" s="66">
        <v>9325</v>
      </c>
      <c r="F21" s="102" t="s">
        <v>16</v>
      </c>
      <c r="G21" s="107"/>
      <c r="H21" s="104"/>
      <c r="I21" s="45">
        <f t="shared" si="0"/>
        <v>-6609512.9029999413</v>
      </c>
    </row>
    <row r="22" spans="3:9" s="27" customFormat="1" ht="18" thickTop="1" thickBot="1" x14ac:dyDescent="0.3">
      <c r="C22" s="64"/>
      <c r="D22" s="65">
        <v>45359</v>
      </c>
      <c r="E22" s="69">
        <v>9325</v>
      </c>
      <c r="F22" s="102" t="s">
        <v>55</v>
      </c>
      <c r="G22" s="107"/>
      <c r="H22" s="104">
        <v>233380.13999999998</v>
      </c>
      <c r="I22" s="45">
        <f t="shared" si="0"/>
        <v>-6842893.0429999409</v>
      </c>
    </row>
    <row r="23" spans="3:9" s="27" customFormat="1" ht="30" thickTop="1" thickBot="1" x14ac:dyDescent="0.3">
      <c r="C23" s="64"/>
      <c r="D23" s="65">
        <v>45359</v>
      </c>
      <c r="E23" s="66">
        <v>9326</v>
      </c>
      <c r="F23" s="102" t="s">
        <v>16</v>
      </c>
      <c r="G23" s="107"/>
      <c r="H23" s="104">
        <v>12881.7835</v>
      </c>
      <c r="I23" s="45">
        <f t="shared" si="0"/>
        <v>-6855774.8264999408</v>
      </c>
    </row>
    <row r="24" spans="3:9" s="27" customFormat="1" ht="18" thickTop="1" thickBot="1" x14ac:dyDescent="0.3">
      <c r="C24" s="64"/>
      <c r="D24" s="65">
        <v>45359</v>
      </c>
      <c r="E24" s="69">
        <v>9326</v>
      </c>
      <c r="F24" s="102" t="s">
        <v>53</v>
      </c>
      <c r="G24" s="107"/>
      <c r="H24" s="103">
        <v>244753.88649999999</v>
      </c>
      <c r="I24" s="45">
        <f t="shared" si="0"/>
        <v>-7100528.7129999408</v>
      </c>
    </row>
    <row r="25" spans="3:9" s="27" customFormat="1" ht="30" thickTop="1" thickBot="1" x14ac:dyDescent="0.3">
      <c r="C25" s="64"/>
      <c r="D25" s="65">
        <v>45359</v>
      </c>
      <c r="E25" s="69">
        <v>9327</v>
      </c>
      <c r="F25" s="102" t="s">
        <v>16</v>
      </c>
      <c r="G25" s="107"/>
      <c r="H25" s="103">
        <v>6120</v>
      </c>
      <c r="I25" s="45">
        <f t="shared" si="0"/>
        <v>-7106648.7129999408</v>
      </c>
    </row>
    <row r="26" spans="3:9" s="27" customFormat="1" ht="18" thickTop="1" thickBot="1" x14ac:dyDescent="0.3">
      <c r="C26" s="64"/>
      <c r="D26" s="65">
        <v>45359</v>
      </c>
      <c r="E26" s="66">
        <v>9327</v>
      </c>
      <c r="F26" s="102" t="s">
        <v>53</v>
      </c>
      <c r="G26" s="107"/>
      <c r="H26" s="104">
        <v>116280</v>
      </c>
      <c r="I26" s="45">
        <f t="shared" si="0"/>
        <v>-7222928.7129999408</v>
      </c>
    </row>
    <row r="27" spans="3:9" s="27" customFormat="1" ht="30" thickTop="1" thickBot="1" x14ac:dyDescent="0.3">
      <c r="C27" s="64"/>
      <c r="D27" s="65">
        <v>45359</v>
      </c>
      <c r="E27" s="66">
        <v>9328</v>
      </c>
      <c r="F27" s="102" t="s">
        <v>16</v>
      </c>
      <c r="G27" s="107"/>
      <c r="H27" s="104">
        <v>5518.5750000000007</v>
      </c>
      <c r="I27" s="45">
        <f t="shared" si="0"/>
        <v>-7228447.287999941</v>
      </c>
    </row>
    <row r="28" spans="3:9" s="27" customFormat="1" ht="18" thickTop="1" thickBot="1" x14ac:dyDescent="0.3">
      <c r="C28" s="64"/>
      <c r="D28" s="65">
        <v>45359</v>
      </c>
      <c r="E28" s="69">
        <v>9328</v>
      </c>
      <c r="F28" s="102" t="s">
        <v>60</v>
      </c>
      <c r="G28" s="107"/>
      <c r="H28" s="104">
        <v>122512.36500000001</v>
      </c>
      <c r="I28" s="45">
        <f t="shared" si="0"/>
        <v>-7350959.6529999413</v>
      </c>
    </row>
    <row r="29" spans="3:9" s="27" customFormat="1" ht="18" thickTop="1" thickBot="1" x14ac:dyDescent="0.3">
      <c r="C29" s="64"/>
      <c r="D29" s="65">
        <v>45359</v>
      </c>
      <c r="E29" s="69">
        <v>9329</v>
      </c>
      <c r="F29" s="102" t="s">
        <v>87</v>
      </c>
      <c r="G29" s="107"/>
      <c r="H29" s="104">
        <v>361034.79000000004</v>
      </c>
      <c r="I29" s="45">
        <f t="shared" si="0"/>
        <v>-7711994.4429999413</v>
      </c>
    </row>
    <row r="30" spans="3:9" s="27" customFormat="1" ht="30" thickTop="1" thickBot="1" x14ac:dyDescent="0.3">
      <c r="C30" s="64"/>
      <c r="D30" s="65">
        <v>45360</v>
      </c>
      <c r="E30" s="66">
        <v>9330</v>
      </c>
      <c r="F30" s="102" t="s">
        <v>16</v>
      </c>
      <c r="G30" s="108"/>
      <c r="H30" s="104">
        <v>13000</v>
      </c>
      <c r="I30" s="45">
        <f t="shared" si="0"/>
        <v>-7724994.4429999413</v>
      </c>
    </row>
    <row r="31" spans="3:9" s="27" customFormat="1" ht="30" thickTop="1" thickBot="1" x14ac:dyDescent="0.3">
      <c r="C31" s="64"/>
      <c r="D31" s="65">
        <v>45360</v>
      </c>
      <c r="E31" s="69">
        <v>9330</v>
      </c>
      <c r="F31" s="67" t="s">
        <v>88</v>
      </c>
      <c r="G31" s="105"/>
      <c r="H31" s="82">
        <v>247000</v>
      </c>
      <c r="I31" s="45">
        <f t="shared" si="0"/>
        <v>-7971994.4429999413</v>
      </c>
    </row>
    <row r="32" spans="3:9" s="27" customFormat="1" ht="44.4" thickTop="1" thickBot="1" x14ac:dyDescent="0.3">
      <c r="C32" s="64"/>
      <c r="D32" s="65">
        <v>45360</v>
      </c>
      <c r="E32" s="66">
        <v>9331</v>
      </c>
      <c r="F32" s="67" t="s">
        <v>89</v>
      </c>
      <c r="G32" s="82"/>
      <c r="H32" s="82">
        <v>134534.39999999999</v>
      </c>
      <c r="I32" s="45">
        <f t="shared" si="0"/>
        <v>-8106528.8429999417</v>
      </c>
    </row>
    <row r="33" spans="3:9" s="27" customFormat="1" ht="30" thickTop="1" thickBot="1" x14ac:dyDescent="0.3">
      <c r="C33" s="64"/>
      <c r="D33" s="65">
        <v>45360</v>
      </c>
      <c r="E33" s="69">
        <v>9332</v>
      </c>
      <c r="F33" s="67" t="s">
        <v>16</v>
      </c>
      <c r="G33" s="82"/>
      <c r="H33" s="82">
        <v>7000</v>
      </c>
      <c r="I33" s="45">
        <f t="shared" si="0"/>
        <v>-8113528.8429999417</v>
      </c>
    </row>
    <row r="34" spans="3:9" s="27" customFormat="1" ht="30" thickTop="1" thickBot="1" x14ac:dyDescent="0.3">
      <c r="C34" s="64"/>
      <c r="D34" s="65">
        <v>45360</v>
      </c>
      <c r="E34" s="66">
        <v>9332</v>
      </c>
      <c r="F34" s="67" t="s">
        <v>90</v>
      </c>
      <c r="G34" s="82"/>
      <c r="H34" s="82">
        <v>133000</v>
      </c>
      <c r="I34" s="45">
        <f t="shared" si="0"/>
        <v>-8246528.8429999417</v>
      </c>
    </row>
    <row r="35" spans="3:9" s="27" customFormat="1" ht="30" thickTop="1" thickBot="1" x14ac:dyDescent="0.3">
      <c r="C35" s="64"/>
      <c r="D35" s="65">
        <v>45360</v>
      </c>
      <c r="E35" s="69">
        <v>9333</v>
      </c>
      <c r="F35" s="67" t="s">
        <v>16</v>
      </c>
      <c r="G35" s="82"/>
      <c r="H35" s="82">
        <v>14300</v>
      </c>
      <c r="I35" s="45">
        <f t="shared" si="0"/>
        <v>-8260828.8429999417</v>
      </c>
    </row>
    <row r="36" spans="3:9" s="27" customFormat="1" ht="30" thickTop="1" thickBot="1" x14ac:dyDescent="0.3">
      <c r="C36" s="64"/>
      <c r="D36" s="65">
        <v>45360</v>
      </c>
      <c r="E36" s="66">
        <v>9333</v>
      </c>
      <c r="F36" s="67" t="s">
        <v>91</v>
      </c>
      <c r="G36" s="82"/>
      <c r="H36" s="82">
        <v>271700</v>
      </c>
      <c r="I36" s="45">
        <f t="shared" si="0"/>
        <v>-8532528.8429999426</v>
      </c>
    </row>
    <row r="37" spans="3:9" s="27" customFormat="1" ht="30" thickTop="1" thickBot="1" x14ac:dyDescent="0.3">
      <c r="C37" s="64"/>
      <c r="D37" s="65">
        <v>45360</v>
      </c>
      <c r="E37" s="69">
        <v>9334</v>
      </c>
      <c r="F37" s="67" t="s">
        <v>16</v>
      </c>
      <c r="G37" s="82"/>
      <c r="H37" s="68">
        <v>8928.4375</v>
      </c>
      <c r="I37" s="45">
        <f t="shared" si="0"/>
        <v>-8541457.2804999426</v>
      </c>
    </row>
    <row r="38" spans="3:9" s="27" customFormat="1" ht="30" thickTop="1" thickBot="1" x14ac:dyDescent="0.3">
      <c r="C38" s="64"/>
      <c r="D38" s="65">
        <v>45360</v>
      </c>
      <c r="E38" s="66">
        <v>9334</v>
      </c>
      <c r="F38" s="67" t="s">
        <v>45</v>
      </c>
      <c r="G38" s="82"/>
      <c r="H38" s="68">
        <v>9642.7109999999993</v>
      </c>
      <c r="I38" s="45">
        <f t="shared" si="0"/>
        <v>-8551099.9914999418</v>
      </c>
    </row>
    <row r="39" spans="3:9" s="27" customFormat="1" ht="18" thickTop="1" thickBot="1" x14ac:dyDescent="0.3">
      <c r="C39" s="64"/>
      <c r="D39" s="65">
        <v>45360</v>
      </c>
      <c r="E39" s="69">
        <v>9334</v>
      </c>
      <c r="F39" s="67" t="s">
        <v>92</v>
      </c>
      <c r="G39" s="82"/>
      <c r="H39" s="68">
        <v>192139.97149999999</v>
      </c>
      <c r="I39" s="45">
        <f t="shared" si="0"/>
        <v>-8743239.9629999418</v>
      </c>
    </row>
    <row r="40" spans="3:9" s="27" customFormat="1" ht="18" thickTop="1" thickBot="1" x14ac:dyDescent="0.3">
      <c r="C40" s="64"/>
      <c r="D40" s="65">
        <v>45360</v>
      </c>
      <c r="E40" s="66">
        <v>9335</v>
      </c>
      <c r="F40" s="67" t="s">
        <v>49</v>
      </c>
      <c r="G40" s="82"/>
      <c r="H40" s="68">
        <v>36823.229999999996</v>
      </c>
      <c r="I40" s="45">
        <f t="shared" si="0"/>
        <v>-8780063.1929999422</v>
      </c>
    </row>
    <row r="41" spans="3:9" s="27" customFormat="1" ht="30" thickTop="1" thickBot="1" x14ac:dyDescent="0.3">
      <c r="C41" s="64"/>
      <c r="D41" s="65">
        <v>45360</v>
      </c>
      <c r="E41" s="69">
        <v>9336</v>
      </c>
      <c r="F41" s="67" t="s">
        <v>93</v>
      </c>
      <c r="G41" s="82"/>
      <c r="H41" s="68">
        <v>15529</v>
      </c>
      <c r="I41" s="45">
        <f t="shared" si="0"/>
        <v>-8795592.1929999422</v>
      </c>
    </row>
    <row r="42" spans="3:9" s="27" customFormat="1" ht="30" thickTop="1" thickBot="1" x14ac:dyDescent="0.3">
      <c r="C42" s="64"/>
      <c r="D42" s="65">
        <v>45360</v>
      </c>
      <c r="E42" s="69">
        <v>9337</v>
      </c>
      <c r="F42" s="67" t="s">
        <v>16</v>
      </c>
      <c r="G42" s="82"/>
      <c r="H42" s="68">
        <v>4725.4606123680251</v>
      </c>
      <c r="I42" s="45">
        <f t="shared" si="0"/>
        <v>-8800317.6536123101</v>
      </c>
    </row>
    <row r="43" spans="3:9" s="27" customFormat="1" ht="35.25" customHeight="1" thickTop="1" thickBot="1" x14ac:dyDescent="0.3">
      <c r="C43" s="64"/>
      <c r="D43" s="65">
        <v>45360</v>
      </c>
      <c r="E43" s="69">
        <v>9337</v>
      </c>
      <c r="F43" s="67" t="s">
        <v>94</v>
      </c>
      <c r="G43" s="82"/>
      <c r="H43" s="68">
        <v>836343.09938763198</v>
      </c>
      <c r="I43" s="45">
        <f t="shared" si="0"/>
        <v>-9636660.7529999427</v>
      </c>
    </row>
    <row r="44" spans="3:9" s="27" customFormat="1" ht="30" thickTop="1" thickBot="1" x14ac:dyDescent="0.3">
      <c r="C44" s="64"/>
      <c r="D44" s="65">
        <v>45360</v>
      </c>
      <c r="E44" s="69">
        <v>9338</v>
      </c>
      <c r="F44" s="67" t="s">
        <v>16</v>
      </c>
      <c r="G44" s="82"/>
      <c r="H44" s="68">
        <v>3870.7425000000003</v>
      </c>
      <c r="I44" s="45">
        <f t="shared" si="0"/>
        <v>-9640531.4954999425</v>
      </c>
    </row>
    <row r="45" spans="3:9" s="27" customFormat="1" ht="18" thickTop="1" thickBot="1" x14ac:dyDescent="0.3">
      <c r="C45" s="64"/>
      <c r="D45" s="65">
        <v>45360</v>
      </c>
      <c r="E45" s="69">
        <v>9338</v>
      </c>
      <c r="F45" s="67" t="s">
        <v>95</v>
      </c>
      <c r="G45" s="82"/>
      <c r="H45" s="68">
        <v>943896.35749999993</v>
      </c>
      <c r="I45" s="45">
        <f t="shared" si="0"/>
        <v>-10584427.852999942</v>
      </c>
    </row>
    <row r="46" spans="3:9" s="27" customFormat="1" ht="30" thickTop="1" thickBot="1" x14ac:dyDescent="0.3">
      <c r="C46" s="64"/>
      <c r="D46" s="65">
        <v>45360</v>
      </c>
      <c r="E46" s="69">
        <v>9339</v>
      </c>
      <c r="F46" s="67" t="s">
        <v>16</v>
      </c>
      <c r="G46" s="82"/>
      <c r="H46" s="68">
        <v>21307.4</v>
      </c>
      <c r="I46" s="45">
        <f t="shared" si="0"/>
        <v>-10605735.252999943</v>
      </c>
    </row>
    <row r="47" spans="3:9" s="27" customFormat="1" ht="18" thickTop="1" thickBot="1" x14ac:dyDescent="0.3">
      <c r="C47" s="64"/>
      <c r="D47" s="65">
        <v>45360</v>
      </c>
      <c r="E47" s="69">
        <v>9339</v>
      </c>
      <c r="F47" s="67" t="s">
        <v>62</v>
      </c>
      <c r="G47" s="82"/>
      <c r="H47" s="68">
        <v>404840.6</v>
      </c>
      <c r="I47" s="45">
        <f t="shared" si="0"/>
        <v>-11010575.852999942</v>
      </c>
    </row>
    <row r="48" spans="3:9" s="27" customFormat="1" ht="30" thickTop="1" thickBot="1" x14ac:dyDescent="0.3">
      <c r="C48" s="64"/>
      <c r="D48" s="65">
        <v>45360</v>
      </c>
      <c r="E48" s="69">
        <v>9340</v>
      </c>
      <c r="F48" s="67" t="s">
        <v>16</v>
      </c>
      <c r="G48" s="82"/>
      <c r="H48" s="68">
        <v>31492</v>
      </c>
      <c r="I48" s="45">
        <f t="shared" si="0"/>
        <v>-11042067.852999942</v>
      </c>
    </row>
    <row r="49" spans="3:9" s="27" customFormat="1" ht="18" thickTop="1" thickBot="1" x14ac:dyDescent="0.3">
      <c r="C49" s="64"/>
      <c r="D49" s="65">
        <v>45360</v>
      </c>
      <c r="E49" s="69">
        <v>9340</v>
      </c>
      <c r="F49" s="67" t="s">
        <v>62</v>
      </c>
      <c r="G49" s="82"/>
      <c r="H49" s="68">
        <v>711719.2</v>
      </c>
      <c r="I49" s="45">
        <f t="shared" si="0"/>
        <v>-11753787.052999942</v>
      </c>
    </row>
    <row r="50" spans="3:9" s="27" customFormat="1" ht="30" thickTop="1" thickBot="1" x14ac:dyDescent="0.3">
      <c r="C50" s="64"/>
      <c r="D50" s="65">
        <v>45360</v>
      </c>
      <c r="E50" s="69">
        <v>9341</v>
      </c>
      <c r="F50" s="67" t="s">
        <v>16</v>
      </c>
      <c r="G50" s="82"/>
      <c r="H50" s="68">
        <v>18262.5</v>
      </c>
      <c r="I50" s="45">
        <f t="shared" si="0"/>
        <v>-11772049.552999942</v>
      </c>
    </row>
    <row r="51" spans="3:9" s="27" customFormat="1" ht="18" thickTop="1" thickBot="1" x14ac:dyDescent="0.3">
      <c r="C51" s="64"/>
      <c r="D51" s="65">
        <v>45360</v>
      </c>
      <c r="E51" s="69">
        <v>9341</v>
      </c>
      <c r="F51" s="67" t="s">
        <v>62</v>
      </c>
      <c r="G51" s="82"/>
      <c r="H51" s="68">
        <v>412579.5</v>
      </c>
      <c r="I51" s="45">
        <f t="shared" si="0"/>
        <v>-12184629.052999942</v>
      </c>
    </row>
    <row r="52" spans="3:9" s="27" customFormat="1" ht="30" thickTop="1" thickBot="1" x14ac:dyDescent="0.3">
      <c r="C52" s="64"/>
      <c r="D52" s="65">
        <v>45360</v>
      </c>
      <c r="E52" s="69">
        <v>9342</v>
      </c>
      <c r="F52" s="67" t="s">
        <v>16</v>
      </c>
      <c r="G52" s="82"/>
      <c r="H52" s="68">
        <v>15995.7</v>
      </c>
      <c r="I52" s="45">
        <f t="shared" si="0"/>
        <v>-12200624.752999941</v>
      </c>
    </row>
    <row r="53" spans="3:9" s="27" customFormat="1" ht="18" thickTop="1" thickBot="1" x14ac:dyDescent="0.3">
      <c r="C53" s="64"/>
      <c r="D53" s="65">
        <v>45360</v>
      </c>
      <c r="E53" s="69">
        <v>9342</v>
      </c>
      <c r="F53" s="67" t="s">
        <v>62</v>
      </c>
      <c r="G53" s="82"/>
      <c r="H53" s="68">
        <v>361502.82</v>
      </c>
      <c r="I53" s="45">
        <f t="shared" si="0"/>
        <v>-12562127.572999941</v>
      </c>
    </row>
    <row r="54" spans="3:9" s="27" customFormat="1" ht="30" thickTop="1" thickBot="1" x14ac:dyDescent="0.3">
      <c r="C54" s="64"/>
      <c r="D54" s="65">
        <v>45360</v>
      </c>
      <c r="E54" s="69">
        <v>9343</v>
      </c>
      <c r="F54" s="67" t="s">
        <v>16</v>
      </c>
      <c r="G54" s="82"/>
      <c r="H54" s="68">
        <v>5367.5</v>
      </c>
      <c r="I54" s="45">
        <f t="shared" si="0"/>
        <v>-12567495.072999941</v>
      </c>
    </row>
    <row r="55" spans="3:9" s="27" customFormat="1" ht="18" thickTop="1" thickBot="1" x14ac:dyDescent="0.3">
      <c r="C55" s="64"/>
      <c r="D55" s="65">
        <v>45360</v>
      </c>
      <c r="E55" s="69">
        <v>9343</v>
      </c>
      <c r="F55" s="67" t="s">
        <v>62</v>
      </c>
      <c r="G55" s="82"/>
      <c r="H55" s="68">
        <v>121305.5</v>
      </c>
      <c r="I55" s="45">
        <f t="shared" si="0"/>
        <v>-12688800.572999941</v>
      </c>
    </row>
    <row r="56" spans="3:9" s="27" customFormat="1" ht="30" thickTop="1" thickBot="1" x14ac:dyDescent="0.3">
      <c r="C56" s="64"/>
      <c r="D56" s="65">
        <v>45362</v>
      </c>
      <c r="E56" s="69">
        <v>9344</v>
      </c>
      <c r="F56" s="67" t="s">
        <v>16</v>
      </c>
      <c r="G56" s="82"/>
      <c r="H56" s="68">
        <v>1654.325</v>
      </c>
      <c r="I56" s="45">
        <f t="shared" si="0"/>
        <v>-12690454.89799994</v>
      </c>
    </row>
    <row r="57" spans="3:9" s="27" customFormat="1" ht="30" thickTop="1" thickBot="1" x14ac:dyDescent="0.3">
      <c r="C57" s="64"/>
      <c r="D57" s="65">
        <v>45362</v>
      </c>
      <c r="E57" s="69">
        <v>9344</v>
      </c>
      <c r="F57" s="67" t="s">
        <v>45</v>
      </c>
      <c r="G57" s="82"/>
      <c r="H57" s="68">
        <v>1786.6709999999998</v>
      </c>
      <c r="I57" s="45">
        <f t="shared" si="0"/>
        <v>-12692241.568999941</v>
      </c>
    </row>
    <row r="58" spans="3:9" s="27" customFormat="1" ht="18" thickTop="1" thickBot="1" x14ac:dyDescent="0.3">
      <c r="C58" s="64"/>
      <c r="D58" s="65">
        <v>45362</v>
      </c>
      <c r="E58" s="69">
        <v>9344</v>
      </c>
      <c r="F58" s="67" t="s">
        <v>96</v>
      </c>
      <c r="G58" s="82"/>
      <c r="H58" s="68">
        <v>35601.074000000001</v>
      </c>
      <c r="I58" s="45">
        <f t="shared" si="0"/>
        <v>-12727842.64299994</v>
      </c>
    </row>
    <row r="59" spans="3:9" s="27" customFormat="1" ht="30" thickTop="1" thickBot="1" x14ac:dyDescent="0.3">
      <c r="C59" s="64"/>
      <c r="D59" s="65">
        <v>45362</v>
      </c>
      <c r="E59" s="69">
        <v>9345</v>
      </c>
      <c r="F59" s="67" t="s">
        <v>16</v>
      </c>
      <c r="G59" s="82"/>
      <c r="H59" s="68">
        <v>510</v>
      </c>
      <c r="I59" s="45">
        <f t="shared" si="0"/>
        <v>-12728352.64299994</v>
      </c>
    </row>
    <row r="60" spans="3:9" s="27" customFormat="1" ht="30" thickTop="1" thickBot="1" x14ac:dyDescent="0.3">
      <c r="C60" s="64"/>
      <c r="D60" s="65">
        <v>45362</v>
      </c>
      <c r="E60" s="69">
        <v>9345</v>
      </c>
      <c r="F60" s="67" t="s">
        <v>45</v>
      </c>
      <c r="G60" s="82"/>
      <c r="H60" s="68">
        <v>550.79999999999995</v>
      </c>
      <c r="I60" s="45">
        <f t="shared" si="0"/>
        <v>-12728903.44299994</v>
      </c>
    </row>
    <row r="61" spans="3:9" s="27" customFormat="1" ht="18" thickTop="1" thickBot="1" x14ac:dyDescent="0.3">
      <c r="C61" s="64"/>
      <c r="D61" s="65">
        <v>45362</v>
      </c>
      <c r="E61" s="69">
        <v>9345</v>
      </c>
      <c r="F61" s="67" t="s">
        <v>97</v>
      </c>
      <c r="G61" s="82"/>
      <c r="H61" s="68">
        <v>10975.2</v>
      </c>
      <c r="I61" s="45">
        <f t="shared" si="0"/>
        <v>-12739878.64299994</v>
      </c>
    </row>
    <row r="62" spans="3:9" s="27" customFormat="1" ht="30" thickTop="1" thickBot="1" x14ac:dyDescent="0.3">
      <c r="C62" s="64"/>
      <c r="D62" s="65">
        <v>45362</v>
      </c>
      <c r="E62" s="69">
        <v>9346</v>
      </c>
      <c r="F62" s="67" t="s">
        <v>16</v>
      </c>
      <c r="G62" s="82"/>
      <c r="H62" s="68">
        <v>7522.25</v>
      </c>
      <c r="I62" s="45">
        <f t="shared" si="0"/>
        <v>-12747400.89299994</v>
      </c>
    </row>
    <row r="63" spans="3:9" s="27" customFormat="1" ht="18" thickTop="1" thickBot="1" x14ac:dyDescent="0.3">
      <c r="C63" s="64"/>
      <c r="D63" s="65">
        <v>45362</v>
      </c>
      <c r="E63" s="69">
        <v>9346</v>
      </c>
      <c r="F63" s="67" t="s">
        <v>62</v>
      </c>
      <c r="G63" s="82"/>
      <c r="H63" s="68">
        <v>164124.04999999999</v>
      </c>
      <c r="I63" s="45">
        <f t="shared" si="0"/>
        <v>-12911524.94299994</v>
      </c>
    </row>
    <row r="64" spans="3:9" s="27" customFormat="1" ht="30" thickTop="1" thickBot="1" x14ac:dyDescent="0.3">
      <c r="C64" s="64"/>
      <c r="D64" s="65">
        <v>45362</v>
      </c>
      <c r="E64" s="69">
        <v>9347</v>
      </c>
      <c r="F64" s="67" t="s">
        <v>16</v>
      </c>
      <c r="G64" s="82"/>
      <c r="H64" s="68">
        <v>13310</v>
      </c>
      <c r="I64" s="45">
        <f t="shared" si="0"/>
        <v>-12924834.94299994</v>
      </c>
    </row>
    <row r="65" spans="3:9" s="27" customFormat="1" ht="18" thickTop="1" thickBot="1" x14ac:dyDescent="0.3">
      <c r="C65" s="64"/>
      <c r="D65" s="65">
        <v>45362</v>
      </c>
      <c r="E65" s="69">
        <v>9347</v>
      </c>
      <c r="F65" s="67" t="s">
        <v>62</v>
      </c>
      <c r="G65" s="82"/>
      <c r="H65" s="68">
        <v>252890</v>
      </c>
      <c r="I65" s="45">
        <f t="shared" si="0"/>
        <v>-13177724.94299994</v>
      </c>
    </row>
    <row r="66" spans="3:9" s="27" customFormat="1" ht="30" thickTop="1" thickBot="1" x14ac:dyDescent="0.3">
      <c r="C66" s="64"/>
      <c r="D66" s="65">
        <v>45362</v>
      </c>
      <c r="E66" s="69">
        <v>9348</v>
      </c>
      <c r="F66" s="67" t="s">
        <v>16</v>
      </c>
      <c r="G66" s="82"/>
      <c r="H66" s="68">
        <v>5357</v>
      </c>
      <c r="I66" s="45">
        <f t="shared" si="0"/>
        <v>-13183081.94299994</v>
      </c>
    </row>
    <row r="67" spans="3:9" s="27" customFormat="1" ht="18" thickTop="1" thickBot="1" x14ac:dyDescent="0.3">
      <c r="C67" s="64"/>
      <c r="D67" s="65">
        <v>45362</v>
      </c>
      <c r="E67" s="69">
        <v>9348</v>
      </c>
      <c r="F67" s="67" t="s">
        <v>62</v>
      </c>
      <c r="G67" s="82"/>
      <c r="H67" s="68">
        <v>101783</v>
      </c>
      <c r="I67" s="45">
        <f t="shared" si="0"/>
        <v>-13284864.94299994</v>
      </c>
    </row>
    <row r="68" spans="3:9" s="27" customFormat="1" ht="30" thickTop="1" thickBot="1" x14ac:dyDescent="0.3">
      <c r="C68" s="64"/>
      <c r="D68" s="65">
        <v>45362</v>
      </c>
      <c r="E68" s="69">
        <v>9349</v>
      </c>
      <c r="F68" s="67" t="s">
        <v>16</v>
      </c>
      <c r="G68" s="82"/>
      <c r="H68" s="68">
        <v>15950</v>
      </c>
      <c r="I68" s="45">
        <f t="shared" si="0"/>
        <v>-13300814.94299994</v>
      </c>
    </row>
    <row r="69" spans="3:9" s="27" customFormat="1" ht="18" thickTop="1" thickBot="1" x14ac:dyDescent="0.3">
      <c r="C69" s="64"/>
      <c r="D69" s="65">
        <v>45362</v>
      </c>
      <c r="E69" s="69">
        <v>9349</v>
      </c>
      <c r="F69" s="67" t="s">
        <v>98</v>
      </c>
      <c r="G69" s="82"/>
      <c r="H69" s="68">
        <v>303050</v>
      </c>
      <c r="I69" s="45">
        <f t="shared" si="0"/>
        <v>-13603864.94299994</v>
      </c>
    </row>
    <row r="70" spans="3:9" s="27" customFormat="1" ht="30" thickTop="1" thickBot="1" x14ac:dyDescent="0.3">
      <c r="C70" s="64"/>
      <c r="D70" s="65">
        <v>45362</v>
      </c>
      <c r="E70" s="69">
        <v>9350</v>
      </c>
      <c r="F70" s="67" t="s">
        <v>16</v>
      </c>
      <c r="G70" s="82"/>
      <c r="H70" s="68">
        <v>48125</v>
      </c>
      <c r="I70" s="45">
        <f t="shared" si="0"/>
        <v>-13651989.94299994</v>
      </c>
    </row>
    <row r="71" spans="3:9" s="27" customFormat="1" ht="18" thickTop="1" thickBot="1" x14ac:dyDescent="0.3">
      <c r="C71" s="64"/>
      <c r="D71" s="65">
        <v>45362</v>
      </c>
      <c r="E71" s="69">
        <v>9350</v>
      </c>
      <c r="F71" s="67" t="s">
        <v>98</v>
      </c>
      <c r="G71" s="82"/>
      <c r="H71" s="68">
        <v>914375</v>
      </c>
      <c r="I71" s="45">
        <f t="shared" si="0"/>
        <v>-14566364.94299994</v>
      </c>
    </row>
    <row r="72" spans="3:9" s="27" customFormat="1" ht="30" thickTop="1" thickBot="1" x14ac:dyDescent="0.3">
      <c r="C72" s="64"/>
      <c r="D72" s="65">
        <v>45362</v>
      </c>
      <c r="E72" s="69">
        <v>9351</v>
      </c>
      <c r="F72" s="67" t="s">
        <v>16</v>
      </c>
      <c r="G72" s="82"/>
      <c r="H72" s="68">
        <v>43312.5</v>
      </c>
      <c r="I72" s="45">
        <f t="shared" si="0"/>
        <v>-14609677.44299994</v>
      </c>
    </row>
    <row r="73" spans="3:9" s="27" customFormat="1" ht="18" thickTop="1" thickBot="1" x14ac:dyDescent="0.3">
      <c r="C73" s="64"/>
      <c r="D73" s="65">
        <v>45362</v>
      </c>
      <c r="E73" s="69">
        <v>9351</v>
      </c>
      <c r="F73" s="67" t="s">
        <v>98</v>
      </c>
      <c r="G73" s="82"/>
      <c r="H73" s="68">
        <v>822937.5</v>
      </c>
      <c r="I73" s="45">
        <f t="shared" si="0"/>
        <v>-15432614.94299994</v>
      </c>
    </row>
    <row r="74" spans="3:9" s="27" customFormat="1" ht="30" thickTop="1" thickBot="1" x14ac:dyDescent="0.3">
      <c r="C74" s="64"/>
      <c r="D74" s="65">
        <v>45362</v>
      </c>
      <c r="E74" s="69">
        <v>9352</v>
      </c>
      <c r="F74" s="67" t="s">
        <v>16</v>
      </c>
      <c r="G74" s="82"/>
      <c r="H74" s="68">
        <v>7400</v>
      </c>
      <c r="I74" s="45">
        <f t="shared" si="0"/>
        <v>-15440014.94299994</v>
      </c>
    </row>
    <row r="75" spans="3:9" s="27" customFormat="1" ht="18" thickTop="1" thickBot="1" x14ac:dyDescent="0.3">
      <c r="C75" s="64"/>
      <c r="D75" s="65">
        <v>45362</v>
      </c>
      <c r="E75" s="69">
        <v>9352</v>
      </c>
      <c r="F75" s="67" t="s">
        <v>98</v>
      </c>
      <c r="G75" s="82"/>
      <c r="H75" s="68">
        <v>140600</v>
      </c>
      <c r="I75" s="45">
        <f t="shared" si="0"/>
        <v>-15580614.94299994</v>
      </c>
    </row>
    <row r="76" spans="3:9" s="27" customFormat="1" ht="30" thickTop="1" thickBot="1" x14ac:dyDescent="0.3">
      <c r="C76" s="64"/>
      <c r="D76" s="65">
        <v>45362</v>
      </c>
      <c r="E76" s="69">
        <v>9353</v>
      </c>
      <c r="F76" s="67" t="s">
        <v>16</v>
      </c>
      <c r="G76" s="82"/>
      <c r="H76" s="68">
        <v>15055</v>
      </c>
      <c r="I76" s="45">
        <f t="shared" si="0"/>
        <v>-15595669.94299994</v>
      </c>
    </row>
    <row r="77" spans="3:9" s="27" customFormat="1" ht="18" thickTop="1" thickBot="1" x14ac:dyDescent="0.3">
      <c r="C77" s="64"/>
      <c r="D77" s="65">
        <v>45362</v>
      </c>
      <c r="E77" s="69">
        <v>9353</v>
      </c>
      <c r="F77" s="67" t="s">
        <v>62</v>
      </c>
      <c r="G77" s="82"/>
      <c r="H77" s="68">
        <v>286045</v>
      </c>
      <c r="I77" s="45">
        <f t="shared" si="0"/>
        <v>-15881714.94299994</v>
      </c>
    </row>
    <row r="78" spans="3:9" s="27" customFormat="1" ht="30" thickTop="1" thickBot="1" x14ac:dyDescent="0.3">
      <c r="C78" s="64"/>
      <c r="D78" s="65">
        <v>45363</v>
      </c>
      <c r="E78" s="69">
        <v>9354</v>
      </c>
      <c r="F78" s="67" t="s">
        <v>16</v>
      </c>
      <c r="G78" s="82"/>
      <c r="H78" s="68">
        <v>1333.07</v>
      </c>
      <c r="I78" s="45">
        <f t="shared" si="0"/>
        <v>-15883048.012999941</v>
      </c>
    </row>
    <row r="79" spans="3:9" s="27" customFormat="1" ht="30" thickTop="1" thickBot="1" x14ac:dyDescent="0.3">
      <c r="C79" s="64"/>
      <c r="D79" s="65">
        <v>45363</v>
      </c>
      <c r="E79" s="69">
        <v>9354</v>
      </c>
      <c r="F79" s="67" t="s">
        <v>56</v>
      </c>
      <c r="G79" s="82"/>
      <c r="H79" s="68">
        <v>320566.93</v>
      </c>
      <c r="I79" s="45">
        <f t="shared" si="0"/>
        <v>-16203614.94299994</v>
      </c>
    </row>
    <row r="80" spans="3:9" s="27" customFormat="1" ht="30" thickTop="1" thickBot="1" x14ac:dyDescent="0.3">
      <c r="C80" s="64"/>
      <c r="D80" s="65">
        <v>45363</v>
      </c>
      <c r="E80" s="69">
        <v>9355</v>
      </c>
      <c r="F80" s="67" t="s">
        <v>16</v>
      </c>
      <c r="G80" s="82"/>
      <c r="H80" s="68">
        <v>4415.5</v>
      </c>
      <c r="I80" s="45">
        <f t="shared" ref="I80:I138" si="1">I79+G80-H80</f>
        <v>-16208030.44299994</v>
      </c>
    </row>
    <row r="81" spans="3:9" s="27" customFormat="1" ht="18" thickTop="1" thickBot="1" x14ac:dyDescent="0.3">
      <c r="C81" s="64"/>
      <c r="D81" s="65">
        <v>45363</v>
      </c>
      <c r="E81" s="69">
        <v>9355</v>
      </c>
      <c r="F81" s="67" t="s">
        <v>62</v>
      </c>
      <c r="G81" s="82"/>
      <c r="H81" s="68">
        <v>92188.3</v>
      </c>
      <c r="I81" s="45">
        <f t="shared" si="1"/>
        <v>-16300218.742999941</v>
      </c>
    </row>
    <row r="82" spans="3:9" s="27" customFormat="1" ht="30" thickTop="1" thickBot="1" x14ac:dyDescent="0.3">
      <c r="C82" s="64"/>
      <c r="D82" s="65">
        <v>45363</v>
      </c>
      <c r="E82" s="69">
        <v>9356</v>
      </c>
      <c r="F82" s="67" t="s">
        <v>16</v>
      </c>
      <c r="G82" s="82"/>
      <c r="H82" s="68">
        <v>25320</v>
      </c>
      <c r="I82" s="45">
        <f t="shared" si="1"/>
        <v>-16325538.742999941</v>
      </c>
    </row>
    <row r="83" spans="3:9" s="27" customFormat="1" ht="30" thickTop="1" thickBot="1" x14ac:dyDescent="0.3">
      <c r="C83" s="110"/>
      <c r="D83" s="65">
        <v>45363</v>
      </c>
      <c r="E83" s="69">
        <v>9356</v>
      </c>
      <c r="F83" s="67" t="s">
        <v>99</v>
      </c>
      <c r="G83" s="82"/>
      <c r="H83" s="68">
        <v>481080</v>
      </c>
      <c r="I83" s="45">
        <f t="shared" si="1"/>
        <v>-16806618.742999941</v>
      </c>
    </row>
    <row r="84" spans="3:9" s="27" customFormat="1" ht="30" thickTop="1" thickBot="1" x14ac:dyDescent="0.3">
      <c r="C84" s="110"/>
      <c r="D84" s="65">
        <v>45363</v>
      </c>
      <c r="E84" s="69">
        <v>9357</v>
      </c>
      <c r="F84" s="67" t="s">
        <v>16</v>
      </c>
      <c r="G84" s="82"/>
      <c r="H84" s="68">
        <v>39420</v>
      </c>
      <c r="I84" s="45">
        <f t="shared" si="1"/>
        <v>-16846038.742999941</v>
      </c>
    </row>
    <row r="85" spans="3:9" s="27" customFormat="1" ht="18" thickTop="1" thickBot="1" x14ac:dyDescent="0.3">
      <c r="C85" s="110"/>
      <c r="D85" s="65">
        <v>45363</v>
      </c>
      <c r="E85" s="69">
        <v>9357</v>
      </c>
      <c r="F85" s="67" t="s">
        <v>100</v>
      </c>
      <c r="G85" s="82"/>
      <c r="H85" s="68">
        <v>890892</v>
      </c>
      <c r="I85" s="45">
        <f t="shared" si="1"/>
        <v>-17736930.742999941</v>
      </c>
    </row>
    <row r="86" spans="3:9" s="27" customFormat="1" ht="30" thickTop="1" thickBot="1" x14ac:dyDescent="0.3">
      <c r="C86" s="110"/>
      <c r="D86" s="65">
        <v>45363</v>
      </c>
      <c r="E86" s="69">
        <v>9358</v>
      </c>
      <c r="F86" s="67" t="s">
        <v>16</v>
      </c>
      <c r="G86" s="82"/>
      <c r="H86" s="68">
        <v>18247</v>
      </c>
      <c r="I86" s="45">
        <f t="shared" si="1"/>
        <v>-17755177.742999941</v>
      </c>
    </row>
    <row r="87" spans="3:9" s="27" customFormat="1" ht="30" thickTop="1" thickBot="1" x14ac:dyDescent="0.3">
      <c r="C87" s="114"/>
      <c r="D87" s="65">
        <v>45363</v>
      </c>
      <c r="E87" s="69">
        <v>9358</v>
      </c>
      <c r="F87" s="67" t="s">
        <v>101</v>
      </c>
      <c r="G87" s="82"/>
      <c r="H87" s="68">
        <v>346693</v>
      </c>
      <c r="I87" s="45">
        <f t="shared" si="1"/>
        <v>-18101870.742999941</v>
      </c>
    </row>
    <row r="88" spans="3:9" s="27" customFormat="1" ht="30" thickTop="1" thickBot="1" x14ac:dyDescent="0.3">
      <c r="C88" s="114"/>
      <c r="D88" s="65">
        <v>45363</v>
      </c>
      <c r="E88" s="69">
        <v>9359</v>
      </c>
      <c r="F88" s="67" t="s">
        <v>16</v>
      </c>
      <c r="G88" s="82"/>
      <c r="H88" s="68">
        <v>3659.55</v>
      </c>
      <c r="I88" s="45">
        <f t="shared" si="1"/>
        <v>-18105530.292999942</v>
      </c>
    </row>
    <row r="89" spans="3:9" s="27" customFormat="1" ht="18" thickTop="1" thickBot="1" x14ac:dyDescent="0.3">
      <c r="C89" s="114"/>
      <c r="D89" s="65">
        <v>45363</v>
      </c>
      <c r="E89" s="69">
        <v>9359</v>
      </c>
      <c r="F89" s="67" t="s">
        <v>102</v>
      </c>
      <c r="G89" s="82"/>
      <c r="H89" s="68">
        <v>82705.83</v>
      </c>
      <c r="I89" s="45">
        <f t="shared" si="1"/>
        <v>-18188236.12299994</v>
      </c>
    </row>
    <row r="90" spans="3:9" s="27" customFormat="1" ht="30" thickTop="1" thickBot="1" x14ac:dyDescent="0.3">
      <c r="C90" s="114"/>
      <c r="D90" s="65">
        <v>45363</v>
      </c>
      <c r="E90" s="69">
        <v>9360</v>
      </c>
      <c r="F90" s="67" t="s">
        <v>16</v>
      </c>
      <c r="G90" s="82"/>
      <c r="H90" s="68">
        <v>3095.4960000000001</v>
      </c>
      <c r="I90" s="45">
        <f t="shared" si="1"/>
        <v>-18191331.618999939</v>
      </c>
    </row>
    <row r="91" spans="3:9" s="27" customFormat="1" ht="18" thickTop="1" thickBot="1" x14ac:dyDescent="0.3">
      <c r="C91" s="114"/>
      <c r="D91" s="65">
        <v>45363</v>
      </c>
      <c r="E91" s="69">
        <v>9360</v>
      </c>
      <c r="F91" s="67" t="s">
        <v>102</v>
      </c>
      <c r="G91" s="82"/>
      <c r="H91" s="68">
        <v>69308.013999999996</v>
      </c>
      <c r="I91" s="45">
        <f t="shared" si="1"/>
        <v>-18260639.632999938</v>
      </c>
    </row>
    <row r="92" spans="3:9" s="27" customFormat="1" ht="30" thickTop="1" thickBot="1" x14ac:dyDescent="0.3">
      <c r="C92" s="114"/>
      <c r="D92" s="65">
        <v>45363</v>
      </c>
      <c r="E92" s="69">
        <v>9361</v>
      </c>
      <c r="F92" s="67" t="s">
        <v>16</v>
      </c>
      <c r="G92" s="82"/>
      <c r="H92" s="68">
        <v>12848.85</v>
      </c>
      <c r="I92" s="45">
        <f t="shared" si="1"/>
        <v>-18273488.482999939</v>
      </c>
    </row>
    <row r="93" spans="3:9" s="27" customFormat="1" ht="18" thickTop="1" thickBot="1" x14ac:dyDescent="0.3">
      <c r="C93" s="114"/>
      <c r="D93" s="65">
        <v>45363</v>
      </c>
      <c r="E93" s="69">
        <v>9361</v>
      </c>
      <c r="F93" s="67" t="s">
        <v>61</v>
      </c>
      <c r="G93" s="82"/>
      <c r="H93" s="68">
        <v>247519.35</v>
      </c>
      <c r="I93" s="45">
        <f t="shared" si="1"/>
        <v>-18521007.832999941</v>
      </c>
    </row>
    <row r="94" spans="3:9" s="27" customFormat="1" ht="30" thickTop="1" thickBot="1" x14ac:dyDescent="0.3">
      <c r="C94" s="114"/>
      <c r="D94" s="65">
        <v>45363</v>
      </c>
      <c r="E94" s="69">
        <v>9362</v>
      </c>
      <c r="F94" s="67" t="s">
        <v>16</v>
      </c>
      <c r="G94" s="82"/>
      <c r="H94" s="68">
        <v>20993.5</v>
      </c>
      <c r="I94" s="45">
        <f t="shared" si="1"/>
        <v>-18542001.332999941</v>
      </c>
    </row>
    <row r="95" spans="3:9" s="27" customFormat="1" ht="18" thickTop="1" thickBot="1" x14ac:dyDescent="0.3">
      <c r="C95" s="114"/>
      <c r="D95" s="65">
        <v>45363</v>
      </c>
      <c r="E95" s="69">
        <v>9362</v>
      </c>
      <c r="F95" s="67" t="s">
        <v>61</v>
      </c>
      <c r="G95" s="82"/>
      <c r="H95" s="68">
        <v>417276.5</v>
      </c>
      <c r="I95" s="45">
        <f t="shared" si="1"/>
        <v>-18959277.832999941</v>
      </c>
    </row>
    <row r="96" spans="3:9" s="27" customFormat="1" ht="30" thickTop="1" thickBot="1" x14ac:dyDescent="0.3">
      <c r="C96" s="114"/>
      <c r="D96" s="65">
        <v>45363</v>
      </c>
      <c r="E96" s="69">
        <v>9363</v>
      </c>
      <c r="F96" s="67" t="s">
        <v>16</v>
      </c>
      <c r="G96" s="82"/>
      <c r="H96" s="68">
        <v>12610.863000000001</v>
      </c>
      <c r="I96" s="45">
        <f t="shared" si="1"/>
        <v>-18971888.695999943</v>
      </c>
    </row>
    <row r="97" spans="3:9" s="27" customFormat="1" ht="30" thickTop="1" thickBot="1" x14ac:dyDescent="0.3">
      <c r="C97" s="114"/>
      <c r="D97" s="65">
        <v>45363</v>
      </c>
      <c r="E97" s="69">
        <v>9363</v>
      </c>
      <c r="F97" s="67" t="s">
        <v>45</v>
      </c>
      <c r="G97" s="82"/>
      <c r="H97" s="68">
        <v>13619.733</v>
      </c>
      <c r="I97" s="45">
        <f t="shared" si="1"/>
        <v>-18985508.428999942</v>
      </c>
    </row>
    <row r="98" spans="3:9" s="27" customFormat="1" ht="30" thickTop="1" thickBot="1" x14ac:dyDescent="0.3">
      <c r="C98" s="114"/>
      <c r="D98" s="65">
        <v>45363</v>
      </c>
      <c r="E98" s="69">
        <v>9363</v>
      </c>
      <c r="F98" s="67" t="s">
        <v>103</v>
      </c>
      <c r="G98" s="82"/>
      <c r="H98" s="68">
        <v>271385.77399999998</v>
      </c>
      <c r="I98" s="45">
        <f t="shared" si="1"/>
        <v>-19256894.202999942</v>
      </c>
    </row>
    <row r="99" spans="3:9" s="27" customFormat="1" ht="30" thickTop="1" thickBot="1" x14ac:dyDescent="0.3">
      <c r="C99" s="114"/>
      <c r="D99" s="65">
        <v>45365</v>
      </c>
      <c r="E99" s="69">
        <v>9364</v>
      </c>
      <c r="F99" s="67" t="s">
        <v>16</v>
      </c>
      <c r="G99" s="82"/>
      <c r="H99" s="68">
        <v>4877.95</v>
      </c>
      <c r="I99" s="45">
        <f t="shared" si="1"/>
        <v>-19261772.152999941</v>
      </c>
    </row>
    <row r="100" spans="3:9" s="27" customFormat="1" ht="18" thickTop="1" thickBot="1" x14ac:dyDescent="0.3">
      <c r="C100" s="114"/>
      <c r="D100" s="65">
        <v>45365</v>
      </c>
      <c r="E100" s="69">
        <v>9364</v>
      </c>
      <c r="F100" s="67" t="s">
        <v>104</v>
      </c>
      <c r="G100" s="82"/>
      <c r="H100" s="68">
        <v>93916.57</v>
      </c>
      <c r="I100" s="45">
        <f t="shared" si="1"/>
        <v>-19355688.722999942</v>
      </c>
    </row>
    <row r="101" spans="3:9" s="27" customFormat="1" ht="30" thickTop="1" thickBot="1" x14ac:dyDescent="0.3">
      <c r="C101" s="114"/>
      <c r="D101" s="65">
        <v>45365</v>
      </c>
      <c r="E101" s="69">
        <v>9365</v>
      </c>
      <c r="F101" s="67" t="s">
        <v>16</v>
      </c>
      <c r="G101" s="82"/>
      <c r="H101" s="68">
        <v>6585.25</v>
      </c>
      <c r="I101" s="45">
        <f t="shared" si="1"/>
        <v>-19362273.972999942</v>
      </c>
    </row>
    <row r="102" spans="3:9" s="27" customFormat="1" ht="18" thickTop="1" thickBot="1" x14ac:dyDescent="0.3">
      <c r="C102" s="114"/>
      <c r="D102" s="65">
        <v>45365</v>
      </c>
      <c r="E102" s="69">
        <v>9365</v>
      </c>
      <c r="F102" s="67" t="s">
        <v>104</v>
      </c>
      <c r="G102" s="82"/>
      <c r="H102" s="68">
        <v>125119.75</v>
      </c>
      <c r="I102" s="45">
        <f t="shared" si="1"/>
        <v>-19487393.722999942</v>
      </c>
    </row>
    <row r="103" spans="3:9" s="27" customFormat="1" ht="30" thickTop="1" thickBot="1" x14ac:dyDescent="0.3">
      <c r="C103" s="114"/>
      <c r="D103" s="65">
        <v>45365</v>
      </c>
      <c r="E103" s="69">
        <v>9366</v>
      </c>
      <c r="F103" s="67" t="s">
        <v>16</v>
      </c>
      <c r="G103" s="82"/>
      <c r="H103" s="68">
        <v>18509.400000000001</v>
      </c>
      <c r="I103" s="45">
        <f t="shared" si="1"/>
        <v>-19505903.12299994</v>
      </c>
    </row>
    <row r="104" spans="3:9" s="27" customFormat="1" ht="18" thickTop="1" thickBot="1" x14ac:dyDescent="0.3">
      <c r="C104" s="114"/>
      <c r="D104" s="65">
        <v>45365</v>
      </c>
      <c r="E104" s="69">
        <v>9366</v>
      </c>
      <c r="F104" s="67" t="s">
        <v>105</v>
      </c>
      <c r="G104" s="82"/>
      <c r="H104" s="68">
        <v>418312.43999999994</v>
      </c>
      <c r="I104" s="45">
        <f t="shared" si="1"/>
        <v>-19924215.562999941</v>
      </c>
    </row>
    <row r="105" spans="3:9" s="27" customFormat="1" ht="30" thickTop="1" thickBot="1" x14ac:dyDescent="0.3">
      <c r="C105" s="114"/>
      <c r="D105" s="65">
        <v>45365</v>
      </c>
      <c r="E105" s="69">
        <v>9367</v>
      </c>
      <c r="F105" s="67" t="s">
        <v>16</v>
      </c>
      <c r="G105" s="82"/>
      <c r="H105" s="68">
        <v>7055.25</v>
      </c>
      <c r="I105" s="45">
        <f t="shared" si="1"/>
        <v>-19931270.812999941</v>
      </c>
    </row>
    <row r="106" spans="3:9" s="27" customFormat="1" ht="18" thickTop="1" thickBot="1" x14ac:dyDescent="0.3">
      <c r="C106" s="114"/>
      <c r="D106" s="65">
        <v>45365</v>
      </c>
      <c r="E106" s="69">
        <v>9367</v>
      </c>
      <c r="F106" s="67" t="s">
        <v>106</v>
      </c>
      <c r="G106" s="82"/>
      <c r="H106" s="68">
        <v>134049.75</v>
      </c>
      <c r="I106" s="45">
        <f t="shared" si="1"/>
        <v>-20065320.562999941</v>
      </c>
    </row>
    <row r="107" spans="3:9" s="27" customFormat="1" ht="30" thickTop="1" thickBot="1" x14ac:dyDescent="0.3">
      <c r="C107" s="114"/>
      <c r="D107" s="65">
        <v>45365</v>
      </c>
      <c r="E107" s="69">
        <v>9368</v>
      </c>
      <c r="F107" s="67" t="s">
        <v>16</v>
      </c>
      <c r="G107" s="82"/>
      <c r="H107" s="68">
        <v>11768.75</v>
      </c>
      <c r="I107" s="45">
        <f t="shared" si="1"/>
        <v>-20077089.312999941</v>
      </c>
    </row>
    <row r="108" spans="3:9" s="27" customFormat="1" ht="18" thickTop="1" thickBot="1" x14ac:dyDescent="0.3">
      <c r="C108" s="114"/>
      <c r="D108" s="65">
        <v>45365</v>
      </c>
      <c r="E108" s="69">
        <v>9368</v>
      </c>
      <c r="F108" s="67" t="s">
        <v>107</v>
      </c>
      <c r="G108" s="82"/>
      <c r="H108" s="68">
        <v>223606.25</v>
      </c>
      <c r="I108" s="45">
        <f t="shared" si="1"/>
        <v>-20300695.562999941</v>
      </c>
    </row>
    <row r="109" spans="3:9" s="27" customFormat="1" ht="30" thickTop="1" thickBot="1" x14ac:dyDescent="0.3">
      <c r="C109" s="114"/>
      <c r="D109" s="65">
        <v>45369</v>
      </c>
      <c r="E109" s="69"/>
      <c r="F109" s="67" t="s">
        <v>22</v>
      </c>
      <c r="G109" s="82">
        <v>24952498.850000001</v>
      </c>
      <c r="H109" s="68"/>
      <c r="I109" s="45">
        <f t="shared" si="1"/>
        <v>4651803.2870000601</v>
      </c>
    </row>
    <row r="110" spans="3:9" s="27" customFormat="1" ht="30" thickTop="1" thickBot="1" x14ac:dyDescent="0.3">
      <c r="C110" s="114"/>
      <c r="D110" s="65">
        <v>45370</v>
      </c>
      <c r="E110" s="69">
        <v>9369</v>
      </c>
      <c r="F110" s="67" t="s">
        <v>16</v>
      </c>
      <c r="G110" s="82"/>
      <c r="H110" s="68">
        <v>2991.4</v>
      </c>
      <c r="I110" s="45">
        <f t="shared" si="1"/>
        <v>4648811.8870000597</v>
      </c>
    </row>
    <row r="111" spans="3:9" s="27" customFormat="1" ht="18" thickTop="1" thickBot="1" x14ac:dyDescent="0.3">
      <c r="C111" s="114"/>
      <c r="D111" s="65">
        <v>45370</v>
      </c>
      <c r="E111" s="69">
        <v>9369</v>
      </c>
      <c r="F111" s="67" t="s">
        <v>108</v>
      </c>
      <c r="G111" s="82"/>
      <c r="H111" s="68">
        <v>59876.439999999995</v>
      </c>
      <c r="I111" s="45">
        <f t="shared" si="1"/>
        <v>4588935.4470000593</v>
      </c>
    </row>
    <row r="112" spans="3:9" s="27" customFormat="1" ht="30" thickTop="1" thickBot="1" x14ac:dyDescent="0.3">
      <c r="C112" s="114"/>
      <c r="D112" s="65">
        <v>45371</v>
      </c>
      <c r="E112" s="69">
        <v>9370</v>
      </c>
      <c r="F112" s="67" t="s">
        <v>16</v>
      </c>
      <c r="G112" s="82"/>
      <c r="H112" s="68">
        <v>4808.3100000000004</v>
      </c>
      <c r="I112" s="45">
        <f t="shared" si="1"/>
        <v>4584127.1370000597</v>
      </c>
    </row>
    <row r="113" spans="3:9" s="27" customFormat="1" ht="30" thickTop="1" thickBot="1" x14ac:dyDescent="0.3">
      <c r="C113" s="114"/>
      <c r="D113" s="65">
        <v>45371</v>
      </c>
      <c r="E113" s="69">
        <v>9370</v>
      </c>
      <c r="F113" s="67" t="s">
        <v>109</v>
      </c>
      <c r="G113" s="82"/>
      <c r="H113" s="68">
        <v>113415.68920000001</v>
      </c>
      <c r="I113" s="45">
        <f t="shared" si="1"/>
        <v>4470711.4478000598</v>
      </c>
    </row>
    <row r="114" spans="3:9" s="27" customFormat="1" ht="30" thickTop="1" thickBot="1" x14ac:dyDescent="0.3">
      <c r="C114" s="114"/>
      <c r="D114" s="65">
        <v>45371</v>
      </c>
      <c r="E114" s="69">
        <v>9371</v>
      </c>
      <c r="F114" s="67" t="s">
        <v>16</v>
      </c>
      <c r="G114" s="82"/>
      <c r="H114" s="68">
        <v>4233</v>
      </c>
      <c r="I114" s="45">
        <f t="shared" si="1"/>
        <v>4466478.4478000598</v>
      </c>
    </row>
    <row r="115" spans="3:9" s="27" customFormat="1" ht="18" thickTop="1" thickBot="1" x14ac:dyDescent="0.3">
      <c r="C115" s="114"/>
      <c r="D115" s="65">
        <v>45371</v>
      </c>
      <c r="E115" s="69">
        <v>9371</v>
      </c>
      <c r="F115" s="67" t="s">
        <v>110</v>
      </c>
      <c r="G115" s="82"/>
      <c r="H115" s="68">
        <v>80427</v>
      </c>
      <c r="I115" s="45">
        <f t="shared" si="1"/>
        <v>4386051.4478000598</v>
      </c>
    </row>
    <row r="116" spans="3:9" s="27" customFormat="1" ht="30" thickTop="1" thickBot="1" x14ac:dyDescent="0.3">
      <c r="C116" s="114"/>
      <c r="D116" s="65">
        <v>45371</v>
      </c>
      <c r="E116" s="69">
        <v>9372</v>
      </c>
      <c r="F116" s="67" t="s">
        <v>16</v>
      </c>
      <c r="G116" s="82"/>
      <c r="H116" s="68">
        <v>9396</v>
      </c>
      <c r="I116" s="45">
        <f t="shared" si="1"/>
        <v>4376655.4478000598</v>
      </c>
    </row>
    <row r="117" spans="3:9" s="27" customFormat="1" ht="30" thickTop="1" thickBot="1" x14ac:dyDescent="0.3">
      <c r="C117" s="114"/>
      <c r="D117" s="65">
        <v>45371</v>
      </c>
      <c r="E117" s="69">
        <v>9372</v>
      </c>
      <c r="F117" s="67" t="s">
        <v>111</v>
      </c>
      <c r="G117" s="82"/>
      <c r="H117" s="68">
        <v>212349.6</v>
      </c>
      <c r="I117" s="45">
        <f t="shared" si="1"/>
        <v>4164305.8478000597</v>
      </c>
    </row>
    <row r="118" spans="3:9" s="27" customFormat="1" ht="30" thickTop="1" thickBot="1" x14ac:dyDescent="0.3">
      <c r="C118" s="114"/>
      <c r="D118" s="65">
        <v>45371</v>
      </c>
      <c r="E118" s="69">
        <v>9373</v>
      </c>
      <c r="F118" s="67" t="s">
        <v>16</v>
      </c>
      <c r="G118" s="82"/>
      <c r="H118" s="68">
        <v>576056.12199999997</v>
      </c>
      <c r="I118" s="45">
        <f t="shared" si="1"/>
        <v>3588249.7258000597</v>
      </c>
    </row>
    <row r="119" spans="3:9" s="27" customFormat="1" ht="18" thickTop="1" thickBot="1" x14ac:dyDescent="0.3">
      <c r="C119" s="114"/>
      <c r="D119" s="65">
        <v>45371</v>
      </c>
      <c r="E119" s="69">
        <v>9373</v>
      </c>
      <c r="F119" s="67" t="s">
        <v>112</v>
      </c>
      <c r="G119" s="82"/>
      <c r="H119" s="68">
        <v>10945066.318</v>
      </c>
      <c r="I119" s="45">
        <f t="shared" si="1"/>
        <v>-7356816.5921999402</v>
      </c>
    </row>
    <row r="120" spans="3:9" s="27" customFormat="1" ht="30" thickTop="1" thickBot="1" x14ac:dyDescent="0.3">
      <c r="C120" s="114"/>
      <c r="D120" s="65">
        <v>45371</v>
      </c>
      <c r="E120" s="69">
        <v>9374</v>
      </c>
      <c r="F120" s="67" t="s">
        <v>16</v>
      </c>
      <c r="G120" s="82"/>
      <c r="H120" s="68">
        <v>37546</v>
      </c>
      <c r="I120" s="45">
        <f t="shared" si="1"/>
        <v>-7394362.5921999402</v>
      </c>
    </row>
    <row r="121" spans="3:9" s="27" customFormat="1" ht="18" thickTop="1" thickBot="1" x14ac:dyDescent="0.3">
      <c r="C121" s="114"/>
      <c r="D121" s="65">
        <v>45371</v>
      </c>
      <c r="E121" s="69">
        <v>9374</v>
      </c>
      <c r="F121" s="67" t="s">
        <v>112</v>
      </c>
      <c r="G121" s="82"/>
      <c r="H121" s="68">
        <v>713374</v>
      </c>
      <c r="I121" s="45">
        <f t="shared" si="1"/>
        <v>-8107736.5921999402</v>
      </c>
    </row>
    <row r="122" spans="3:9" s="27" customFormat="1" ht="30" thickTop="1" thickBot="1" x14ac:dyDescent="0.3">
      <c r="C122" s="114"/>
      <c r="D122" s="65">
        <v>45371</v>
      </c>
      <c r="E122" s="69">
        <v>9375</v>
      </c>
      <c r="F122" s="67" t="s">
        <v>16</v>
      </c>
      <c r="G122" s="82"/>
      <c r="H122" s="68">
        <v>389733.9</v>
      </c>
      <c r="I122" s="45">
        <f t="shared" si="1"/>
        <v>-8497470.4921999406</v>
      </c>
    </row>
    <row r="123" spans="3:9" s="27" customFormat="1" ht="18" thickTop="1" thickBot="1" x14ac:dyDescent="0.3">
      <c r="C123" s="114"/>
      <c r="D123" s="65">
        <v>45371</v>
      </c>
      <c r="E123" s="69">
        <v>9375</v>
      </c>
      <c r="F123" s="67" t="s">
        <v>113</v>
      </c>
      <c r="G123" s="82"/>
      <c r="H123" s="68">
        <v>7404944.0999999996</v>
      </c>
      <c r="I123" s="45">
        <f t="shared" si="1"/>
        <v>-15902414.59219994</v>
      </c>
    </row>
    <row r="124" spans="3:9" s="27" customFormat="1" ht="30" thickTop="1" thickBot="1" x14ac:dyDescent="0.3">
      <c r="C124" s="114"/>
      <c r="D124" s="65">
        <v>45371</v>
      </c>
      <c r="E124" s="69">
        <v>9376</v>
      </c>
      <c r="F124" s="67" t="s">
        <v>43</v>
      </c>
      <c r="G124" s="82"/>
      <c r="H124" s="68">
        <v>40274.120000000003</v>
      </c>
      <c r="I124" s="45">
        <f t="shared" si="1"/>
        <v>-15942688.712199939</v>
      </c>
    </row>
    <row r="125" spans="3:9" s="27" customFormat="1" ht="44.4" thickTop="1" thickBot="1" x14ac:dyDescent="0.3">
      <c r="C125" s="114"/>
      <c r="D125" s="65">
        <v>45371</v>
      </c>
      <c r="E125" s="69">
        <v>9376</v>
      </c>
      <c r="F125" s="67" t="s">
        <v>114</v>
      </c>
      <c r="G125" s="82"/>
      <c r="H125" s="68">
        <v>310149.71999999997</v>
      </c>
      <c r="I125" s="45">
        <f t="shared" si="1"/>
        <v>-16252838.43219994</v>
      </c>
    </row>
    <row r="126" spans="3:9" s="27" customFormat="1" ht="30" thickTop="1" thickBot="1" x14ac:dyDescent="0.3">
      <c r="C126" s="114"/>
      <c r="D126" s="65">
        <v>45371</v>
      </c>
      <c r="E126" s="69">
        <v>9376</v>
      </c>
      <c r="F126" s="67" t="s">
        <v>43</v>
      </c>
      <c r="G126" s="82"/>
      <c r="H126" s="68">
        <v>613198.42000000004</v>
      </c>
      <c r="I126" s="45">
        <f t="shared" si="1"/>
        <v>-16866036.852199942</v>
      </c>
    </row>
    <row r="127" spans="3:9" s="27" customFormat="1" ht="30" thickTop="1" thickBot="1" x14ac:dyDescent="0.3">
      <c r="C127" s="114"/>
      <c r="D127" s="65">
        <v>45371</v>
      </c>
      <c r="E127" s="69">
        <v>9376</v>
      </c>
      <c r="F127" s="67" t="s">
        <v>115</v>
      </c>
      <c r="G127" s="82"/>
      <c r="H127" s="68">
        <v>5518786.5899999999</v>
      </c>
      <c r="I127" s="45">
        <f t="shared" si="1"/>
        <v>-22384823.442199942</v>
      </c>
    </row>
    <row r="128" spans="3:9" s="27" customFormat="1" ht="30" thickTop="1" thickBot="1" x14ac:dyDescent="0.3">
      <c r="C128" s="114"/>
      <c r="D128" s="65">
        <v>45371</v>
      </c>
      <c r="E128" s="69">
        <v>9377</v>
      </c>
      <c r="F128" s="67" t="s">
        <v>43</v>
      </c>
      <c r="G128" s="82"/>
      <c r="H128" s="68">
        <v>457349.33</v>
      </c>
      <c r="I128" s="45">
        <f t="shared" si="1"/>
        <v>-22842172.77219994</v>
      </c>
    </row>
    <row r="129" spans="3:95" s="27" customFormat="1" ht="30" thickTop="1" thickBot="1" x14ac:dyDescent="0.3">
      <c r="C129" s="114"/>
      <c r="D129" s="65">
        <v>45371</v>
      </c>
      <c r="E129" s="69">
        <v>9377</v>
      </c>
      <c r="F129" s="67" t="s">
        <v>116</v>
      </c>
      <c r="G129" s="82"/>
      <c r="H129" s="68">
        <v>17358368.18</v>
      </c>
      <c r="I129" s="45">
        <f t="shared" si="1"/>
        <v>-40200540.952199936</v>
      </c>
    </row>
    <row r="130" spans="3:95" s="27" customFormat="1" ht="30" thickTop="1" thickBot="1" x14ac:dyDescent="0.3">
      <c r="C130" s="114"/>
      <c r="D130" s="65">
        <v>45371</v>
      </c>
      <c r="E130" s="69">
        <v>9378</v>
      </c>
      <c r="F130" s="67" t="s">
        <v>43</v>
      </c>
      <c r="G130" s="82"/>
      <c r="H130" s="68">
        <v>65437.23</v>
      </c>
      <c r="I130" s="45">
        <f t="shared" si="1"/>
        <v>-40265978.182199933</v>
      </c>
    </row>
    <row r="131" spans="3:95" s="27" customFormat="1" ht="30" thickTop="1" thickBot="1" x14ac:dyDescent="0.3">
      <c r="C131" s="114"/>
      <c r="D131" s="65">
        <v>45371</v>
      </c>
      <c r="E131" s="69">
        <v>9378</v>
      </c>
      <c r="F131" s="67" t="s">
        <v>117</v>
      </c>
      <c r="G131" s="82"/>
      <c r="H131" s="68">
        <v>588935.26</v>
      </c>
      <c r="I131" s="45">
        <f t="shared" si="1"/>
        <v>-40854913.442199931</v>
      </c>
    </row>
    <row r="132" spans="3:95" s="27" customFormat="1" ht="30" thickTop="1" thickBot="1" x14ac:dyDescent="0.3">
      <c r="C132" s="114"/>
      <c r="D132" s="65">
        <v>45372</v>
      </c>
      <c r="E132" s="69"/>
      <c r="F132" s="67" t="s">
        <v>22</v>
      </c>
      <c r="G132" s="82">
        <v>6130486.4199999999</v>
      </c>
      <c r="H132" s="68"/>
      <c r="I132" s="45">
        <f t="shared" si="1"/>
        <v>-34724427.022199929</v>
      </c>
    </row>
    <row r="133" spans="3:95" s="27" customFormat="1" ht="30" thickTop="1" thickBot="1" x14ac:dyDescent="0.3">
      <c r="C133" s="114"/>
      <c r="D133" s="65">
        <v>45373</v>
      </c>
      <c r="E133" s="69"/>
      <c r="F133" s="67" t="s">
        <v>22</v>
      </c>
      <c r="G133" s="82">
        <v>3192914.37</v>
      </c>
      <c r="H133" s="68"/>
      <c r="I133" s="45">
        <f t="shared" si="1"/>
        <v>-31531512.652199928</v>
      </c>
    </row>
    <row r="134" spans="3:95" s="27" customFormat="1" ht="30" thickTop="1" thickBot="1" x14ac:dyDescent="0.3">
      <c r="C134" s="114"/>
      <c r="D134" s="65">
        <v>45376</v>
      </c>
      <c r="E134" s="69"/>
      <c r="F134" s="67" t="s">
        <v>22</v>
      </c>
      <c r="G134" s="82">
        <v>3077562.89</v>
      </c>
      <c r="H134" s="68"/>
      <c r="I134" s="45">
        <f t="shared" si="1"/>
        <v>-28453949.762199927</v>
      </c>
    </row>
    <row r="135" spans="3:95" s="27" customFormat="1" ht="30" thickTop="1" thickBot="1" x14ac:dyDescent="0.3">
      <c r="C135" s="114"/>
      <c r="D135" s="65">
        <v>45376</v>
      </c>
      <c r="E135" s="69">
        <v>9384</v>
      </c>
      <c r="F135" s="67" t="s">
        <v>16</v>
      </c>
      <c r="G135" s="82"/>
      <c r="H135" s="68">
        <v>88529.8</v>
      </c>
      <c r="I135" s="45">
        <f t="shared" si="1"/>
        <v>-28542479.562199928</v>
      </c>
    </row>
    <row r="136" spans="3:95" s="27" customFormat="1" ht="18" thickTop="1" thickBot="1" x14ac:dyDescent="0.3">
      <c r="C136" s="114"/>
      <c r="D136" s="65">
        <v>45376</v>
      </c>
      <c r="E136" s="69">
        <v>9384</v>
      </c>
      <c r="F136" s="67" t="s">
        <v>63</v>
      </c>
      <c r="G136" s="82"/>
      <c r="H136" s="68">
        <v>1682066.2</v>
      </c>
      <c r="I136" s="45">
        <f t="shared" si="1"/>
        <v>-30224545.762199927</v>
      </c>
    </row>
    <row r="137" spans="3:95" s="27" customFormat="1" ht="30" thickTop="1" thickBot="1" x14ac:dyDescent="0.3">
      <c r="C137" s="114"/>
      <c r="D137" s="65">
        <v>45377</v>
      </c>
      <c r="E137" s="69"/>
      <c r="F137" s="67" t="s">
        <v>22</v>
      </c>
      <c r="G137" s="82">
        <v>904595.89</v>
      </c>
      <c r="H137" s="68"/>
      <c r="I137" s="45">
        <f t="shared" si="1"/>
        <v>-29319949.872199927</v>
      </c>
    </row>
    <row r="138" spans="3:95" s="27" customFormat="1" ht="18" thickTop="1" thickBot="1" x14ac:dyDescent="0.3">
      <c r="C138" s="114"/>
      <c r="D138" s="65"/>
      <c r="E138" s="69"/>
      <c r="F138" s="67"/>
      <c r="G138" s="82"/>
      <c r="H138" s="68"/>
      <c r="I138" s="45">
        <f t="shared" si="1"/>
        <v>-29319949.872199927</v>
      </c>
    </row>
    <row r="139" spans="3:95" s="11" customFormat="1" ht="18" thickTop="1" thickBot="1" x14ac:dyDescent="0.3">
      <c r="C139" s="223" t="s">
        <v>8</v>
      </c>
      <c r="D139" s="224"/>
      <c r="E139" s="224"/>
      <c r="F139" s="224"/>
      <c r="G139" s="91">
        <f>SUM(G15:G138)</f>
        <v>47179028.910000004</v>
      </c>
      <c r="H139" s="91">
        <f>SUM(H15:H138)</f>
        <v>61019694.139199995</v>
      </c>
      <c r="I139" s="92">
        <f>+I14+G139-H139</f>
        <v>-29319949.87219993</v>
      </c>
      <c r="J139" s="28">
        <f>+I139-'[1]CTA. RECOLECTORA AUXILIAR 3001'!$J$4434</f>
        <v>0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3:95" s="11" customFormat="1" ht="17.399999999999999" thickTop="1" x14ac:dyDescent="0.25">
      <c r="C140" s="137"/>
      <c r="D140" s="137"/>
      <c r="E140" s="137"/>
      <c r="F140" s="137"/>
      <c r="G140" s="138"/>
      <c r="H140" s="138"/>
      <c r="I140" s="90"/>
      <c r="J140" s="28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3:95" s="11" customFormat="1" ht="16.8" x14ac:dyDescent="0.25">
      <c r="C141" s="5"/>
      <c r="D141" s="5"/>
      <c r="E141" s="83"/>
      <c r="F141" s="84"/>
      <c r="G141" s="8"/>
      <c r="H141" s="83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3:95" s="11" customFormat="1" ht="16.8" x14ac:dyDescent="0.25">
      <c r="C142" s="5"/>
      <c r="D142" s="83" t="s">
        <v>36</v>
      </c>
      <c r="E142" s="9"/>
      <c r="F142" s="84" t="s">
        <v>38</v>
      </c>
      <c r="G142" s="9"/>
      <c r="H142" s="83" t="s">
        <v>37</v>
      </c>
      <c r="I142" s="9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3:95" s="11" customFormat="1" ht="16.8" x14ac:dyDescent="0.25">
      <c r="C143" s="5"/>
      <c r="D143" s="83" t="s">
        <v>30</v>
      </c>
      <c r="E143" s="9"/>
      <c r="F143" s="83" t="s">
        <v>31</v>
      </c>
      <c r="G143" s="9"/>
      <c r="H143" s="83" t="s">
        <v>34</v>
      </c>
      <c r="I143" s="9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3:95" s="11" customFormat="1" ht="16.8" x14ac:dyDescent="0.25">
      <c r="C144" s="5"/>
      <c r="D144" s="83" t="s">
        <v>32</v>
      </c>
      <c r="E144" s="9"/>
      <c r="F144" s="83" t="s">
        <v>169</v>
      </c>
      <c r="G144" s="9"/>
      <c r="H144" s="83" t="s">
        <v>41</v>
      </c>
      <c r="I144" s="9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3:95" s="11" customFormat="1" ht="16.8" x14ac:dyDescent="0.25">
      <c r="C145" s="5"/>
      <c r="D145" s="83" t="s">
        <v>33</v>
      </c>
      <c r="E145" s="9"/>
      <c r="F145" s="83" t="s">
        <v>170</v>
      </c>
      <c r="G145" s="9"/>
      <c r="H145" s="83" t="s">
        <v>35</v>
      </c>
      <c r="I145" s="9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</row>
    <row r="146" spans="3:95" s="11" customFormat="1" ht="16.8" x14ac:dyDescent="0.25">
      <c r="C146" s="5"/>
      <c r="D146" s="9"/>
      <c r="E146" s="1"/>
      <c r="F146" s="83"/>
      <c r="G146" s="9"/>
      <c r="H146" s="83"/>
      <c r="I146" s="9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</row>
    <row r="147" spans="3:95" s="11" customFormat="1" ht="16.8" x14ac:dyDescent="0.25">
      <c r="C147" s="5"/>
      <c r="D147" s="5"/>
      <c r="E147" s="85"/>
      <c r="F147" s="83"/>
      <c r="G147" s="84"/>
      <c r="H147" s="8"/>
      <c r="I147" s="8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</row>
    <row r="148" spans="3:95" s="11" customFormat="1" ht="17.399999999999999" x14ac:dyDescent="0.3">
      <c r="C148" s="21"/>
      <c r="D148" s="5"/>
      <c r="E148" s="85"/>
      <c r="F148" s="83"/>
      <c r="G148" s="84"/>
      <c r="H148" s="8"/>
      <c r="I148" s="19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</row>
    <row r="149" spans="3:95" s="11" customFormat="1" ht="17.399999999999999" x14ac:dyDescent="0.25">
      <c r="C149" s="22"/>
      <c r="D149" s="5"/>
      <c r="E149" s="85"/>
      <c r="F149" s="83"/>
      <c r="G149" s="84"/>
      <c r="H149" s="8"/>
      <c r="I149" s="23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</row>
    <row r="150" spans="3:95" s="11" customFormat="1" ht="17.399999999999999" x14ac:dyDescent="0.25">
      <c r="C150" s="22"/>
      <c r="D150" s="5"/>
      <c r="E150" s="85"/>
      <c r="G150" s="84"/>
      <c r="H150" s="8"/>
      <c r="I150" s="23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</row>
    <row r="151" spans="3:95" s="11" customFormat="1" ht="16.8" x14ac:dyDescent="0.25">
      <c r="C151" s="5"/>
      <c r="D151" s="5"/>
      <c r="E151" s="85"/>
      <c r="F151" s="84"/>
      <c r="G151" s="84"/>
      <c r="H151" s="8"/>
      <c r="I151" s="4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</row>
    <row r="152" spans="3:95" s="11" customFormat="1" ht="21" x14ac:dyDescent="0.25">
      <c r="C152" s="222"/>
      <c r="D152" s="222"/>
      <c r="E152" s="222"/>
      <c r="F152" s="222"/>
      <c r="G152" s="222"/>
      <c r="H152" s="222"/>
      <c r="I152" s="222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</row>
    <row r="153" spans="3:95" s="11" customFormat="1" ht="21" x14ac:dyDescent="0.25">
      <c r="C153" s="222"/>
      <c r="D153" s="222"/>
      <c r="E153" s="222"/>
      <c r="F153" s="222"/>
      <c r="G153" s="222"/>
      <c r="H153" s="222"/>
      <c r="I153" s="222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</row>
    <row r="154" spans="3:95" s="11" customFormat="1" ht="21" x14ac:dyDescent="0.25">
      <c r="C154" s="222"/>
      <c r="D154" s="222"/>
      <c r="E154" s="222"/>
      <c r="F154" s="222"/>
      <c r="G154" s="222"/>
      <c r="H154" s="222"/>
      <c r="I154" s="222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</row>
    <row r="155" spans="3:95" s="11" customFormat="1" ht="21" x14ac:dyDescent="0.25">
      <c r="C155" s="222"/>
      <c r="D155" s="222"/>
      <c r="E155" s="222"/>
      <c r="F155" s="222"/>
      <c r="G155" s="222"/>
      <c r="H155" s="222"/>
      <c r="I155" s="222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</row>
    <row r="156" spans="3:95" s="11" customFormat="1" x14ac:dyDescent="0.25">
      <c r="C156" s="9"/>
      <c r="D156" s="9"/>
      <c r="E156" s="184"/>
      <c r="F156" s="9"/>
      <c r="G156" s="9"/>
      <c r="H156" s="9"/>
      <c r="I156" s="9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</row>
    <row r="157" spans="3:95" s="11" customFormat="1" x14ac:dyDescent="0.25">
      <c r="C157" s="9"/>
      <c r="D157" s="9"/>
      <c r="E157" s="184"/>
      <c r="F157" s="9"/>
      <c r="G157" s="9"/>
      <c r="H157" s="9"/>
      <c r="I157" s="9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</row>
    <row r="158" spans="3:95" s="11" customFormat="1" x14ac:dyDescent="0.25">
      <c r="C158" s="9"/>
      <c r="D158" s="9"/>
      <c r="E158" s="184"/>
      <c r="F158" s="9"/>
      <c r="G158" s="9"/>
      <c r="H158" s="9"/>
      <c r="I158" s="9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</row>
    <row r="159" spans="3:95" s="11" customFormat="1" x14ac:dyDescent="0.25">
      <c r="C159" s="9"/>
      <c r="D159" s="9"/>
      <c r="E159" s="184"/>
      <c r="F159" s="9"/>
      <c r="G159" s="9"/>
      <c r="H159" s="9"/>
      <c r="I159" s="9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</row>
    <row r="160" spans="3:95" s="11" customFormat="1" x14ac:dyDescent="0.25">
      <c r="C160" s="9"/>
      <c r="D160" s="9"/>
      <c r="E160" s="184"/>
      <c r="F160" s="9"/>
      <c r="G160" s="9"/>
      <c r="H160" s="9"/>
      <c r="I160" s="9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</row>
    <row r="161" spans="3:95" s="11" customFormat="1" x14ac:dyDescent="0.25">
      <c r="C161" s="9"/>
      <c r="D161" s="9"/>
      <c r="E161" s="184"/>
      <c r="F161" s="9"/>
      <c r="G161" s="9"/>
      <c r="H161" s="9"/>
      <c r="I161" s="9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</row>
    <row r="162" spans="3:95" s="11" customFormat="1" x14ac:dyDescent="0.25">
      <c r="C162" s="9"/>
      <c r="D162" s="9"/>
      <c r="E162" s="184"/>
      <c r="F162" s="9"/>
      <c r="G162" s="9"/>
      <c r="H162" s="9"/>
      <c r="I162" s="9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</row>
    <row r="163" spans="3:95" s="11" customFormat="1" x14ac:dyDescent="0.25">
      <c r="C163" s="9"/>
      <c r="D163" s="9"/>
      <c r="E163" s="184"/>
      <c r="F163" s="9"/>
      <c r="G163" s="9"/>
      <c r="H163" s="9"/>
      <c r="I163" s="9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</row>
    <row r="164" spans="3:95" s="11" customFormat="1" ht="3" customHeight="1" x14ac:dyDescent="0.25">
      <c r="C164" s="9"/>
      <c r="D164" s="9"/>
      <c r="E164" s="184"/>
      <c r="F164" s="9"/>
      <c r="G164" s="9"/>
      <c r="H164" s="9"/>
      <c r="I164" s="9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</row>
    <row r="165" spans="3:95" s="11" customFormat="1" x14ac:dyDescent="0.25">
      <c r="C165" s="9"/>
      <c r="D165" s="9"/>
      <c r="E165" s="184"/>
      <c r="F165" s="9"/>
      <c r="G165" s="9"/>
      <c r="H165" s="9"/>
      <c r="I165" s="9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</row>
    <row r="166" spans="3:95" s="11" customFormat="1" x14ac:dyDescent="0.25">
      <c r="C166" s="9"/>
      <c r="D166" s="9"/>
      <c r="E166" s="184"/>
      <c r="F166" s="9"/>
      <c r="G166" s="9"/>
      <c r="H166" s="9"/>
      <c r="I166" s="9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</row>
    <row r="167" spans="3:95" s="11" customFormat="1" x14ac:dyDescent="0.25">
      <c r="C167" s="9"/>
      <c r="D167" s="9"/>
      <c r="E167" s="184"/>
      <c r="F167" s="9"/>
      <c r="G167" s="9"/>
      <c r="H167" s="9"/>
      <c r="I167" s="9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</row>
    <row r="186" spans="3:3" ht="13.8" thickBot="1" x14ac:dyDescent="0.3"/>
    <row r="187" spans="3:3" ht="15" x14ac:dyDescent="0.25">
      <c r="C187" s="2"/>
    </row>
  </sheetData>
  <mergeCells count="12">
    <mergeCell ref="C6:I6"/>
    <mergeCell ref="C7:I7"/>
    <mergeCell ref="C152:I152"/>
    <mergeCell ref="C8:I8"/>
    <mergeCell ref="C9:I9"/>
    <mergeCell ref="C153:I153"/>
    <mergeCell ref="C154:I154"/>
    <mergeCell ref="C155:I155"/>
    <mergeCell ref="D11:I11"/>
    <mergeCell ref="C11:C13"/>
    <mergeCell ref="D12:H12"/>
    <mergeCell ref="C139:F13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5" manualBreakCount="5">
    <brk id="42" min="1" max="8" man="1"/>
    <brk id="73" min="1" max="8" man="1"/>
    <brk id="105" min="1" max="8" man="1"/>
    <brk id="134" min="1" max="8" man="1"/>
    <brk id="151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4"/>
  <sheetViews>
    <sheetView topLeftCell="B41" zoomScale="80" zoomScaleNormal="80" zoomScaleSheetLayoutView="55" workbookViewId="0">
      <selection activeCell="F59" sqref="F59:F61"/>
    </sheetView>
  </sheetViews>
  <sheetFormatPr baseColWidth="10" defaultColWidth="9.109375" defaultRowHeight="13.2" x14ac:dyDescent="0.25"/>
  <cols>
    <col min="1" max="1" width="0" style="11" hidden="1" customWidth="1"/>
    <col min="2" max="2" width="3.109375" style="11" customWidth="1"/>
    <col min="3" max="3" width="5" style="1" customWidth="1"/>
    <col min="4" max="4" width="16.33203125" style="1" customWidth="1"/>
    <col min="5" max="5" width="17.33203125" style="1" customWidth="1"/>
    <col min="6" max="6" width="46.44140625" style="38" customWidth="1"/>
    <col min="7" max="7" width="20.44140625" style="1" customWidth="1"/>
    <col min="8" max="8" width="21" style="1" customWidth="1"/>
    <col min="9" max="9" width="24.44140625" style="1" customWidth="1"/>
    <col min="10" max="10" width="20.109375" style="11" customWidth="1"/>
    <col min="11" max="12" width="9.109375" style="11"/>
    <col min="13" max="16384" width="9.109375" style="1"/>
  </cols>
  <sheetData>
    <row r="1" spans="1:12" s="11" customFormat="1" ht="15" customHeight="1" x14ac:dyDescent="0.25">
      <c r="F1" s="32"/>
    </row>
    <row r="2" spans="1:12" s="11" customFormat="1" x14ac:dyDescent="0.25">
      <c r="F2" s="32"/>
    </row>
    <row r="3" spans="1:12" s="14" customFormat="1" ht="12" customHeight="1" x14ac:dyDescent="0.25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5">
      <c r="A5" s="13" t="s">
        <v>9</v>
      </c>
      <c r="F5" s="35"/>
    </row>
    <row r="6" spans="1:12" s="15" customFormat="1" ht="20.25" customHeight="1" x14ac:dyDescent="0.3">
      <c r="B6" s="13"/>
      <c r="C6" s="214" t="s">
        <v>10</v>
      </c>
      <c r="D6" s="214"/>
      <c r="E6" s="214"/>
      <c r="F6" s="214"/>
      <c r="G6" s="214"/>
      <c r="H6" s="214"/>
      <c r="I6" s="214"/>
      <c r="J6" s="39"/>
    </row>
    <row r="7" spans="1:12" s="14" customFormat="1" ht="18" customHeight="1" x14ac:dyDescent="0.25">
      <c r="B7" s="18"/>
      <c r="C7" s="220" t="s">
        <v>11</v>
      </c>
      <c r="D7" s="220"/>
      <c r="E7" s="220"/>
      <c r="F7" s="220"/>
      <c r="G7" s="220"/>
      <c r="H7" s="220"/>
      <c r="I7" s="220"/>
      <c r="J7" s="40"/>
    </row>
    <row r="8" spans="1:12" s="17" customFormat="1" ht="15.75" customHeight="1" x14ac:dyDescent="0.25">
      <c r="B8" s="18"/>
      <c r="C8" s="220" t="s">
        <v>21</v>
      </c>
      <c r="D8" s="220"/>
      <c r="E8" s="220"/>
      <c r="F8" s="220"/>
      <c r="G8" s="220"/>
      <c r="H8" s="220"/>
      <c r="I8" s="220"/>
      <c r="J8" s="41"/>
    </row>
    <row r="9" spans="1:12" s="14" customFormat="1" ht="18.600000000000001" thickBot="1" x14ac:dyDescent="0.3">
      <c r="B9" s="15"/>
      <c r="C9" s="221" t="s">
        <v>118</v>
      </c>
      <c r="D9" s="221"/>
      <c r="E9" s="221"/>
      <c r="F9" s="221"/>
      <c r="G9" s="221"/>
      <c r="H9" s="221"/>
      <c r="I9" s="221"/>
      <c r="J9" s="40"/>
    </row>
    <row r="10" spans="1:12" s="3" customFormat="1" ht="36.75" customHeight="1" thickTop="1" thickBot="1" x14ac:dyDescent="0.3">
      <c r="A10" s="7"/>
      <c r="B10" s="7"/>
      <c r="C10" s="227"/>
      <c r="D10" s="216" t="s">
        <v>13</v>
      </c>
      <c r="E10" s="216"/>
      <c r="F10" s="216"/>
      <c r="G10" s="216"/>
      <c r="H10" s="216"/>
      <c r="I10" s="216"/>
      <c r="J10" s="7"/>
      <c r="K10" s="7"/>
      <c r="L10" s="7"/>
    </row>
    <row r="11" spans="1:12" s="3" customFormat="1" ht="18" customHeight="1" thickTop="1" thickBot="1" x14ac:dyDescent="0.3">
      <c r="A11" s="7"/>
      <c r="B11" s="7"/>
      <c r="C11" s="228"/>
      <c r="D11" s="215" t="s">
        <v>7</v>
      </c>
      <c r="E11" s="215"/>
      <c r="F11" s="215"/>
      <c r="G11" s="215"/>
      <c r="H11" s="215"/>
      <c r="I11" s="51">
        <f>+'[1]CTA. OPERATIVA.(160)'!$J$1020</f>
        <v>1323424.8623000095</v>
      </c>
      <c r="J11" s="7"/>
      <c r="K11" s="7"/>
      <c r="L11" s="7"/>
    </row>
    <row r="12" spans="1:12" s="3" customFormat="1" ht="45.75" customHeight="1" thickTop="1" thickBot="1" x14ac:dyDescent="0.3">
      <c r="A12" s="7"/>
      <c r="B12" s="7"/>
      <c r="C12" s="228"/>
      <c r="D12" s="50" t="s">
        <v>4</v>
      </c>
      <c r="E12" s="50" t="s">
        <v>5</v>
      </c>
      <c r="F12" s="50" t="s">
        <v>6</v>
      </c>
      <c r="G12" s="50" t="s">
        <v>0</v>
      </c>
      <c r="H12" s="50" t="s">
        <v>1</v>
      </c>
      <c r="I12" s="50" t="s">
        <v>2</v>
      </c>
      <c r="J12" s="7"/>
      <c r="K12" s="7"/>
      <c r="L12" s="7"/>
    </row>
    <row r="13" spans="1:12" s="10" customFormat="1" ht="24.75" customHeight="1" thickTop="1" thickBot="1" x14ac:dyDescent="0.3">
      <c r="C13" s="142"/>
      <c r="D13" s="143"/>
      <c r="E13" s="144"/>
      <c r="F13" s="145">
        <v>45351</v>
      </c>
      <c r="G13" s="146"/>
      <c r="H13" s="147">
        <v>0</v>
      </c>
      <c r="I13" s="61">
        <f>+I11</f>
        <v>1323424.8623000095</v>
      </c>
    </row>
    <row r="14" spans="1:12" s="10" customFormat="1" ht="17.399999999999999" thickTop="1" x14ac:dyDescent="0.25">
      <c r="C14" s="52"/>
      <c r="D14" s="53">
        <v>45356</v>
      </c>
      <c r="E14" s="77"/>
      <c r="F14" s="44" t="s">
        <v>12</v>
      </c>
      <c r="G14" s="54"/>
      <c r="H14" s="54">
        <v>66.53</v>
      </c>
      <c r="I14" s="46">
        <f>I13+G14-H14</f>
        <v>1323358.3323000094</v>
      </c>
    </row>
    <row r="15" spans="1:12" s="10" customFormat="1" ht="16.8" x14ac:dyDescent="0.25">
      <c r="C15" s="55"/>
      <c r="D15" s="56">
        <v>45358</v>
      </c>
      <c r="E15" s="78"/>
      <c r="F15" s="47" t="s">
        <v>12</v>
      </c>
      <c r="G15" s="57"/>
      <c r="H15" s="48">
        <v>35.18</v>
      </c>
      <c r="I15" s="49">
        <f t="shared" ref="I15:I41" si="0">I14+G15-H15</f>
        <v>1323323.1523000095</v>
      </c>
    </row>
    <row r="16" spans="1:12" s="7" customFormat="1" ht="16.8" x14ac:dyDescent="0.25">
      <c r="C16" s="55"/>
      <c r="D16" s="56">
        <v>45358</v>
      </c>
      <c r="E16" s="160" t="s">
        <v>119</v>
      </c>
      <c r="F16" s="47" t="s">
        <v>112</v>
      </c>
      <c r="G16" s="57"/>
      <c r="H16" s="48">
        <v>437760</v>
      </c>
      <c r="I16" s="49">
        <f t="shared" si="0"/>
        <v>885563.1523000095</v>
      </c>
    </row>
    <row r="17" spans="3:9" s="7" customFormat="1" ht="28.8" x14ac:dyDescent="0.25">
      <c r="C17" s="55"/>
      <c r="D17" s="56">
        <v>45358</v>
      </c>
      <c r="E17" s="78" t="s">
        <v>120</v>
      </c>
      <c r="F17" s="47" t="s">
        <v>121</v>
      </c>
      <c r="G17" s="57"/>
      <c r="H17" s="48">
        <v>73872</v>
      </c>
      <c r="I17" s="49">
        <f t="shared" si="0"/>
        <v>811691.1523000095</v>
      </c>
    </row>
    <row r="18" spans="3:9" s="7" customFormat="1" ht="16.8" x14ac:dyDescent="0.25">
      <c r="C18" s="55"/>
      <c r="D18" s="56">
        <v>45358</v>
      </c>
      <c r="E18" s="78" t="s">
        <v>122</v>
      </c>
      <c r="F18" s="47" t="s">
        <v>123</v>
      </c>
      <c r="G18" s="57"/>
      <c r="H18" s="48">
        <v>8750</v>
      </c>
      <c r="I18" s="49">
        <f t="shared" si="0"/>
        <v>802941.1523000095</v>
      </c>
    </row>
    <row r="19" spans="3:9" s="7" customFormat="1" ht="16.8" x14ac:dyDescent="0.25">
      <c r="C19" s="55"/>
      <c r="D19" s="56">
        <v>45359</v>
      </c>
      <c r="E19" s="78"/>
      <c r="F19" s="47" t="s">
        <v>12</v>
      </c>
      <c r="G19" s="57"/>
      <c r="H19" s="48">
        <v>8.1199999999999992</v>
      </c>
      <c r="I19" s="49">
        <f t="shared" si="0"/>
        <v>802933.03230000951</v>
      </c>
    </row>
    <row r="20" spans="3:9" s="7" customFormat="1" ht="43.2" x14ac:dyDescent="0.25">
      <c r="C20" s="55"/>
      <c r="D20" s="56">
        <v>45359</v>
      </c>
      <c r="E20" s="78"/>
      <c r="F20" s="47" t="s">
        <v>58</v>
      </c>
      <c r="G20" s="57">
        <v>2845599.33</v>
      </c>
      <c r="H20" s="48"/>
      <c r="I20" s="49">
        <f t="shared" si="0"/>
        <v>3648532.3623000095</v>
      </c>
    </row>
    <row r="21" spans="3:9" s="7" customFormat="1" ht="16.8" x14ac:dyDescent="0.25">
      <c r="C21" s="55"/>
      <c r="D21" s="56">
        <v>45362</v>
      </c>
      <c r="E21" s="78" t="s">
        <v>124</v>
      </c>
      <c r="F21" s="47" t="s">
        <v>125</v>
      </c>
      <c r="G21" s="57"/>
      <c r="H21" s="48">
        <v>1490750</v>
      </c>
      <c r="I21" s="49">
        <f t="shared" si="0"/>
        <v>2157782.3623000095</v>
      </c>
    </row>
    <row r="22" spans="3:9" s="7" customFormat="1" ht="16.8" x14ac:dyDescent="0.25">
      <c r="C22" s="55"/>
      <c r="D22" s="58">
        <v>45362</v>
      </c>
      <c r="E22" s="59" t="s">
        <v>126</v>
      </c>
      <c r="F22" s="47" t="s">
        <v>127</v>
      </c>
      <c r="G22" s="57"/>
      <c r="H22" s="60">
        <v>34846.800000000003</v>
      </c>
      <c r="I22" s="49">
        <f t="shared" si="0"/>
        <v>2122935.5623000097</v>
      </c>
    </row>
    <row r="23" spans="3:9" s="7" customFormat="1" ht="16.8" x14ac:dyDescent="0.25">
      <c r="C23" s="55"/>
      <c r="D23" s="58">
        <v>45362</v>
      </c>
      <c r="E23" s="78" t="s">
        <v>128</v>
      </c>
      <c r="F23" s="47" t="s">
        <v>129</v>
      </c>
      <c r="G23" s="57"/>
      <c r="H23" s="48">
        <v>28899.75</v>
      </c>
      <c r="I23" s="49">
        <f t="shared" si="0"/>
        <v>2094035.8123000097</v>
      </c>
    </row>
    <row r="24" spans="3:9" s="7" customFormat="1" ht="16.8" x14ac:dyDescent="0.25">
      <c r="C24" s="55"/>
      <c r="D24" s="56">
        <v>45362</v>
      </c>
      <c r="E24" s="78" t="s">
        <v>130</v>
      </c>
      <c r="F24" s="47" t="s">
        <v>131</v>
      </c>
      <c r="G24" s="57"/>
      <c r="H24" s="48">
        <v>58292</v>
      </c>
      <c r="I24" s="49">
        <f t="shared" si="0"/>
        <v>2035743.8123000097</v>
      </c>
    </row>
    <row r="25" spans="3:9" s="7" customFormat="1" ht="16.8" x14ac:dyDescent="0.25">
      <c r="C25" s="55"/>
      <c r="D25" s="56">
        <v>45362</v>
      </c>
      <c r="E25" s="78" t="s">
        <v>132</v>
      </c>
      <c r="F25" s="47" t="s">
        <v>133</v>
      </c>
      <c r="G25" s="57"/>
      <c r="H25" s="48">
        <v>19608</v>
      </c>
      <c r="I25" s="49">
        <f t="shared" si="0"/>
        <v>2016135.8123000097</v>
      </c>
    </row>
    <row r="26" spans="3:9" s="7" customFormat="1" ht="16.8" x14ac:dyDescent="0.25">
      <c r="C26" s="55"/>
      <c r="D26" s="56">
        <v>45362</v>
      </c>
      <c r="E26" s="160" t="s">
        <v>134</v>
      </c>
      <c r="F26" s="47" t="s">
        <v>133</v>
      </c>
      <c r="G26" s="57"/>
      <c r="H26" s="48">
        <v>3420</v>
      </c>
      <c r="I26" s="49">
        <f t="shared" si="0"/>
        <v>2012715.8123000097</v>
      </c>
    </row>
    <row r="27" spans="3:9" s="7" customFormat="1" ht="16.8" x14ac:dyDescent="0.25">
      <c r="C27" s="55"/>
      <c r="D27" s="56">
        <v>45362</v>
      </c>
      <c r="E27" s="78" t="s">
        <v>135</v>
      </c>
      <c r="F27" s="47" t="s">
        <v>104</v>
      </c>
      <c r="G27" s="57"/>
      <c r="H27" s="48">
        <v>58520</v>
      </c>
      <c r="I27" s="49">
        <f t="shared" si="0"/>
        <v>1954195.8123000097</v>
      </c>
    </row>
    <row r="28" spans="3:9" s="7" customFormat="1" ht="16.8" x14ac:dyDescent="0.25">
      <c r="C28" s="55"/>
      <c r="D28" s="56">
        <v>45363</v>
      </c>
      <c r="E28" s="78">
        <v>2278</v>
      </c>
      <c r="F28" s="47" t="s">
        <v>136</v>
      </c>
      <c r="G28" s="57"/>
      <c r="H28" s="48">
        <v>3996</v>
      </c>
      <c r="I28" s="49">
        <f t="shared" si="0"/>
        <v>1950199.8123000097</v>
      </c>
    </row>
    <row r="29" spans="3:9" s="7" customFormat="1" ht="16.8" x14ac:dyDescent="0.25">
      <c r="C29" s="98"/>
      <c r="D29" s="96">
        <v>45363</v>
      </c>
      <c r="E29" s="109">
        <v>2279</v>
      </c>
      <c r="F29" s="99" t="s">
        <v>137</v>
      </c>
      <c r="G29" s="97"/>
      <c r="H29" s="93">
        <v>1423.68</v>
      </c>
      <c r="I29" s="49">
        <f t="shared" si="0"/>
        <v>1948776.1323000097</v>
      </c>
    </row>
    <row r="30" spans="3:9" s="7" customFormat="1" ht="16.8" x14ac:dyDescent="0.25">
      <c r="C30" s="98"/>
      <c r="D30" s="96">
        <v>45363</v>
      </c>
      <c r="E30" s="109">
        <v>2280</v>
      </c>
      <c r="F30" s="99" t="s">
        <v>138</v>
      </c>
      <c r="G30" s="97"/>
      <c r="H30" s="93">
        <v>12000</v>
      </c>
      <c r="I30" s="49">
        <f t="shared" si="0"/>
        <v>1936776.1323000097</v>
      </c>
    </row>
    <row r="31" spans="3:9" s="7" customFormat="1" ht="16.8" x14ac:dyDescent="0.25">
      <c r="C31" s="98"/>
      <c r="D31" s="96">
        <v>45363</v>
      </c>
      <c r="E31" s="109">
        <v>2281</v>
      </c>
      <c r="F31" s="99" t="s">
        <v>139</v>
      </c>
      <c r="G31" s="97"/>
      <c r="H31" s="93">
        <v>36600</v>
      </c>
      <c r="I31" s="49">
        <f t="shared" si="0"/>
        <v>1900176.1323000097</v>
      </c>
    </row>
    <row r="32" spans="3:9" s="7" customFormat="1" ht="16.8" x14ac:dyDescent="0.25">
      <c r="C32" s="98"/>
      <c r="D32" s="96">
        <v>45363</v>
      </c>
      <c r="E32" s="109">
        <v>2282</v>
      </c>
      <c r="F32" s="99" t="s">
        <v>140</v>
      </c>
      <c r="G32" s="97"/>
      <c r="H32" s="93">
        <v>11785.4</v>
      </c>
      <c r="I32" s="49">
        <f t="shared" si="0"/>
        <v>1888390.7323000098</v>
      </c>
    </row>
    <row r="33" spans="3:9" s="7" customFormat="1" ht="28.8" x14ac:dyDescent="0.25">
      <c r="C33" s="98"/>
      <c r="D33" s="96">
        <v>45363</v>
      </c>
      <c r="E33" s="109">
        <v>2283</v>
      </c>
      <c r="F33" s="99" t="s">
        <v>141</v>
      </c>
      <c r="G33" s="97"/>
      <c r="H33" s="93">
        <v>26600</v>
      </c>
      <c r="I33" s="49">
        <f t="shared" si="0"/>
        <v>1861790.7323000098</v>
      </c>
    </row>
    <row r="34" spans="3:9" s="7" customFormat="1" ht="28.8" x14ac:dyDescent="0.25">
      <c r="C34" s="98"/>
      <c r="D34" s="96">
        <v>45363</v>
      </c>
      <c r="E34" s="109">
        <v>2284</v>
      </c>
      <c r="F34" s="99" t="s">
        <v>142</v>
      </c>
      <c r="G34" s="97"/>
      <c r="H34" s="93">
        <v>10590</v>
      </c>
      <c r="I34" s="49">
        <f t="shared" si="0"/>
        <v>1851200.7323000098</v>
      </c>
    </row>
    <row r="35" spans="3:9" s="7" customFormat="1" ht="16.8" x14ac:dyDescent="0.25">
      <c r="C35" s="98"/>
      <c r="D35" s="96">
        <v>45363</v>
      </c>
      <c r="E35" s="109">
        <v>2285</v>
      </c>
      <c r="F35" s="99" t="s">
        <v>143</v>
      </c>
      <c r="G35" s="97"/>
      <c r="H35" s="93">
        <v>7500</v>
      </c>
      <c r="I35" s="49">
        <f t="shared" si="0"/>
        <v>1843700.7323000098</v>
      </c>
    </row>
    <row r="36" spans="3:9" s="7" customFormat="1" ht="16.8" x14ac:dyDescent="0.25">
      <c r="C36" s="98"/>
      <c r="D36" s="96">
        <v>45363</v>
      </c>
      <c r="E36" s="109">
        <v>2286</v>
      </c>
      <c r="F36" s="99" t="s">
        <v>144</v>
      </c>
      <c r="G36" s="97"/>
      <c r="H36" s="93">
        <v>10000</v>
      </c>
      <c r="I36" s="49">
        <f t="shared" si="0"/>
        <v>1833700.7323000098</v>
      </c>
    </row>
    <row r="37" spans="3:9" s="7" customFormat="1" ht="16.8" x14ac:dyDescent="0.25">
      <c r="C37" s="98"/>
      <c r="D37" s="96">
        <v>45363</v>
      </c>
      <c r="E37" s="109">
        <v>2287</v>
      </c>
      <c r="F37" s="99" t="s">
        <v>57</v>
      </c>
      <c r="G37" s="97"/>
      <c r="H37" s="93">
        <v>40837.07</v>
      </c>
      <c r="I37" s="49">
        <f t="shared" si="0"/>
        <v>1792863.6623000097</v>
      </c>
    </row>
    <row r="38" spans="3:9" s="7" customFormat="1" ht="16.8" x14ac:dyDescent="0.25">
      <c r="C38" s="98"/>
      <c r="D38" s="96">
        <v>45369</v>
      </c>
      <c r="E38" s="109" t="s">
        <v>145</v>
      </c>
      <c r="F38" s="99" t="s">
        <v>113</v>
      </c>
      <c r="G38" s="97"/>
      <c r="H38" s="93">
        <v>450057.18000000005</v>
      </c>
      <c r="I38" s="49">
        <f t="shared" si="0"/>
        <v>1342806.4823000096</v>
      </c>
    </row>
    <row r="39" spans="3:9" s="7" customFormat="1" ht="16.8" x14ac:dyDescent="0.25">
      <c r="C39" s="98"/>
      <c r="D39" s="96">
        <v>45369</v>
      </c>
      <c r="E39" s="109" t="s">
        <v>146</v>
      </c>
      <c r="F39" s="99" t="s">
        <v>147</v>
      </c>
      <c r="G39" s="97"/>
      <c r="H39" s="93">
        <v>24391.25</v>
      </c>
      <c r="I39" s="49">
        <f t="shared" si="0"/>
        <v>1318415.2323000096</v>
      </c>
    </row>
    <row r="40" spans="3:9" s="7" customFormat="1" ht="16.8" x14ac:dyDescent="0.25">
      <c r="C40" s="98"/>
      <c r="D40" s="96">
        <v>45369</v>
      </c>
      <c r="E40" s="109">
        <v>2288</v>
      </c>
      <c r="F40" s="99" t="s">
        <v>46</v>
      </c>
      <c r="G40" s="97"/>
      <c r="H40" s="93"/>
      <c r="I40" s="49">
        <f t="shared" si="0"/>
        <v>1318415.2323000096</v>
      </c>
    </row>
    <row r="41" spans="3:9" s="7" customFormat="1" ht="16.8" x14ac:dyDescent="0.25">
      <c r="C41" s="98"/>
      <c r="D41" s="96">
        <v>45369</v>
      </c>
      <c r="E41" s="109"/>
      <c r="F41" s="99" t="s">
        <v>12</v>
      </c>
      <c r="G41" s="97"/>
      <c r="H41" s="93">
        <v>780.57999999999993</v>
      </c>
      <c r="I41" s="49">
        <f t="shared" si="0"/>
        <v>1317634.6523000095</v>
      </c>
    </row>
    <row r="42" spans="3:9" s="7" customFormat="1" ht="43.2" x14ac:dyDescent="0.25">
      <c r="C42" s="98"/>
      <c r="D42" s="96">
        <v>45369</v>
      </c>
      <c r="E42" s="109" t="s">
        <v>124</v>
      </c>
      <c r="F42" s="99" t="s">
        <v>148</v>
      </c>
      <c r="G42" s="97"/>
      <c r="H42" s="93">
        <v>2010</v>
      </c>
      <c r="I42" s="49">
        <f>I41+G42-H42</f>
        <v>1315624.6523000095</v>
      </c>
    </row>
    <row r="43" spans="3:9" s="7" customFormat="1" ht="16.8" x14ac:dyDescent="0.25">
      <c r="C43" s="98"/>
      <c r="D43" s="168">
        <v>45370</v>
      </c>
      <c r="E43" s="109" t="s">
        <v>149</v>
      </c>
      <c r="F43" s="99" t="s">
        <v>150</v>
      </c>
      <c r="G43" s="97"/>
      <c r="H43" s="93">
        <v>67900.781000000003</v>
      </c>
      <c r="I43" s="49">
        <f t="shared" ref="I43:I54" si="1">I42+G43-H43</f>
        <v>1247723.8713000095</v>
      </c>
    </row>
    <row r="44" spans="3:9" s="7" customFormat="1" ht="16.8" x14ac:dyDescent="0.25">
      <c r="C44" s="98"/>
      <c r="D44" s="96">
        <v>45370</v>
      </c>
      <c r="E44" s="109"/>
      <c r="F44" s="99" t="s">
        <v>12</v>
      </c>
      <c r="G44" s="97"/>
      <c r="H44" s="93">
        <v>2247.38</v>
      </c>
      <c r="I44" s="49">
        <f t="shared" si="1"/>
        <v>1245476.4913000097</v>
      </c>
    </row>
    <row r="45" spans="3:9" s="7" customFormat="1" ht="16.8" x14ac:dyDescent="0.25">
      <c r="C45" s="98"/>
      <c r="D45" s="96">
        <v>45372</v>
      </c>
      <c r="E45" s="109">
        <v>2290</v>
      </c>
      <c r="F45" s="99" t="s">
        <v>151</v>
      </c>
      <c r="G45" s="97"/>
      <c r="H45" s="93">
        <v>21038.400000000001</v>
      </c>
      <c r="I45" s="49">
        <f t="shared" si="1"/>
        <v>1224438.0913000097</v>
      </c>
    </row>
    <row r="46" spans="3:9" s="7" customFormat="1" ht="57.6" x14ac:dyDescent="0.25">
      <c r="C46" s="98"/>
      <c r="D46" s="96">
        <v>45373</v>
      </c>
      <c r="E46" s="109" t="s">
        <v>145</v>
      </c>
      <c r="F46" s="99" t="s">
        <v>152</v>
      </c>
      <c r="G46" s="97"/>
      <c r="H46" s="93">
        <v>100</v>
      </c>
      <c r="I46" s="49">
        <f t="shared" si="1"/>
        <v>1224338.0913000097</v>
      </c>
    </row>
    <row r="47" spans="3:9" s="7" customFormat="1" ht="16.8" x14ac:dyDescent="0.25">
      <c r="C47" s="98"/>
      <c r="D47" s="96">
        <v>45373</v>
      </c>
      <c r="E47" s="109"/>
      <c r="F47" s="99" t="s">
        <v>12</v>
      </c>
      <c r="G47" s="97"/>
      <c r="H47" s="93">
        <v>675.09</v>
      </c>
      <c r="I47" s="49">
        <f t="shared" si="1"/>
        <v>1223663.0013000097</v>
      </c>
    </row>
    <row r="48" spans="3:9" s="7" customFormat="1" ht="16.8" x14ac:dyDescent="0.25">
      <c r="C48" s="98"/>
      <c r="D48" s="96">
        <v>45373</v>
      </c>
      <c r="E48" s="109" t="s">
        <v>153</v>
      </c>
      <c r="F48" s="99" t="s">
        <v>64</v>
      </c>
      <c r="G48" s="97"/>
      <c r="H48" s="93">
        <v>687013.29</v>
      </c>
      <c r="I48" s="49">
        <f t="shared" si="1"/>
        <v>536649.71130000963</v>
      </c>
    </row>
    <row r="49" spans="3:94" s="7" customFormat="1" ht="16.8" x14ac:dyDescent="0.25">
      <c r="C49" s="98"/>
      <c r="D49" s="96">
        <v>45376</v>
      </c>
      <c r="E49" s="109"/>
      <c r="F49" s="99" t="s">
        <v>12</v>
      </c>
      <c r="G49" s="97"/>
      <c r="H49" s="93">
        <v>325.92</v>
      </c>
      <c r="I49" s="49">
        <f t="shared" si="1"/>
        <v>536323.79130000959</v>
      </c>
    </row>
    <row r="50" spans="3:94" s="7" customFormat="1" ht="16.8" x14ac:dyDescent="0.25">
      <c r="C50" s="98"/>
      <c r="D50" s="96">
        <v>45377</v>
      </c>
      <c r="E50" s="109"/>
      <c r="F50" s="99" t="s">
        <v>12</v>
      </c>
      <c r="G50" s="97"/>
      <c r="H50" s="93">
        <v>117.5</v>
      </c>
      <c r="I50" s="49">
        <f t="shared" si="1"/>
        <v>536206.29130000959</v>
      </c>
    </row>
    <row r="51" spans="3:94" s="7" customFormat="1" ht="16.8" x14ac:dyDescent="0.25">
      <c r="C51" s="98"/>
      <c r="D51" s="96">
        <v>45378</v>
      </c>
      <c r="E51" s="109"/>
      <c r="F51" s="99" t="s">
        <v>12</v>
      </c>
      <c r="G51" s="97"/>
      <c r="H51" s="93">
        <v>36.590000000000003</v>
      </c>
      <c r="I51" s="49">
        <f t="shared" si="1"/>
        <v>536169.70130000962</v>
      </c>
    </row>
    <row r="52" spans="3:94" s="7" customFormat="1" ht="29.4" thickBot="1" x14ac:dyDescent="0.3">
      <c r="C52" s="98"/>
      <c r="D52" s="96">
        <v>45379</v>
      </c>
      <c r="E52" s="109"/>
      <c r="F52" s="99" t="s">
        <v>29</v>
      </c>
      <c r="G52" s="97"/>
      <c r="H52" s="93">
        <v>175</v>
      </c>
      <c r="I52" s="49">
        <f t="shared" si="1"/>
        <v>535994.70130000962</v>
      </c>
    </row>
    <row r="53" spans="3:94" s="7" customFormat="1" ht="16.8" hidden="1" x14ac:dyDescent="0.25">
      <c r="C53" s="98"/>
      <c r="D53" s="96"/>
      <c r="E53" s="109"/>
      <c r="F53" s="99"/>
      <c r="G53" s="97"/>
      <c r="H53" s="93"/>
      <c r="I53" s="49">
        <f t="shared" si="1"/>
        <v>535994.70130000962</v>
      </c>
    </row>
    <row r="54" spans="3:94" s="7" customFormat="1" ht="17.399999999999999" hidden="1" thickBot="1" x14ac:dyDescent="0.3">
      <c r="C54" s="98"/>
      <c r="D54" s="96"/>
      <c r="E54" s="109"/>
      <c r="F54" s="161"/>
      <c r="G54" s="97"/>
      <c r="H54" s="93"/>
      <c r="I54" s="49">
        <f t="shared" si="1"/>
        <v>535994.70130000962</v>
      </c>
    </row>
    <row r="55" spans="3:94" s="11" customFormat="1" ht="17.399999999999999" thickBot="1" x14ac:dyDescent="0.3">
      <c r="C55" s="225" t="s">
        <v>8</v>
      </c>
      <c r="D55" s="226"/>
      <c r="E55" s="226"/>
      <c r="F55" s="226"/>
      <c r="G55" s="100">
        <f>SUM(G14:G54)</f>
        <v>2845599.33</v>
      </c>
      <c r="H55" s="100">
        <f>SUM(H14:H54)</f>
        <v>3633029.4909999995</v>
      </c>
      <c r="I55" s="101">
        <f>+I13+G55-H55</f>
        <v>535994.70130001009</v>
      </c>
      <c r="J55" s="25">
        <f>+I55-'[1]CTA. OPERATIVA.(160)'!$J$1059</f>
        <v>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8" x14ac:dyDescent="0.25">
      <c r="C56" s="5"/>
      <c r="D56" s="5"/>
      <c r="E56" s="5"/>
      <c r="F56" s="36"/>
      <c r="G56" s="8"/>
      <c r="H56" s="8"/>
      <c r="I56" s="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8" x14ac:dyDescent="0.25">
      <c r="C57" s="5"/>
      <c r="D57" s="5"/>
      <c r="E57" s="5"/>
      <c r="F57" s="37"/>
      <c r="G57" s="9"/>
      <c r="H57" s="84"/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8" x14ac:dyDescent="0.25">
      <c r="C58" s="5"/>
      <c r="D58" s="83" t="s">
        <v>36</v>
      </c>
      <c r="E58" s="9"/>
      <c r="F58" s="84" t="s">
        <v>38</v>
      </c>
      <c r="G58" s="9"/>
      <c r="H58" s="83" t="s">
        <v>37</v>
      </c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8" x14ac:dyDescent="0.25">
      <c r="C59" s="5"/>
      <c r="D59" s="83" t="s">
        <v>30</v>
      </c>
      <c r="E59" s="9"/>
      <c r="F59" s="83" t="s">
        <v>31</v>
      </c>
      <c r="G59" s="9"/>
      <c r="H59" s="83" t="s">
        <v>34</v>
      </c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6.8" x14ac:dyDescent="0.25">
      <c r="C60" s="5"/>
      <c r="D60" s="83" t="s">
        <v>32</v>
      </c>
      <c r="E60" s="9"/>
      <c r="F60" s="83" t="s">
        <v>169</v>
      </c>
      <c r="G60" s="9"/>
      <c r="H60" s="83" t="s">
        <v>41</v>
      </c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6.8" x14ac:dyDescent="0.25">
      <c r="C61" s="5"/>
      <c r="D61" s="83" t="s">
        <v>33</v>
      </c>
      <c r="E61" s="9"/>
      <c r="F61" s="83" t="s">
        <v>170</v>
      </c>
      <c r="G61" s="9"/>
      <c r="H61" s="83" t="s">
        <v>35</v>
      </c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s="11" customFormat="1" ht="16.8" x14ac:dyDescent="0.25">
      <c r="C62" s="5"/>
      <c r="D62" s="9"/>
      <c r="E62" s="1"/>
      <c r="F62" s="83"/>
      <c r="G62" s="9"/>
      <c r="H62" s="83"/>
      <c r="I62" s="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8" x14ac:dyDescent="0.25">
      <c r="C63" s="5"/>
      <c r="D63" s="9"/>
      <c r="E63" s="9"/>
      <c r="G63" s="9"/>
      <c r="H63" s="1"/>
      <c r="I63" s="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7.399999999999999" x14ac:dyDescent="0.25">
      <c r="C64" s="22"/>
      <c r="D64" s="9"/>
      <c r="E64" s="9"/>
      <c r="G64" s="9"/>
      <c r="H64" s="9"/>
      <c r="I64" s="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7.399999999999999" x14ac:dyDescent="0.25">
      <c r="C65" s="22"/>
      <c r="D65" s="9"/>
      <c r="E65" s="9"/>
      <c r="F65" s="84"/>
      <c r="G65" s="9"/>
      <c r="H65" s="9"/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x14ac:dyDescent="0.25">
      <c r="E66" s="9"/>
    </row>
    <row r="84" spans="3:3" ht="15" x14ac:dyDescent="0.25">
      <c r="C84" s="86"/>
    </row>
  </sheetData>
  <mergeCells count="8">
    <mergeCell ref="C55:F55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86"/>
  <sheetViews>
    <sheetView topLeftCell="C34" zoomScale="85" zoomScaleNormal="85" zoomScaleSheetLayoutView="70" workbookViewId="0">
      <selection activeCell="G49" sqref="G49:G51"/>
    </sheetView>
  </sheetViews>
  <sheetFormatPr baseColWidth="10" defaultColWidth="9.109375" defaultRowHeight="13.2" x14ac:dyDescent="0.25"/>
  <cols>
    <col min="1" max="1" width="0" style="11" hidden="1" customWidth="1"/>
    <col min="2" max="2" width="4.44140625" style="11" hidden="1" customWidth="1"/>
    <col min="3" max="3" width="4.6640625" style="11" customWidth="1"/>
    <col min="4" max="4" width="5.88671875" style="1" customWidth="1"/>
    <col min="5" max="5" width="13.88671875" style="1" customWidth="1"/>
    <col min="6" max="6" width="13.6640625" style="1" customWidth="1"/>
    <col min="7" max="7" width="52.109375" style="1" customWidth="1"/>
    <col min="8" max="8" width="23.88671875" style="1" customWidth="1"/>
    <col min="9" max="9" width="21.109375" style="1" customWidth="1"/>
    <col min="10" max="10" width="25.6640625" style="1" customWidth="1"/>
    <col min="11" max="11" width="24.5546875" style="11" customWidth="1"/>
    <col min="12" max="14" width="9.109375" style="11"/>
    <col min="15" max="16384" width="9.109375" style="1"/>
  </cols>
  <sheetData>
    <row r="1" spans="1:14" s="11" customFormat="1" x14ac:dyDescent="0.25"/>
    <row r="2" spans="1:14" s="14" customFormat="1" ht="12" customHeight="1" x14ac:dyDescent="0.25"/>
    <row r="3" spans="1:14" s="14" customFormat="1" ht="12" customHeight="1" x14ac:dyDescent="0.25"/>
    <row r="4" spans="1:14" s="14" customFormat="1" ht="12" customHeight="1" x14ac:dyDescent="0.25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5">
      <c r="A6" s="13" t="s">
        <v>9</v>
      </c>
    </row>
    <row r="7" spans="1:14" s="13" customFormat="1" ht="19.5" customHeight="1" x14ac:dyDescent="0.25"/>
    <row r="8" spans="1:14" s="15" customFormat="1" ht="19.5" customHeight="1" x14ac:dyDescent="0.3">
      <c r="C8" s="13"/>
      <c r="D8" s="214" t="s">
        <v>10</v>
      </c>
      <c r="E8" s="214"/>
      <c r="F8" s="214"/>
      <c r="G8" s="214"/>
      <c r="H8" s="214"/>
      <c r="I8" s="214"/>
      <c r="J8" s="214"/>
      <c r="K8" s="16"/>
      <c r="L8" s="16"/>
    </row>
    <row r="9" spans="1:14" s="14" customFormat="1" ht="18" x14ac:dyDescent="0.25">
      <c r="C9" s="18"/>
      <c r="D9" s="220" t="s">
        <v>18</v>
      </c>
      <c r="E9" s="220"/>
      <c r="F9" s="220"/>
      <c r="G9" s="220"/>
      <c r="H9" s="220"/>
      <c r="I9" s="220"/>
      <c r="J9" s="220"/>
    </row>
    <row r="10" spans="1:14" s="17" customFormat="1" ht="18" customHeight="1" x14ac:dyDescent="0.25">
      <c r="B10" s="18"/>
      <c r="C10" s="18"/>
      <c r="D10" s="220" t="s">
        <v>20</v>
      </c>
      <c r="E10" s="220"/>
      <c r="F10" s="220"/>
      <c r="G10" s="220"/>
      <c r="H10" s="220"/>
      <c r="I10" s="220"/>
      <c r="J10" s="220"/>
    </row>
    <row r="11" spans="1:14" s="14" customFormat="1" ht="18.75" customHeight="1" x14ac:dyDescent="0.25">
      <c r="D11" s="221" t="s">
        <v>67</v>
      </c>
      <c r="E11" s="221"/>
      <c r="F11" s="221"/>
      <c r="G11" s="221"/>
      <c r="H11" s="221"/>
      <c r="I11" s="221"/>
      <c r="J11" s="221"/>
    </row>
    <row r="12" spans="1:14" s="11" customFormat="1" ht="19.5" customHeight="1" thickBot="1" x14ac:dyDescent="0.3"/>
    <row r="13" spans="1:14" s="3" customFormat="1" ht="26.25" customHeight="1" thickTop="1" thickBot="1" x14ac:dyDescent="0.3">
      <c r="A13" s="7"/>
      <c r="B13" s="7"/>
      <c r="C13" s="7"/>
      <c r="D13" s="219"/>
      <c r="E13" s="216" t="s">
        <v>18</v>
      </c>
      <c r="F13" s="216"/>
      <c r="G13" s="216"/>
      <c r="H13" s="216"/>
      <c r="I13" s="216"/>
      <c r="J13" s="216"/>
      <c r="K13" s="7"/>
      <c r="L13" s="7"/>
      <c r="M13" s="7"/>
      <c r="N13" s="7"/>
    </row>
    <row r="14" spans="1:14" s="3" customFormat="1" ht="18" customHeight="1" thickTop="1" thickBot="1" x14ac:dyDescent="0.3">
      <c r="A14" s="7"/>
      <c r="B14" s="7"/>
      <c r="C14" s="7"/>
      <c r="D14" s="219"/>
      <c r="E14" s="215" t="s">
        <v>7</v>
      </c>
      <c r="F14" s="215"/>
      <c r="G14" s="215"/>
      <c r="H14" s="215"/>
      <c r="I14" s="215"/>
      <c r="J14" s="51">
        <f>+'[1]CTA. NOMINA 2000'!$G$1004</f>
        <v>385088.83399995416</v>
      </c>
      <c r="K14" s="7"/>
      <c r="L14" s="7"/>
      <c r="M14" s="7"/>
      <c r="N14" s="7"/>
    </row>
    <row r="15" spans="1:14" s="3" customFormat="1" ht="45.75" customHeight="1" thickTop="1" thickBot="1" x14ac:dyDescent="0.3">
      <c r="A15" s="7"/>
      <c r="B15" s="7"/>
      <c r="C15" s="7"/>
      <c r="D15" s="219"/>
      <c r="E15" s="62" t="s">
        <v>4</v>
      </c>
      <c r="F15" s="62" t="s">
        <v>5</v>
      </c>
      <c r="G15" s="62" t="s">
        <v>6</v>
      </c>
      <c r="H15" s="62" t="s">
        <v>0</v>
      </c>
      <c r="I15" s="62" t="s">
        <v>1</v>
      </c>
      <c r="J15" s="62" t="s">
        <v>2</v>
      </c>
      <c r="K15" s="7"/>
      <c r="L15" s="7"/>
      <c r="M15" s="7"/>
      <c r="N15" s="7"/>
    </row>
    <row r="16" spans="1:14" s="10" customFormat="1" ht="26.25" customHeight="1" thickTop="1" x14ac:dyDescent="0.25">
      <c r="D16" s="148"/>
      <c r="E16" s="145"/>
      <c r="F16" s="148"/>
      <c r="G16" s="145" t="s">
        <v>154</v>
      </c>
      <c r="H16" s="149"/>
      <c r="I16" s="150">
        <v>0</v>
      </c>
      <c r="J16" s="149">
        <f>+J14</f>
        <v>385088.83399995416</v>
      </c>
    </row>
    <row r="17" spans="4:11" s="10" customFormat="1" ht="27.6" x14ac:dyDescent="0.25">
      <c r="D17" s="70"/>
      <c r="E17" s="71">
        <v>45356</v>
      </c>
      <c r="F17" s="72"/>
      <c r="G17" s="87" t="s">
        <v>155</v>
      </c>
      <c r="H17" s="74">
        <v>26750</v>
      </c>
      <c r="I17" s="74"/>
      <c r="J17" s="74">
        <f>J16+H17-I17</f>
        <v>411838.83399995416</v>
      </c>
    </row>
    <row r="18" spans="4:11" s="10" customFormat="1" ht="27.6" x14ac:dyDescent="0.25">
      <c r="D18" s="70"/>
      <c r="E18" s="71">
        <v>45356</v>
      </c>
      <c r="F18" s="72"/>
      <c r="G18" s="73" t="s">
        <v>155</v>
      </c>
      <c r="H18" s="74">
        <v>67774</v>
      </c>
      <c r="I18" s="74"/>
      <c r="J18" s="74">
        <f>J17+H18-I18</f>
        <v>479612.83399995416</v>
      </c>
    </row>
    <row r="19" spans="4:11" s="10" customFormat="1" ht="27.6" x14ac:dyDescent="0.25">
      <c r="D19" s="70"/>
      <c r="E19" s="71">
        <v>45359</v>
      </c>
      <c r="F19" s="72">
        <v>9320</v>
      </c>
      <c r="G19" s="73" t="s">
        <v>16</v>
      </c>
      <c r="H19" s="74"/>
      <c r="I19" s="74">
        <v>38935</v>
      </c>
      <c r="J19" s="74">
        <f>J18+H19-I19</f>
        <v>440677.83399995416</v>
      </c>
    </row>
    <row r="20" spans="4:11" s="10" customFormat="1" ht="16.8" x14ac:dyDescent="0.25">
      <c r="D20" s="70"/>
      <c r="E20" s="71">
        <v>45359</v>
      </c>
      <c r="F20" s="72">
        <v>9320</v>
      </c>
      <c r="G20" s="73" t="s">
        <v>156</v>
      </c>
      <c r="H20" s="74"/>
      <c r="I20" s="74">
        <v>739765</v>
      </c>
      <c r="J20" s="74">
        <f>J19+H20-I20</f>
        <v>-299087.16600004584</v>
      </c>
    </row>
    <row r="21" spans="4:11" s="10" customFormat="1" ht="27.6" x14ac:dyDescent="0.25">
      <c r="D21" s="70"/>
      <c r="E21" s="71">
        <v>45359</v>
      </c>
      <c r="F21" s="72">
        <v>9321</v>
      </c>
      <c r="G21" s="73" t="s">
        <v>16</v>
      </c>
      <c r="H21" s="74"/>
      <c r="I21" s="74">
        <v>1344</v>
      </c>
      <c r="J21" s="74">
        <f>J20+H21-I21</f>
        <v>-300431.16600004584</v>
      </c>
    </row>
    <row r="22" spans="4:11" s="10" customFormat="1" ht="16.8" x14ac:dyDescent="0.25">
      <c r="D22" s="70"/>
      <c r="E22" s="71">
        <v>45359</v>
      </c>
      <c r="F22" s="72">
        <v>9321</v>
      </c>
      <c r="G22" s="73" t="s">
        <v>113</v>
      </c>
      <c r="H22" s="74"/>
      <c r="I22" s="74">
        <v>25536</v>
      </c>
      <c r="J22" s="74">
        <f t="shared" ref="J22:J43" si="0">J21+H22-I22</f>
        <v>-325967.16600004584</v>
      </c>
    </row>
    <row r="23" spans="4:11" s="10" customFormat="1" ht="27.6" x14ac:dyDescent="0.25">
      <c r="D23" s="70"/>
      <c r="E23" s="71">
        <v>45359</v>
      </c>
      <c r="F23" s="72">
        <v>9322</v>
      </c>
      <c r="G23" s="73" t="s">
        <v>16</v>
      </c>
      <c r="H23" s="74"/>
      <c r="I23" s="74">
        <v>6750</v>
      </c>
      <c r="J23" s="74">
        <f t="shared" si="0"/>
        <v>-332717.16600004584</v>
      </c>
    </row>
    <row r="24" spans="4:11" s="10" customFormat="1" ht="16.8" x14ac:dyDescent="0.25">
      <c r="D24" s="70"/>
      <c r="E24" s="71">
        <v>45359</v>
      </c>
      <c r="F24" s="72">
        <v>9322</v>
      </c>
      <c r="G24" s="73" t="s">
        <v>157</v>
      </c>
      <c r="H24" s="74"/>
      <c r="I24" s="74">
        <v>128250</v>
      </c>
      <c r="J24" s="74">
        <f t="shared" si="0"/>
        <v>-460967.16600004584</v>
      </c>
    </row>
    <row r="25" spans="4:11" s="10" customFormat="1" ht="27.6" x14ac:dyDescent="0.25">
      <c r="D25" s="70"/>
      <c r="E25" s="71">
        <v>45359</v>
      </c>
      <c r="F25" s="72">
        <v>9323</v>
      </c>
      <c r="G25" s="73" t="s">
        <v>16</v>
      </c>
      <c r="H25" s="74"/>
      <c r="I25" s="74">
        <v>3055.8000000000006</v>
      </c>
      <c r="J25" s="74">
        <f t="shared" si="0"/>
        <v>-464022.96600004582</v>
      </c>
    </row>
    <row r="26" spans="4:11" s="10" customFormat="1" ht="16.8" x14ac:dyDescent="0.25">
      <c r="D26" s="70"/>
      <c r="E26" s="71">
        <v>45359</v>
      </c>
      <c r="F26" s="72">
        <v>9323</v>
      </c>
      <c r="G26" s="73" t="s">
        <v>158</v>
      </c>
      <c r="H26" s="74"/>
      <c r="I26" s="74">
        <v>69061.08</v>
      </c>
      <c r="J26" s="74">
        <f t="shared" si="0"/>
        <v>-533084.04600004584</v>
      </c>
      <c r="K26" s="81"/>
    </row>
    <row r="27" spans="4:11" s="10" customFormat="1" ht="27.6" x14ac:dyDescent="0.25">
      <c r="D27" s="70"/>
      <c r="E27" s="71">
        <v>45365</v>
      </c>
      <c r="F27" s="72"/>
      <c r="G27" s="73" t="s">
        <v>27</v>
      </c>
      <c r="H27" s="74">
        <v>26815881.670000002</v>
      </c>
      <c r="I27" s="74"/>
      <c r="J27" s="74">
        <f t="shared" si="0"/>
        <v>26282797.623999957</v>
      </c>
    </row>
    <row r="28" spans="4:11" s="10" customFormat="1" ht="31.5" customHeight="1" x14ac:dyDescent="0.25">
      <c r="D28" s="70"/>
      <c r="E28" s="71">
        <v>45369</v>
      </c>
      <c r="F28" s="72"/>
      <c r="G28" s="73" t="s">
        <v>23</v>
      </c>
      <c r="H28" s="74">
        <v>26872401.620000001</v>
      </c>
      <c r="I28" s="74"/>
      <c r="J28" s="74">
        <f t="shared" si="0"/>
        <v>53155199.243999958</v>
      </c>
    </row>
    <row r="29" spans="4:11" s="10" customFormat="1" ht="27.6" x14ac:dyDescent="0.25">
      <c r="D29" s="70"/>
      <c r="E29" s="71">
        <v>45369</v>
      </c>
      <c r="F29" s="72"/>
      <c r="G29" s="73" t="s">
        <v>23</v>
      </c>
      <c r="H29" s="74"/>
      <c r="I29" s="74">
        <v>26872401.620000001</v>
      </c>
      <c r="J29" s="74">
        <f t="shared" si="0"/>
        <v>26282797.623999957</v>
      </c>
    </row>
    <row r="30" spans="4:11" s="10" customFormat="1" ht="27.6" x14ac:dyDescent="0.25">
      <c r="D30" s="70"/>
      <c r="E30" s="71">
        <v>45371</v>
      </c>
      <c r="F30" s="72">
        <v>9311</v>
      </c>
      <c r="G30" s="73" t="s">
        <v>159</v>
      </c>
      <c r="H30" s="74"/>
      <c r="I30" s="74">
        <v>100000</v>
      </c>
      <c r="J30" s="74">
        <f t="shared" si="0"/>
        <v>26182797.623999957</v>
      </c>
    </row>
    <row r="31" spans="4:11" s="10" customFormat="1" ht="27.6" x14ac:dyDescent="0.25">
      <c r="D31" s="70"/>
      <c r="E31" s="71">
        <v>45371</v>
      </c>
      <c r="F31" s="72">
        <v>9379</v>
      </c>
      <c r="G31" s="73" t="s">
        <v>43</v>
      </c>
      <c r="H31" s="74"/>
      <c r="I31" s="74">
        <v>11646.4</v>
      </c>
      <c r="J31" s="74">
        <f t="shared" si="0"/>
        <v>26171151.223999958</v>
      </c>
    </row>
    <row r="32" spans="4:11" s="10" customFormat="1" ht="27.6" x14ac:dyDescent="0.25">
      <c r="D32" s="70"/>
      <c r="E32" s="71">
        <v>45371</v>
      </c>
      <c r="F32" s="72">
        <v>9379</v>
      </c>
      <c r="G32" s="73" t="s">
        <v>160</v>
      </c>
      <c r="H32" s="74"/>
      <c r="I32" s="74">
        <v>104817.57</v>
      </c>
      <c r="J32" s="74">
        <f t="shared" si="0"/>
        <v>26066333.653999958</v>
      </c>
    </row>
    <row r="33" spans="4:96" s="10" customFormat="1" ht="27.6" x14ac:dyDescent="0.25">
      <c r="D33" s="70"/>
      <c r="E33" s="71">
        <v>45371</v>
      </c>
      <c r="F33" s="72">
        <v>9381</v>
      </c>
      <c r="G33" s="87" t="s">
        <v>43</v>
      </c>
      <c r="H33" s="74"/>
      <c r="I33" s="74">
        <v>10393.81</v>
      </c>
      <c r="J33" s="74">
        <f t="shared" si="0"/>
        <v>26055939.84399996</v>
      </c>
    </row>
    <row r="34" spans="4:96" s="10" customFormat="1" ht="27.6" x14ac:dyDescent="0.25">
      <c r="D34" s="70"/>
      <c r="E34" s="71">
        <v>45371</v>
      </c>
      <c r="F34" s="72">
        <v>9381</v>
      </c>
      <c r="G34" s="87" t="s">
        <v>161</v>
      </c>
      <c r="H34" s="74"/>
      <c r="I34" s="74">
        <v>151152.19</v>
      </c>
      <c r="J34" s="74">
        <f t="shared" si="0"/>
        <v>25904787.653999958</v>
      </c>
      <c r="K34" s="81"/>
    </row>
    <row r="35" spans="4:96" s="10" customFormat="1" ht="31.5" customHeight="1" x14ac:dyDescent="0.25">
      <c r="D35" s="70"/>
      <c r="E35" s="71">
        <v>45371</v>
      </c>
      <c r="F35" s="72">
        <v>9382</v>
      </c>
      <c r="G35" s="73" t="s">
        <v>43</v>
      </c>
      <c r="H35" s="74"/>
      <c r="I35" s="74">
        <v>1010489.66</v>
      </c>
      <c r="J35" s="74">
        <f t="shared" si="0"/>
        <v>24894297.993999958</v>
      </c>
      <c r="K35" s="81"/>
    </row>
    <row r="36" spans="4:96" s="10" customFormat="1" ht="26.25" customHeight="1" x14ac:dyDescent="0.25">
      <c r="D36" s="70"/>
      <c r="E36" s="71">
        <v>45371</v>
      </c>
      <c r="F36" s="72">
        <v>9382</v>
      </c>
      <c r="G36" s="73" t="s">
        <v>162</v>
      </c>
      <c r="H36" s="74"/>
      <c r="I36" s="74">
        <v>15887817.039999999</v>
      </c>
      <c r="J36" s="74">
        <f t="shared" si="0"/>
        <v>9006480.9539999589</v>
      </c>
      <c r="K36" s="81"/>
    </row>
    <row r="37" spans="4:96" s="10" customFormat="1" ht="25.5" customHeight="1" x14ac:dyDescent="0.25">
      <c r="D37" s="70"/>
      <c r="E37" s="71">
        <v>45371</v>
      </c>
      <c r="F37" s="72">
        <v>9383</v>
      </c>
      <c r="G37" s="73" t="s">
        <v>43</v>
      </c>
      <c r="H37" s="74"/>
      <c r="I37" s="74">
        <v>278415.37</v>
      </c>
      <c r="J37" s="74">
        <f t="shared" si="0"/>
        <v>8728065.5839999598</v>
      </c>
      <c r="K37" s="81"/>
    </row>
    <row r="38" spans="4:96" s="10" customFormat="1" ht="25.5" customHeight="1" x14ac:dyDescent="0.25">
      <c r="D38" s="70"/>
      <c r="E38" s="71">
        <v>45371</v>
      </c>
      <c r="F38" s="72">
        <v>9383</v>
      </c>
      <c r="G38" s="73" t="s">
        <v>163</v>
      </c>
      <c r="H38" s="74"/>
      <c r="I38" s="74">
        <v>9317669.5800000001</v>
      </c>
      <c r="J38" s="74">
        <f t="shared" si="0"/>
        <v>-589603.99600004032</v>
      </c>
      <c r="K38" s="81"/>
    </row>
    <row r="39" spans="4:96" s="10" customFormat="1" ht="27.75" customHeight="1" x14ac:dyDescent="0.25">
      <c r="D39" s="70"/>
      <c r="E39" s="71">
        <v>45372</v>
      </c>
      <c r="F39" s="72"/>
      <c r="G39" s="73" t="s">
        <v>164</v>
      </c>
      <c r="H39" s="74">
        <v>1010358.75</v>
      </c>
      <c r="I39" s="74"/>
      <c r="J39" s="74">
        <f t="shared" si="0"/>
        <v>420754.75399995968</v>
      </c>
      <c r="K39" s="81"/>
    </row>
    <row r="40" spans="4:96" s="10" customFormat="1" ht="27.75" customHeight="1" x14ac:dyDescent="0.25">
      <c r="D40" s="70"/>
      <c r="E40" s="71">
        <v>45372</v>
      </c>
      <c r="F40" s="72"/>
      <c r="G40" s="73" t="s">
        <v>165</v>
      </c>
      <c r="H40" s="74">
        <v>169675.44</v>
      </c>
      <c r="I40" s="74"/>
      <c r="J40" s="74">
        <f t="shared" si="0"/>
        <v>590430.19399995962</v>
      </c>
      <c r="K40" s="81"/>
    </row>
    <row r="41" spans="4:96" s="10" customFormat="1" ht="27.75" customHeight="1" x14ac:dyDescent="0.25">
      <c r="D41" s="70"/>
      <c r="E41" s="71">
        <v>45372</v>
      </c>
      <c r="F41" s="72"/>
      <c r="G41" s="73" t="s">
        <v>23</v>
      </c>
      <c r="H41" s="74">
        <v>1012696.88</v>
      </c>
      <c r="I41" s="74"/>
      <c r="J41" s="74">
        <f t="shared" si="0"/>
        <v>1603127.0739999595</v>
      </c>
      <c r="K41" s="81"/>
    </row>
    <row r="42" spans="4:96" s="10" customFormat="1" ht="27.75" customHeight="1" thickBot="1" x14ac:dyDescent="0.3">
      <c r="D42" s="70"/>
      <c r="E42" s="71">
        <v>45372</v>
      </c>
      <c r="F42" s="72"/>
      <c r="G42" s="73" t="s">
        <v>23</v>
      </c>
      <c r="H42" s="74"/>
      <c r="I42" s="74">
        <v>1012696.88</v>
      </c>
      <c r="J42" s="74">
        <f t="shared" si="0"/>
        <v>590430.19399995951</v>
      </c>
      <c r="K42" s="81"/>
    </row>
    <row r="43" spans="4:96" s="10" customFormat="1" ht="27.75" hidden="1" customHeight="1" x14ac:dyDescent="0.25">
      <c r="D43" s="70"/>
      <c r="E43" s="71"/>
      <c r="F43" s="72"/>
      <c r="G43" s="73"/>
      <c r="H43" s="74"/>
      <c r="I43" s="74"/>
      <c r="J43" s="74">
        <f t="shared" si="0"/>
        <v>590430.19399995951</v>
      </c>
      <c r="K43" s="81"/>
    </row>
    <row r="44" spans="4:96" s="10" customFormat="1" ht="27.75" hidden="1" customHeight="1" thickBot="1" x14ac:dyDescent="0.3">
      <c r="D44" s="70"/>
      <c r="E44" s="71"/>
      <c r="F44" s="72"/>
      <c r="G44" s="73"/>
      <c r="H44" s="74"/>
      <c r="I44" s="74"/>
      <c r="J44" s="74">
        <f>J43+H44-I44</f>
        <v>590430.19399995951</v>
      </c>
      <c r="K44" s="81"/>
    </row>
    <row r="45" spans="4:96" s="11" customFormat="1" ht="18" thickBot="1" x14ac:dyDescent="0.3">
      <c r="D45" s="229" t="s">
        <v>8</v>
      </c>
      <c r="E45" s="230"/>
      <c r="F45" s="230"/>
      <c r="G45" s="230"/>
      <c r="H45" s="94">
        <f>SUM(H17:H44)</f>
        <v>55975538.360000007</v>
      </c>
      <c r="I45" s="94">
        <f>SUM(I17:I44)</f>
        <v>55770197</v>
      </c>
      <c r="J45" s="95">
        <f>+J16+H45-I45</f>
        <v>590430.19399996102</v>
      </c>
      <c r="K45" s="29">
        <f>+J45-'[1]CTA. NOMINA 2000'!$G$1030</f>
        <v>1.5133991837501526E-9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7.399999999999999" x14ac:dyDescent="0.25">
      <c r="D46" s="88"/>
      <c r="E46" s="88"/>
      <c r="F46" s="88"/>
      <c r="G46" s="88"/>
      <c r="H46" s="89"/>
      <c r="I46" s="89"/>
      <c r="J46" s="90"/>
      <c r="K46" s="2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4.4" x14ac:dyDescent="0.25">
      <c r="D47" s="88"/>
      <c r="E47" s="88"/>
      <c r="F47" s="88"/>
      <c r="G47" s="37"/>
      <c r="H47" s="9"/>
      <c r="I47" s="84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8" x14ac:dyDescent="0.25">
      <c r="D48" s="5"/>
      <c r="E48" s="83" t="s">
        <v>36</v>
      </c>
      <c r="F48" s="9"/>
      <c r="G48" s="84" t="s">
        <v>38</v>
      </c>
      <c r="H48" s="9"/>
      <c r="I48" s="83" t="s">
        <v>37</v>
      </c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16.8" x14ac:dyDescent="0.25">
      <c r="D49" s="5"/>
      <c r="E49" s="83" t="s">
        <v>30</v>
      </c>
      <c r="F49" s="9"/>
      <c r="G49" s="83" t="s">
        <v>31</v>
      </c>
      <c r="H49" s="9"/>
      <c r="I49" s="83" t="s">
        <v>34</v>
      </c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16.8" x14ac:dyDescent="0.25">
      <c r="D50" s="5"/>
      <c r="E50" s="83" t="s">
        <v>32</v>
      </c>
      <c r="F50" s="9"/>
      <c r="G50" s="83" t="s">
        <v>169</v>
      </c>
      <c r="H50" s="9"/>
      <c r="I50" s="83" t="s">
        <v>41</v>
      </c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16.8" x14ac:dyDescent="0.25">
      <c r="D51" s="5"/>
      <c r="E51" s="83" t="s">
        <v>33</v>
      </c>
      <c r="F51" s="9"/>
      <c r="G51" s="83" t="s">
        <v>170</v>
      </c>
      <c r="H51" s="9"/>
      <c r="I51" s="83" t="s">
        <v>35</v>
      </c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5">
      <c r="D52" s="9"/>
      <c r="E52" s="9"/>
      <c r="F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ht="13.8" x14ac:dyDescent="0.25">
      <c r="D53" s="9"/>
      <c r="E53" s="9"/>
      <c r="F53" s="9"/>
      <c r="G53" s="84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5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5">
      <c r="D55" s="9"/>
      <c r="E55" s="9"/>
      <c r="F55" s="9"/>
      <c r="G55" s="1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5">
      <c r="D56" s="9"/>
      <c r="E56" s="9"/>
      <c r="F56" s="9"/>
      <c r="G56" s="1"/>
      <c r="H56" s="1"/>
      <c r="I56" s="1"/>
      <c r="J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5">
      <c r="D57" s="1"/>
      <c r="E57" s="1"/>
      <c r="F57" s="1"/>
      <c r="G57" s="1"/>
      <c r="H57" s="1"/>
      <c r="I57" s="1"/>
      <c r="J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5">
      <c r="D58" s="1"/>
      <c r="E58" s="1"/>
      <c r="F58" s="1"/>
      <c r="G58" s="1"/>
      <c r="H58" s="1"/>
      <c r="I58" s="1"/>
      <c r="J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5">
      <c r="D59" s="1"/>
      <c r="E59" s="1"/>
      <c r="F59" s="1"/>
      <c r="G59" s="1"/>
      <c r="H59" s="1"/>
      <c r="I59" s="1"/>
      <c r="J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5">
      <c r="D60" s="1"/>
      <c r="E60" s="1"/>
      <c r="F60" s="1"/>
      <c r="G60" s="1"/>
      <c r="H60" s="1"/>
      <c r="I60" s="1"/>
      <c r="J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5">
      <c r="D61" s="1"/>
      <c r="E61" s="1"/>
      <c r="F61" s="1"/>
      <c r="G61" s="1"/>
      <c r="H61" s="1"/>
      <c r="I61" s="1"/>
      <c r="J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5">
      <c r="D62" s="1"/>
      <c r="E62" s="1"/>
      <c r="F62" s="1"/>
      <c r="G62" s="1"/>
      <c r="H62" s="1"/>
      <c r="I62" s="1"/>
      <c r="J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5">
      <c r="D63" s="1"/>
      <c r="E63" s="1"/>
      <c r="F63" s="1"/>
      <c r="G63" s="1"/>
      <c r="H63" s="1"/>
      <c r="I63" s="1"/>
      <c r="J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5">
      <c r="D64" s="1"/>
      <c r="E64" s="1"/>
      <c r="F64" s="1"/>
      <c r="G64" s="9"/>
      <c r="H64" s="1"/>
      <c r="I64" s="1"/>
      <c r="J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10" x14ac:dyDescent="0.25">
      <c r="H65" s="9"/>
      <c r="I65" s="9"/>
      <c r="J65" s="9"/>
    </row>
    <row r="66" spans="4:10" x14ac:dyDescent="0.25">
      <c r="D66" s="9"/>
      <c r="E66" s="9"/>
      <c r="F66" s="9"/>
    </row>
    <row r="86" spans="4:4" ht="15" x14ac:dyDescent="0.25">
      <c r="D86" s="86"/>
    </row>
  </sheetData>
  <mergeCells count="8">
    <mergeCell ref="D8:J8"/>
    <mergeCell ref="D9:J9"/>
    <mergeCell ref="D45:G45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5"/>
  <sheetViews>
    <sheetView topLeftCell="C12" zoomScale="85" zoomScaleNormal="85" zoomScaleSheetLayoutView="70" workbookViewId="0">
      <selection activeCell="G27" sqref="G27:G29"/>
    </sheetView>
  </sheetViews>
  <sheetFormatPr baseColWidth="10" defaultColWidth="9.109375" defaultRowHeight="13.2" x14ac:dyDescent="0.25"/>
  <cols>
    <col min="1" max="1" width="0" style="11" hidden="1" customWidth="1"/>
    <col min="2" max="2" width="9.109375" style="11" hidden="1" customWidth="1"/>
    <col min="3" max="3" width="5" style="11" customWidth="1"/>
    <col min="4" max="4" width="6" style="1" customWidth="1"/>
    <col min="5" max="5" width="24.5546875" style="1" customWidth="1"/>
    <col min="6" max="6" width="18.88671875" style="1" customWidth="1"/>
    <col min="7" max="7" width="41.88671875" style="1" customWidth="1"/>
    <col min="8" max="8" width="20.44140625" style="1" customWidth="1"/>
    <col min="9" max="9" width="21" style="1" customWidth="1"/>
    <col min="10" max="10" width="24.44140625" style="1" customWidth="1"/>
    <col min="11" max="11" width="24.5546875" style="11" customWidth="1"/>
    <col min="12" max="14" width="9.109375" style="11"/>
    <col min="15" max="16384" width="9.109375" style="1"/>
  </cols>
  <sheetData>
    <row r="1" spans="1:14" s="11" customFormat="1" x14ac:dyDescent="0.25"/>
    <row r="2" spans="1:14" s="14" customFormat="1" ht="12" customHeight="1" x14ac:dyDescent="0.25"/>
    <row r="3" spans="1:14" s="14" customFormat="1" ht="12" customHeight="1" x14ac:dyDescent="0.25"/>
    <row r="4" spans="1:14" s="14" customFormat="1" ht="12" customHeight="1" x14ac:dyDescent="0.25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5">
      <c r="A6" s="13" t="s">
        <v>9</v>
      </c>
    </row>
    <row r="7" spans="1:14" s="13" customFormat="1" ht="19.5" customHeight="1" x14ac:dyDescent="0.25"/>
    <row r="8" spans="1:14" s="15" customFormat="1" ht="19.5" customHeight="1" x14ac:dyDescent="0.3">
      <c r="C8" s="13"/>
      <c r="D8" s="214" t="s">
        <v>10</v>
      </c>
      <c r="E8" s="214"/>
      <c r="F8" s="214"/>
      <c r="G8" s="214"/>
      <c r="H8" s="214"/>
      <c r="I8" s="214"/>
      <c r="J8" s="214"/>
      <c r="K8" s="16"/>
      <c r="L8" s="16"/>
    </row>
    <row r="9" spans="1:14" s="14" customFormat="1" ht="18" x14ac:dyDescent="0.25">
      <c r="C9" s="18"/>
      <c r="D9" s="220" t="s">
        <v>24</v>
      </c>
      <c r="E9" s="220"/>
      <c r="F9" s="220"/>
      <c r="G9" s="220"/>
      <c r="H9" s="220"/>
      <c r="I9" s="220"/>
      <c r="J9" s="220"/>
    </row>
    <row r="10" spans="1:14" s="17" customFormat="1" ht="18" customHeight="1" x14ac:dyDescent="0.25">
      <c r="B10" s="18"/>
      <c r="C10" s="18"/>
      <c r="D10" s="220" t="s">
        <v>20</v>
      </c>
      <c r="E10" s="220"/>
      <c r="F10" s="220"/>
      <c r="G10" s="220"/>
      <c r="H10" s="220"/>
      <c r="I10" s="220"/>
      <c r="J10" s="220"/>
    </row>
    <row r="11" spans="1:14" s="14" customFormat="1" ht="18.75" customHeight="1" x14ac:dyDescent="0.25">
      <c r="D11" s="221" t="s">
        <v>67</v>
      </c>
      <c r="E11" s="221"/>
      <c r="F11" s="221"/>
      <c r="G11" s="221"/>
      <c r="H11" s="221"/>
      <c r="I11" s="221"/>
      <c r="J11" s="221"/>
    </row>
    <row r="12" spans="1:14" s="14" customFormat="1" ht="18" x14ac:dyDescent="0.25">
      <c r="D12" s="80"/>
      <c r="E12" s="80"/>
      <c r="F12" s="80"/>
      <c r="G12" s="80"/>
      <c r="H12" s="80"/>
      <c r="I12" s="80"/>
      <c r="J12" s="80"/>
    </row>
    <row r="13" spans="1:14" s="11" customFormat="1" ht="19.5" customHeight="1" thickBot="1" x14ac:dyDescent="0.3"/>
    <row r="14" spans="1:14" s="3" customFormat="1" ht="27.75" customHeight="1" thickTop="1" thickBot="1" x14ac:dyDescent="0.3">
      <c r="A14" s="7"/>
      <c r="B14" s="7"/>
      <c r="C14" s="7"/>
      <c r="D14" s="219"/>
      <c r="E14" s="216" t="s">
        <v>24</v>
      </c>
      <c r="F14" s="216"/>
      <c r="G14" s="216"/>
      <c r="H14" s="216"/>
      <c r="I14" s="216"/>
      <c r="J14" s="216"/>
      <c r="K14" s="7"/>
      <c r="L14" s="7"/>
      <c r="M14" s="7"/>
      <c r="N14" s="7"/>
    </row>
    <row r="15" spans="1:14" s="3" customFormat="1" ht="18" customHeight="1" thickTop="1" thickBot="1" x14ac:dyDescent="0.3">
      <c r="A15" s="7"/>
      <c r="B15" s="7"/>
      <c r="C15" s="7"/>
      <c r="D15" s="219"/>
      <c r="E15" s="215" t="s">
        <v>25</v>
      </c>
      <c r="F15" s="215"/>
      <c r="G15" s="215"/>
      <c r="H15" s="215"/>
      <c r="I15" s="215"/>
      <c r="J15" s="51">
        <f>+'[1]CTA. FONDOCYT 960'!$J$75</f>
        <v>94071.429999999746</v>
      </c>
      <c r="K15" s="7"/>
      <c r="L15" s="7"/>
      <c r="M15" s="7"/>
      <c r="N15" s="7"/>
    </row>
    <row r="16" spans="1:14" s="3" customFormat="1" ht="32.25" customHeight="1" thickTop="1" thickBot="1" x14ac:dyDescent="0.3">
      <c r="A16" s="7"/>
      <c r="B16" s="7"/>
      <c r="C16" s="7"/>
      <c r="D16" s="219"/>
      <c r="E16" s="62" t="s">
        <v>4</v>
      </c>
      <c r="F16" s="62" t="s">
        <v>5</v>
      </c>
      <c r="G16" s="62" t="s">
        <v>6</v>
      </c>
      <c r="H16" s="62" t="s">
        <v>0</v>
      </c>
      <c r="I16" s="62" t="s">
        <v>1</v>
      </c>
      <c r="J16" s="62" t="s">
        <v>2</v>
      </c>
      <c r="K16" s="7"/>
      <c r="L16" s="7"/>
      <c r="M16" s="7"/>
      <c r="N16" s="7"/>
    </row>
    <row r="17" spans="4:96" s="10" customFormat="1" ht="30" customHeight="1" thickTop="1" x14ac:dyDescent="0.25">
      <c r="D17" s="115"/>
      <c r="E17" s="116"/>
      <c r="F17" s="115"/>
      <c r="G17" s="116">
        <v>45351</v>
      </c>
      <c r="H17" s="117"/>
      <c r="I17" s="118">
        <v>0</v>
      </c>
      <c r="J17" s="117">
        <f>+J15</f>
        <v>94071.429999999746</v>
      </c>
    </row>
    <row r="18" spans="4:96" s="10" customFormat="1" ht="52.5" customHeight="1" x14ac:dyDescent="0.25">
      <c r="D18" s="173"/>
      <c r="E18" s="174">
        <v>45355</v>
      </c>
      <c r="F18" s="175"/>
      <c r="G18" s="207" t="s">
        <v>167</v>
      </c>
      <c r="H18" s="176">
        <v>1838805</v>
      </c>
      <c r="I18" s="177"/>
      <c r="J18" s="74">
        <f>J17+H18-I18</f>
        <v>1932876.4299999997</v>
      </c>
    </row>
    <row r="19" spans="4:96" s="10" customFormat="1" ht="30" customHeight="1" x14ac:dyDescent="0.25">
      <c r="D19" s="173"/>
      <c r="E19" s="174">
        <v>45370</v>
      </c>
      <c r="F19" s="175" t="s">
        <v>166</v>
      </c>
      <c r="G19" s="207" t="s">
        <v>168</v>
      </c>
      <c r="H19" s="176"/>
      <c r="I19" s="177">
        <v>108952.68</v>
      </c>
      <c r="J19" s="74">
        <f t="shared" ref="J19:J22" si="0">J18+H19-I19</f>
        <v>1823923.7499999998</v>
      </c>
    </row>
    <row r="20" spans="4:96" s="10" customFormat="1" ht="30" customHeight="1" x14ac:dyDescent="0.25">
      <c r="D20" s="173"/>
      <c r="E20" s="174">
        <v>45378</v>
      </c>
      <c r="F20" s="175"/>
      <c r="G20" s="207" t="s">
        <v>12</v>
      </c>
      <c r="H20" s="176"/>
      <c r="I20" s="177">
        <v>163.43</v>
      </c>
      <c r="J20" s="74">
        <f t="shared" si="0"/>
        <v>1823760.3199999998</v>
      </c>
    </row>
    <row r="21" spans="4:96" s="10" customFormat="1" ht="30" customHeight="1" thickBot="1" x14ac:dyDescent="0.3">
      <c r="D21" s="173"/>
      <c r="E21" s="174">
        <v>45379</v>
      </c>
      <c r="F21" s="175"/>
      <c r="G21" s="207" t="s">
        <v>29</v>
      </c>
      <c r="H21" s="176"/>
      <c r="I21" s="177">
        <v>175</v>
      </c>
      <c r="J21" s="74">
        <f t="shared" si="0"/>
        <v>1823585.3199999998</v>
      </c>
    </row>
    <row r="22" spans="4:96" s="10" customFormat="1" ht="30" hidden="1" customHeight="1" thickBot="1" x14ac:dyDescent="0.3">
      <c r="D22" s="173"/>
      <c r="E22" s="174"/>
      <c r="F22" s="175"/>
      <c r="G22" s="207"/>
      <c r="H22" s="176"/>
      <c r="I22" s="177"/>
      <c r="J22" s="74">
        <f t="shared" si="0"/>
        <v>1823585.3199999998</v>
      </c>
    </row>
    <row r="23" spans="4:96" s="11" customFormat="1" ht="18.600000000000001" thickTop="1" thickBot="1" x14ac:dyDescent="0.3">
      <c r="D23" s="231" t="s">
        <v>8</v>
      </c>
      <c r="E23" s="231"/>
      <c r="F23" s="231"/>
      <c r="G23" s="231"/>
      <c r="H23" s="75">
        <f>SUM(H18:H22)</f>
        <v>1838805</v>
      </c>
      <c r="I23" s="75">
        <f>SUM(I18:I22)</f>
        <v>109291.10999999999</v>
      </c>
      <c r="J23" s="75">
        <f>+J15+H23-I23</f>
        <v>1823585.3199999998</v>
      </c>
      <c r="K23" s="29">
        <f>+J23-'[1]CTA. FONDOCYT 960'!$J$79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7.399999999999999" thickTop="1" x14ac:dyDescent="0.25">
      <c r="D24" s="5"/>
      <c r="E24" s="5"/>
      <c r="F24" s="5"/>
      <c r="G24" s="5"/>
      <c r="H24" s="8"/>
      <c r="I24" s="8"/>
      <c r="J24" s="8"/>
      <c r="K24" s="11" t="s">
        <v>26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8" x14ac:dyDescent="0.25">
      <c r="D25" s="5"/>
      <c r="E25" s="5"/>
      <c r="F25" s="5"/>
      <c r="G25" s="5"/>
      <c r="H25" s="8"/>
      <c r="I25" s="8"/>
      <c r="J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8" x14ac:dyDescent="0.25">
      <c r="D26" s="5" t="s">
        <v>66</v>
      </c>
      <c r="E26" s="83" t="s">
        <v>36</v>
      </c>
      <c r="F26" s="9"/>
      <c r="G26" s="84" t="s">
        <v>38</v>
      </c>
      <c r="H26" s="9"/>
      <c r="I26" s="83" t="s">
        <v>37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8" x14ac:dyDescent="0.25">
      <c r="D27" s="5"/>
      <c r="E27" s="83" t="s">
        <v>30</v>
      </c>
      <c r="F27" s="9"/>
      <c r="G27" s="83" t="s">
        <v>31</v>
      </c>
      <c r="H27" s="9"/>
      <c r="I27" s="83" t="s">
        <v>34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8" x14ac:dyDescent="0.25">
      <c r="D28" s="5"/>
      <c r="E28" s="83" t="s">
        <v>32</v>
      </c>
      <c r="F28" s="9"/>
      <c r="G28" s="83" t="s">
        <v>169</v>
      </c>
      <c r="H28" s="9"/>
      <c r="I28" s="83" t="s">
        <v>41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8" x14ac:dyDescent="0.25">
      <c r="D29" s="5"/>
      <c r="E29" s="83" t="s">
        <v>33</v>
      </c>
      <c r="F29" s="9"/>
      <c r="G29" s="83" t="s">
        <v>170</v>
      </c>
      <c r="H29" s="9"/>
      <c r="I29" s="83" t="s">
        <v>35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8" x14ac:dyDescent="0.25">
      <c r="D30" s="5"/>
      <c r="E30" s="9"/>
      <c r="F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8" x14ac:dyDescent="0.25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8" x14ac:dyDescent="0.25">
      <c r="D32" s="5"/>
      <c r="E32" s="9"/>
      <c r="F32" s="9"/>
      <c r="H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8" x14ac:dyDescent="0.25">
      <c r="D33" s="5"/>
      <c r="E33" s="9"/>
      <c r="F33" s="9"/>
      <c r="H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8" x14ac:dyDescent="0.25">
      <c r="D34" s="5"/>
      <c r="E34" s="9"/>
      <c r="F34" s="9"/>
      <c r="G34" s="84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8" x14ac:dyDescent="0.25">
      <c r="D35" s="5"/>
      <c r="E35" s="5"/>
      <c r="F35" s="5"/>
      <c r="G35" s="5"/>
      <c r="H35" s="8"/>
      <c r="I35" s="8"/>
      <c r="J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7.399999999999999" x14ac:dyDescent="0.25">
      <c r="D36" s="22"/>
      <c r="E36" s="21"/>
      <c r="F36" s="20"/>
      <c r="G36" s="20"/>
      <c r="H36" s="23"/>
      <c r="I36" s="23"/>
      <c r="J36" s="2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8" x14ac:dyDescent="0.25">
      <c r="D37" s="5"/>
      <c r="E37" s="6"/>
      <c r="F37" s="3"/>
      <c r="G37" s="3"/>
      <c r="H37" s="4"/>
      <c r="I37" s="4"/>
      <c r="J37" s="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8" x14ac:dyDescent="0.25">
      <c r="D38" s="232"/>
      <c r="E38" s="232"/>
      <c r="F38" s="232"/>
      <c r="G38" s="232"/>
      <c r="H38" s="232"/>
      <c r="I38" s="232"/>
      <c r="J38" s="23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8" x14ac:dyDescent="0.25">
      <c r="D39" s="233"/>
      <c r="E39" s="233"/>
      <c r="F39" s="233"/>
      <c r="G39" s="233"/>
      <c r="H39" s="233"/>
      <c r="I39" s="233"/>
      <c r="J39" s="233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1" x14ac:dyDescent="0.25">
      <c r="D40" s="222"/>
      <c r="E40" s="222"/>
      <c r="F40" s="222"/>
      <c r="G40" s="222"/>
      <c r="H40" s="222"/>
      <c r="I40" s="222"/>
      <c r="J40" s="22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1" x14ac:dyDescent="0.25">
      <c r="D41" s="222"/>
      <c r="E41" s="222"/>
      <c r="F41" s="222"/>
      <c r="G41" s="222"/>
      <c r="H41" s="222"/>
      <c r="I41" s="222"/>
      <c r="J41" s="22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1" x14ac:dyDescent="0.25">
      <c r="D42" s="222"/>
      <c r="E42" s="222"/>
      <c r="F42" s="222"/>
      <c r="G42" s="222"/>
      <c r="H42" s="222"/>
      <c r="I42" s="222"/>
      <c r="J42" s="22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1" x14ac:dyDescent="0.25">
      <c r="D43" s="222"/>
      <c r="E43" s="222"/>
      <c r="F43" s="222"/>
      <c r="G43" s="222"/>
      <c r="H43" s="222"/>
      <c r="I43" s="222"/>
      <c r="J43" s="22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5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5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5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5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5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5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5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5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5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5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5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5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74" spans="4:4" ht="13.8" thickBot="1" x14ac:dyDescent="0.3"/>
    <row r="75" spans="4:4" ht="15" x14ac:dyDescent="0.25">
      <c r="D75" s="2"/>
    </row>
  </sheetData>
  <mergeCells count="14">
    <mergeCell ref="D43:J43"/>
    <mergeCell ref="D23:G23"/>
    <mergeCell ref="D38:J38"/>
    <mergeCell ref="D39:J39"/>
    <mergeCell ref="D40:J40"/>
    <mergeCell ref="D41:J41"/>
    <mergeCell ref="D42:J42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Provisional</cp:lastModifiedBy>
  <cp:lastPrinted>2024-04-12T15:25:58Z</cp:lastPrinted>
  <dcterms:created xsi:type="dcterms:W3CDTF">2006-07-11T17:39:34Z</dcterms:created>
  <dcterms:modified xsi:type="dcterms:W3CDTF">2024-04-15T15:56:24Z</dcterms:modified>
</cp:coreProperties>
</file>