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rovisional\Documents\CONTABILIDAD\CIERRE DE ABRIL\"/>
    </mc:Choice>
  </mc:AlternateContent>
  <bookViews>
    <workbookView xWindow="0" yWindow="0" windowWidth="23040" windowHeight="9384" tabRatio="601" firstSheet="2" activeTab="4"/>
  </bookViews>
  <sheets>
    <sheet name="INGRESOS CUENTA COLECT" sheetId="1" r:id="rId1"/>
    <sheet name="EGRESOS CTA. AUXILIAR 3001" sheetId="4" r:id="rId2"/>
    <sheet name="EGRESOS CTA.  OPERT. 160" sheetId="5" r:id="rId3"/>
    <sheet name="EGRESOS CTA. NOMINA" sheetId="6" r:id="rId4"/>
    <sheet name="EGRESOS CTA. FONDOCYT" sheetId="7" r:id="rId5"/>
  </sheets>
  <externalReferences>
    <externalReference r:id="rId6"/>
    <externalReference r:id="rId7"/>
  </externalReferences>
  <definedNames>
    <definedName name="_xlnm._FilterDatabase" localSheetId="0" hidden="1">'INGRESOS CUENTA COLECT'!$B$1:$H$372</definedName>
    <definedName name="_xlnm.Print_Area" localSheetId="2">'EGRESOS CTA.  OPERT. 160'!$A$1:$I$113</definedName>
    <definedName name="_xlnm.Print_Area" localSheetId="1">'EGRESOS CTA. AUXILIAR 3001'!$B$1:$I$170</definedName>
    <definedName name="_xlnm.Print_Area" localSheetId="4">'EGRESOS CTA. FONDOCYT'!$A$1:$J$39</definedName>
    <definedName name="_xlnm.Print_Area" localSheetId="3">'EGRESOS CTA. NOMINA'!$A$1:$J$59</definedName>
    <definedName name="_xlnm.Print_Area" localSheetId="0">'INGRESOS CUENTA COLECT'!$A$1:$G$343</definedName>
    <definedName name="_xlnm.Print_Titles" localSheetId="2">'EGRESOS CTA.  OPERT. 160'!$1:$12</definedName>
    <definedName name="_xlnm.Print_Titles" localSheetId="1">'EGRESOS CTA. AUXILIAR 3001'!$1:$13</definedName>
    <definedName name="_xlnm.Print_Titles" localSheetId="4">'EGRESOS CTA. FONDOCYT'!$1:$12</definedName>
    <definedName name="_xlnm.Print_Titles" localSheetId="3">'EGRESOS CTA. NOMINA'!$1:$11</definedName>
    <definedName name="_xlnm.Print_Titles" localSheetId="0">'INGRESOS CUENTA COLECT'!$1:$12</definedName>
  </definedNames>
  <calcPr calcId="152511"/>
</workbook>
</file>

<file path=xl/calcChain.xml><?xml version="1.0" encoding="utf-8"?>
<calcChain xmlns="http://schemas.openxmlformats.org/spreadsheetml/2006/main">
  <c r="J15" i="7" l="1"/>
  <c r="J14" i="6"/>
  <c r="I11" i="5"/>
  <c r="I12" i="4"/>
  <c r="E333" i="1" l="1"/>
  <c r="F333" i="1"/>
  <c r="G14" i="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333" i="1" l="1"/>
  <c r="I277" i="1"/>
  <c r="G278" i="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H333" i="1" s="1"/>
  <c r="J22" i="7"/>
  <c r="H52" i="6" l="1"/>
  <c r="H105" i="5" l="1"/>
  <c r="G105" i="5"/>
  <c r="I13" i="5" l="1"/>
  <c r="I14" i="5" l="1"/>
  <c r="I15" i="5" s="1"/>
  <c r="I16" i="5" s="1"/>
  <c r="I17" i="5" s="1"/>
  <c r="I18" i="5" s="1"/>
  <c r="I19" i="5" s="1"/>
  <c r="I20" i="5" s="1"/>
  <c r="I21" i="5" s="1"/>
  <c r="I22" i="5" s="1"/>
  <c r="I23" i="5" s="1"/>
  <c r="I24" i="5" s="1"/>
  <c r="I25" i="5" s="1"/>
  <c r="I26" i="5" s="1"/>
  <c r="I27" i="5" s="1"/>
  <c r="I28" i="5" s="1"/>
  <c r="I29" i="5" s="1"/>
  <c r="I30" i="5" s="1"/>
  <c r="I31" i="5" s="1"/>
  <c r="I32" i="5" s="1"/>
  <c r="I33" i="5" s="1"/>
  <c r="I34" i="5" s="1"/>
  <c r="I35" i="5" s="1"/>
  <c r="I36" i="5" s="1"/>
  <c r="I37" i="5" s="1"/>
  <c r="I38" i="5" s="1"/>
  <c r="I39" i="5" s="1"/>
  <c r="I40" i="5" s="1"/>
  <c r="I41" i="5" s="1"/>
  <c r="I42" i="5" s="1"/>
  <c r="I43" i="5" s="1"/>
  <c r="I44" i="5" s="1"/>
  <c r="I45" i="5" s="1"/>
  <c r="I46" i="5" s="1"/>
  <c r="I47" i="5" s="1"/>
  <c r="I48" i="5" s="1"/>
  <c r="I49" i="5" s="1"/>
  <c r="I50" i="5" s="1"/>
  <c r="I51" i="5" s="1"/>
  <c r="I52" i="5" s="1"/>
  <c r="I53" i="5" s="1"/>
  <c r="I54" i="5" s="1"/>
  <c r="I55" i="5" s="1"/>
  <c r="I56" i="5" s="1"/>
  <c r="I57" i="5" s="1"/>
  <c r="I58" i="5" s="1"/>
  <c r="I59" i="5" s="1"/>
  <c r="I60" i="5" s="1"/>
  <c r="I61" i="5" s="1"/>
  <c r="I62" i="5" s="1"/>
  <c r="I63" i="5" s="1"/>
  <c r="I64" i="5" s="1"/>
  <c r="I65" i="5" s="1"/>
  <c r="I66" i="5" s="1"/>
  <c r="I67" i="5" s="1"/>
  <c r="I68" i="5" s="1"/>
  <c r="I69" i="5" s="1"/>
  <c r="I70" i="5" s="1"/>
  <c r="I71" i="5" s="1"/>
  <c r="I72" i="5" s="1"/>
  <c r="I73" i="5" s="1"/>
  <c r="I74" i="5" s="1"/>
  <c r="I75" i="5" s="1"/>
  <c r="I76" i="5" s="1"/>
  <c r="I77" i="5" s="1"/>
  <c r="I78" i="5" s="1"/>
  <c r="I79" i="5" s="1"/>
  <c r="I80" i="5" s="1"/>
  <c r="I81" i="5" s="1"/>
  <c r="I82" i="5" s="1"/>
  <c r="I83" i="5" s="1"/>
  <c r="I84" i="5" s="1"/>
  <c r="I85" i="5" s="1"/>
  <c r="I86" i="5" s="1"/>
  <c r="I87" i="5" s="1"/>
  <c r="I88" i="5" s="1"/>
  <c r="I89" i="5" s="1"/>
  <c r="I90" i="5" s="1"/>
  <c r="I91" i="5" s="1"/>
  <c r="I92" i="5" s="1"/>
  <c r="I93" i="5" s="1"/>
  <c r="I94" i="5" s="1"/>
  <c r="I95" i="5" s="1"/>
  <c r="I96" i="5" s="1"/>
  <c r="I97" i="5" s="1"/>
  <c r="I98" i="5" s="1"/>
  <c r="I99" i="5" s="1"/>
  <c r="I100" i="5" s="1"/>
  <c r="I101" i="5" s="1"/>
  <c r="I102" i="5" s="1"/>
  <c r="I103" i="5" s="1"/>
  <c r="I104" i="5" s="1"/>
  <c r="I105" i="5"/>
  <c r="J105" i="5" s="1"/>
  <c r="H163" i="4"/>
  <c r="I23" i="7" l="1"/>
  <c r="J23" i="7" l="1"/>
  <c r="K23" i="7" s="1"/>
  <c r="G163" i="4"/>
  <c r="I52" i="6" l="1"/>
  <c r="J17" i="7" l="1"/>
  <c r="J16" i="6"/>
  <c r="J52" i="6" s="1"/>
  <c r="K52" i="6" s="1"/>
  <c r="E17" i="1"/>
  <c r="J17" i="6" l="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I14" i="4" l="1"/>
  <c r="I163" i="4" l="1"/>
  <c r="J163" i="4" s="1"/>
  <c r="I15" i="4"/>
  <c r="I16" i="4" s="1"/>
  <c r="I17" i="4" s="1"/>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I61" i="4" s="1"/>
  <c r="I62" i="4" s="1"/>
  <c r="I63" i="4" s="1"/>
  <c r="I64" i="4" s="1"/>
  <c r="I65" i="4" s="1"/>
  <c r="I66" i="4" s="1"/>
  <c r="I67" i="4" s="1"/>
  <c r="I68" i="4" s="1"/>
  <c r="I69" i="4" s="1"/>
  <c r="I70" i="4" s="1"/>
  <c r="I71" i="4" s="1"/>
  <c r="I72" i="4" s="1"/>
  <c r="I73" i="4" s="1"/>
  <c r="I74" i="4" s="1"/>
  <c r="I75" i="4" s="1"/>
  <c r="I76" i="4" s="1"/>
  <c r="I77" i="4" s="1"/>
  <c r="I78" i="4" s="1"/>
  <c r="I79" i="4" s="1"/>
  <c r="I80" i="4" s="1"/>
  <c r="I81" i="4" s="1"/>
  <c r="I82" i="4" s="1"/>
  <c r="I83" i="4" s="1"/>
  <c r="I84" i="4" s="1"/>
  <c r="I85" i="4" s="1"/>
  <c r="I86" i="4" s="1"/>
  <c r="I87" i="4" s="1"/>
  <c r="I88" i="4" s="1"/>
  <c r="I89" i="4" s="1"/>
  <c r="I90" i="4" s="1"/>
  <c r="I91" i="4" s="1"/>
  <c r="I92" i="4" s="1"/>
  <c r="I93" i="4" s="1"/>
  <c r="I94" i="4" s="1"/>
  <c r="I95" i="4" s="1"/>
  <c r="I96" i="4" s="1"/>
  <c r="I97" i="4" s="1"/>
  <c r="I98" i="4" s="1"/>
  <c r="I99" i="4" s="1"/>
  <c r="I100" i="4" s="1"/>
  <c r="I101" i="4" s="1"/>
  <c r="I102" i="4" s="1"/>
  <c r="I103" i="4" s="1"/>
  <c r="I104" i="4" s="1"/>
  <c r="I105" i="4" s="1"/>
  <c r="I106" i="4" s="1"/>
  <c r="I107" i="4" s="1"/>
  <c r="I108" i="4" s="1"/>
  <c r="I109" i="4" s="1"/>
  <c r="I110" i="4" s="1"/>
  <c r="I111" i="4" s="1"/>
  <c r="I112" i="4" s="1"/>
  <c r="I113" i="4" s="1"/>
  <c r="I114" i="4" s="1"/>
  <c r="I115" i="4" s="1"/>
  <c r="I116" i="4" s="1"/>
  <c r="I117" i="4" s="1"/>
  <c r="I118" i="4" s="1"/>
  <c r="I119" i="4" s="1"/>
  <c r="I120" i="4" s="1"/>
  <c r="I121" i="4" s="1"/>
  <c r="I122" i="4" s="1"/>
  <c r="I123" i="4" s="1"/>
  <c r="I124" i="4" s="1"/>
  <c r="I125" i="4" s="1"/>
  <c r="I126" i="4" s="1"/>
  <c r="I127" i="4" s="1"/>
  <c r="I128" i="4" s="1"/>
  <c r="I129" i="4" s="1"/>
  <c r="I130" i="4" s="1"/>
  <c r="I131" i="4" s="1"/>
  <c r="I132" i="4" s="1"/>
  <c r="I133" i="4" s="1"/>
  <c r="I134" i="4" s="1"/>
  <c r="I135" i="4" s="1"/>
  <c r="I136" i="4" s="1"/>
  <c r="I137" i="4" s="1"/>
  <c r="I138" i="4" s="1"/>
  <c r="I139" i="4" s="1"/>
  <c r="I140" i="4" s="1"/>
  <c r="I141" i="4" s="1"/>
  <c r="I142" i="4" s="1"/>
  <c r="I143" i="4" s="1"/>
  <c r="I144" i="4" s="1"/>
  <c r="I145" i="4" s="1"/>
  <c r="I146" i="4" s="1"/>
  <c r="I147" i="4" s="1"/>
  <c r="I148" i="4" s="1"/>
  <c r="I149" i="4" s="1"/>
  <c r="I150" i="4" s="1"/>
  <c r="I151" i="4" s="1"/>
  <c r="I152" i="4" s="1"/>
  <c r="I153" i="4" s="1"/>
  <c r="I154" i="4" s="1"/>
  <c r="I155" i="4" s="1"/>
  <c r="I156" i="4" s="1"/>
  <c r="I157" i="4" s="1"/>
  <c r="I158" i="4" s="1"/>
  <c r="I159" i="4" s="1"/>
  <c r="I160" i="4" s="1"/>
  <c r="I161" i="4" s="1"/>
  <c r="I162" i="4" s="1"/>
</calcChain>
</file>

<file path=xl/sharedStrings.xml><?xml version="1.0" encoding="utf-8"?>
<sst xmlns="http://schemas.openxmlformats.org/spreadsheetml/2006/main" count="655" uniqueCount="178">
  <si>
    <t>Debito</t>
  </si>
  <si>
    <t>Credito</t>
  </si>
  <si>
    <t>Balance</t>
  </si>
  <si>
    <t>Libro Banco</t>
  </si>
  <si>
    <t>Fecha</t>
  </si>
  <si>
    <t>No. Ck/Transf.</t>
  </si>
  <si>
    <t>Descripcion</t>
  </si>
  <si>
    <t xml:space="preserve">Balance Inicial: </t>
  </si>
  <si>
    <t>Totales</t>
  </si>
  <si>
    <t>Servicio Nacional de Salud</t>
  </si>
  <si>
    <t xml:space="preserve">  Instituto Nacional del Cáncer Rosa Emilia Sánchez Pérez de Tavares</t>
  </si>
  <si>
    <t>Cuenta Operativa No. 160-112796-8</t>
  </si>
  <si>
    <t>PAGO IMPUESTO 0.15%</t>
  </si>
  <si>
    <t>Cuenta Bancaria No: 160-112796-8</t>
  </si>
  <si>
    <t>Cuenta Bancaria No: 010-252753-9</t>
  </si>
  <si>
    <t>Balance Inicial: Cta. 9995033000</t>
  </si>
  <si>
    <t>RETENCION 0.5% POR TRASF. VIA LIBRAMIENTOS A PROVEERDORES</t>
  </si>
  <si>
    <t>Cuenta Bancaria No: AUXILIAR NO. 9995033001</t>
  </si>
  <si>
    <t>Cuenta Bancaria No: 0100202000</t>
  </si>
  <si>
    <t>Cuenta Colectora Auxiliar no. 99995033001</t>
  </si>
  <si>
    <t xml:space="preserve">     Libro Banco</t>
  </si>
  <si>
    <t xml:space="preserve">    Libro Banco</t>
  </si>
  <si>
    <t xml:space="preserve">TRANSF. DE CUENTA 3000 A 3001 PARA PAGOS </t>
  </si>
  <si>
    <t>ASIGANCION CUOTA DE PAGO DESDE CTA 2000 A 2001</t>
  </si>
  <si>
    <t>Cuenta Bancaria No: 9602576155</t>
  </si>
  <si>
    <t>-</t>
  </si>
  <si>
    <t xml:space="preserve"> </t>
  </si>
  <si>
    <t xml:space="preserve">ASIGNACION PRESUPUESTARIA PARA PAGO NOMINAS </t>
  </si>
  <si>
    <t>NOTA DEBITO POR COBRO TARJETA CREDITO CARDNET</t>
  </si>
  <si>
    <t>CARGOS POR SERVICIOS (RETENCION DE ESTADO)</t>
  </si>
  <si>
    <t>Preparado Por:</t>
  </si>
  <si>
    <t xml:space="preserve">Revisado Por: </t>
  </si>
  <si>
    <t xml:space="preserve">Lcda. Julia Villar Pimentel </t>
  </si>
  <si>
    <t>Analista Financiera</t>
  </si>
  <si>
    <t>Aprobabdo Por:</t>
  </si>
  <si>
    <t>Directora Financiera</t>
  </si>
  <si>
    <t>____________________</t>
  </si>
  <si>
    <t>_________________________</t>
  </si>
  <si>
    <t xml:space="preserve">      ______________________________</t>
  </si>
  <si>
    <t>DEPOSITO</t>
  </si>
  <si>
    <t>DEPOSITO VIA TRANSF. ARS MAPFRE SALUD</t>
  </si>
  <si>
    <t xml:space="preserve">Lcda. Sandra Ciprian </t>
  </si>
  <si>
    <t>DEPOSITO VIA TRANSF. ARS RENACER</t>
  </si>
  <si>
    <t>RETENCION ISR SALARIAL POR TRASF. VIA LIBRAMIENTOS NOMINA</t>
  </si>
  <si>
    <t>RETENCION 0.30% POR TRASF. VIA LIBRAMIENTOS A PROVEERDORES</t>
  </si>
  <si>
    <t>NULO</t>
  </si>
  <si>
    <t xml:space="preserve"> ______________________</t>
  </si>
  <si>
    <t>ALTICE DOMINICANA, S.A.</t>
  </si>
  <si>
    <t>DEPOSITO VIA TRANSF. ARS YUNEN</t>
  </si>
  <si>
    <t>DEPOSITO VIA TRANSF., RED ONCOLOGICA DOMINICANA INTEGRAL ,(RODI) CICLOTRÓN  (TIERGAU)</t>
  </si>
  <si>
    <t>NOTA DEBITO POR COBRO TARJETA CREDITO AMERICAN EXPRESS</t>
  </si>
  <si>
    <t>HUMANO SEGUROS, S.A.</t>
  </si>
  <si>
    <t>MAPFRE SALUD ARS, S.A.</t>
  </si>
  <si>
    <t>SEGURO NACIONAL DE SALUD (SENASA)</t>
  </si>
  <si>
    <t>MILDRED VIRGINIA CASTILLO RIERA</t>
  </si>
  <si>
    <t>FARACH, S. A.</t>
  </si>
  <si>
    <t>DEPOSITO VIA TRANSF. ARS META SALUD</t>
  </si>
  <si>
    <t>SEGUROS SURA, S.A.</t>
  </si>
  <si>
    <t>DISS DOMINICANA, S.R.L.</t>
  </si>
  <si>
    <t>SERVICIOS E INSTALACIONES TECNICAS,  S.R.L.</t>
  </si>
  <si>
    <t>DHL DOMINICANA,  S. A.</t>
  </si>
  <si>
    <t xml:space="preserve">    Aprobabdo Por:</t>
  </si>
  <si>
    <t xml:space="preserve">      </t>
  </si>
  <si>
    <t>DEPOSITO VIA CHEQUE ARS SIMAG</t>
  </si>
  <si>
    <t>DEPOSITO VIA TRANSF. ARS UNIVERSAL</t>
  </si>
  <si>
    <t>RADIONCOL SERVICIOS MEDICOS, S. R. L.</t>
  </si>
  <si>
    <t>CENTRO DE MEDICINA PALIATIVA DRA. GLORIA CASTILLO, E.I.R.L</t>
  </si>
  <si>
    <t>ALIANZA INNOVADORA DE SERVICIOS AMBIENTALES,  S. R. L.</t>
  </si>
  <si>
    <t>COMPAÑÍA DOMINICANA DE TELEFONOS</t>
  </si>
  <si>
    <t>CORPORACION DEL ACUEDUCTO Y ALCANTARILLADO DE SANTO DOMINGO, CAASD</t>
  </si>
  <si>
    <t>KYODOM DOCUMENT SOLUTIONS</t>
  </si>
  <si>
    <t>WEST, S.A.</t>
  </si>
  <si>
    <t>DSETA GROUP, S.R.L.</t>
  </si>
  <si>
    <t>J GASSO GASSO, S.A.S.</t>
  </si>
  <si>
    <t>DOCTORES MALLEN GUERRA, S. A.</t>
  </si>
  <si>
    <t>QUIROFANOS L.Q, S.R.L.</t>
  </si>
  <si>
    <t>SEAN DOMINICANA,  S.R.L.</t>
  </si>
  <si>
    <t>AYUNTAMIENTO DISTRITO NACIONAL (ADN)</t>
  </si>
  <si>
    <t>MEGA LABS, S.R.L. (ROEMMERS)</t>
  </si>
  <si>
    <t>EPX DOMINICANA, S.R.L.</t>
  </si>
  <si>
    <t>DEPOSITO VIA TRANSF. PRESIDENCIA DE LA REPUBLICA DOMINICANA</t>
  </si>
  <si>
    <t>Del 01 Al 30 De Abril 2024</t>
  </si>
  <si>
    <t>NOTA DEBITO POR COBRO TARJETA CREDITO MARZO 2024</t>
  </si>
  <si>
    <t>DEPOSITO VIA CHEQUE ARS SEMMA</t>
  </si>
  <si>
    <t>pago de alquiler de espacio máquinas expendedoras snacks y café  por RD$$40,000.00 de parte de VS Solution, SRL  mes febrero y marzo 2024</t>
  </si>
  <si>
    <t>DEPOSITO VIA TRANSF. ARS SENASA  ODONTOLOGIA</t>
  </si>
  <si>
    <t>DEPOSITO VIA CHEQUE ARS CMD</t>
  </si>
  <si>
    <t>DEPOSITO VIA CHEQUE ARS UASD</t>
  </si>
  <si>
    <t xml:space="preserve">DEPOSITO VIA TRANSF. ARS SENASA </t>
  </si>
  <si>
    <t>Dp via transferencia ,Sr FRANCISCO DE JESUS  PARA PAGO DE CONSULTA   por el monto RD$375.00</t>
  </si>
  <si>
    <t>DEPOSITO VIA CHEQUE ARS ASEMAP</t>
  </si>
  <si>
    <t>Dp via transferencia ,Sra rafaela sanchez de los santos para biopsia sonodirigida de mama.  Dicha factura se anuló  pero la paciente dejó la transferencia disponible para una próxima cita. por el monto RD$20,000.00</t>
  </si>
  <si>
    <t>DEPOSITO VIA CHEQUE ARS APS</t>
  </si>
  <si>
    <t>Dp via transferencia ,Sra ismenia carolina valdez para biopsia sonodirigida de mama   por el monto RD$2,000.00</t>
  </si>
  <si>
    <t>Deposito Via cheque  # 031868 Liga Dominicana Contra El Cancer, Pago de factura 4873 por el monto de  RD$712,609.92 Y 9923 monto RD$6,314.88    haciendo un total de RD$718,924.80</t>
  </si>
  <si>
    <t>Dp via transferencia ayuda externa  Sra. Santa Geannis Medrano de León.
 ,Paciente: Amenie Francois - Record #2023/11507  pendientes de esta usuaria  por el monto RD$3,364.00</t>
  </si>
  <si>
    <t>Dp via transferencia ,SrVíctor Manuel Ventura Rodríguez - Récord #2022/11357 abono a factura # 209868-24  aplicación de quimioterapias  por el monto RD$1,152.00</t>
  </si>
  <si>
    <t>Dp via transferencia ,paciente Leleme Jean para hospitalización por el monto RD$40,000.00</t>
  </si>
  <si>
    <t>Dp via transferencia ayuda externa  Sra. Santa Geannis Medrano de León.
 ,Paciente:Vicente Soriano Torres - Récord #2022/14109 - Abono a factura #56563-24  por el monto RD$9,590.00</t>
  </si>
  <si>
    <t>Dp via transferencia ,Sr pablo duarte para salida de hospitalizacion  por el monto RD$11,700.00</t>
  </si>
  <si>
    <t xml:space="preserve">Dp via transferencia donacion GABY'S VARIEDADES FOUNDATION a la  Sr.Vicente Soriano Torres - Récord #2022/14109 - Abono a factura #56563-24 , por el monto de RD$3,000.00
</t>
  </si>
  <si>
    <t>Dp via transferencia ,Sr RAGAN DEMORIZI RAMIREZ  para Ingreso  por el monto RD$43,750.00</t>
  </si>
  <si>
    <t xml:space="preserve">DEPOSITO VIA CHEQUE  ARS   HUMANO SEGUROS </t>
  </si>
  <si>
    <t xml:space="preserve">DEPOSITO VIA CHEQUE ARS  PRIMERA DE HUMANO </t>
  </si>
  <si>
    <t>Dp via transferencia ,Sra ALEXANDRA PEGUERO NOVAS Record #2021/15277  para quimioterapia  por el monto RD$3,834.00</t>
  </si>
  <si>
    <t>Dp via transferencia ,Sra Francisco de Jesus  para consulta medica  por el monto RD$750.00</t>
  </si>
  <si>
    <t>Transferencia duplicada de Gaby´s Variedades Foundations ,  monto será utilizado como aporte para paciente de biopsia cuyo paciente estamos a espera de ser asignado RD$3,000.00</t>
  </si>
  <si>
    <t>Dp via transferencia , Record #2021/15277 Sra ALEXANDRA PEGUERO NOVAS  para quimioterapia  por el monto RD$3,354.00</t>
  </si>
  <si>
    <t>TRANSFERENCIA RECIBIDA EN LA CUENTA  3000 Paciente: Urbano Beriguete Vallejo - Record #2023/8973 -  Abono a factura   Por el monto de 3,330.00</t>
  </si>
  <si>
    <t>DEPOSITO VIA CHEQUE ARS GMA</t>
  </si>
  <si>
    <t xml:space="preserve">Deposito Cheque  #002307  Asoc. Mujeres Solidarias (AMSI) Donacion a la Sra. Rosa Maria Duran Otaño de Brito,  para saldo de factura por el monto de RD$ 3,051.82 </t>
  </si>
  <si>
    <t>DEPOSITO VIA CHEQUE ARS MONUMENTAL</t>
  </si>
  <si>
    <t>Deposito Cheque  #002263  Asoc. Mujeres Solidarias (AMSI) Donacion a la Sra. Altagracia Marisol Martinez,  para proceso medico por el monto de RD$ 1,808.16</t>
  </si>
  <si>
    <t>Dp via transferencia , paciente Nashly Adonai Aybar García  Record #2021/18984 - Saldo factura #216099-24  por el monto RD$1,400.00</t>
  </si>
  <si>
    <t>Deposito Cheque  #002306  Asoc. Mujeres Solidarias (AMSI) Donacion a la Sra. Criselia Angomas de los Santos,  para proceso medico por el monto de RD$ 3,500.00</t>
  </si>
  <si>
    <t xml:space="preserve">DEPOSITO CK.  SOLEO FOOD SERVICES SRL PAGO  RENTA CAFETERIA   </t>
  </si>
  <si>
    <t>DEPOSITO VIA TRANSF. ARS FUTURO</t>
  </si>
  <si>
    <t>Lcda.Enis Sodeida  De Oleo</t>
  </si>
  <si>
    <t>Departamento de contabilidad</t>
  </si>
  <si>
    <t>NOMINA INCENTIVO ARS  COLABORADORES ACTIVOS JULIO-DICIEMBRE 2023-FP</t>
  </si>
  <si>
    <t>NOMINA INCENTIVO ARS  PERSONAL SNS  JULIO-DICIEMBRE 2023-FP</t>
  </si>
  <si>
    <t>NOMINA INCENTIVO ARS  COLABORADORES INACTIVOS JULIO-DICIEMBRE 2023-FP</t>
  </si>
  <si>
    <t>NOMINA INDEMNIZACION EX COLABORADORES MARZO 2024-FP</t>
  </si>
  <si>
    <t>NOMINA VACACIONES NO DISFRUTADAS EX COLABORADORES ABRIL  2024-FP</t>
  </si>
  <si>
    <t>CONFORPRA, S.R.L.</t>
  </si>
  <si>
    <t>GTG INDUSTRIAL,  S. R. L.</t>
  </si>
  <si>
    <t>SERVICIOS ELECTROMEDICOS E INST.,  S. A. (SEMINSA)</t>
  </si>
  <si>
    <t>NOMINA PERSONAL CARÁCTER EVENTUAL  EXTRANJEROS ABRIL  202 FP</t>
  </si>
  <si>
    <t>NOMINA   PERSONAL CARÁCTER TEMPORAL  ABRIL  2024 FP</t>
  </si>
  <si>
    <t>NOMINA PERSONAL CARÁCTER EVENTUAL   ABRIL 2024 FP</t>
  </si>
  <si>
    <t>NOMINA PERSONAL CARÁCTER SUPLENCIA  ABRIL 2024 FP</t>
  </si>
  <si>
    <t>NOMINA INCENTIVO ARS  BENEFICIARIO  JULIO-DICIEMBRE 2023-FP</t>
  </si>
  <si>
    <t>RQD HIGIENICOS, S.R.L.</t>
  </si>
  <si>
    <t>SKAGEN, SRL</t>
  </si>
  <si>
    <t>LINAMED, SRL</t>
  </si>
  <si>
    <t>SEGUROS UNIVERSAL, S.R.L.</t>
  </si>
  <si>
    <t>CROS PUBLICIDAD, SRL</t>
  </si>
  <si>
    <t>FLOW, S.R.L.</t>
  </si>
  <si>
    <t>OFFITEK, S.R.L.</t>
  </si>
  <si>
    <t>TECHMED A.R., E.I.R.L.</t>
  </si>
  <si>
    <t xml:space="preserve">WRC BIOMEDICA, SRL </t>
  </si>
  <si>
    <t>INGENIERIA, TECNOLOGIA Y SERVICIOS OROZCO, S.R.L.</t>
  </si>
  <si>
    <t>QUALIPLIERS, E.I.R.L.</t>
  </si>
  <si>
    <t>BDC SERRALLES, S.R.L.</t>
  </si>
  <si>
    <t>MAXBIO PHARMA, S.R.L.</t>
  </si>
  <si>
    <t>MDL ALTEKNATIVA TECH, S.R.L.</t>
  </si>
  <si>
    <t>MARCEL CRISTINA HIDALGO DE LOS SANTOS</t>
  </si>
  <si>
    <t>AMFE PROYECT SOLUTION, S.R.L.</t>
  </si>
  <si>
    <t>PROFARES, S.R.L.</t>
  </si>
  <si>
    <t>EMPRESA CABOD, E.I.R.L.</t>
  </si>
  <si>
    <t>MAXIMILIANO ENCARNACION MEJIA</t>
  </si>
  <si>
    <t>SOLUCIONES MECANICAS M, S.R.L</t>
  </si>
  <si>
    <t>GRUPO DOMATI ELECTRIC, S.R.L.</t>
  </si>
  <si>
    <t>DISTRIBUIDORA DE EQUIPOS INDUSTRIALES Y DE SEGURIDAD, S.R.L.</t>
  </si>
  <si>
    <t>COMPU-OFFICE DOMINICANA,S.R.L</t>
  </si>
  <si>
    <t>ANALYTICAL TECHNOLOGIES, S.A.</t>
  </si>
  <si>
    <t>Del 01 Al 30 De  Abril 2024</t>
  </si>
  <si>
    <t>0038-2024</t>
  </si>
  <si>
    <t>AJUSTE POR DIFERENCIA CAMBIARIA MP PATHOLOGY  0038-2024</t>
  </si>
  <si>
    <t xml:space="preserve">  COMISION POR PAGO AL INSTANTE MP PATHOLOGY  0038-2024
 </t>
  </si>
  <si>
    <t>2292</t>
  </si>
  <si>
    <t>SANTA GEANNIS MEDRANO DE LEON</t>
  </si>
  <si>
    <t>0040-2024</t>
  </si>
  <si>
    <t>REFERENCIA LABORATORIO CLINICO, S. A.</t>
  </si>
  <si>
    <t>2293</t>
  </si>
  <si>
    <t>DEYANIRE FELIZ FELIZ</t>
  </si>
  <si>
    <t>ANGELA PLASENCIA DE ENCARNACION</t>
  </si>
  <si>
    <t>NERIS ISABEL ALVAREZ RAMIREZ</t>
  </si>
  <si>
    <t>IVELISSE ROMERO DE HERNANDEZ</t>
  </si>
  <si>
    <t>RODDY NOEMI PEREZ MEJIA</t>
  </si>
  <si>
    <t>DEPOSITO VIA TRANSF. MINISTERIO DE SALUD PUBLICA</t>
  </si>
  <si>
    <t>NOMINA BONO POR DESEMPEÑO SERVIDORES DE CARRERA ABRIL  2024-FG</t>
  </si>
  <si>
    <t>NOMINA COMPENSACION MIILITAR ABRIL 2024, FONDO GENERAL</t>
  </si>
  <si>
    <t>NOMINA COMPENSACION ESPECIAL ABRIL   2024 FONDO GENERAL</t>
  </si>
  <si>
    <t>NOMINA  PERSONAL CARÁCTER TEMPORAL (CICLOTRON)  ABRIL  2024 FONDO GENERAL</t>
  </si>
  <si>
    <t>NOMINA  PERSONAL CARÁCTER FIJO   ABRIL  2024 FONDO GENERAL</t>
  </si>
  <si>
    <t>NOMINA  PERSONAL CARÁCTER TEMPORAL ABRIL  2024 FONDO GENERAL</t>
  </si>
  <si>
    <t>DEVOLUCION FONDOS POR SUBSIDIOS DE ENFERMEDAD COMUN CORRESPONDIENTE AL MES DE ABRIL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</si>
</sst>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quot;RD$&quot;* #,##0.00_);_(&quot;RD$&quot;* \(#,##0.00\);_(&quot;RD$&quot;* &quot;-&quot;??_);_(@_)"/>
    <numFmt numFmtId="165" formatCode="_-* #,##0.00_-;\-* #,##0.00_-;_-* &quot;-&quot;??_-;_-@_-"/>
    <numFmt numFmtId="166" formatCode="dd/mm/yyyy;@"/>
  </numFmts>
  <fonts count="27" x14ac:knownFonts="1">
    <font>
      <sz val="10"/>
      <name val="Arial"/>
    </font>
    <font>
      <sz val="10"/>
      <name val="Arial"/>
      <family val="2"/>
    </font>
    <font>
      <b/>
      <sz val="10"/>
      <name val="Arial"/>
      <family val="2"/>
    </font>
    <font>
      <sz val="8"/>
      <name val="Arial"/>
      <family val="2"/>
    </font>
    <font>
      <sz val="10"/>
      <name val="Arial"/>
      <family val="2"/>
    </font>
    <font>
      <b/>
      <sz val="13"/>
      <name val="Arial"/>
      <family val="2"/>
    </font>
    <font>
      <sz val="13"/>
      <name val="Arial"/>
      <family val="2"/>
    </font>
    <font>
      <sz val="12"/>
      <name val="Arial"/>
      <family val="2"/>
    </font>
    <font>
      <sz val="14"/>
      <name val="Arial"/>
      <family val="2"/>
    </font>
    <font>
      <b/>
      <sz val="16"/>
      <name val="Arial"/>
      <family val="2"/>
    </font>
    <font>
      <b/>
      <sz val="14"/>
      <name val="Times New Roman"/>
      <family val="1"/>
    </font>
    <font>
      <sz val="14"/>
      <name val="Times New Roman"/>
      <family val="1"/>
    </font>
    <font>
      <sz val="11.5"/>
      <name val="Verdana"/>
      <family val="2"/>
    </font>
    <font>
      <b/>
      <sz val="11.5"/>
      <name val="Verdana"/>
      <family val="2"/>
    </font>
    <font>
      <sz val="12"/>
      <name val="Verdana"/>
      <family val="2"/>
    </font>
    <font>
      <sz val="11"/>
      <name val="Verdana"/>
      <family val="2"/>
    </font>
    <font>
      <b/>
      <sz val="14"/>
      <name val="Verdana"/>
      <family val="2"/>
    </font>
    <font>
      <sz val="14"/>
      <name val="Verdana"/>
      <family val="2"/>
    </font>
    <font>
      <sz val="11"/>
      <color theme="1"/>
      <name val="Calibri"/>
      <family val="2"/>
      <scheme val="minor"/>
    </font>
    <font>
      <sz val="11.5"/>
      <color theme="1"/>
      <name val="Verdana"/>
      <family val="2"/>
    </font>
    <font>
      <b/>
      <sz val="11.5"/>
      <color theme="1"/>
      <name val="Verdana"/>
      <family val="2"/>
    </font>
    <font>
      <b/>
      <sz val="11"/>
      <color theme="1"/>
      <name val="Verdana"/>
      <family val="2"/>
    </font>
    <font>
      <sz val="11"/>
      <color theme="1"/>
      <name val="Verdana"/>
      <family val="2"/>
    </font>
    <font>
      <sz val="12"/>
      <color theme="1"/>
      <name val="Verdana"/>
      <family val="2"/>
    </font>
    <font>
      <b/>
      <sz val="12"/>
      <name val="Arial"/>
      <family val="2"/>
    </font>
    <font>
      <b/>
      <sz val="12"/>
      <color theme="1"/>
      <name val="Verdana"/>
      <family val="2"/>
    </font>
    <font>
      <b/>
      <sz val="11"/>
      <name val="Verdana"/>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39997558519241921"/>
        <bgColor indexed="64"/>
      </patternFill>
    </fill>
    <fill>
      <patternFill patternType="solid">
        <fgColor rgb="FF99FF66"/>
        <bgColor indexed="64"/>
      </patternFill>
    </fill>
    <fill>
      <patternFill patternType="solid">
        <fgColor theme="0"/>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00"/>
        <bgColor indexed="64"/>
      </patternFill>
    </fill>
  </fills>
  <borders count="38">
    <border>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style="thin">
        <color indexed="64"/>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ck">
        <color indexed="64"/>
      </left>
      <right style="thick">
        <color indexed="64"/>
      </right>
      <top/>
      <bottom/>
      <diagonal/>
    </border>
    <border>
      <left style="thick">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s>
  <cellStyleXfs count="10">
    <xf numFmtId="0" fontId="0" fillId="0" borderId="0"/>
    <xf numFmtId="43" fontId="1" fillId="0" borderId="0" applyFont="0" applyFill="0" applyBorder="0" applyAlignment="0" applyProtection="0"/>
    <xf numFmtId="43" fontId="4"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4" fontId="18" fillId="0" borderId="0" applyFont="0" applyFill="0" applyBorder="0" applyAlignment="0" applyProtection="0"/>
    <xf numFmtId="0" fontId="4" fillId="0" borderId="0"/>
    <xf numFmtId="0" fontId="18" fillId="0" borderId="0"/>
    <xf numFmtId="9" fontId="18" fillId="0" borderId="0" applyFont="0" applyFill="0" applyBorder="0" applyAlignment="0" applyProtection="0"/>
    <xf numFmtId="9" fontId="4" fillId="0" borderId="0" applyFont="0" applyFill="0" applyBorder="0" applyAlignment="0" applyProtection="0"/>
  </cellStyleXfs>
  <cellXfs count="232">
    <xf numFmtId="0" fontId="0" fillId="0" borderId="0" xfId="0"/>
    <xf numFmtId="0" fontId="0" fillId="0" borderId="0" xfId="0" applyAlignment="1">
      <alignment vertical="center"/>
    </xf>
    <xf numFmtId="0" fontId="7" fillId="0" borderId="1" xfId="0" applyFont="1" applyBorder="1" applyAlignment="1">
      <alignment vertical="center"/>
    </xf>
    <xf numFmtId="0" fontId="6" fillId="0" borderId="0" xfId="0" applyFont="1" applyAlignment="1">
      <alignment vertical="center"/>
    </xf>
    <xf numFmtId="4" fontId="6"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6" fillId="3" borderId="0" xfId="0" applyFont="1" applyFill="1" applyAlignment="1">
      <alignment vertical="center"/>
    </xf>
    <xf numFmtId="4" fontId="5" fillId="0" borderId="0" xfId="0" applyNumberFormat="1" applyFont="1" applyAlignment="1">
      <alignment vertical="center"/>
    </xf>
    <xf numFmtId="0" fontId="2" fillId="0" borderId="0" xfId="0" applyFont="1" applyAlignment="1">
      <alignment vertical="center"/>
    </xf>
    <xf numFmtId="0" fontId="6" fillId="3" borderId="0" xfId="0" applyFont="1" applyFill="1" applyAlignment="1">
      <alignment horizontal="center" vertical="center"/>
    </xf>
    <xf numFmtId="0" fontId="0" fillId="3" borderId="0" xfId="0" applyFill="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10" fillId="0" borderId="0" xfId="0" applyFont="1"/>
    <xf numFmtId="0" fontId="11" fillId="3" borderId="0" xfId="0" applyFont="1" applyFill="1" applyBorder="1" applyAlignment="1">
      <alignment vertical="center"/>
    </xf>
    <xf numFmtId="0" fontId="10" fillId="3" borderId="0" xfId="0" applyFont="1" applyFill="1" applyBorder="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Fill="1" applyAlignment="1">
      <alignment vertical="center"/>
    </xf>
    <xf numFmtId="4" fontId="8" fillId="0" borderId="0" xfId="0" applyNumberFormat="1" applyFont="1" applyAlignment="1">
      <alignment vertical="center"/>
    </xf>
    <xf numFmtId="0" fontId="6" fillId="3" borderId="2" xfId="0" applyFont="1" applyFill="1" applyBorder="1" applyAlignment="1">
      <alignment horizontal="center" vertical="center"/>
    </xf>
    <xf numFmtId="43" fontId="0" fillId="3" borderId="0" xfId="0" applyNumberFormat="1" applyFill="1" applyAlignment="1">
      <alignment vertical="center"/>
    </xf>
    <xf numFmtId="0" fontId="5" fillId="4" borderId="3" xfId="0" applyFont="1" applyFill="1" applyBorder="1" applyAlignment="1">
      <alignment vertical="center"/>
    </xf>
    <xf numFmtId="0" fontId="6" fillId="0" borderId="0" xfId="0" applyFont="1" applyFill="1" applyAlignment="1">
      <alignment horizontal="center" vertical="center"/>
    </xf>
    <xf numFmtId="43" fontId="7" fillId="3" borderId="0" xfId="1" applyFont="1" applyFill="1" applyAlignment="1">
      <alignment vertical="center"/>
    </xf>
    <xf numFmtId="43" fontId="8" fillId="3" borderId="0" xfId="1" applyFont="1" applyFill="1" applyAlignment="1">
      <alignment vertical="center"/>
    </xf>
    <xf numFmtId="0" fontId="14" fillId="0" borderId="0" xfId="0" applyFont="1" applyAlignment="1">
      <alignment horizontal="center" vertical="center"/>
    </xf>
    <xf numFmtId="0" fontId="10" fillId="3" borderId="0" xfId="0" applyFont="1" applyFill="1" applyAlignment="1">
      <alignment horizontal="center" vertical="center"/>
    </xf>
    <xf numFmtId="0" fontId="0" fillId="3" borderId="0" xfId="0" applyFill="1" applyAlignment="1">
      <alignment vertical="center" wrapText="1"/>
    </xf>
    <xf numFmtId="0" fontId="11" fillId="3" borderId="0" xfId="0" applyFont="1" applyFill="1" applyAlignment="1">
      <alignment vertical="center" wrapText="1"/>
    </xf>
    <xf numFmtId="0" fontId="10" fillId="0" borderId="0" xfId="0" applyFont="1" applyAlignment="1">
      <alignment wrapText="1"/>
    </xf>
    <xf numFmtId="0" fontId="10" fillId="0" borderId="0" xfId="0" applyFont="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16" fillId="0" borderId="0" xfId="0" applyFont="1"/>
    <xf numFmtId="0" fontId="17" fillId="3" borderId="0" xfId="0" applyFont="1" applyFill="1" applyAlignment="1">
      <alignment vertical="center"/>
    </xf>
    <xf numFmtId="0" fontId="17" fillId="3" borderId="0" xfId="0" applyFont="1" applyFill="1" applyBorder="1" applyAlignment="1">
      <alignment vertical="center"/>
    </xf>
    <xf numFmtId="0" fontId="5" fillId="5" borderId="2" xfId="0" applyFont="1" applyFill="1" applyBorder="1" applyAlignment="1">
      <alignment horizontal="center" vertical="center"/>
    </xf>
    <xf numFmtId="0" fontId="6" fillId="3" borderId="5" xfId="0" applyFont="1" applyFill="1" applyBorder="1" applyAlignment="1">
      <alignment horizontal="center" vertical="center"/>
    </xf>
    <xf numFmtId="0" fontId="19" fillId="0" borderId="6" xfId="0" applyFont="1" applyFill="1" applyBorder="1" applyAlignment="1">
      <alignment vertical="center" wrapText="1"/>
    </xf>
    <xf numFmtId="43" fontId="19" fillId="0" borderId="6" xfId="1" applyFont="1" applyFill="1" applyBorder="1" applyAlignment="1">
      <alignment vertical="center"/>
    </xf>
    <xf numFmtId="43" fontId="12" fillId="0" borderId="6" xfId="1" applyFont="1" applyFill="1" applyBorder="1" applyAlignment="1">
      <alignment horizontal="right" vertical="center"/>
    </xf>
    <xf numFmtId="0" fontId="19" fillId="0" borderId="7" xfId="0" applyFont="1" applyFill="1" applyBorder="1" applyAlignment="1">
      <alignment vertical="center" wrapText="1"/>
    </xf>
    <xf numFmtId="43" fontId="19" fillId="0" borderId="7" xfId="1" applyFont="1" applyFill="1" applyBorder="1" applyAlignment="1">
      <alignment vertical="center"/>
    </xf>
    <xf numFmtId="43" fontId="12" fillId="0" borderId="7" xfId="1" applyFont="1" applyFill="1" applyBorder="1" applyAlignment="1">
      <alignment horizontal="right" vertical="center"/>
    </xf>
    <xf numFmtId="0" fontId="5" fillId="2" borderId="9" xfId="0" applyFont="1" applyFill="1" applyBorder="1" applyAlignment="1">
      <alignment horizontal="center" vertical="center" wrapText="1"/>
    </xf>
    <xf numFmtId="43" fontId="5" fillId="2" borderId="10" xfId="0" applyNumberFormat="1" applyFont="1" applyFill="1" applyBorder="1" applyAlignment="1">
      <alignment horizontal="center" vertical="center" wrapText="1"/>
    </xf>
    <xf numFmtId="0" fontId="6" fillId="3" borderId="6" xfId="0" applyFont="1" applyFill="1" applyBorder="1" applyAlignment="1">
      <alignment horizontal="center" vertical="center"/>
    </xf>
    <xf numFmtId="166" fontId="12" fillId="3" borderId="6" xfId="0" applyNumberFormat="1" applyFont="1" applyFill="1" applyBorder="1" applyAlignment="1">
      <alignment horizontal="left" vertical="center" wrapText="1"/>
    </xf>
    <xf numFmtId="43" fontId="19" fillId="0" borderId="6" xfId="1" applyFont="1" applyFill="1" applyBorder="1" applyAlignment="1">
      <alignment vertical="center" wrapText="1"/>
    </xf>
    <xf numFmtId="0" fontId="6" fillId="3" borderId="7" xfId="0" applyFont="1" applyFill="1" applyBorder="1" applyAlignment="1">
      <alignment horizontal="center" vertical="center"/>
    </xf>
    <xf numFmtId="166" fontId="12" fillId="3" borderId="7" xfId="0" applyNumberFormat="1" applyFont="1" applyFill="1" applyBorder="1" applyAlignment="1">
      <alignment horizontal="left" vertical="center" wrapText="1"/>
    </xf>
    <xf numFmtId="43" fontId="19" fillId="0" borderId="7" xfId="1" applyFont="1" applyFill="1" applyBorder="1" applyAlignment="1">
      <alignment vertical="center" wrapText="1"/>
    </xf>
    <xf numFmtId="166" fontId="12" fillId="0" borderId="7" xfId="0" applyNumberFormat="1" applyFont="1" applyFill="1" applyBorder="1" applyAlignment="1">
      <alignment horizontal="left" vertical="center" wrapText="1"/>
    </xf>
    <xf numFmtId="49" fontId="12" fillId="0" borderId="7" xfId="0" applyNumberFormat="1" applyFont="1" applyFill="1" applyBorder="1" applyAlignment="1">
      <alignment horizontal="center" vertical="center" wrapText="1"/>
    </xf>
    <xf numFmtId="43" fontId="12" fillId="0" borderId="7" xfId="1" applyFont="1" applyFill="1" applyBorder="1" applyAlignment="1">
      <alignment horizontal="right" vertical="center" wrapText="1"/>
    </xf>
    <xf numFmtId="43" fontId="20" fillId="0" borderId="10" xfId="1" applyFont="1" applyFill="1" applyBorder="1" applyAlignment="1">
      <alignment vertical="center"/>
    </xf>
    <xf numFmtId="0" fontId="5" fillId="2" borderId="10" xfId="0" applyFont="1" applyFill="1" applyBorder="1" applyAlignment="1">
      <alignment horizontal="center" vertical="center" wrapText="1"/>
    </xf>
    <xf numFmtId="0" fontId="5" fillId="0" borderId="6" xfId="0" applyFont="1" applyFill="1" applyBorder="1" applyAlignment="1">
      <alignment vertical="center"/>
    </xf>
    <xf numFmtId="0" fontId="5" fillId="0" borderId="7" xfId="0" applyFont="1" applyFill="1" applyBorder="1" applyAlignment="1">
      <alignment vertical="center"/>
    </xf>
    <xf numFmtId="166" fontId="12" fillId="0" borderId="7" xfId="0" applyNumberFormat="1" applyFont="1" applyFill="1" applyBorder="1" applyAlignment="1">
      <alignment horizontal="right" vertical="center"/>
    </xf>
    <xf numFmtId="0" fontId="19" fillId="6" borderId="7" xfId="0" applyFont="1" applyFill="1" applyBorder="1" applyAlignment="1">
      <alignment horizontal="center" vertical="center" wrapText="1"/>
    </xf>
    <xf numFmtId="0" fontId="19" fillId="6" borderId="7" xfId="0" applyFont="1" applyFill="1" applyBorder="1" applyAlignment="1">
      <alignment vertical="center" wrapText="1"/>
    </xf>
    <xf numFmtId="43" fontId="12" fillId="0" borderId="7" xfId="1" applyFont="1" applyFill="1" applyBorder="1" applyAlignment="1">
      <alignment vertical="center"/>
    </xf>
    <xf numFmtId="49" fontId="12" fillId="3" borderId="7" xfId="0" quotePrefix="1" applyNumberFormat="1" applyFont="1" applyFill="1" applyBorder="1" applyAlignment="1">
      <alignment horizontal="center" vertical="center" wrapText="1"/>
    </xf>
    <xf numFmtId="0" fontId="12" fillId="3" borderId="7" xfId="0" applyFont="1" applyFill="1" applyBorder="1" applyAlignment="1">
      <alignment horizontal="center" vertical="center"/>
    </xf>
    <xf numFmtId="166" fontId="15" fillId="0" borderId="7" xfId="0" applyNumberFormat="1" applyFont="1" applyFill="1" applyBorder="1" applyAlignment="1">
      <alignment horizontal="left" vertical="center" wrapText="1"/>
    </xf>
    <xf numFmtId="0" fontId="15" fillId="0" borderId="7" xfId="0" applyFont="1" applyFill="1" applyBorder="1" applyAlignment="1">
      <alignment horizontal="center" vertical="center"/>
    </xf>
    <xf numFmtId="0" fontId="15" fillId="0" borderId="7" xfId="0" applyFont="1" applyFill="1" applyBorder="1" applyAlignment="1">
      <alignment vertical="center" wrapText="1"/>
    </xf>
    <xf numFmtId="43" fontId="12" fillId="0" borderId="7" xfId="1" applyFont="1" applyFill="1" applyBorder="1" applyAlignment="1">
      <alignment horizontal="center" vertical="center"/>
    </xf>
    <xf numFmtId="4" fontId="13" fillId="3" borderId="10" xfId="0" applyNumberFormat="1" applyFont="1" applyFill="1" applyBorder="1" applyAlignment="1">
      <alignment horizontal="right" vertical="center"/>
    </xf>
    <xf numFmtId="43" fontId="5" fillId="2" borderId="10" xfId="1"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6" fillId="3" borderId="0" xfId="0" applyFont="1" applyFill="1" applyBorder="1" applyAlignment="1">
      <alignment horizontal="center" vertical="center"/>
    </xf>
    <xf numFmtId="0" fontId="16" fillId="3" borderId="0" xfId="0" applyFont="1" applyFill="1" applyAlignment="1">
      <alignment horizontal="center" vertical="center"/>
    </xf>
    <xf numFmtId="43" fontId="6" fillId="3" borderId="0" xfId="0" applyNumberFormat="1" applyFont="1" applyFill="1" applyAlignment="1">
      <alignment horizontal="center" vertical="center"/>
    </xf>
    <xf numFmtId="43" fontId="19" fillId="0" borderId="11" xfId="4" applyFont="1" applyFill="1" applyBorder="1" applyAlignment="1">
      <alignment horizontal="left" vertical="center"/>
    </xf>
    <xf numFmtId="0" fontId="21" fillId="0" borderId="0" xfId="0" applyFont="1" applyAlignment="1">
      <alignment horizontal="center"/>
    </xf>
    <xf numFmtId="0" fontId="22" fillId="0" borderId="0" xfId="0" applyFont="1"/>
    <xf numFmtId="0" fontId="22" fillId="0" borderId="0" xfId="0" applyFont="1" applyAlignment="1">
      <alignment horizontal="center"/>
    </xf>
    <xf numFmtId="0" fontId="7" fillId="0" borderId="0" xfId="0" applyFont="1" applyBorder="1" applyAlignment="1">
      <alignment vertical="center"/>
    </xf>
    <xf numFmtId="0" fontId="22" fillId="0" borderId="4" xfId="0" applyFont="1" applyFill="1" applyBorder="1" applyAlignment="1">
      <alignment vertical="center" wrapText="1"/>
    </xf>
    <xf numFmtId="4" fontId="13" fillId="3" borderId="0" xfId="0" applyNumberFormat="1" applyFont="1" applyFill="1" applyBorder="1" applyAlignment="1">
      <alignment horizontal="center" vertical="center"/>
    </xf>
    <xf numFmtId="4" fontId="13" fillId="3" borderId="0" xfId="0" applyNumberFormat="1" applyFont="1" applyFill="1" applyBorder="1" applyAlignment="1">
      <alignment horizontal="right" vertical="center"/>
    </xf>
    <xf numFmtId="43" fontId="20" fillId="0" borderId="0" xfId="1" applyFont="1" applyFill="1" applyBorder="1" applyAlignment="1">
      <alignment vertical="center"/>
    </xf>
    <xf numFmtId="4" fontId="5" fillId="3" borderId="17" xfId="0" applyNumberFormat="1" applyFont="1" applyFill="1" applyBorder="1" applyAlignment="1">
      <alignment horizontal="right" vertical="center"/>
    </xf>
    <xf numFmtId="43" fontId="20" fillId="0" borderId="17" xfId="1" applyFont="1" applyFill="1" applyBorder="1" applyAlignment="1">
      <alignment vertical="center"/>
    </xf>
    <xf numFmtId="43" fontId="19" fillId="0" borderId="18" xfId="1" applyFont="1" applyFill="1" applyBorder="1" applyAlignment="1">
      <alignment vertical="center"/>
    </xf>
    <xf numFmtId="4" fontId="13" fillId="3" borderId="20" xfId="0" applyNumberFormat="1" applyFont="1" applyFill="1" applyBorder="1" applyAlignment="1">
      <alignment horizontal="right" vertical="center"/>
    </xf>
    <xf numFmtId="43" fontId="20" fillId="0" borderId="21" xfId="1" applyFont="1" applyFill="1" applyBorder="1" applyAlignment="1">
      <alignment vertical="center"/>
    </xf>
    <xf numFmtId="166" fontId="12" fillId="3" borderId="18" xfId="0" applyNumberFormat="1" applyFont="1" applyFill="1" applyBorder="1" applyAlignment="1">
      <alignment horizontal="left" vertical="center" wrapText="1"/>
    </xf>
    <xf numFmtId="43" fontId="19" fillId="0" borderId="18" xfId="1" applyFont="1" applyFill="1" applyBorder="1" applyAlignment="1">
      <alignment vertical="center" wrapText="1"/>
    </xf>
    <xf numFmtId="0" fontId="6" fillId="3" borderId="18" xfId="0" applyFont="1" applyFill="1" applyBorder="1" applyAlignment="1">
      <alignment horizontal="center" vertical="center"/>
    </xf>
    <xf numFmtId="0" fontId="19" fillId="0" borderId="18" xfId="0" applyFont="1" applyFill="1" applyBorder="1" applyAlignment="1">
      <alignment vertical="center" wrapText="1"/>
    </xf>
    <xf numFmtId="4" fontId="5" fillId="3" borderId="23" xfId="0" applyNumberFormat="1" applyFont="1" applyFill="1" applyBorder="1" applyAlignment="1">
      <alignment horizontal="right" vertical="center"/>
    </xf>
    <xf numFmtId="43" fontId="20" fillId="0" borderId="24" xfId="1" applyFont="1" applyFill="1" applyBorder="1" applyAlignment="1">
      <alignment vertical="center"/>
    </xf>
    <xf numFmtId="0" fontId="19" fillId="6" borderId="26" xfId="0" applyFont="1" applyFill="1" applyBorder="1" applyAlignment="1">
      <alignment vertical="center" wrapText="1"/>
    </xf>
    <xf numFmtId="43" fontId="12" fillId="0" borderId="27" xfId="1" applyFont="1" applyFill="1" applyBorder="1" applyAlignment="1">
      <alignment vertical="center"/>
    </xf>
    <xf numFmtId="43" fontId="19" fillId="0" borderId="28" xfId="4" applyFont="1" applyFill="1" applyBorder="1" applyAlignment="1">
      <alignment horizontal="left" vertical="center"/>
    </xf>
    <xf numFmtId="43" fontId="19" fillId="0" borderId="4" xfId="4" applyFont="1" applyFill="1" applyBorder="1" applyAlignment="1">
      <alignment horizontal="left" vertical="center"/>
    </xf>
    <xf numFmtId="43" fontId="19" fillId="0" borderId="29" xfId="4" applyFont="1" applyFill="1" applyBorder="1"/>
    <xf numFmtId="43" fontId="19" fillId="0" borderId="30" xfId="4" applyFont="1" applyFill="1" applyBorder="1" applyAlignment="1">
      <alignment horizontal="left" vertical="center"/>
    </xf>
    <xf numFmtId="43" fontId="19" fillId="0" borderId="31" xfId="4" applyFont="1" applyFill="1" applyBorder="1" applyAlignment="1">
      <alignment horizontal="left" vertical="center"/>
    </xf>
    <xf numFmtId="0" fontId="12" fillId="0" borderId="25" xfId="0" applyFont="1" applyFill="1" applyBorder="1" applyAlignment="1">
      <alignment horizontal="center" vertical="center" wrapText="1"/>
    </xf>
    <xf numFmtId="0" fontId="5" fillId="0" borderId="33" xfId="0" applyFont="1" applyFill="1" applyBorder="1" applyAlignment="1">
      <alignment vertical="center"/>
    </xf>
    <xf numFmtId="43" fontId="6" fillId="3" borderId="0" xfId="0" applyNumberFormat="1"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alignment vertical="center"/>
    </xf>
    <xf numFmtId="0" fontId="5" fillId="0" borderId="34" xfId="0" applyFont="1" applyFill="1" applyBorder="1" applyAlignment="1">
      <alignment vertical="center"/>
    </xf>
    <xf numFmtId="0" fontId="13" fillId="7" borderId="6" xfId="0" applyFont="1" applyFill="1" applyBorder="1" applyAlignment="1">
      <alignment horizontal="center" vertical="center"/>
    </xf>
    <xf numFmtId="166" fontId="13" fillId="7" borderId="6" xfId="0" applyNumberFormat="1" applyFont="1" applyFill="1" applyBorder="1" applyAlignment="1">
      <alignment horizontal="center" vertical="center"/>
    </xf>
    <xf numFmtId="43" fontId="20" fillId="7" borderId="6" xfId="1" applyFont="1" applyFill="1" applyBorder="1" applyAlignment="1">
      <alignment vertical="center"/>
    </xf>
    <xf numFmtId="43" fontId="13" fillId="7" borderId="6" xfId="1" applyFont="1" applyFill="1" applyBorder="1" applyAlignment="1">
      <alignment horizontal="right" vertical="center"/>
    </xf>
    <xf numFmtId="166" fontId="23" fillId="0" borderId="15" xfId="0" applyNumberFormat="1" applyFont="1" applyFill="1" applyBorder="1" applyAlignment="1">
      <alignment horizontal="left" vertical="center" wrapText="1"/>
    </xf>
    <xf numFmtId="0" fontId="23" fillId="0" borderId="15" xfId="0" applyFont="1" applyFill="1" applyBorder="1" applyAlignment="1">
      <alignment horizontal="center"/>
    </xf>
    <xf numFmtId="0" fontId="23" fillId="0" borderId="2" xfId="0" applyFont="1" applyFill="1" applyBorder="1" applyAlignment="1">
      <alignment vertical="center" wrapText="1"/>
    </xf>
    <xf numFmtId="43" fontId="23" fillId="0" borderId="30" xfId="4" applyFont="1" applyFill="1" applyBorder="1" applyAlignment="1">
      <alignment vertical="center"/>
    </xf>
    <xf numFmtId="43" fontId="23" fillId="0" borderId="13" xfId="1" applyFont="1" applyFill="1" applyBorder="1" applyAlignment="1">
      <alignment vertical="center"/>
    </xf>
    <xf numFmtId="166" fontId="23" fillId="0" borderId="16" xfId="0" applyNumberFormat="1" applyFont="1" applyFill="1" applyBorder="1" applyAlignment="1">
      <alignment horizontal="left" vertical="center" wrapText="1"/>
    </xf>
    <xf numFmtId="0" fontId="23" fillId="0" borderId="16" xfId="0" applyFont="1" applyFill="1" applyBorder="1" applyAlignment="1">
      <alignment horizontal="center"/>
    </xf>
    <xf numFmtId="0" fontId="23" fillId="0" borderId="2" xfId="0" applyFont="1" applyFill="1" applyBorder="1" applyAlignment="1">
      <alignment vertical="top" wrapText="1"/>
    </xf>
    <xf numFmtId="43" fontId="14" fillId="0" borderId="30" xfId="4" applyFont="1" applyFill="1" applyBorder="1" applyAlignment="1">
      <alignment vertical="center"/>
    </xf>
    <xf numFmtId="166" fontId="14" fillId="0" borderId="16" xfId="0" applyNumberFormat="1" applyFont="1" applyFill="1" applyBorder="1" applyAlignment="1">
      <alignment horizontal="left" vertical="center" wrapText="1"/>
    </xf>
    <xf numFmtId="0" fontId="14" fillId="0" borderId="16" xfId="0" applyFont="1" applyFill="1" applyBorder="1" applyAlignment="1">
      <alignment horizontal="center"/>
    </xf>
    <xf numFmtId="166" fontId="23" fillId="0" borderId="11" xfId="0" applyNumberFormat="1" applyFont="1" applyFill="1" applyBorder="1" applyAlignment="1">
      <alignment horizontal="left" vertical="center" wrapText="1"/>
    </xf>
    <xf numFmtId="0" fontId="23" fillId="0" borderId="11" xfId="0" applyFont="1" applyFill="1" applyBorder="1" applyAlignment="1">
      <alignment horizontal="center"/>
    </xf>
    <xf numFmtId="0" fontId="24" fillId="0" borderId="0" xfId="0" applyFont="1" applyAlignment="1">
      <alignment vertical="center"/>
    </xf>
    <xf numFmtId="4" fontId="24" fillId="0" borderId="0" xfId="0" applyNumberFormat="1" applyFont="1" applyAlignment="1">
      <alignment vertical="center"/>
    </xf>
    <xf numFmtId="0" fontId="25" fillId="0" borderId="0" xfId="0" applyFont="1" applyAlignment="1">
      <alignment horizontal="center"/>
    </xf>
    <xf numFmtId="0" fontId="23" fillId="0" borderId="0" xfId="0" applyFont="1"/>
    <xf numFmtId="0" fontId="7" fillId="0" borderId="0" xfId="0" applyFont="1" applyAlignment="1">
      <alignment vertical="center"/>
    </xf>
    <xf numFmtId="4" fontId="5" fillId="3" borderId="0" xfId="0" applyNumberFormat="1" applyFont="1" applyFill="1" applyBorder="1" applyAlignment="1">
      <alignment horizontal="center" vertical="center"/>
    </xf>
    <xf numFmtId="4" fontId="5" fillId="3" borderId="0" xfId="0" applyNumberFormat="1" applyFont="1" applyFill="1" applyBorder="1" applyAlignment="1">
      <alignment horizontal="right" vertical="center"/>
    </xf>
    <xf numFmtId="0" fontId="23" fillId="0" borderId="2" xfId="0" applyFont="1" applyFill="1" applyBorder="1" applyAlignment="1">
      <alignment horizontal="left" vertical="center" wrapText="1"/>
    </xf>
    <xf numFmtId="14" fontId="12" fillId="0" borderId="4" xfId="0" applyNumberFormat="1" applyFont="1" applyFill="1" applyBorder="1" applyAlignment="1">
      <alignment horizontal="left" vertical="center" wrapText="1"/>
    </xf>
    <xf numFmtId="0" fontId="5" fillId="0" borderId="9" xfId="0" applyFont="1" applyFill="1" applyBorder="1" applyAlignment="1">
      <alignment vertical="center"/>
    </xf>
    <xf numFmtId="0" fontId="5" fillId="0" borderId="8" xfId="0" applyFont="1" applyFill="1" applyBorder="1" applyAlignment="1">
      <alignment horizontal="center" vertical="center"/>
    </xf>
    <xf numFmtId="166" fontId="13" fillId="0" borderId="8" xfId="0" applyNumberFormat="1" applyFont="1" applyFill="1" applyBorder="1" applyAlignment="1">
      <alignment horizontal="center" vertical="center"/>
    </xf>
    <xf numFmtId="0" fontId="13" fillId="0" borderId="8" xfId="0" applyFont="1" applyFill="1" applyBorder="1" applyAlignment="1">
      <alignment horizontal="center" vertical="center"/>
    </xf>
    <xf numFmtId="166" fontId="13" fillId="0" borderId="6" xfId="0" applyNumberFormat="1" applyFont="1" applyFill="1" applyBorder="1" applyAlignment="1">
      <alignment horizontal="center" vertical="center"/>
    </xf>
    <xf numFmtId="43" fontId="20" fillId="0" borderId="8" xfId="1" applyFont="1" applyFill="1" applyBorder="1" applyAlignment="1">
      <alignment vertical="center"/>
    </xf>
    <xf numFmtId="43" fontId="13" fillId="0" borderId="8" xfId="1" applyFont="1" applyFill="1" applyBorder="1" applyAlignment="1">
      <alignment horizontal="right" vertical="center"/>
    </xf>
    <xf numFmtId="0" fontId="13" fillId="0" borderId="6" xfId="0" applyFont="1" applyFill="1" applyBorder="1" applyAlignment="1">
      <alignment horizontal="center" vertical="center"/>
    </xf>
    <xf numFmtId="43" fontId="20" fillId="0" borderId="6" xfId="1" applyFont="1" applyFill="1" applyBorder="1" applyAlignment="1">
      <alignment vertical="center"/>
    </xf>
    <xf numFmtId="43" fontId="13" fillId="0" borderId="6" xfId="1" applyFont="1" applyFill="1" applyBorder="1" applyAlignment="1">
      <alignment horizontal="right" vertical="center"/>
    </xf>
    <xf numFmtId="0" fontId="5" fillId="0" borderId="10" xfId="0" applyFont="1" applyFill="1" applyBorder="1" applyAlignment="1">
      <alignment vertical="center"/>
    </xf>
    <xf numFmtId="166" fontId="13" fillId="0" borderId="10" xfId="0" applyNumberFormat="1" applyFont="1" applyFill="1" applyBorder="1" applyAlignment="1">
      <alignment vertical="center"/>
    </xf>
    <xf numFmtId="43" fontId="20" fillId="0" borderId="14" xfId="1" applyFont="1" applyFill="1" applyBorder="1" applyAlignment="1">
      <alignment vertical="center"/>
    </xf>
    <xf numFmtId="43" fontId="13" fillId="0" borderId="10" xfId="1" applyFont="1" applyFill="1" applyBorder="1" applyAlignment="1">
      <alignment vertical="center"/>
    </xf>
    <xf numFmtId="166" fontId="13" fillId="8" borderId="14" xfId="0" applyNumberFormat="1" applyFont="1" applyFill="1" applyBorder="1" applyAlignment="1">
      <alignment horizontal="center" vertical="center"/>
    </xf>
    <xf numFmtId="0" fontId="13" fillId="8" borderId="14" xfId="0" applyFont="1" applyFill="1" applyBorder="1" applyAlignment="1">
      <alignment horizontal="center" vertical="center"/>
    </xf>
    <xf numFmtId="43" fontId="20" fillId="8" borderId="14" xfId="1" applyFont="1" applyFill="1" applyBorder="1" applyAlignment="1">
      <alignment vertical="center"/>
    </xf>
    <xf numFmtId="43" fontId="13" fillId="8" borderId="14" xfId="1" applyFont="1" applyFill="1" applyBorder="1" applyAlignment="1">
      <alignment horizontal="right" vertical="center"/>
    </xf>
    <xf numFmtId="43" fontId="20" fillId="8" borderId="10" xfId="1" applyFont="1" applyFill="1" applyBorder="1" applyAlignment="1">
      <alignment vertical="center"/>
    </xf>
    <xf numFmtId="49" fontId="12" fillId="3" borderId="11" xfId="0" applyNumberFormat="1" applyFont="1" applyFill="1" applyBorder="1" applyAlignment="1">
      <alignment horizontal="center" vertical="center" wrapText="1"/>
    </xf>
    <xf numFmtId="0" fontId="19" fillId="0" borderId="18" xfId="0" applyFont="1" applyFill="1" applyBorder="1" applyAlignment="1">
      <alignment horizontal="left" vertical="center" wrapText="1"/>
    </xf>
    <xf numFmtId="43" fontId="12" fillId="0" borderId="11" xfId="1" applyFont="1" applyFill="1" applyBorder="1"/>
    <xf numFmtId="14" fontId="12" fillId="0" borderId="11" xfId="0" applyNumberFormat="1" applyFont="1" applyFill="1" applyBorder="1" applyAlignment="1">
      <alignment horizontal="left"/>
    </xf>
    <xf numFmtId="14" fontId="12" fillId="0" borderId="4" xfId="1" applyNumberFormat="1" applyFont="1" applyFill="1" applyBorder="1" applyAlignment="1">
      <alignment horizontal="left" vertical="center" wrapText="1"/>
    </xf>
    <xf numFmtId="43" fontId="12" fillId="0" borderId="4" xfId="1" applyFont="1" applyFill="1" applyBorder="1" applyAlignment="1">
      <alignment horizontal="left" vertical="center" wrapText="1"/>
    </xf>
    <xf numFmtId="14" fontId="12" fillId="0" borderId="11" xfId="1" applyNumberFormat="1" applyFont="1" applyFill="1" applyBorder="1" applyAlignment="1">
      <alignment horizontal="left"/>
    </xf>
    <xf numFmtId="0" fontId="12" fillId="0" borderId="4" xfId="0" applyFont="1" applyFill="1" applyBorder="1" applyAlignment="1">
      <alignment vertical="center" wrapText="1"/>
    </xf>
    <xf numFmtId="166" fontId="12" fillId="9" borderId="18" xfId="0" applyNumberFormat="1" applyFont="1" applyFill="1" applyBorder="1" applyAlignment="1">
      <alignment horizontal="left" vertical="center" wrapText="1"/>
    </xf>
    <xf numFmtId="43" fontId="12" fillId="0" borderId="11" xfId="1" applyFont="1" applyFill="1" applyBorder="1" applyAlignment="1">
      <alignment vertical="center"/>
    </xf>
    <xf numFmtId="166" fontId="12" fillId="0" borderId="11" xfId="0" applyNumberFormat="1" applyFont="1" applyFill="1" applyBorder="1" applyAlignment="1">
      <alignment horizontal="left" vertical="center" wrapText="1"/>
    </xf>
    <xf numFmtId="0" fontId="12" fillId="0" borderId="11" xfId="0" applyFont="1" applyFill="1" applyBorder="1" applyAlignment="1">
      <alignment horizontal="center"/>
    </xf>
    <xf numFmtId="43" fontId="23" fillId="0" borderId="32" xfId="1" applyFont="1" applyFill="1" applyBorder="1"/>
    <xf numFmtId="0" fontId="13" fillId="0" borderId="9" xfId="0" applyFont="1" applyFill="1" applyBorder="1" applyAlignment="1">
      <alignment horizontal="center" vertical="center"/>
    </xf>
    <xf numFmtId="166"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xf>
    <xf numFmtId="43" fontId="19" fillId="0" borderId="9" xfId="1" applyFont="1" applyFill="1" applyBorder="1" applyAlignment="1">
      <alignment vertical="center"/>
    </xf>
    <xf numFmtId="43" fontId="12" fillId="0" borderId="9" xfId="1" applyFont="1" applyFill="1" applyBorder="1" applyAlignment="1">
      <alignment horizontal="right" vertical="center"/>
    </xf>
    <xf numFmtId="0" fontId="23" fillId="0" borderId="0" xfId="0" applyFont="1" applyAlignment="1">
      <alignment horizontal="center"/>
    </xf>
    <xf numFmtId="0" fontId="5" fillId="2" borderId="10" xfId="0" applyFont="1" applyFill="1" applyBorder="1" applyAlignment="1">
      <alignment horizontal="center" vertical="center" wrapText="1"/>
    </xf>
    <xf numFmtId="0" fontId="0" fillId="3" borderId="0" xfId="0" applyFill="1" applyAlignment="1">
      <alignment horizontal="center" vertical="center"/>
    </xf>
    <xf numFmtId="0" fontId="11" fillId="3" borderId="0" xfId="0" applyFont="1" applyFill="1" applyAlignment="1">
      <alignment horizontal="center" vertical="center"/>
    </xf>
    <xf numFmtId="0" fontId="10" fillId="0" borderId="0" xfId="0" applyFont="1" applyAlignment="1">
      <alignment horizontal="center"/>
    </xf>
    <xf numFmtId="0" fontId="13" fillId="0" borderId="10" xfId="0" applyFont="1"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4" fontId="24" fillId="4" borderId="22" xfId="0" applyNumberFormat="1" applyFont="1" applyFill="1" applyBorder="1" applyAlignment="1">
      <alignment vertical="center"/>
    </xf>
    <xf numFmtId="4" fontId="24" fillId="4" borderId="35" xfId="0" applyNumberFormat="1" applyFont="1" applyFill="1" applyBorder="1" applyAlignment="1">
      <alignment vertical="center"/>
    </xf>
    <xf numFmtId="4" fontId="24" fillId="4" borderId="36" xfId="0" applyNumberFormat="1" applyFont="1" applyFill="1" applyBorder="1" applyAlignment="1">
      <alignment vertical="center"/>
    </xf>
    <xf numFmtId="43" fontId="0" fillId="3" borderId="0" xfId="1" applyFont="1" applyFill="1" applyAlignment="1">
      <alignment vertical="center"/>
    </xf>
    <xf numFmtId="43" fontId="11" fillId="3" borderId="0" xfId="1" applyFont="1" applyFill="1" applyAlignment="1">
      <alignment vertical="center"/>
    </xf>
    <xf numFmtId="43" fontId="10" fillId="0" borderId="0" xfId="1" applyFont="1"/>
    <xf numFmtId="43" fontId="10" fillId="3" borderId="0" xfId="1" applyFont="1" applyFill="1" applyAlignment="1">
      <alignment horizontal="center" vertical="center"/>
    </xf>
    <xf numFmtId="43" fontId="23" fillId="0" borderId="30" xfId="1" applyFont="1" applyFill="1" applyBorder="1" applyAlignment="1">
      <alignment vertical="center"/>
    </xf>
    <xf numFmtId="43" fontId="23" fillId="0" borderId="28" xfId="1" applyFont="1" applyFill="1" applyBorder="1"/>
    <xf numFmtId="43" fontId="23" fillId="0" borderId="28" xfId="1" applyFont="1" applyFill="1" applyBorder="1" applyAlignment="1">
      <alignment vertical="center"/>
    </xf>
    <xf numFmtId="43" fontId="23" fillId="0" borderId="28" xfId="1" applyFont="1" applyFill="1" applyBorder="1" applyAlignment="1">
      <alignment horizontal="left" vertical="center"/>
    </xf>
    <xf numFmtId="43" fontId="14" fillId="0" borderId="28" xfId="1" applyFont="1" applyFill="1" applyBorder="1"/>
    <xf numFmtId="43" fontId="23" fillId="0" borderId="28" xfId="1" applyFont="1" applyFill="1" applyBorder="1" applyAlignment="1">
      <alignment vertical="center" wrapText="1"/>
    </xf>
    <xf numFmtId="43" fontId="24" fillId="0" borderId="0" xfId="1" applyFont="1" applyAlignment="1">
      <alignment vertical="center"/>
    </xf>
    <xf numFmtId="43" fontId="7" fillId="0" borderId="0" xfId="1" applyFont="1" applyAlignment="1">
      <alignment vertical="center"/>
    </xf>
    <xf numFmtId="43" fontId="0" fillId="0" borderId="0" xfId="1" applyFont="1" applyAlignment="1">
      <alignment vertical="center"/>
    </xf>
    <xf numFmtId="43" fontId="5" fillId="0" borderId="0" xfId="1" applyFont="1" applyAlignment="1">
      <alignment vertical="center"/>
    </xf>
    <xf numFmtId="43" fontId="2" fillId="0" borderId="0" xfId="1" applyFont="1" applyAlignment="1">
      <alignment vertical="center"/>
    </xf>
    <xf numFmtId="43" fontId="6" fillId="3" borderId="0" xfId="1" applyFont="1" applyFill="1" applyAlignment="1">
      <alignment vertical="center"/>
    </xf>
    <xf numFmtId="0" fontId="23" fillId="0" borderId="37" xfId="0" applyFont="1" applyFill="1" applyBorder="1" applyAlignment="1">
      <alignment vertical="center" wrapText="1"/>
    </xf>
    <xf numFmtId="14" fontId="12" fillId="0" borderId="11" xfId="0" applyNumberFormat="1" applyFont="1" applyFill="1" applyBorder="1" applyAlignment="1">
      <alignment horizontal="left" wrapText="1"/>
    </xf>
    <xf numFmtId="43" fontId="23" fillId="0" borderId="11" xfId="4" applyFont="1" applyFill="1" applyBorder="1" applyAlignment="1">
      <alignment vertical="center"/>
    </xf>
    <xf numFmtId="43" fontId="23" fillId="0" borderId="11" xfId="1" applyFont="1" applyFill="1" applyBorder="1"/>
    <xf numFmtId="166" fontId="12" fillId="0" borderId="9" xfId="0" applyNumberFormat="1" applyFont="1" applyFill="1" applyBorder="1" applyAlignment="1">
      <alignment horizontal="left" vertical="center" wrapText="1"/>
    </xf>
    <xf numFmtId="0" fontId="26" fillId="3" borderId="0" xfId="0" applyFont="1" applyFill="1" applyAlignment="1">
      <alignment horizontal="center" vertical="center"/>
    </xf>
    <xf numFmtId="43" fontId="19" fillId="0" borderId="11" xfId="4" applyFont="1" applyFill="1" applyBorder="1" applyAlignment="1">
      <alignment horizontal="left" vertical="center" wrapText="1"/>
    </xf>
    <xf numFmtId="0" fontId="16" fillId="0" borderId="0" xfId="0" applyFont="1" applyAlignment="1">
      <alignment horizontal="center" vertical="center"/>
    </xf>
    <xf numFmtId="0" fontId="5" fillId="2" borderId="10" xfId="0" applyFont="1" applyFill="1" applyBorder="1" applyAlignment="1">
      <alignment horizontal="right" vertical="center" wrapText="1"/>
    </xf>
    <xf numFmtId="0" fontId="5" fillId="2" borderId="10"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6" fillId="3" borderId="0" xfId="0" applyFont="1" applyFill="1" applyBorder="1" applyAlignment="1">
      <alignment horizontal="center" vertical="center"/>
    </xf>
    <xf numFmtId="0" fontId="16" fillId="3" borderId="0" xfId="0" applyFont="1" applyFill="1" applyAlignment="1">
      <alignment horizontal="center" vertical="center"/>
    </xf>
    <xf numFmtId="0" fontId="9" fillId="0" borderId="0" xfId="0" applyFont="1" applyAlignment="1">
      <alignment horizontal="left" vertical="center" wrapText="1"/>
    </xf>
    <xf numFmtId="4" fontId="5" fillId="3" borderId="10" xfId="0" applyNumberFormat="1" applyFont="1" applyFill="1" applyBorder="1" applyAlignment="1">
      <alignment horizontal="center" vertical="center"/>
    </xf>
    <xf numFmtId="4" fontId="5" fillId="3" borderId="17" xfId="0" applyNumberFormat="1" applyFont="1" applyFill="1" applyBorder="1" applyAlignment="1">
      <alignment horizontal="center" vertical="center"/>
    </xf>
    <xf numFmtId="4" fontId="5" fillId="3" borderId="22" xfId="0" applyNumberFormat="1" applyFont="1" applyFill="1" applyBorder="1" applyAlignment="1">
      <alignment horizontal="center" vertical="center"/>
    </xf>
    <xf numFmtId="4" fontId="5" fillId="3" borderId="23" xfId="0" applyNumberFormat="1"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4" fontId="13" fillId="3" borderId="19" xfId="0" applyNumberFormat="1" applyFont="1" applyFill="1" applyBorder="1" applyAlignment="1">
      <alignment horizontal="center" vertical="center"/>
    </xf>
    <xf numFmtId="4" fontId="13" fillId="3" borderId="20" xfId="0" applyNumberFormat="1" applyFont="1" applyFill="1" applyBorder="1" applyAlignment="1">
      <alignment horizontal="center" vertical="center"/>
    </xf>
    <xf numFmtId="4" fontId="13" fillId="3" borderId="10" xfId="0" applyNumberFormat="1" applyFont="1" applyFill="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cellXfs>
  <cellStyles count="10">
    <cellStyle name="Millares" xfId="1" builtinId="3"/>
    <cellStyle name="Millares 2" xfId="2"/>
    <cellStyle name="Millares 2 2" xfId="3"/>
    <cellStyle name="Millares 3" xfId="4"/>
    <cellStyle name="Moneda 2" xfId="5"/>
    <cellStyle name="Normal" xfId="0" builtinId="0"/>
    <cellStyle name="Normal 2" xfId="6"/>
    <cellStyle name="Normal 3" xfId="7"/>
    <cellStyle name="Porcentaje 2" xfId="8"/>
    <cellStyle name="Porcentual 2" xfId="9"/>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126206</xdr:rowOff>
    </xdr:from>
    <xdr:to>
      <xdr:col>3</xdr:col>
      <xdr:colOff>1635919</xdr:colOff>
      <xdr:row>6</xdr:row>
      <xdr:rowOff>78581</xdr:rowOff>
    </xdr:to>
    <xdr:pic>
      <xdr:nvPicPr>
        <xdr:cNvPr id="13537"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83344" y="126206"/>
          <a:ext cx="2683669" cy="1166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371475</xdr:colOff>
      <xdr:row>0</xdr:row>
      <xdr:rowOff>0</xdr:rowOff>
    </xdr:from>
    <xdr:to>
      <xdr:col>6</xdr:col>
      <xdr:colOff>1285876</xdr:colOff>
      <xdr:row>4</xdr:row>
      <xdr:rowOff>119062</xdr:rowOff>
    </xdr:to>
    <xdr:pic>
      <xdr:nvPicPr>
        <xdr:cNvPr id="13538"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53450" y="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57150</xdr:rowOff>
    </xdr:from>
    <xdr:to>
      <xdr:col>5</xdr:col>
      <xdr:colOff>304800</xdr:colOff>
      <xdr:row>6</xdr:row>
      <xdr:rowOff>152400</xdr:rowOff>
    </xdr:to>
    <xdr:pic>
      <xdr:nvPicPr>
        <xdr:cNvPr id="14619"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47625" y="57150"/>
          <a:ext cx="28384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628650</xdr:colOff>
      <xdr:row>225</xdr:row>
      <xdr:rowOff>28575</xdr:rowOff>
    </xdr:from>
    <xdr:to>
      <xdr:col>7</xdr:col>
      <xdr:colOff>704850</xdr:colOff>
      <xdr:row>235</xdr:row>
      <xdr:rowOff>123825</xdr:rowOff>
    </xdr:to>
    <xdr:pic>
      <xdr:nvPicPr>
        <xdr:cNvPr id="14620" name="Imagen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 y="54616350"/>
          <a:ext cx="69437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390525</xdr:colOff>
      <xdr:row>0</xdr:row>
      <xdr:rowOff>19050</xdr:rowOff>
    </xdr:from>
    <xdr:to>
      <xdr:col>8</xdr:col>
      <xdr:colOff>1406525</xdr:colOff>
      <xdr:row>4</xdr:row>
      <xdr:rowOff>142875</xdr:rowOff>
    </xdr:to>
    <xdr:pic>
      <xdr:nvPicPr>
        <xdr:cNvPr id="14621" name="Imagen 6" descr="https://drive.google.com/uc?id=1ZeuRMNJ_ubq0Egzw9DzttKC7pmv8pvki&amp;export=download"/>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81950" y="1905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6</xdr:row>
      <xdr:rowOff>57150</xdr:rowOff>
    </xdr:to>
    <xdr:pic>
      <xdr:nvPicPr>
        <xdr:cNvPr id="15606"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0"/>
          <a:ext cx="28289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238125</xdr:colOff>
      <xdr:row>0</xdr:row>
      <xdr:rowOff>9525</xdr:rowOff>
    </xdr:from>
    <xdr:to>
      <xdr:col>8</xdr:col>
      <xdr:colOff>1562099</xdr:colOff>
      <xdr:row>4</xdr:row>
      <xdr:rowOff>180975</xdr:rowOff>
    </xdr:to>
    <xdr:pic>
      <xdr:nvPicPr>
        <xdr:cNvPr id="15607"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05825" y="9525"/>
          <a:ext cx="27241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6</xdr:col>
      <xdr:colOff>277906</xdr:colOff>
      <xdr:row>7</xdr:row>
      <xdr:rowOff>190500</xdr:rowOff>
    </xdr:to>
    <xdr:pic>
      <xdr:nvPicPr>
        <xdr:cNvPr id="16830"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809625</xdr:colOff>
      <xdr:row>109</xdr:row>
      <xdr:rowOff>47625</xdr:rowOff>
    </xdr:from>
    <xdr:to>
      <xdr:col>8</xdr:col>
      <xdr:colOff>833799</xdr:colOff>
      <xdr:row>120</xdr:row>
      <xdr:rowOff>47624</xdr:rowOff>
    </xdr:to>
    <xdr:pic>
      <xdr:nvPicPr>
        <xdr:cNvPr id="16831" name="Imagen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3525" y="46101000"/>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962025</xdr:colOff>
      <xdr:row>110</xdr:row>
      <xdr:rowOff>38100</xdr:rowOff>
    </xdr:from>
    <xdr:to>
      <xdr:col>8</xdr:col>
      <xdr:colOff>948099</xdr:colOff>
      <xdr:row>121</xdr:row>
      <xdr:rowOff>47624</xdr:rowOff>
    </xdr:to>
    <xdr:pic>
      <xdr:nvPicPr>
        <xdr:cNvPr id="16832" name="Imagen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85925" y="46253400"/>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1114425</xdr:colOff>
      <xdr:row>111</xdr:row>
      <xdr:rowOff>38100</xdr:rowOff>
    </xdr:from>
    <xdr:to>
      <xdr:col>8</xdr:col>
      <xdr:colOff>948099</xdr:colOff>
      <xdr:row>122</xdr:row>
      <xdr:rowOff>38101</xdr:rowOff>
    </xdr:to>
    <xdr:pic>
      <xdr:nvPicPr>
        <xdr:cNvPr id="16833" name="Imagen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8325" y="46415325"/>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1266825</xdr:colOff>
      <xdr:row>112</xdr:row>
      <xdr:rowOff>28575</xdr:rowOff>
    </xdr:from>
    <xdr:to>
      <xdr:col>8</xdr:col>
      <xdr:colOff>948099</xdr:colOff>
      <xdr:row>123</xdr:row>
      <xdr:rowOff>38101</xdr:rowOff>
    </xdr:to>
    <xdr:pic>
      <xdr:nvPicPr>
        <xdr:cNvPr id="16834" name="Imagen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90725" y="46567725"/>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1352550</xdr:colOff>
      <xdr:row>0</xdr:row>
      <xdr:rowOff>66675</xdr:rowOff>
    </xdr:from>
    <xdr:to>
      <xdr:col>9</xdr:col>
      <xdr:colOff>1591875</xdr:colOff>
      <xdr:row>6</xdr:row>
      <xdr:rowOff>47625</xdr:rowOff>
    </xdr:to>
    <xdr:pic>
      <xdr:nvPicPr>
        <xdr:cNvPr id="16835" name="Imagen 8" descr="https://drive.google.com/uc?id=1ZeuRMNJ_ubq0Egzw9DzttKC7pmv8pvki&amp;export=download"/>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62875" y="66675"/>
          <a:ext cx="32480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5</xdr:col>
      <xdr:colOff>447675</xdr:colOff>
      <xdr:row>7</xdr:row>
      <xdr:rowOff>190500</xdr:rowOff>
    </xdr:to>
    <xdr:pic>
      <xdr:nvPicPr>
        <xdr:cNvPr id="8745"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1343025</xdr:colOff>
      <xdr:row>1</xdr:row>
      <xdr:rowOff>66675</xdr:rowOff>
    </xdr:from>
    <xdr:to>
      <xdr:col>10</xdr:col>
      <xdr:colOff>95250</xdr:colOff>
      <xdr:row>6</xdr:row>
      <xdr:rowOff>171450</xdr:rowOff>
    </xdr:to>
    <xdr:pic>
      <xdr:nvPicPr>
        <xdr:cNvPr id="8746" name="Imagen 5" descr="https://drive.google.com/uc?id=1ZeuRMNJ_ubq0Egzw9DzttKC7pmv8pvki&amp;export=downloa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2875" y="228600"/>
          <a:ext cx="31432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a.villar/Desktop/DOCUMENTOS%20PARA%20DISPONIBLIDAD/INCART%202024/LIBRO%20BANCO%2031%20DIC%2023%20-24%20(Autoguard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orange.Perez/Downloads/DISPONIBILIDAD%20LIBRO%20BANCO%20ACTUALIZAD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A. RECOLECTORA (010) y 3000"/>
      <sheetName val="Hoja2"/>
      <sheetName val="CTA. RECOLECTORA AUXILIAR 3001"/>
      <sheetName val="CTA. OPERATIVA.(160)"/>
      <sheetName val="Hoja1"/>
      <sheetName val="CTA. NOMINA 2000"/>
      <sheetName val="CTA. FONDOCYT 960"/>
      <sheetName val="CTA. EUROS 8000 "/>
      <sheetName val="CTA. EUROS 8001"/>
      <sheetName val="CTA. DOLARES 1500"/>
    </sheetNames>
    <sheetDataSet>
      <sheetData sheetId="0">
        <row r="6745">
          <cell r="G6745">
            <v>15457261.457699867</v>
          </cell>
        </row>
        <row r="7089">
          <cell r="G7089">
            <v>34035701.909699865</v>
          </cell>
        </row>
      </sheetData>
      <sheetData sheetId="1"/>
      <sheetData sheetId="2">
        <row r="4434">
          <cell r="J4434">
            <v>-29319949.872199927</v>
          </cell>
        </row>
        <row r="4581">
          <cell r="J4581">
            <v>-32757984.65219992</v>
          </cell>
        </row>
      </sheetData>
      <sheetData sheetId="3">
        <row r="1059">
          <cell r="J1059">
            <v>535994.70230000955</v>
          </cell>
        </row>
        <row r="1083">
          <cell r="J1083">
            <v>230042.42230000949</v>
          </cell>
        </row>
      </sheetData>
      <sheetData sheetId="4"/>
      <sheetData sheetId="5">
        <row r="1030">
          <cell r="G1030">
            <v>590430.19399995951</v>
          </cell>
        </row>
        <row r="1063">
          <cell r="G1063">
            <v>633802.34399996162</v>
          </cell>
        </row>
      </sheetData>
      <sheetData sheetId="6">
        <row r="79">
          <cell r="J79">
            <v>1823585.3199999998</v>
          </cell>
        </row>
        <row r="80">
          <cell r="J80">
            <v>1823410.3199999998</v>
          </cell>
        </row>
      </sheetData>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PONIBILIDAD"/>
      <sheetName val="CUENTA SUBVENCION DE NOMINA"/>
      <sheetName val="CTA. RECOLECTORA (010)"/>
      <sheetName val="CTA. RECOLECTORA AUXILIAR"/>
      <sheetName val="CTA. OPERATIVA.(160)"/>
      <sheetName val="CTA. NOMINA 2018"/>
      <sheetName val="Hoja1"/>
      <sheetName val="RENTA CAFETERIA  JULIO 2018"/>
    </sheetNames>
    <sheetDataSet>
      <sheetData sheetId="0"/>
      <sheetData sheetId="1"/>
      <sheetData sheetId="2">
        <row r="6">
          <cell r="E6">
            <v>0</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Brío">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C000"/>
  </sheetPr>
  <dimension ref="A1:N372"/>
  <sheetViews>
    <sheetView view="pageBreakPreview" topLeftCell="B292" zoomScale="50" zoomScaleNormal="80" zoomScaleSheetLayoutView="50" workbookViewId="0">
      <selection activeCell="F285" sqref="F285:F289"/>
    </sheetView>
  </sheetViews>
  <sheetFormatPr baseColWidth="10" defaultColWidth="9.109375" defaultRowHeight="13.2" x14ac:dyDescent="0.25"/>
  <cols>
    <col min="1" max="1" width="16.33203125" style="1" hidden="1" customWidth="1"/>
    <col min="2" max="2" width="16.88671875" style="1" customWidth="1"/>
    <col min="3" max="3" width="12.5546875" style="1" hidden="1" customWidth="1"/>
    <col min="4" max="4" width="79.6640625" style="1" customWidth="1"/>
    <col min="5" max="5" width="26.44140625" style="1" customWidth="1"/>
    <col min="6" max="6" width="25.33203125" style="201" customWidth="1"/>
    <col min="7" max="7" width="27.5546875" style="1" customWidth="1"/>
    <col min="8" max="8" width="19.33203125" style="11" bestFit="1" customWidth="1"/>
    <col min="9" max="9" width="15.33203125" style="11" bestFit="1" customWidth="1"/>
    <col min="10" max="11" width="9.109375" style="11"/>
    <col min="12" max="16384" width="9.109375" style="1"/>
  </cols>
  <sheetData>
    <row r="1" spans="1:14" s="11" customFormat="1" ht="15" customHeight="1" x14ac:dyDescent="0.25">
      <c r="F1" s="189"/>
    </row>
    <row r="2" spans="1:14" s="11" customFormat="1" x14ac:dyDescent="0.25">
      <c r="F2" s="189"/>
    </row>
    <row r="3" spans="1:14" s="14" customFormat="1" ht="12" customHeight="1" x14ac:dyDescent="0.25">
      <c r="F3" s="190"/>
    </row>
    <row r="4" spans="1:14" s="15" customFormat="1" ht="18" customHeight="1" x14ac:dyDescent="0.3">
      <c r="A4" s="16"/>
      <c r="B4" s="12"/>
      <c r="C4" s="16"/>
      <c r="D4" s="16"/>
      <c r="E4" s="16"/>
      <c r="F4" s="191"/>
      <c r="G4" s="16"/>
      <c r="H4" s="16"/>
      <c r="I4" s="16"/>
    </row>
    <row r="5" spans="1:14" s="13" customFormat="1" ht="17.399999999999999" x14ac:dyDescent="0.25">
      <c r="A5" s="212"/>
      <c r="B5" s="212"/>
      <c r="C5" s="212"/>
      <c r="D5" s="212"/>
      <c r="E5" s="212"/>
      <c r="F5" s="212"/>
      <c r="G5" s="212"/>
    </row>
    <row r="6" spans="1:14" s="15" customFormat="1" ht="17.399999999999999" x14ac:dyDescent="0.3">
      <c r="A6" s="212" t="s">
        <v>10</v>
      </c>
      <c r="B6" s="212"/>
      <c r="C6" s="212"/>
      <c r="D6" s="212"/>
      <c r="E6" s="212"/>
      <c r="F6" s="212"/>
      <c r="G6" s="212"/>
      <c r="H6" s="16"/>
      <c r="I6" s="16"/>
    </row>
    <row r="7" spans="1:14" s="14" customFormat="1" ht="18" x14ac:dyDescent="0.25">
      <c r="A7" s="212" t="s">
        <v>15</v>
      </c>
      <c r="B7" s="212"/>
      <c r="C7" s="212"/>
      <c r="D7" s="212"/>
      <c r="E7" s="212"/>
      <c r="F7" s="212"/>
      <c r="G7" s="212"/>
    </row>
    <row r="8" spans="1:14" s="17" customFormat="1" ht="21" customHeight="1" x14ac:dyDescent="0.25">
      <c r="A8" s="218" t="s">
        <v>3</v>
      </c>
      <c r="B8" s="218"/>
      <c r="C8" s="218"/>
      <c r="D8" s="218"/>
      <c r="E8" s="218"/>
      <c r="F8" s="218"/>
      <c r="G8" s="218"/>
    </row>
    <row r="9" spans="1:14" s="14" customFormat="1" ht="18" x14ac:dyDescent="0.25">
      <c r="A9" s="219" t="s">
        <v>81</v>
      </c>
      <c r="B9" s="219"/>
      <c r="C9" s="219"/>
      <c r="D9" s="219"/>
      <c r="E9" s="219"/>
      <c r="F9" s="219"/>
      <c r="G9" s="219"/>
    </row>
    <row r="10" spans="1:14" s="14" customFormat="1" ht="18" x14ac:dyDescent="0.25">
      <c r="A10" s="15"/>
      <c r="B10" s="31"/>
      <c r="C10" s="31"/>
      <c r="D10" s="31"/>
      <c r="E10" s="31"/>
      <c r="F10" s="192"/>
      <c r="G10" s="15"/>
    </row>
    <row r="11" spans="1:14" s="14" customFormat="1" ht="18" x14ac:dyDescent="0.25">
      <c r="A11" s="15"/>
      <c r="B11" s="31"/>
      <c r="C11" s="31"/>
      <c r="D11" s="31"/>
      <c r="E11" s="31"/>
      <c r="F11" s="192"/>
      <c r="G11" s="15"/>
    </row>
    <row r="12" spans="1:14" s="11" customFormat="1" ht="19.5" customHeight="1" thickBot="1" x14ac:dyDescent="0.3">
      <c r="F12" s="189"/>
      <c r="N12" s="30"/>
    </row>
    <row r="13" spans="1:14" s="3" customFormat="1" ht="27.75" customHeight="1" thickTop="1" thickBot="1" x14ac:dyDescent="0.3">
      <c r="A13" s="215"/>
      <c r="B13" s="214" t="s">
        <v>14</v>
      </c>
      <c r="C13" s="214"/>
      <c r="D13" s="214"/>
      <c r="E13" s="214"/>
      <c r="F13" s="214"/>
      <c r="G13" s="214"/>
      <c r="H13" s="7"/>
      <c r="I13" s="7"/>
      <c r="J13" s="7"/>
      <c r="K13" s="7"/>
    </row>
    <row r="14" spans="1:14" s="3" customFormat="1" ht="27.75" customHeight="1" thickTop="1" thickBot="1" x14ac:dyDescent="0.3">
      <c r="A14" s="215"/>
      <c r="B14" s="213" t="s">
        <v>15</v>
      </c>
      <c r="C14" s="213"/>
      <c r="D14" s="213"/>
      <c r="E14" s="213"/>
      <c r="F14" s="213"/>
      <c r="G14" s="76">
        <f>+'[1]CTA. RECOLECTORA (010) y 3000'!$G$6745</f>
        <v>15457261.457699867</v>
      </c>
      <c r="H14" s="7"/>
      <c r="I14" s="7"/>
      <c r="J14" s="7"/>
      <c r="K14" s="7"/>
    </row>
    <row r="15" spans="1:14" s="3" customFormat="1" ht="26.25" customHeight="1" thickTop="1" thickBot="1" x14ac:dyDescent="0.3">
      <c r="A15" s="215"/>
      <c r="B15" s="217"/>
      <c r="C15" s="217"/>
      <c r="D15" s="217"/>
      <c r="E15" s="217"/>
      <c r="F15" s="217"/>
      <c r="G15" s="76">
        <v>0</v>
      </c>
      <c r="H15" s="7"/>
      <c r="I15" s="7"/>
      <c r="J15" s="7"/>
      <c r="K15" s="7"/>
    </row>
    <row r="16" spans="1:14" s="3" customFormat="1" ht="34.5" customHeight="1" thickTop="1" thickBot="1" x14ac:dyDescent="0.3">
      <c r="A16" s="216"/>
      <c r="B16" s="62" t="s">
        <v>4</v>
      </c>
      <c r="C16" s="62" t="s">
        <v>5</v>
      </c>
      <c r="D16" s="62" t="s">
        <v>6</v>
      </c>
      <c r="E16" s="62" t="s">
        <v>0</v>
      </c>
      <c r="F16" s="76" t="s">
        <v>1</v>
      </c>
      <c r="G16" s="62" t="s">
        <v>2</v>
      </c>
      <c r="H16" s="7"/>
      <c r="I16" s="7"/>
      <c r="J16" s="7"/>
      <c r="K16" s="7"/>
    </row>
    <row r="17" spans="1:8" s="10" customFormat="1" ht="36.75" customHeight="1" thickTop="1" thickBot="1" x14ac:dyDescent="0.3">
      <c r="A17" s="42"/>
      <c r="B17" s="155"/>
      <c r="C17" s="156"/>
      <c r="D17" s="155">
        <v>45382</v>
      </c>
      <c r="E17" s="157">
        <f>'[2]CTA. RECOLECTORA (010)'!E6</f>
        <v>0</v>
      </c>
      <c r="F17" s="158">
        <v>0</v>
      </c>
      <c r="G17" s="159">
        <f>+G14</f>
        <v>15457261.457699867</v>
      </c>
      <c r="H17" s="81"/>
    </row>
    <row r="18" spans="1:8" s="10" customFormat="1" ht="27" customHeight="1" thickTop="1" thickBot="1" x14ac:dyDescent="0.35">
      <c r="A18" s="43"/>
      <c r="B18" s="119">
        <v>45383</v>
      </c>
      <c r="C18" s="120"/>
      <c r="D18" s="121" t="s">
        <v>82</v>
      </c>
      <c r="E18" s="122"/>
      <c r="F18" s="193">
        <v>1110.0999999999999</v>
      </c>
      <c r="G18" s="123">
        <f>G17+E18-F18</f>
        <v>15456151.357699867</v>
      </c>
    </row>
    <row r="19" spans="1:8" s="10" customFormat="1" ht="18" thickTop="1" thickBot="1" x14ac:dyDescent="0.35">
      <c r="A19" s="24"/>
      <c r="B19" s="124">
        <v>45383</v>
      </c>
      <c r="C19" s="125"/>
      <c r="D19" s="121" t="s">
        <v>39</v>
      </c>
      <c r="E19" s="122">
        <v>19836</v>
      </c>
      <c r="F19" s="194"/>
      <c r="G19" s="123">
        <f t="shared" ref="G19:G82" si="0">G18+E19-F19</f>
        <v>15475987.357699867</v>
      </c>
    </row>
    <row r="20" spans="1:8" s="7" customFormat="1" ht="18" thickTop="1" thickBot="1" x14ac:dyDescent="0.35">
      <c r="A20" s="24"/>
      <c r="B20" s="124">
        <v>45383</v>
      </c>
      <c r="C20" s="125"/>
      <c r="D20" s="121" t="s">
        <v>39</v>
      </c>
      <c r="E20" s="122">
        <v>5800</v>
      </c>
      <c r="F20" s="194"/>
      <c r="G20" s="123">
        <f t="shared" si="0"/>
        <v>15481787.357699867</v>
      </c>
    </row>
    <row r="21" spans="1:8" s="7" customFormat="1" ht="18" thickTop="1" thickBot="1" x14ac:dyDescent="0.35">
      <c r="A21" s="24"/>
      <c r="B21" s="124">
        <v>45383</v>
      </c>
      <c r="C21" s="125"/>
      <c r="D21" s="121" t="s">
        <v>39</v>
      </c>
      <c r="E21" s="122">
        <v>375</v>
      </c>
      <c r="F21" s="194"/>
      <c r="G21" s="123">
        <f t="shared" si="0"/>
        <v>15482162.357699867</v>
      </c>
    </row>
    <row r="22" spans="1:8" s="7" customFormat="1" ht="18" thickTop="1" thickBot="1" x14ac:dyDescent="0.35">
      <c r="A22" s="24"/>
      <c r="B22" s="124">
        <v>45383</v>
      </c>
      <c r="C22" s="125"/>
      <c r="D22" s="121" t="s">
        <v>39</v>
      </c>
      <c r="E22" s="122">
        <v>33296</v>
      </c>
      <c r="F22" s="194"/>
      <c r="G22" s="123">
        <f t="shared" si="0"/>
        <v>15515458.357699867</v>
      </c>
    </row>
    <row r="23" spans="1:8" s="7" customFormat="1" ht="18" thickTop="1" thickBot="1" x14ac:dyDescent="0.35">
      <c r="A23" s="24"/>
      <c r="B23" s="124">
        <v>45383</v>
      </c>
      <c r="C23" s="125"/>
      <c r="D23" s="121" t="s">
        <v>39</v>
      </c>
      <c r="E23" s="122">
        <v>5105</v>
      </c>
      <c r="F23" s="194"/>
      <c r="G23" s="123">
        <f t="shared" si="0"/>
        <v>15520563.357699867</v>
      </c>
    </row>
    <row r="24" spans="1:8" s="7" customFormat="1" ht="18" thickTop="1" thickBot="1" x14ac:dyDescent="0.35">
      <c r="A24" s="24"/>
      <c r="B24" s="124">
        <v>45383</v>
      </c>
      <c r="C24" s="125"/>
      <c r="D24" s="121" t="s">
        <v>39</v>
      </c>
      <c r="E24" s="122">
        <v>4555</v>
      </c>
      <c r="F24" s="194"/>
      <c r="G24" s="123">
        <f t="shared" si="0"/>
        <v>15525118.357699867</v>
      </c>
    </row>
    <row r="25" spans="1:8" s="7" customFormat="1" ht="18" thickTop="1" thickBot="1" x14ac:dyDescent="0.35">
      <c r="A25" s="24"/>
      <c r="B25" s="124">
        <v>45383</v>
      </c>
      <c r="C25" s="125"/>
      <c r="D25" s="121" t="s">
        <v>39</v>
      </c>
      <c r="E25" s="122">
        <v>15050</v>
      </c>
      <c r="F25" s="194"/>
      <c r="G25" s="123">
        <f t="shared" si="0"/>
        <v>15540168.357699867</v>
      </c>
    </row>
    <row r="26" spans="1:8" s="7" customFormat="1" ht="18" customHeight="1" thickTop="1" thickBot="1" x14ac:dyDescent="0.35">
      <c r="A26" s="24"/>
      <c r="B26" s="124">
        <v>45383</v>
      </c>
      <c r="C26" s="125"/>
      <c r="D26" s="121" t="s">
        <v>39</v>
      </c>
      <c r="E26" s="122">
        <v>42975</v>
      </c>
      <c r="F26" s="194"/>
      <c r="G26" s="123">
        <f t="shared" si="0"/>
        <v>15583143.357699867</v>
      </c>
    </row>
    <row r="27" spans="1:8" s="7" customFormat="1" ht="18" thickTop="1" thickBot="1" x14ac:dyDescent="0.35">
      <c r="A27" s="24"/>
      <c r="B27" s="124">
        <v>45383</v>
      </c>
      <c r="C27" s="125"/>
      <c r="D27" s="121" t="s">
        <v>28</v>
      </c>
      <c r="E27" s="122">
        <v>86815.2</v>
      </c>
      <c r="F27" s="194">
        <v>2265.2600000000002</v>
      </c>
      <c r="G27" s="123">
        <f t="shared" si="0"/>
        <v>15667693.297699867</v>
      </c>
    </row>
    <row r="28" spans="1:8" s="7" customFormat="1" ht="17.25" customHeight="1" thickTop="1" thickBot="1" x14ac:dyDescent="0.35">
      <c r="A28" s="24"/>
      <c r="B28" s="124">
        <v>45383</v>
      </c>
      <c r="C28" s="125"/>
      <c r="D28" s="121" t="s">
        <v>83</v>
      </c>
      <c r="E28" s="122">
        <v>15048</v>
      </c>
      <c r="F28" s="194"/>
      <c r="G28" s="123">
        <f t="shared" si="0"/>
        <v>15682741.297699867</v>
      </c>
    </row>
    <row r="29" spans="1:8" s="7" customFormat="1" ht="48.75" customHeight="1" thickTop="1" thickBot="1" x14ac:dyDescent="0.35">
      <c r="A29" s="24"/>
      <c r="B29" s="124">
        <v>45383</v>
      </c>
      <c r="C29" s="125"/>
      <c r="D29" s="121" t="s">
        <v>84</v>
      </c>
      <c r="E29" s="122">
        <v>40000</v>
      </c>
      <c r="F29" s="194"/>
      <c r="G29" s="123">
        <f t="shared" si="0"/>
        <v>15722741.297699867</v>
      </c>
    </row>
    <row r="30" spans="1:8" s="7" customFormat="1" ht="18" thickTop="1" thickBot="1" x14ac:dyDescent="0.35">
      <c r="A30" s="24"/>
      <c r="B30" s="124">
        <v>45383</v>
      </c>
      <c r="C30" s="125"/>
      <c r="D30" s="121" t="s">
        <v>85</v>
      </c>
      <c r="E30" s="122">
        <v>50000</v>
      </c>
      <c r="F30" s="194"/>
      <c r="G30" s="123">
        <f t="shared" si="0"/>
        <v>15772741.297699867</v>
      </c>
    </row>
    <row r="31" spans="1:8" s="7" customFormat="1" ht="18" thickTop="1" thickBot="1" x14ac:dyDescent="0.35">
      <c r="A31" s="24"/>
      <c r="B31" s="124">
        <v>45383</v>
      </c>
      <c r="C31" s="125"/>
      <c r="D31" s="121" t="s">
        <v>86</v>
      </c>
      <c r="E31" s="122">
        <v>127523</v>
      </c>
      <c r="F31" s="194"/>
      <c r="G31" s="123">
        <f t="shared" si="0"/>
        <v>15900264.297699867</v>
      </c>
    </row>
    <row r="32" spans="1:8" s="7" customFormat="1" ht="18" thickTop="1" thickBot="1" x14ac:dyDescent="0.35">
      <c r="A32" s="24"/>
      <c r="B32" s="124">
        <v>45383</v>
      </c>
      <c r="C32" s="125"/>
      <c r="D32" s="121" t="s">
        <v>87</v>
      </c>
      <c r="E32" s="122">
        <v>73927.5</v>
      </c>
      <c r="F32" s="194"/>
      <c r="G32" s="123">
        <f t="shared" si="0"/>
        <v>15974191.797699867</v>
      </c>
    </row>
    <row r="33" spans="1:9" s="7" customFormat="1" ht="14.25" customHeight="1" thickTop="1" thickBot="1" x14ac:dyDescent="0.35">
      <c r="A33" s="24"/>
      <c r="B33" s="124">
        <v>45383</v>
      </c>
      <c r="C33" s="125"/>
      <c r="D33" s="121" t="s">
        <v>88</v>
      </c>
      <c r="E33" s="122">
        <v>960792.54</v>
      </c>
      <c r="F33" s="194"/>
      <c r="G33" s="123">
        <f t="shared" si="0"/>
        <v>16934984.337699868</v>
      </c>
    </row>
    <row r="34" spans="1:9" s="7" customFormat="1" ht="18" thickTop="1" thickBot="1" x14ac:dyDescent="0.35">
      <c r="A34" s="24"/>
      <c r="B34" s="124">
        <v>45383</v>
      </c>
      <c r="C34" s="125"/>
      <c r="D34" s="121" t="s">
        <v>88</v>
      </c>
      <c r="E34" s="122">
        <v>2450222.14</v>
      </c>
      <c r="F34" s="194"/>
      <c r="G34" s="123">
        <f t="shared" si="0"/>
        <v>19385206.477699868</v>
      </c>
    </row>
    <row r="35" spans="1:9" s="7" customFormat="1" ht="18" thickTop="1" thickBot="1" x14ac:dyDescent="0.35">
      <c r="A35" s="24"/>
      <c r="B35" s="124">
        <v>45383</v>
      </c>
      <c r="C35" s="125"/>
      <c r="D35" s="121" t="s">
        <v>88</v>
      </c>
      <c r="E35" s="122">
        <v>1770611.38</v>
      </c>
      <c r="F35" s="194"/>
      <c r="G35" s="123">
        <f t="shared" si="0"/>
        <v>21155817.857699867</v>
      </c>
    </row>
    <row r="36" spans="1:9" s="7" customFormat="1" ht="18" thickTop="1" thickBot="1" x14ac:dyDescent="0.35">
      <c r="A36" s="24"/>
      <c r="B36" s="124">
        <v>45383</v>
      </c>
      <c r="C36" s="125"/>
      <c r="D36" s="121" t="s">
        <v>88</v>
      </c>
      <c r="E36" s="122">
        <v>11033.6</v>
      </c>
      <c r="F36" s="194"/>
      <c r="G36" s="123">
        <f t="shared" si="0"/>
        <v>21166851.457699869</v>
      </c>
    </row>
    <row r="37" spans="1:9" s="7" customFormat="1" ht="18" thickTop="1" thickBot="1" x14ac:dyDescent="0.35">
      <c r="A37" s="24"/>
      <c r="B37" s="124">
        <v>45383</v>
      </c>
      <c r="C37" s="125"/>
      <c r="D37" s="121" t="s">
        <v>88</v>
      </c>
      <c r="E37" s="122">
        <v>3265194.9</v>
      </c>
      <c r="F37" s="194"/>
      <c r="G37" s="123">
        <f t="shared" si="0"/>
        <v>24432046.357699867</v>
      </c>
    </row>
    <row r="38" spans="1:9" s="7" customFormat="1" ht="15" customHeight="1" thickTop="1" thickBot="1" x14ac:dyDescent="0.35">
      <c r="A38" s="24"/>
      <c r="B38" s="124">
        <v>45383</v>
      </c>
      <c r="C38" s="125"/>
      <c r="D38" s="121" t="s">
        <v>88</v>
      </c>
      <c r="E38" s="122">
        <v>5780.6</v>
      </c>
      <c r="F38" s="194"/>
      <c r="G38" s="123">
        <f t="shared" si="0"/>
        <v>24437826.957699869</v>
      </c>
    </row>
    <row r="39" spans="1:9" s="7" customFormat="1" ht="18" thickTop="1" thickBot="1" x14ac:dyDescent="0.35">
      <c r="A39" s="24"/>
      <c r="B39" s="124">
        <v>45383</v>
      </c>
      <c r="C39" s="125"/>
      <c r="D39" s="121" t="s">
        <v>88</v>
      </c>
      <c r="E39" s="122">
        <v>24000</v>
      </c>
      <c r="F39" s="194"/>
      <c r="G39" s="123">
        <f t="shared" si="0"/>
        <v>24461826.957699869</v>
      </c>
    </row>
    <row r="40" spans="1:9" s="7" customFormat="1" ht="28.5" customHeight="1" thickTop="1" thickBot="1" x14ac:dyDescent="0.35">
      <c r="A40" s="24"/>
      <c r="B40" s="124">
        <v>45383</v>
      </c>
      <c r="C40" s="125"/>
      <c r="D40" s="121" t="s">
        <v>88</v>
      </c>
      <c r="E40" s="122">
        <v>2034298.98</v>
      </c>
      <c r="F40" s="194"/>
      <c r="G40" s="123">
        <f t="shared" si="0"/>
        <v>26496125.937699869</v>
      </c>
    </row>
    <row r="41" spans="1:9" s="7" customFormat="1" ht="18" thickTop="1" thickBot="1" x14ac:dyDescent="0.35">
      <c r="A41" s="24"/>
      <c r="B41" s="124">
        <v>45383</v>
      </c>
      <c r="C41" s="125"/>
      <c r="D41" s="121" t="s">
        <v>88</v>
      </c>
      <c r="E41" s="122">
        <v>2</v>
      </c>
      <c r="F41" s="194"/>
      <c r="G41" s="123">
        <f t="shared" si="0"/>
        <v>26496127.937699869</v>
      </c>
    </row>
    <row r="42" spans="1:9" s="7" customFormat="1" ht="18" customHeight="1" thickTop="1" thickBot="1" x14ac:dyDescent="0.35">
      <c r="A42" s="24"/>
      <c r="B42" s="124">
        <v>45383</v>
      </c>
      <c r="C42" s="125"/>
      <c r="D42" s="121" t="s">
        <v>88</v>
      </c>
      <c r="E42" s="122">
        <v>56228.160000000003</v>
      </c>
      <c r="F42" s="195"/>
      <c r="G42" s="123">
        <f t="shared" si="0"/>
        <v>26552356.097699869</v>
      </c>
    </row>
    <row r="43" spans="1:9" s="7" customFormat="1" ht="33.6" thickTop="1" thickBot="1" x14ac:dyDescent="0.35">
      <c r="A43" s="24"/>
      <c r="B43" s="124">
        <v>45383</v>
      </c>
      <c r="C43" s="125"/>
      <c r="D43" s="121" t="s">
        <v>89</v>
      </c>
      <c r="E43" s="122">
        <v>375</v>
      </c>
      <c r="F43" s="194"/>
      <c r="G43" s="123">
        <f t="shared" si="0"/>
        <v>26552731.097699869</v>
      </c>
    </row>
    <row r="44" spans="1:9" s="7" customFormat="1" ht="18" thickTop="1" thickBot="1" x14ac:dyDescent="0.35">
      <c r="A44" s="24"/>
      <c r="B44" s="124">
        <v>45383</v>
      </c>
      <c r="C44" s="125"/>
      <c r="D44" s="121" t="s">
        <v>22</v>
      </c>
      <c r="E44" s="122"/>
      <c r="F44" s="194">
        <v>499689.68</v>
      </c>
      <c r="G44" s="123">
        <f t="shared" si="0"/>
        <v>26053041.41769987</v>
      </c>
    </row>
    <row r="45" spans="1:9" s="7" customFormat="1" ht="19.5" customHeight="1" thickTop="1" thickBot="1" x14ac:dyDescent="0.35">
      <c r="A45" s="24"/>
      <c r="B45" s="124">
        <v>45384</v>
      </c>
      <c r="C45" s="125"/>
      <c r="D45" s="121" t="s">
        <v>39</v>
      </c>
      <c r="E45" s="122">
        <v>43600</v>
      </c>
      <c r="F45" s="194"/>
      <c r="G45" s="123">
        <f t="shared" si="0"/>
        <v>26096641.41769987</v>
      </c>
    </row>
    <row r="46" spans="1:9" s="7" customFormat="1" ht="21" customHeight="1" thickTop="1" thickBot="1" x14ac:dyDescent="0.35">
      <c r="A46" s="24"/>
      <c r="B46" s="124">
        <v>45384</v>
      </c>
      <c r="C46" s="125"/>
      <c r="D46" s="139" t="s">
        <v>39</v>
      </c>
      <c r="E46" s="122">
        <v>25</v>
      </c>
      <c r="F46" s="195"/>
      <c r="G46" s="123">
        <f t="shared" si="0"/>
        <v>26096666.41769987</v>
      </c>
      <c r="H46" s="204"/>
      <c r="I46" s="111"/>
    </row>
    <row r="47" spans="1:9" s="7" customFormat="1" ht="19.5" customHeight="1" thickTop="1" thickBot="1" x14ac:dyDescent="0.35">
      <c r="A47" s="24"/>
      <c r="B47" s="124">
        <v>45384</v>
      </c>
      <c r="C47" s="125"/>
      <c r="D47" s="121" t="s">
        <v>39</v>
      </c>
      <c r="E47" s="122">
        <v>49490</v>
      </c>
      <c r="F47" s="195"/>
      <c r="G47" s="123">
        <f t="shared" si="0"/>
        <v>26146156.41769987</v>
      </c>
    </row>
    <row r="48" spans="1:9" s="7" customFormat="1" ht="18" thickTop="1" thickBot="1" x14ac:dyDescent="0.35">
      <c r="A48" s="24"/>
      <c r="B48" s="124">
        <v>45384</v>
      </c>
      <c r="C48" s="125"/>
      <c r="D48" s="121" t="s">
        <v>39</v>
      </c>
      <c r="E48" s="122">
        <v>7530</v>
      </c>
      <c r="F48" s="194"/>
      <c r="G48" s="123">
        <f t="shared" si="0"/>
        <v>26153686.41769987</v>
      </c>
    </row>
    <row r="49" spans="1:7" s="7" customFormat="1" ht="18" thickTop="1" thickBot="1" x14ac:dyDescent="0.35">
      <c r="A49" s="24"/>
      <c r="B49" s="124">
        <v>45384</v>
      </c>
      <c r="C49" s="125"/>
      <c r="D49" s="121" t="s">
        <v>39</v>
      </c>
      <c r="E49" s="122">
        <v>7335</v>
      </c>
      <c r="F49" s="194"/>
      <c r="G49" s="123">
        <f t="shared" si="0"/>
        <v>26161021.41769987</v>
      </c>
    </row>
    <row r="50" spans="1:7" s="7" customFormat="1" ht="18" thickTop="1" thickBot="1" x14ac:dyDescent="0.35">
      <c r="A50" s="24"/>
      <c r="B50" s="124">
        <v>45384</v>
      </c>
      <c r="C50" s="125"/>
      <c r="D50" s="121" t="s">
        <v>39</v>
      </c>
      <c r="E50" s="122">
        <v>73160</v>
      </c>
      <c r="F50" s="194"/>
      <c r="G50" s="123">
        <f t="shared" si="0"/>
        <v>26234181.41769987</v>
      </c>
    </row>
    <row r="51" spans="1:7" s="7" customFormat="1" ht="18" thickTop="1" thickBot="1" x14ac:dyDescent="0.35">
      <c r="A51" s="24"/>
      <c r="B51" s="124">
        <v>45384</v>
      </c>
      <c r="C51" s="125"/>
      <c r="D51" s="121" t="s">
        <v>39</v>
      </c>
      <c r="E51" s="122">
        <v>10786</v>
      </c>
      <c r="F51" s="194"/>
      <c r="G51" s="123">
        <f t="shared" si="0"/>
        <v>26244967.41769987</v>
      </c>
    </row>
    <row r="52" spans="1:7" s="7" customFormat="1" ht="19.5" customHeight="1" thickTop="1" thickBot="1" x14ac:dyDescent="0.35">
      <c r="A52" s="24"/>
      <c r="B52" s="124">
        <v>45384</v>
      </c>
      <c r="C52" s="125"/>
      <c r="D52" s="121" t="s">
        <v>39</v>
      </c>
      <c r="E52" s="122">
        <v>3850</v>
      </c>
      <c r="F52" s="194"/>
      <c r="G52" s="123">
        <f t="shared" si="0"/>
        <v>26248817.41769987</v>
      </c>
    </row>
    <row r="53" spans="1:7" s="7" customFormat="1" ht="18" thickTop="1" thickBot="1" x14ac:dyDescent="0.35">
      <c r="A53" s="24"/>
      <c r="B53" s="124">
        <v>45384</v>
      </c>
      <c r="C53" s="125"/>
      <c r="D53" s="121" t="s">
        <v>28</v>
      </c>
      <c r="E53" s="122">
        <v>68548.98</v>
      </c>
      <c r="F53" s="194">
        <v>1799.19</v>
      </c>
      <c r="G53" s="123">
        <f t="shared" si="0"/>
        <v>26315567.207699869</v>
      </c>
    </row>
    <row r="54" spans="1:7" s="7" customFormat="1" ht="20.25" customHeight="1" thickTop="1" thickBot="1" x14ac:dyDescent="0.35">
      <c r="A54" s="24"/>
      <c r="B54" s="124">
        <v>45384</v>
      </c>
      <c r="C54" s="125"/>
      <c r="D54" s="126" t="s">
        <v>88</v>
      </c>
      <c r="E54" s="122">
        <v>410514.73</v>
      </c>
      <c r="F54" s="196"/>
      <c r="G54" s="123">
        <f t="shared" si="0"/>
        <v>26726081.937699869</v>
      </c>
    </row>
    <row r="55" spans="1:7" s="7" customFormat="1" ht="21" customHeight="1" thickTop="1" thickBot="1" x14ac:dyDescent="0.35">
      <c r="A55" s="24"/>
      <c r="B55" s="124">
        <v>45384</v>
      </c>
      <c r="C55" s="125"/>
      <c r="D55" s="121" t="s">
        <v>88</v>
      </c>
      <c r="E55" s="122">
        <v>13832.21</v>
      </c>
      <c r="F55" s="194"/>
      <c r="G55" s="123">
        <f t="shared" si="0"/>
        <v>26739914.14769987</v>
      </c>
    </row>
    <row r="56" spans="1:7" s="7" customFormat="1" ht="18" thickTop="1" thickBot="1" x14ac:dyDescent="0.35">
      <c r="A56" s="24"/>
      <c r="B56" s="124">
        <v>45384</v>
      </c>
      <c r="C56" s="125"/>
      <c r="D56" s="121" t="s">
        <v>88</v>
      </c>
      <c r="E56" s="122">
        <v>3588505.6000000001</v>
      </c>
      <c r="F56" s="194"/>
      <c r="G56" s="123">
        <f t="shared" si="0"/>
        <v>30328419.747699872</v>
      </c>
    </row>
    <row r="57" spans="1:7" s="7" customFormat="1" ht="18" thickTop="1" thickBot="1" x14ac:dyDescent="0.35">
      <c r="A57" s="24"/>
      <c r="B57" s="124">
        <v>45384</v>
      </c>
      <c r="C57" s="125"/>
      <c r="D57" s="121" t="s">
        <v>88</v>
      </c>
      <c r="E57" s="122">
        <v>60440</v>
      </c>
      <c r="F57" s="195"/>
      <c r="G57" s="123">
        <f t="shared" si="0"/>
        <v>30388859.747699872</v>
      </c>
    </row>
    <row r="58" spans="1:7" s="7" customFormat="1" ht="18" thickTop="1" thickBot="1" x14ac:dyDescent="0.35">
      <c r="A58" s="24"/>
      <c r="B58" s="124">
        <v>45384</v>
      </c>
      <c r="C58" s="125"/>
      <c r="D58" s="121" t="s">
        <v>88</v>
      </c>
      <c r="E58" s="122">
        <v>142761.39000000001</v>
      </c>
      <c r="F58" s="194"/>
      <c r="G58" s="123">
        <f t="shared" si="0"/>
        <v>30531621.137699872</v>
      </c>
    </row>
    <row r="59" spans="1:7" s="7" customFormat="1" ht="25.5" customHeight="1" thickTop="1" thickBot="1" x14ac:dyDescent="0.35">
      <c r="A59" s="24"/>
      <c r="B59" s="124">
        <v>45384</v>
      </c>
      <c r="C59" s="125"/>
      <c r="D59" s="121" t="s">
        <v>88</v>
      </c>
      <c r="E59" s="122">
        <v>550036.11</v>
      </c>
      <c r="F59" s="194"/>
      <c r="G59" s="123">
        <f t="shared" si="0"/>
        <v>31081657.247699872</v>
      </c>
    </row>
    <row r="60" spans="1:7" s="7" customFormat="1" ht="18" thickTop="1" thickBot="1" x14ac:dyDescent="0.35">
      <c r="A60" s="24"/>
      <c r="B60" s="124">
        <v>45384</v>
      </c>
      <c r="C60" s="125"/>
      <c r="D60" s="121" t="s">
        <v>88</v>
      </c>
      <c r="E60" s="122">
        <v>247292.62</v>
      </c>
      <c r="F60" s="194"/>
      <c r="G60" s="123">
        <f t="shared" si="0"/>
        <v>31328949.867699873</v>
      </c>
    </row>
    <row r="61" spans="1:7" s="7" customFormat="1" ht="24" customHeight="1" thickTop="1" thickBot="1" x14ac:dyDescent="0.35">
      <c r="A61" s="24"/>
      <c r="B61" s="124">
        <v>45384</v>
      </c>
      <c r="C61" s="125"/>
      <c r="D61" s="121" t="s">
        <v>88</v>
      </c>
      <c r="E61" s="122">
        <v>229150.84</v>
      </c>
      <c r="F61" s="194"/>
      <c r="G61" s="123">
        <f t="shared" si="0"/>
        <v>31558100.707699873</v>
      </c>
    </row>
    <row r="62" spans="1:7" s="7" customFormat="1" ht="18" thickTop="1" thickBot="1" x14ac:dyDescent="0.35">
      <c r="A62" s="24"/>
      <c r="B62" s="124">
        <v>45384</v>
      </c>
      <c r="C62" s="125"/>
      <c r="D62" s="121" t="s">
        <v>88</v>
      </c>
      <c r="E62" s="122">
        <v>375667.35</v>
      </c>
      <c r="F62" s="194"/>
      <c r="G62" s="123">
        <f t="shared" si="0"/>
        <v>31933768.057699874</v>
      </c>
    </row>
    <row r="63" spans="1:7" s="7" customFormat="1" ht="19.5" customHeight="1" thickTop="1" thickBot="1" x14ac:dyDescent="0.35">
      <c r="A63" s="24"/>
      <c r="B63" s="124">
        <v>45384</v>
      </c>
      <c r="C63" s="125"/>
      <c r="D63" s="121" t="s">
        <v>88</v>
      </c>
      <c r="E63" s="122">
        <v>1</v>
      </c>
      <c r="F63" s="194"/>
      <c r="G63" s="123">
        <f t="shared" si="0"/>
        <v>31933769.057699874</v>
      </c>
    </row>
    <row r="64" spans="1:7" s="7" customFormat="1" ht="18" thickTop="1" thickBot="1" x14ac:dyDescent="0.35">
      <c r="A64" s="24"/>
      <c r="B64" s="124">
        <v>45384</v>
      </c>
      <c r="C64" s="125"/>
      <c r="D64" s="126" t="s">
        <v>88</v>
      </c>
      <c r="E64" s="122">
        <v>509924.58</v>
      </c>
      <c r="F64" s="196"/>
      <c r="G64" s="123">
        <f t="shared" si="0"/>
        <v>32443693.637699872</v>
      </c>
    </row>
    <row r="65" spans="1:7" s="7" customFormat="1" ht="18" thickTop="1" thickBot="1" x14ac:dyDescent="0.35">
      <c r="A65" s="24"/>
      <c r="B65" s="124">
        <v>45384</v>
      </c>
      <c r="C65" s="125"/>
      <c r="D65" s="121" t="s">
        <v>88</v>
      </c>
      <c r="E65" s="122">
        <v>352939.28</v>
      </c>
      <c r="F65" s="194"/>
      <c r="G65" s="123">
        <f t="shared" si="0"/>
        <v>32796632.917699873</v>
      </c>
    </row>
    <row r="66" spans="1:7" s="7" customFormat="1" ht="18" thickTop="1" thickBot="1" x14ac:dyDescent="0.35">
      <c r="A66" s="24"/>
      <c r="B66" s="124">
        <v>45384</v>
      </c>
      <c r="C66" s="125"/>
      <c r="D66" s="121" t="s">
        <v>88</v>
      </c>
      <c r="E66" s="122">
        <v>1192362.06</v>
      </c>
      <c r="F66" s="194"/>
      <c r="G66" s="123">
        <f t="shared" si="0"/>
        <v>33988994.977699876</v>
      </c>
    </row>
    <row r="67" spans="1:7" s="7" customFormat="1" ht="18" thickTop="1" thickBot="1" x14ac:dyDescent="0.35">
      <c r="A67" s="24"/>
      <c r="B67" s="124">
        <v>45384</v>
      </c>
      <c r="C67" s="125"/>
      <c r="D67" s="121" t="s">
        <v>88</v>
      </c>
      <c r="E67" s="122">
        <v>3764617.64</v>
      </c>
      <c r="F67" s="194"/>
      <c r="G67" s="123">
        <f t="shared" si="0"/>
        <v>37753612.617699876</v>
      </c>
    </row>
    <row r="68" spans="1:7" s="7" customFormat="1" ht="21" customHeight="1" thickTop="1" thickBot="1" x14ac:dyDescent="0.35">
      <c r="A68" s="24"/>
      <c r="B68" s="124">
        <v>45384</v>
      </c>
      <c r="C68" s="125"/>
      <c r="D68" s="121" t="s">
        <v>88</v>
      </c>
      <c r="E68" s="122">
        <v>6095339.9000000004</v>
      </c>
      <c r="F68" s="194"/>
      <c r="G68" s="123">
        <f t="shared" si="0"/>
        <v>43848952.517699875</v>
      </c>
    </row>
    <row r="69" spans="1:7" s="7" customFormat="1" ht="18" thickTop="1" thickBot="1" x14ac:dyDescent="0.35">
      <c r="A69" s="24"/>
      <c r="B69" s="124">
        <v>45384</v>
      </c>
      <c r="C69" s="125"/>
      <c r="D69" s="121" t="s">
        <v>88</v>
      </c>
      <c r="E69" s="122">
        <v>3626901.5</v>
      </c>
      <c r="F69" s="194"/>
      <c r="G69" s="123">
        <f t="shared" si="0"/>
        <v>47475854.017699875</v>
      </c>
    </row>
    <row r="70" spans="1:7" s="7" customFormat="1" ht="18" thickTop="1" thickBot="1" x14ac:dyDescent="0.35">
      <c r="A70" s="24"/>
      <c r="B70" s="124">
        <v>45384</v>
      </c>
      <c r="C70" s="125"/>
      <c r="D70" s="121" t="s">
        <v>88</v>
      </c>
      <c r="E70" s="122">
        <v>9580669.0399999991</v>
      </c>
      <c r="F70" s="194"/>
      <c r="G70" s="123">
        <f t="shared" si="0"/>
        <v>57056523.057699874</v>
      </c>
    </row>
    <row r="71" spans="1:7" s="7" customFormat="1" ht="18" thickTop="1" thickBot="1" x14ac:dyDescent="0.35">
      <c r="A71" s="24"/>
      <c r="B71" s="124">
        <v>45384</v>
      </c>
      <c r="C71" s="125"/>
      <c r="D71" s="121" t="s">
        <v>88</v>
      </c>
      <c r="E71" s="122">
        <v>4817567.4000000004</v>
      </c>
      <c r="F71" s="194"/>
      <c r="G71" s="123">
        <f t="shared" si="0"/>
        <v>61874090.457699873</v>
      </c>
    </row>
    <row r="72" spans="1:7" s="7" customFormat="1" ht="18" thickTop="1" thickBot="1" x14ac:dyDescent="0.35">
      <c r="A72" s="24"/>
      <c r="B72" s="124">
        <v>45384</v>
      </c>
      <c r="C72" s="125"/>
      <c r="D72" s="121" t="s">
        <v>88</v>
      </c>
      <c r="E72" s="127">
        <v>1781837.9</v>
      </c>
      <c r="F72" s="194"/>
      <c r="G72" s="123">
        <f t="shared" si="0"/>
        <v>63655928.357699871</v>
      </c>
    </row>
    <row r="73" spans="1:7" s="7" customFormat="1" ht="18" thickTop="1" thickBot="1" x14ac:dyDescent="0.35">
      <c r="A73" s="24"/>
      <c r="B73" s="124">
        <v>45384</v>
      </c>
      <c r="C73" s="125"/>
      <c r="D73" s="121" t="s">
        <v>88</v>
      </c>
      <c r="E73" s="127">
        <v>1617864.7</v>
      </c>
      <c r="F73" s="194"/>
      <c r="G73" s="123">
        <f t="shared" si="0"/>
        <v>65273793.057699874</v>
      </c>
    </row>
    <row r="74" spans="1:7" s="7" customFormat="1" ht="18" thickTop="1" thickBot="1" x14ac:dyDescent="0.35">
      <c r="A74" s="24"/>
      <c r="B74" s="124">
        <v>45384</v>
      </c>
      <c r="C74" s="125"/>
      <c r="D74" s="121" t="s">
        <v>88</v>
      </c>
      <c r="E74" s="127">
        <v>2442752.2200000002</v>
      </c>
      <c r="F74" s="197"/>
      <c r="G74" s="123">
        <f t="shared" si="0"/>
        <v>67716545.277699873</v>
      </c>
    </row>
    <row r="75" spans="1:7" s="7" customFormat="1" ht="18" thickTop="1" thickBot="1" x14ac:dyDescent="0.35">
      <c r="A75" s="24"/>
      <c r="B75" s="124">
        <v>45384</v>
      </c>
      <c r="C75" s="125"/>
      <c r="D75" s="121" t="s">
        <v>88</v>
      </c>
      <c r="E75" s="127">
        <v>6326670.71</v>
      </c>
      <c r="F75" s="197"/>
      <c r="G75" s="123">
        <f t="shared" si="0"/>
        <v>74043215.987699866</v>
      </c>
    </row>
    <row r="76" spans="1:7" s="7" customFormat="1" ht="18" thickTop="1" thickBot="1" x14ac:dyDescent="0.35">
      <c r="A76" s="24"/>
      <c r="B76" s="124">
        <v>45384</v>
      </c>
      <c r="C76" s="125"/>
      <c r="D76" s="126" t="s">
        <v>88</v>
      </c>
      <c r="E76" s="122">
        <v>1773811.6</v>
      </c>
      <c r="F76" s="194"/>
      <c r="G76" s="123">
        <f t="shared" si="0"/>
        <v>75817027.58769986</v>
      </c>
    </row>
    <row r="77" spans="1:7" s="7" customFormat="1" ht="18" customHeight="1" thickTop="1" thickBot="1" x14ac:dyDescent="0.35">
      <c r="A77" s="24"/>
      <c r="B77" s="124">
        <v>45384</v>
      </c>
      <c r="C77" s="125"/>
      <c r="D77" s="121" t="s">
        <v>88</v>
      </c>
      <c r="E77" s="122">
        <v>3917617.79</v>
      </c>
      <c r="F77" s="194"/>
      <c r="G77" s="123">
        <f t="shared" si="0"/>
        <v>79734645.377699867</v>
      </c>
    </row>
    <row r="78" spans="1:7" s="7" customFormat="1" ht="18" customHeight="1" thickTop="1" thickBot="1" x14ac:dyDescent="0.35">
      <c r="A78" s="24"/>
      <c r="B78" s="124">
        <v>45384</v>
      </c>
      <c r="C78" s="125"/>
      <c r="D78" s="121" t="s">
        <v>88</v>
      </c>
      <c r="E78" s="122">
        <v>342577</v>
      </c>
      <c r="F78" s="194"/>
      <c r="G78" s="123">
        <f t="shared" si="0"/>
        <v>80077222.377699867</v>
      </c>
    </row>
    <row r="79" spans="1:7" s="113" customFormat="1" ht="18" thickTop="1" thickBot="1" x14ac:dyDescent="0.35">
      <c r="A79" s="112"/>
      <c r="B79" s="124">
        <v>45384</v>
      </c>
      <c r="C79" s="125"/>
      <c r="D79" s="121" t="s">
        <v>56</v>
      </c>
      <c r="E79" s="122">
        <v>102347.4</v>
      </c>
      <c r="F79" s="194"/>
      <c r="G79" s="123">
        <f t="shared" si="0"/>
        <v>80179569.777699873</v>
      </c>
    </row>
    <row r="80" spans="1:7" s="7" customFormat="1" ht="18" thickTop="1" thickBot="1" x14ac:dyDescent="0.35">
      <c r="A80" s="24"/>
      <c r="B80" s="124">
        <v>45384</v>
      </c>
      <c r="C80" s="125"/>
      <c r="D80" s="121" t="s">
        <v>22</v>
      </c>
      <c r="E80" s="122"/>
      <c r="F80" s="194">
        <v>424629.6</v>
      </c>
      <c r="G80" s="123">
        <f t="shared" si="0"/>
        <v>79754940.177699879</v>
      </c>
    </row>
    <row r="81" spans="1:8" s="7" customFormat="1" ht="18" thickTop="1" thickBot="1" x14ac:dyDescent="0.35">
      <c r="A81" s="24"/>
      <c r="B81" s="124">
        <v>45385</v>
      </c>
      <c r="C81" s="125"/>
      <c r="D81" s="121" t="s">
        <v>39</v>
      </c>
      <c r="E81" s="122">
        <v>54610</v>
      </c>
      <c r="F81" s="194"/>
      <c r="G81" s="123">
        <f t="shared" si="0"/>
        <v>79809550.177699879</v>
      </c>
    </row>
    <row r="82" spans="1:8" s="7" customFormat="1" ht="18" thickTop="1" thickBot="1" x14ac:dyDescent="0.35">
      <c r="A82" s="24"/>
      <c r="B82" s="124">
        <v>45385</v>
      </c>
      <c r="C82" s="125"/>
      <c r="D82" s="121" t="s">
        <v>39</v>
      </c>
      <c r="E82" s="122">
        <v>24925</v>
      </c>
      <c r="F82" s="194"/>
      <c r="G82" s="123">
        <f t="shared" si="0"/>
        <v>79834475.177699879</v>
      </c>
    </row>
    <row r="83" spans="1:8" s="7" customFormat="1" ht="18.75" customHeight="1" thickTop="1" thickBot="1" x14ac:dyDescent="0.35">
      <c r="A83" s="24"/>
      <c r="B83" s="124">
        <v>45385</v>
      </c>
      <c r="C83" s="125"/>
      <c r="D83" s="121" t="s">
        <v>39</v>
      </c>
      <c r="E83" s="122">
        <v>6040</v>
      </c>
      <c r="F83" s="194"/>
      <c r="G83" s="123">
        <f t="shared" ref="G83:G146" si="1">G82+E83-F83</f>
        <v>79840515.177699879</v>
      </c>
    </row>
    <row r="84" spans="1:8" s="7" customFormat="1" ht="28.5" customHeight="1" thickTop="1" thickBot="1" x14ac:dyDescent="0.35">
      <c r="A84" s="24"/>
      <c r="B84" s="124">
        <v>45385</v>
      </c>
      <c r="C84" s="125"/>
      <c r="D84" s="205" t="s">
        <v>39</v>
      </c>
      <c r="E84" s="122">
        <v>4415</v>
      </c>
      <c r="F84" s="194"/>
      <c r="G84" s="123">
        <f t="shared" si="1"/>
        <v>79844930.177699879</v>
      </c>
    </row>
    <row r="85" spans="1:8" s="7" customFormat="1" ht="24.75" customHeight="1" thickTop="1" thickBot="1" x14ac:dyDescent="0.35">
      <c r="A85" s="24"/>
      <c r="B85" s="124">
        <v>45385</v>
      </c>
      <c r="C85" s="125"/>
      <c r="D85" s="140" t="s">
        <v>39</v>
      </c>
      <c r="E85" s="122">
        <v>35400</v>
      </c>
      <c r="F85" s="194"/>
      <c r="G85" s="123">
        <f t="shared" si="1"/>
        <v>79880330.177699879</v>
      </c>
    </row>
    <row r="86" spans="1:8" s="7" customFormat="1" ht="25.5" customHeight="1" thickTop="1" thickBot="1" x14ac:dyDescent="0.35">
      <c r="A86" s="24"/>
      <c r="B86" s="124">
        <v>45385</v>
      </c>
      <c r="C86" s="125"/>
      <c r="D86" s="121" t="s">
        <v>39</v>
      </c>
      <c r="E86" s="122">
        <v>6159</v>
      </c>
      <c r="F86" s="194"/>
      <c r="G86" s="123">
        <f t="shared" si="1"/>
        <v>79886489.177699879</v>
      </c>
    </row>
    <row r="87" spans="1:8" s="7" customFormat="1" ht="18" thickTop="1" thickBot="1" x14ac:dyDescent="0.35">
      <c r="A87" s="24"/>
      <c r="B87" s="124">
        <v>45385</v>
      </c>
      <c r="C87" s="125"/>
      <c r="D87" s="121" t="s">
        <v>39</v>
      </c>
      <c r="E87" s="122">
        <v>8850</v>
      </c>
      <c r="F87" s="194"/>
      <c r="G87" s="123">
        <f t="shared" si="1"/>
        <v>79895339.177699879</v>
      </c>
    </row>
    <row r="88" spans="1:8" s="7" customFormat="1" ht="18" thickTop="1" thickBot="1" x14ac:dyDescent="0.35">
      <c r="A88" s="24"/>
      <c r="B88" s="124">
        <v>45385</v>
      </c>
      <c r="C88" s="125"/>
      <c r="D88" s="121" t="s">
        <v>28</v>
      </c>
      <c r="E88" s="122">
        <v>74055.39</v>
      </c>
      <c r="F88" s="194">
        <v>1911.64</v>
      </c>
      <c r="G88" s="123">
        <f t="shared" si="1"/>
        <v>79967482.927699879</v>
      </c>
    </row>
    <row r="89" spans="1:8" s="7" customFormat="1" ht="33.6" thickTop="1" thickBot="1" x14ac:dyDescent="0.35">
      <c r="A89" s="24"/>
      <c r="B89" s="124">
        <v>45385</v>
      </c>
      <c r="C89" s="125"/>
      <c r="D89" s="121" t="s">
        <v>49</v>
      </c>
      <c r="E89" s="122">
        <v>83090</v>
      </c>
      <c r="F89" s="194"/>
      <c r="G89" s="123">
        <f t="shared" si="1"/>
        <v>80050572.927699879</v>
      </c>
    </row>
    <row r="90" spans="1:8" s="7" customFormat="1" ht="18" thickTop="1" thickBot="1" x14ac:dyDescent="0.35">
      <c r="A90" s="24"/>
      <c r="B90" s="124">
        <v>45385</v>
      </c>
      <c r="C90" s="125"/>
      <c r="D90" s="126" t="s">
        <v>22</v>
      </c>
      <c r="E90" s="122"/>
      <c r="F90" s="194">
        <v>18959536.73</v>
      </c>
      <c r="G90" s="123">
        <f t="shared" si="1"/>
        <v>61091036.197699875</v>
      </c>
    </row>
    <row r="91" spans="1:8" s="7" customFormat="1" ht="18" thickTop="1" thickBot="1" x14ac:dyDescent="0.35">
      <c r="A91" s="24"/>
      <c r="B91" s="124">
        <v>45386</v>
      </c>
      <c r="C91" s="125"/>
      <c r="D91" s="121" t="s">
        <v>39</v>
      </c>
      <c r="E91" s="122">
        <v>21865</v>
      </c>
      <c r="F91" s="194"/>
      <c r="G91" s="123">
        <f t="shared" si="1"/>
        <v>61112901.197699875</v>
      </c>
    </row>
    <row r="92" spans="1:8" s="7" customFormat="1" ht="18" thickTop="1" thickBot="1" x14ac:dyDescent="0.35">
      <c r="A92" s="24"/>
      <c r="B92" s="124">
        <v>45386</v>
      </c>
      <c r="C92" s="125"/>
      <c r="D92" s="121" t="s">
        <v>39</v>
      </c>
      <c r="E92" s="122">
        <v>52366</v>
      </c>
      <c r="F92" s="194"/>
      <c r="G92" s="123">
        <f t="shared" si="1"/>
        <v>61165267.197699875</v>
      </c>
    </row>
    <row r="93" spans="1:8" s="7" customFormat="1" ht="18" thickTop="1" thickBot="1" x14ac:dyDescent="0.35">
      <c r="A93" s="24"/>
      <c r="B93" s="124">
        <v>45386</v>
      </c>
      <c r="C93" s="125"/>
      <c r="D93" s="121" t="s">
        <v>39</v>
      </c>
      <c r="E93" s="122">
        <v>8520</v>
      </c>
      <c r="F93" s="194"/>
      <c r="G93" s="123">
        <f t="shared" si="1"/>
        <v>61173787.197699875</v>
      </c>
    </row>
    <row r="94" spans="1:8" s="7" customFormat="1" ht="18" thickTop="1" thickBot="1" x14ac:dyDescent="0.35">
      <c r="A94" s="24"/>
      <c r="B94" s="124">
        <v>45386</v>
      </c>
      <c r="C94" s="125"/>
      <c r="D94" s="121" t="s">
        <v>39</v>
      </c>
      <c r="E94" s="122">
        <v>600</v>
      </c>
      <c r="F94" s="194"/>
      <c r="G94" s="123">
        <f t="shared" si="1"/>
        <v>61174387.197699875</v>
      </c>
    </row>
    <row r="95" spans="1:8" s="7" customFormat="1" ht="18" thickTop="1" thickBot="1" x14ac:dyDescent="0.35">
      <c r="A95" s="24"/>
      <c r="B95" s="124">
        <v>45386</v>
      </c>
      <c r="C95" s="125"/>
      <c r="D95" s="121" t="s">
        <v>39</v>
      </c>
      <c r="E95" s="122">
        <v>5620</v>
      </c>
      <c r="F95" s="194"/>
      <c r="G95" s="123">
        <f t="shared" si="1"/>
        <v>61180007.197699875</v>
      </c>
      <c r="H95" s="111"/>
    </row>
    <row r="96" spans="1:8" s="7" customFormat="1" ht="18" thickTop="1" thickBot="1" x14ac:dyDescent="0.35">
      <c r="A96" s="24"/>
      <c r="B96" s="124">
        <v>45386</v>
      </c>
      <c r="C96" s="125"/>
      <c r="D96" s="121" t="s">
        <v>39</v>
      </c>
      <c r="E96" s="122">
        <v>116900</v>
      </c>
      <c r="F96" s="194"/>
      <c r="G96" s="123">
        <f t="shared" si="1"/>
        <v>61296907.197699875</v>
      </c>
    </row>
    <row r="97" spans="1:7" s="7" customFormat="1" ht="18" thickTop="1" thickBot="1" x14ac:dyDescent="0.35">
      <c r="A97" s="24"/>
      <c r="B97" s="124">
        <v>45386</v>
      </c>
      <c r="C97" s="125"/>
      <c r="D97" s="121" t="s">
        <v>28</v>
      </c>
      <c r="E97" s="122">
        <v>91664.17</v>
      </c>
      <c r="F97" s="194">
        <v>2363.2199999999998</v>
      </c>
      <c r="G97" s="123">
        <f t="shared" si="1"/>
        <v>61386208.147699878</v>
      </c>
    </row>
    <row r="98" spans="1:7" s="7" customFormat="1" ht="18" thickTop="1" thickBot="1" x14ac:dyDescent="0.35">
      <c r="A98" s="24"/>
      <c r="B98" s="124">
        <v>45386</v>
      </c>
      <c r="C98" s="125"/>
      <c r="D98" s="121" t="s">
        <v>56</v>
      </c>
      <c r="E98" s="122">
        <v>31261.64</v>
      </c>
      <c r="F98" s="194"/>
      <c r="G98" s="123">
        <f t="shared" si="1"/>
        <v>61417469.787699878</v>
      </c>
    </row>
    <row r="99" spans="1:7" s="7" customFormat="1" ht="18" thickTop="1" thickBot="1" x14ac:dyDescent="0.35">
      <c r="A99" s="24"/>
      <c r="B99" s="124">
        <v>45386</v>
      </c>
      <c r="C99" s="125"/>
      <c r="D99" s="121" t="s">
        <v>90</v>
      </c>
      <c r="E99" s="122">
        <v>8730</v>
      </c>
      <c r="F99" s="194"/>
      <c r="G99" s="123">
        <f t="shared" si="1"/>
        <v>61426199.787699878</v>
      </c>
    </row>
    <row r="100" spans="1:7" s="7" customFormat="1" ht="66" thickTop="1" thickBot="1" x14ac:dyDescent="0.35">
      <c r="A100" s="24"/>
      <c r="B100" s="124">
        <v>45386</v>
      </c>
      <c r="C100" s="125"/>
      <c r="D100" s="121" t="s">
        <v>91</v>
      </c>
      <c r="E100" s="122">
        <v>20000</v>
      </c>
      <c r="F100" s="194"/>
      <c r="G100" s="123">
        <f t="shared" si="1"/>
        <v>61446199.787699878</v>
      </c>
    </row>
    <row r="101" spans="1:7" s="7" customFormat="1" ht="27" customHeight="1" thickTop="1" thickBot="1" x14ac:dyDescent="0.35">
      <c r="A101" s="24"/>
      <c r="B101" s="124">
        <v>45386</v>
      </c>
      <c r="C101" s="125"/>
      <c r="D101" s="121" t="s">
        <v>22</v>
      </c>
      <c r="E101" s="122"/>
      <c r="F101" s="194">
        <v>6409121.2699999996</v>
      </c>
      <c r="G101" s="123">
        <f t="shared" si="1"/>
        <v>55037078.517699882</v>
      </c>
    </row>
    <row r="102" spans="1:7" s="7" customFormat="1" ht="18" thickTop="1" thickBot="1" x14ac:dyDescent="0.35">
      <c r="A102" s="24"/>
      <c r="B102" s="124">
        <v>45387</v>
      </c>
      <c r="C102" s="125"/>
      <c r="D102" s="121" t="s">
        <v>39</v>
      </c>
      <c r="E102" s="122">
        <v>27720</v>
      </c>
      <c r="F102" s="195"/>
      <c r="G102" s="123">
        <f t="shared" si="1"/>
        <v>55064798.517699882</v>
      </c>
    </row>
    <row r="103" spans="1:7" s="7" customFormat="1" ht="18" thickTop="1" thickBot="1" x14ac:dyDescent="0.35">
      <c r="A103" s="24"/>
      <c r="B103" s="124">
        <v>45387</v>
      </c>
      <c r="C103" s="125"/>
      <c r="D103" s="126" t="s">
        <v>39</v>
      </c>
      <c r="E103" s="122">
        <v>32900</v>
      </c>
      <c r="F103" s="194"/>
      <c r="G103" s="123">
        <f t="shared" si="1"/>
        <v>55097698.517699882</v>
      </c>
    </row>
    <row r="104" spans="1:7" s="7" customFormat="1" ht="18" thickTop="1" thickBot="1" x14ac:dyDescent="0.35">
      <c r="A104" s="24"/>
      <c r="B104" s="124">
        <v>45387</v>
      </c>
      <c r="C104" s="125"/>
      <c r="D104" s="121" t="s">
        <v>39</v>
      </c>
      <c r="E104" s="122">
        <v>31230</v>
      </c>
      <c r="F104" s="194"/>
      <c r="G104" s="123">
        <f t="shared" si="1"/>
        <v>55128928.517699882</v>
      </c>
    </row>
    <row r="105" spans="1:7" s="7" customFormat="1" ht="18" thickTop="1" thickBot="1" x14ac:dyDescent="0.35">
      <c r="A105" s="24"/>
      <c r="B105" s="124">
        <v>45387</v>
      </c>
      <c r="C105" s="125"/>
      <c r="D105" s="121" t="s">
        <v>39</v>
      </c>
      <c r="E105" s="122">
        <v>12385</v>
      </c>
      <c r="F105" s="194"/>
      <c r="G105" s="123">
        <f t="shared" si="1"/>
        <v>55141313.517699882</v>
      </c>
    </row>
    <row r="106" spans="1:7" s="7" customFormat="1" ht="27" customHeight="1" thickTop="1" thickBot="1" x14ac:dyDescent="0.35">
      <c r="A106" s="24"/>
      <c r="B106" s="124">
        <v>45387</v>
      </c>
      <c r="C106" s="125"/>
      <c r="D106" s="121" t="s">
        <v>39</v>
      </c>
      <c r="E106" s="122">
        <v>2220</v>
      </c>
      <c r="F106" s="194"/>
      <c r="G106" s="123">
        <f t="shared" si="1"/>
        <v>55143533.517699882</v>
      </c>
    </row>
    <row r="107" spans="1:7" s="7" customFormat="1" ht="18" thickTop="1" thickBot="1" x14ac:dyDescent="0.35">
      <c r="A107" s="24"/>
      <c r="B107" s="124">
        <v>45387</v>
      </c>
      <c r="C107" s="125"/>
      <c r="D107" s="121" t="s">
        <v>39</v>
      </c>
      <c r="E107" s="122">
        <v>7412</v>
      </c>
      <c r="F107" s="194"/>
      <c r="G107" s="123">
        <f t="shared" si="1"/>
        <v>55150945.517699882</v>
      </c>
    </row>
    <row r="108" spans="1:7" s="7" customFormat="1" ht="18" thickTop="1" thickBot="1" x14ac:dyDescent="0.35">
      <c r="A108" s="24"/>
      <c r="B108" s="124">
        <v>45387</v>
      </c>
      <c r="C108" s="125"/>
      <c r="D108" s="121" t="s">
        <v>39</v>
      </c>
      <c r="E108" s="122">
        <v>8650</v>
      </c>
      <c r="F108" s="194"/>
      <c r="G108" s="123">
        <f t="shared" si="1"/>
        <v>55159595.517699882</v>
      </c>
    </row>
    <row r="109" spans="1:7" s="7" customFormat="1" ht="18" thickTop="1" thickBot="1" x14ac:dyDescent="0.35">
      <c r="A109" s="24"/>
      <c r="B109" s="124">
        <v>45387</v>
      </c>
      <c r="C109" s="125"/>
      <c r="D109" s="121" t="s">
        <v>39</v>
      </c>
      <c r="E109" s="122">
        <v>1860</v>
      </c>
      <c r="F109" s="194"/>
      <c r="G109" s="123">
        <f t="shared" si="1"/>
        <v>55161455.517699882</v>
      </c>
    </row>
    <row r="110" spans="1:7" s="7" customFormat="1" ht="20.25" customHeight="1" thickTop="1" thickBot="1" x14ac:dyDescent="0.35">
      <c r="A110" s="24"/>
      <c r="B110" s="128">
        <v>45387</v>
      </c>
      <c r="C110" s="129"/>
      <c r="D110" s="121" t="s">
        <v>28</v>
      </c>
      <c r="E110" s="122">
        <v>63706.720000000001</v>
      </c>
      <c r="F110" s="194">
        <v>1708.13</v>
      </c>
      <c r="G110" s="123">
        <f t="shared" si="1"/>
        <v>55223454.107699879</v>
      </c>
    </row>
    <row r="111" spans="1:7" s="7" customFormat="1" ht="18" thickTop="1" thickBot="1" x14ac:dyDescent="0.35">
      <c r="A111" s="24"/>
      <c r="B111" s="124">
        <v>45387</v>
      </c>
      <c r="C111" s="125"/>
      <c r="D111" s="121" t="s">
        <v>92</v>
      </c>
      <c r="E111" s="122">
        <v>378907.76</v>
      </c>
      <c r="F111" s="194"/>
      <c r="G111" s="123">
        <f t="shared" si="1"/>
        <v>55602361.867699876</v>
      </c>
    </row>
    <row r="112" spans="1:7" s="7" customFormat="1" ht="18" thickTop="1" thickBot="1" x14ac:dyDescent="0.35">
      <c r="A112" s="24"/>
      <c r="B112" s="124">
        <v>45387</v>
      </c>
      <c r="C112" s="125"/>
      <c r="D112" s="121" t="s">
        <v>22</v>
      </c>
      <c r="E112" s="122"/>
      <c r="F112" s="194">
        <v>5430876.8700000001</v>
      </c>
      <c r="G112" s="123">
        <f t="shared" si="1"/>
        <v>50171484.997699879</v>
      </c>
    </row>
    <row r="113" spans="1:7" s="7" customFormat="1" ht="17.25" customHeight="1" thickTop="1" thickBot="1" x14ac:dyDescent="0.35">
      <c r="A113" s="24"/>
      <c r="B113" s="124">
        <v>45388</v>
      </c>
      <c r="C113" s="125"/>
      <c r="D113" s="121" t="s">
        <v>28</v>
      </c>
      <c r="E113" s="122">
        <v>50500</v>
      </c>
      <c r="F113" s="194">
        <v>1311.56</v>
      </c>
      <c r="G113" s="123">
        <f t="shared" si="1"/>
        <v>50220673.437699877</v>
      </c>
    </row>
    <row r="114" spans="1:7" s="7" customFormat="1" ht="18" thickTop="1" thickBot="1" x14ac:dyDescent="0.35">
      <c r="A114" s="24"/>
      <c r="B114" s="124">
        <v>45389</v>
      </c>
      <c r="C114" s="125"/>
      <c r="D114" s="121" t="s">
        <v>39</v>
      </c>
      <c r="E114" s="122">
        <v>13000</v>
      </c>
      <c r="F114" s="194"/>
      <c r="G114" s="123">
        <f t="shared" si="1"/>
        <v>50233673.437699877</v>
      </c>
    </row>
    <row r="115" spans="1:7" s="7" customFormat="1" ht="19.5" customHeight="1" thickTop="1" thickBot="1" x14ac:dyDescent="0.35">
      <c r="A115" s="24"/>
      <c r="B115" s="124">
        <v>45389</v>
      </c>
      <c r="C115" s="125"/>
      <c r="D115" s="121" t="s">
        <v>28</v>
      </c>
      <c r="E115" s="122">
        <v>5500</v>
      </c>
      <c r="F115" s="194">
        <v>149.6</v>
      </c>
      <c r="G115" s="123">
        <f t="shared" si="1"/>
        <v>50239023.837699875</v>
      </c>
    </row>
    <row r="116" spans="1:7" s="7" customFormat="1" ht="24" customHeight="1" thickTop="1" thickBot="1" x14ac:dyDescent="0.35">
      <c r="A116" s="24"/>
      <c r="B116" s="128">
        <v>45390</v>
      </c>
      <c r="C116" s="129"/>
      <c r="D116" s="121" t="s">
        <v>39</v>
      </c>
      <c r="E116" s="122">
        <v>21955</v>
      </c>
      <c r="F116" s="194"/>
      <c r="G116" s="123">
        <f t="shared" si="1"/>
        <v>50260978.837699875</v>
      </c>
    </row>
    <row r="117" spans="1:7" s="7" customFormat="1" ht="18" thickTop="1" thickBot="1" x14ac:dyDescent="0.35">
      <c r="A117" s="24"/>
      <c r="B117" s="124">
        <v>45390</v>
      </c>
      <c r="C117" s="125"/>
      <c r="D117" s="121" t="s">
        <v>39</v>
      </c>
      <c r="E117" s="122">
        <v>38625</v>
      </c>
      <c r="F117" s="194"/>
      <c r="G117" s="123">
        <f t="shared" si="1"/>
        <v>50299603.837699875</v>
      </c>
    </row>
    <row r="118" spans="1:7" s="7" customFormat="1" ht="18" thickTop="1" thickBot="1" x14ac:dyDescent="0.35">
      <c r="A118" s="24"/>
      <c r="B118" s="124">
        <v>45390</v>
      </c>
      <c r="C118" s="125"/>
      <c r="D118" s="121" t="s">
        <v>39</v>
      </c>
      <c r="E118" s="122">
        <v>3000</v>
      </c>
      <c r="F118" s="162"/>
      <c r="G118" s="123">
        <f t="shared" si="1"/>
        <v>50302603.837699875</v>
      </c>
    </row>
    <row r="119" spans="1:7" s="7" customFormat="1" ht="18" thickTop="1" thickBot="1" x14ac:dyDescent="0.35">
      <c r="A119" s="24"/>
      <c r="B119" s="124">
        <v>45390</v>
      </c>
      <c r="C119" s="125"/>
      <c r="D119" s="121" t="s">
        <v>39</v>
      </c>
      <c r="E119" s="122">
        <v>15525</v>
      </c>
      <c r="F119" s="194"/>
      <c r="G119" s="123">
        <f t="shared" si="1"/>
        <v>50318128.837699875</v>
      </c>
    </row>
    <row r="120" spans="1:7" s="7" customFormat="1" ht="18" thickTop="1" thickBot="1" x14ac:dyDescent="0.35">
      <c r="A120" s="24"/>
      <c r="B120" s="124">
        <v>45390</v>
      </c>
      <c r="C120" s="125"/>
      <c r="D120" s="121" t="s">
        <v>39</v>
      </c>
      <c r="E120" s="122">
        <v>3465</v>
      </c>
      <c r="F120" s="194"/>
      <c r="G120" s="123">
        <f t="shared" si="1"/>
        <v>50321593.837699875</v>
      </c>
    </row>
    <row r="121" spans="1:7" s="7" customFormat="1" ht="21.75" customHeight="1" thickTop="1" thickBot="1" x14ac:dyDescent="0.35">
      <c r="A121" s="24"/>
      <c r="B121" s="124">
        <v>45390</v>
      </c>
      <c r="C121" s="125"/>
      <c r="D121" s="126" t="s">
        <v>39</v>
      </c>
      <c r="E121" s="122">
        <v>126180</v>
      </c>
      <c r="F121" s="194"/>
      <c r="G121" s="123">
        <f t="shared" si="1"/>
        <v>50447773.837699875</v>
      </c>
    </row>
    <row r="122" spans="1:7" s="7" customFormat="1" ht="18" thickTop="1" thickBot="1" x14ac:dyDescent="0.35">
      <c r="A122" s="24"/>
      <c r="B122" s="124">
        <v>45390</v>
      </c>
      <c r="C122" s="125"/>
      <c r="D122" s="121" t="s">
        <v>39</v>
      </c>
      <c r="E122" s="122">
        <v>3975</v>
      </c>
      <c r="F122" s="194"/>
      <c r="G122" s="123">
        <f t="shared" si="1"/>
        <v>50451748.837699875</v>
      </c>
    </row>
    <row r="123" spans="1:7" s="7" customFormat="1" ht="18" thickTop="1" thickBot="1" x14ac:dyDescent="0.35">
      <c r="A123" s="24"/>
      <c r="B123" s="124">
        <v>45390</v>
      </c>
      <c r="C123" s="125"/>
      <c r="D123" s="121" t="s">
        <v>28</v>
      </c>
      <c r="E123" s="122">
        <v>136335.49</v>
      </c>
      <c r="F123" s="194">
        <v>3601.7</v>
      </c>
      <c r="G123" s="123">
        <f t="shared" si="1"/>
        <v>50584482.627699874</v>
      </c>
    </row>
    <row r="124" spans="1:7" s="7" customFormat="1" ht="33.6" thickTop="1" thickBot="1" x14ac:dyDescent="0.35">
      <c r="A124" s="24"/>
      <c r="B124" s="124">
        <v>45390</v>
      </c>
      <c r="C124" s="125"/>
      <c r="D124" s="121" t="s">
        <v>49</v>
      </c>
      <c r="E124" s="122">
        <v>106830</v>
      </c>
      <c r="F124" s="194"/>
      <c r="G124" s="123">
        <f t="shared" si="1"/>
        <v>50691312.627699874</v>
      </c>
    </row>
    <row r="125" spans="1:7" s="7" customFormat="1" ht="33.6" thickTop="1" thickBot="1" x14ac:dyDescent="0.35">
      <c r="A125" s="24"/>
      <c r="B125" s="124">
        <v>45390</v>
      </c>
      <c r="C125" s="125"/>
      <c r="D125" s="121" t="s">
        <v>93</v>
      </c>
      <c r="E125" s="122">
        <v>2000</v>
      </c>
      <c r="F125" s="194"/>
      <c r="G125" s="123">
        <f t="shared" si="1"/>
        <v>50693312.627699874</v>
      </c>
    </row>
    <row r="126" spans="1:7" s="7" customFormat="1" ht="18" thickTop="1" thickBot="1" x14ac:dyDescent="0.35">
      <c r="A126" s="24"/>
      <c r="B126" s="124">
        <v>45390</v>
      </c>
      <c r="C126" s="125"/>
      <c r="D126" s="121" t="s">
        <v>22</v>
      </c>
      <c r="E126" s="122"/>
      <c r="F126" s="194">
        <v>28549371.040000003</v>
      </c>
      <c r="G126" s="123">
        <f t="shared" si="1"/>
        <v>22143941.587699872</v>
      </c>
    </row>
    <row r="127" spans="1:7" s="7" customFormat="1" ht="18" thickTop="1" thickBot="1" x14ac:dyDescent="0.35">
      <c r="A127" s="24"/>
      <c r="B127" s="124">
        <v>45391</v>
      </c>
      <c r="C127" s="125"/>
      <c r="D127" s="121" t="s">
        <v>39</v>
      </c>
      <c r="E127" s="122">
        <v>49835</v>
      </c>
      <c r="F127" s="195"/>
      <c r="G127" s="123">
        <f t="shared" si="1"/>
        <v>22193776.587699872</v>
      </c>
    </row>
    <row r="128" spans="1:7" s="7" customFormat="1" ht="18" thickTop="1" thickBot="1" x14ac:dyDescent="0.35">
      <c r="A128" s="24"/>
      <c r="B128" s="124">
        <v>45391</v>
      </c>
      <c r="C128" s="125"/>
      <c r="D128" s="121" t="s">
        <v>39</v>
      </c>
      <c r="E128" s="122">
        <v>335</v>
      </c>
      <c r="F128" s="194"/>
      <c r="G128" s="123">
        <f t="shared" si="1"/>
        <v>22194111.587699872</v>
      </c>
    </row>
    <row r="129" spans="1:9" s="7" customFormat="1" ht="18" thickTop="1" thickBot="1" x14ac:dyDescent="0.35">
      <c r="A129" s="24"/>
      <c r="B129" s="124">
        <v>45391</v>
      </c>
      <c r="C129" s="125"/>
      <c r="D129" s="121" t="s">
        <v>39</v>
      </c>
      <c r="E129" s="122">
        <v>53970</v>
      </c>
      <c r="F129" s="194"/>
      <c r="G129" s="123">
        <f t="shared" si="1"/>
        <v>22248081.587699872</v>
      </c>
      <c r="H129" s="204"/>
      <c r="I129" s="111"/>
    </row>
    <row r="130" spans="1:9" s="7" customFormat="1" ht="18" thickTop="1" thickBot="1" x14ac:dyDescent="0.35">
      <c r="A130" s="79"/>
      <c r="B130" s="124">
        <v>45391</v>
      </c>
      <c r="C130" s="125"/>
      <c r="D130" s="126" t="s">
        <v>39</v>
      </c>
      <c r="E130" s="122">
        <v>18200</v>
      </c>
      <c r="F130" s="196"/>
      <c r="G130" s="123">
        <f t="shared" si="1"/>
        <v>22266281.587699872</v>
      </c>
    </row>
    <row r="131" spans="1:9" s="7" customFormat="1" ht="18" thickTop="1" thickBot="1" x14ac:dyDescent="0.35">
      <c r="A131" s="79"/>
      <c r="B131" s="124">
        <v>45391</v>
      </c>
      <c r="C131" s="125"/>
      <c r="D131" s="126" t="s">
        <v>39</v>
      </c>
      <c r="E131" s="122">
        <v>15755</v>
      </c>
      <c r="F131" s="198"/>
      <c r="G131" s="123">
        <f t="shared" si="1"/>
        <v>22282036.587699872</v>
      </c>
    </row>
    <row r="132" spans="1:9" s="7" customFormat="1" ht="18" thickTop="1" thickBot="1" x14ac:dyDescent="0.35">
      <c r="A132" s="79"/>
      <c r="B132" s="124">
        <v>45391</v>
      </c>
      <c r="C132" s="125"/>
      <c r="D132" s="121" t="s">
        <v>39</v>
      </c>
      <c r="E132" s="122">
        <v>3100</v>
      </c>
      <c r="F132" s="194"/>
      <c r="G132" s="123">
        <f t="shared" si="1"/>
        <v>22285136.587699872</v>
      </c>
    </row>
    <row r="133" spans="1:9" s="7" customFormat="1" ht="18" thickTop="1" thickBot="1" x14ac:dyDescent="0.35">
      <c r="A133" s="79"/>
      <c r="B133" s="124">
        <v>45391</v>
      </c>
      <c r="C133" s="125"/>
      <c r="D133" s="121" t="s">
        <v>39</v>
      </c>
      <c r="E133" s="122">
        <v>9770</v>
      </c>
      <c r="F133" s="194"/>
      <c r="G133" s="123">
        <f t="shared" si="1"/>
        <v>22294906.587699872</v>
      </c>
    </row>
    <row r="134" spans="1:9" s="7" customFormat="1" ht="18" thickTop="1" thickBot="1" x14ac:dyDescent="0.35">
      <c r="A134" s="79"/>
      <c r="B134" s="124">
        <v>45391</v>
      </c>
      <c r="C134" s="125"/>
      <c r="D134" s="121" t="s">
        <v>28</v>
      </c>
      <c r="E134" s="122">
        <v>56611.16</v>
      </c>
      <c r="F134" s="194">
        <v>1472.36</v>
      </c>
      <c r="G134" s="123">
        <f t="shared" si="1"/>
        <v>22350045.387699872</v>
      </c>
    </row>
    <row r="135" spans="1:9" s="7" customFormat="1" ht="52.5" customHeight="1" thickTop="1" thickBot="1" x14ac:dyDescent="0.35">
      <c r="A135" s="79"/>
      <c r="B135" s="124">
        <v>45391</v>
      </c>
      <c r="C135" s="125"/>
      <c r="D135" s="121" t="s">
        <v>94</v>
      </c>
      <c r="E135" s="122">
        <v>718924.80000000005</v>
      </c>
      <c r="F135" s="194"/>
      <c r="G135" s="123">
        <f t="shared" si="1"/>
        <v>23068970.187699873</v>
      </c>
    </row>
    <row r="136" spans="1:9" s="7" customFormat="1" ht="18" thickTop="1" thickBot="1" x14ac:dyDescent="0.35">
      <c r="A136" s="79"/>
      <c r="B136" s="124">
        <v>45391</v>
      </c>
      <c r="C136" s="125"/>
      <c r="D136" s="121" t="s">
        <v>22</v>
      </c>
      <c r="E136" s="122"/>
      <c r="F136" s="194">
        <v>1250553.46</v>
      </c>
      <c r="G136" s="123">
        <f t="shared" si="1"/>
        <v>21818416.727699872</v>
      </c>
    </row>
    <row r="137" spans="1:9" s="7" customFormat="1" ht="18" thickTop="1" thickBot="1" x14ac:dyDescent="0.35">
      <c r="A137" s="79"/>
      <c r="B137" s="124">
        <v>45392</v>
      </c>
      <c r="C137" s="125"/>
      <c r="D137" s="121" t="s">
        <v>39</v>
      </c>
      <c r="E137" s="122">
        <v>89905</v>
      </c>
      <c r="F137" s="194"/>
      <c r="G137" s="123">
        <f t="shared" si="1"/>
        <v>21908321.727699872</v>
      </c>
    </row>
    <row r="138" spans="1:9" s="7" customFormat="1" ht="18" thickTop="1" thickBot="1" x14ac:dyDescent="0.35">
      <c r="A138" s="79"/>
      <c r="B138" s="124">
        <v>45392</v>
      </c>
      <c r="C138" s="125"/>
      <c r="D138" s="121" t="s">
        <v>39</v>
      </c>
      <c r="E138" s="122">
        <v>52940</v>
      </c>
      <c r="F138" s="194"/>
      <c r="G138" s="123">
        <f t="shared" si="1"/>
        <v>21961261.727699872</v>
      </c>
    </row>
    <row r="139" spans="1:9" s="7" customFormat="1" ht="18" thickTop="1" thickBot="1" x14ac:dyDescent="0.35">
      <c r="A139" s="79"/>
      <c r="B139" s="124">
        <v>45392</v>
      </c>
      <c r="C139" s="125"/>
      <c r="D139" s="121" t="s">
        <v>39</v>
      </c>
      <c r="E139" s="122">
        <v>19200</v>
      </c>
      <c r="F139" s="194"/>
      <c r="G139" s="123">
        <f t="shared" si="1"/>
        <v>21980461.727699872</v>
      </c>
    </row>
    <row r="140" spans="1:9" s="7" customFormat="1" ht="18" thickTop="1" thickBot="1" x14ac:dyDescent="0.35">
      <c r="A140" s="79"/>
      <c r="B140" s="124">
        <v>45392</v>
      </c>
      <c r="C140" s="125"/>
      <c r="D140" s="121" t="s">
        <v>39</v>
      </c>
      <c r="E140" s="122">
        <v>2837</v>
      </c>
      <c r="F140" s="194"/>
      <c r="G140" s="123">
        <f t="shared" si="1"/>
        <v>21983298.727699872</v>
      </c>
    </row>
    <row r="141" spans="1:9" s="7" customFormat="1" ht="18" thickTop="1" thickBot="1" x14ac:dyDescent="0.35">
      <c r="A141" s="79"/>
      <c r="B141" s="124">
        <v>45392</v>
      </c>
      <c r="C141" s="125"/>
      <c r="D141" s="121" t="s">
        <v>39</v>
      </c>
      <c r="E141" s="122">
        <v>11125</v>
      </c>
      <c r="F141" s="194"/>
      <c r="G141" s="123">
        <f t="shared" si="1"/>
        <v>21994423.727699872</v>
      </c>
    </row>
    <row r="142" spans="1:9" s="7" customFormat="1" ht="18" thickTop="1" thickBot="1" x14ac:dyDescent="0.35">
      <c r="A142" s="79"/>
      <c r="B142" s="124">
        <v>45392</v>
      </c>
      <c r="C142" s="125"/>
      <c r="D142" s="121" t="s">
        <v>39</v>
      </c>
      <c r="E142" s="122">
        <v>18350</v>
      </c>
      <c r="F142" s="194"/>
      <c r="G142" s="123">
        <f t="shared" si="1"/>
        <v>22012773.727699872</v>
      </c>
    </row>
    <row r="143" spans="1:9" s="7" customFormat="1" ht="18" thickTop="1" thickBot="1" x14ac:dyDescent="0.35">
      <c r="A143" s="79"/>
      <c r="B143" s="124">
        <v>45392</v>
      </c>
      <c r="C143" s="125"/>
      <c r="D143" s="121" t="s">
        <v>39</v>
      </c>
      <c r="E143" s="127">
        <v>2125</v>
      </c>
      <c r="F143" s="197"/>
      <c r="G143" s="123">
        <f t="shared" si="1"/>
        <v>22014898.727699872</v>
      </c>
    </row>
    <row r="144" spans="1:9" s="7" customFormat="1" ht="18" thickTop="1" thickBot="1" x14ac:dyDescent="0.35">
      <c r="A144" s="79"/>
      <c r="B144" s="124">
        <v>45392</v>
      </c>
      <c r="C144" s="125"/>
      <c r="D144" s="121" t="s">
        <v>28</v>
      </c>
      <c r="E144" s="127">
        <v>72193.179999999993</v>
      </c>
      <c r="F144" s="197">
        <v>1900.55</v>
      </c>
      <c r="G144" s="123">
        <f t="shared" si="1"/>
        <v>22085191.357699871</v>
      </c>
    </row>
    <row r="145" spans="1:7" s="7" customFormat="1" ht="17.25" customHeight="1" thickTop="1" thickBot="1" x14ac:dyDescent="0.35">
      <c r="A145" s="79"/>
      <c r="B145" s="124">
        <v>45392</v>
      </c>
      <c r="C145" s="125"/>
      <c r="D145" s="121" t="s">
        <v>88</v>
      </c>
      <c r="E145" s="127">
        <v>11929.6</v>
      </c>
      <c r="F145" s="194"/>
      <c r="G145" s="123">
        <f t="shared" si="1"/>
        <v>22097120.957699873</v>
      </c>
    </row>
    <row r="146" spans="1:7" s="7" customFormat="1" ht="18" thickTop="1" thickBot="1" x14ac:dyDescent="0.35">
      <c r="A146" s="79"/>
      <c r="B146" s="124">
        <v>45392</v>
      </c>
      <c r="C146" s="125"/>
      <c r="D146" s="121" t="s">
        <v>88</v>
      </c>
      <c r="E146" s="127">
        <v>233131.83</v>
      </c>
      <c r="F146" s="194"/>
      <c r="G146" s="123">
        <f t="shared" si="1"/>
        <v>22330252.787699871</v>
      </c>
    </row>
    <row r="147" spans="1:7" s="7" customFormat="1" ht="66" thickTop="1" thickBot="1" x14ac:dyDescent="0.35">
      <c r="A147" s="79"/>
      <c r="B147" s="124">
        <v>45392</v>
      </c>
      <c r="C147" s="125"/>
      <c r="D147" s="121" t="s">
        <v>95</v>
      </c>
      <c r="E147" s="122">
        <v>3364</v>
      </c>
      <c r="F147" s="194"/>
      <c r="G147" s="123">
        <f t="shared" ref="G147:G210" si="2">G146+E147-F147</f>
        <v>22333616.787699871</v>
      </c>
    </row>
    <row r="148" spans="1:7" s="7" customFormat="1" ht="49.8" thickTop="1" thickBot="1" x14ac:dyDescent="0.35">
      <c r="A148" s="79"/>
      <c r="B148" s="124">
        <v>45392</v>
      </c>
      <c r="C148" s="125"/>
      <c r="D148" s="121" t="s">
        <v>96</v>
      </c>
      <c r="E148" s="122">
        <v>1152</v>
      </c>
      <c r="F148" s="194"/>
      <c r="G148" s="123">
        <f t="shared" si="2"/>
        <v>22334768.787699871</v>
      </c>
    </row>
    <row r="149" spans="1:7" s="7" customFormat="1" ht="18" customHeight="1" thickTop="1" thickBot="1" x14ac:dyDescent="0.35">
      <c r="A149" s="79"/>
      <c r="B149" s="124">
        <v>45393</v>
      </c>
      <c r="C149" s="125"/>
      <c r="D149" s="121" t="s">
        <v>39</v>
      </c>
      <c r="E149" s="122">
        <v>16435</v>
      </c>
      <c r="F149" s="194"/>
      <c r="G149" s="123">
        <f t="shared" si="2"/>
        <v>22351203.787699871</v>
      </c>
    </row>
    <row r="150" spans="1:7" s="7" customFormat="1" ht="18" thickTop="1" thickBot="1" x14ac:dyDescent="0.35">
      <c r="A150" s="79"/>
      <c r="B150" s="124">
        <v>45393</v>
      </c>
      <c r="C150" s="125"/>
      <c r="D150" s="121" t="s">
        <v>39</v>
      </c>
      <c r="E150" s="122">
        <v>42025</v>
      </c>
      <c r="F150" s="194"/>
      <c r="G150" s="123">
        <f t="shared" si="2"/>
        <v>22393228.787699871</v>
      </c>
    </row>
    <row r="151" spans="1:7" s="7" customFormat="1" ht="18" thickTop="1" thickBot="1" x14ac:dyDescent="0.35">
      <c r="A151" s="79"/>
      <c r="B151" s="124">
        <v>45393</v>
      </c>
      <c r="C151" s="125"/>
      <c r="D151" s="121" t="s">
        <v>39</v>
      </c>
      <c r="E151" s="122">
        <v>7970</v>
      </c>
      <c r="F151" s="194"/>
      <c r="G151" s="123">
        <f t="shared" si="2"/>
        <v>22401198.787699871</v>
      </c>
    </row>
    <row r="152" spans="1:7" s="7" customFormat="1" ht="18" thickTop="1" thickBot="1" x14ac:dyDescent="0.35">
      <c r="A152" s="79"/>
      <c r="B152" s="124">
        <v>45393</v>
      </c>
      <c r="C152" s="125"/>
      <c r="D152" s="121" t="s">
        <v>39</v>
      </c>
      <c r="E152" s="122">
        <v>4875</v>
      </c>
      <c r="F152" s="194"/>
      <c r="G152" s="123">
        <f t="shared" si="2"/>
        <v>22406073.787699871</v>
      </c>
    </row>
    <row r="153" spans="1:7" s="7" customFormat="1" ht="18" thickTop="1" thickBot="1" x14ac:dyDescent="0.35">
      <c r="A153" s="79"/>
      <c r="B153" s="124">
        <v>45393</v>
      </c>
      <c r="C153" s="125"/>
      <c r="D153" s="121" t="s">
        <v>39</v>
      </c>
      <c r="E153" s="122">
        <v>1720</v>
      </c>
      <c r="F153" s="194"/>
      <c r="G153" s="123">
        <f t="shared" si="2"/>
        <v>22407793.787699871</v>
      </c>
    </row>
    <row r="154" spans="1:7" s="7" customFormat="1" ht="18" thickTop="1" thickBot="1" x14ac:dyDescent="0.35">
      <c r="A154" s="79"/>
      <c r="B154" s="124">
        <v>45393</v>
      </c>
      <c r="C154" s="125"/>
      <c r="D154" s="121" t="s">
        <v>39</v>
      </c>
      <c r="E154" s="122">
        <v>63105</v>
      </c>
      <c r="F154" s="194"/>
      <c r="G154" s="123">
        <f t="shared" si="2"/>
        <v>22470898.787699871</v>
      </c>
    </row>
    <row r="155" spans="1:7" s="7" customFormat="1" ht="18" thickTop="1" thickBot="1" x14ac:dyDescent="0.35">
      <c r="A155" s="79"/>
      <c r="B155" s="124">
        <v>45393</v>
      </c>
      <c r="C155" s="125"/>
      <c r="D155" s="121" t="s">
        <v>39</v>
      </c>
      <c r="E155" s="122">
        <v>4025</v>
      </c>
      <c r="F155" s="194"/>
      <c r="G155" s="123">
        <f t="shared" si="2"/>
        <v>22474923.787699871</v>
      </c>
    </row>
    <row r="156" spans="1:7" s="7" customFormat="1" ht="18" thickTop="1" thickBot="1" x14ac:dyDescent="0.35">
      <c r="A156" s="79"/>
      <c r="B156" s="124">
        <v>45393</v>
      </c>
      <c r="C156" s="125"/>
      <c r="D156" s="121" t="s">
        <v>39</v>
      </c>
      <c r="E156" s="122">
        <v>1000</v>
      </c>
      <c r="F156" s="194"/>
      <c r="G156" s="123">
        <f t="shared" si="2"/>
        <v>22475923.787699871</v>
      </c>
    </row>
    <row r="157" spans="1:7" s="7" customFormat="1" ht="18.75" customHeight="1" thickTop="1" thickBot="1" x14ac:dyDescent="0.35">
      <c r="A157" s="79"/>
      <c r="B157" s="124">
        <v>45393</v>
      </c>
      <c r="C157" s="125"/>
      <c r="D157" s="121" t="s">
        <v>28</v>
      </c>
      <c r="E157" s="122">
        <v>62121.919999999998</v>
      </c>
      <c r="F157" s="194">
        <v>1629.07</v>
      </c>
      <c r="G157" s="123">
        <f t="shared" si="2"/>
        <v>22536416.637699872</v>
      </c>
    </row>
    <row r="158" spans="1:7" s="7" customFormat="1" ht="23.25" customHeight="1" thickTop="1" thickBot="1" x14ac:dyDescent="0.35">
      <c r="A158" s="79"/>
      <c r="B158" s="124">
        <v>45393</v>
      </c>
      <c r="C158" s="125"/>
      <c r="D158" s="121" t="s">
        <v>97</v>
      </c>
      <c r="E158" s="122">
        <v>40000</v>
      </c>
      <c r="F158" s="194"/>
      <c r="G158" s="123">
        <f t="shared" si="2"/>
        <v>22576416.637699872</v>
      </c>
    </row>
    <row r="159" spans="1:7" s="7" customFormat="1" ht="19.5" customHeight="1" thickTop="1" thickBot="1" x14ac:dyDescent="0.35">
      <c r="A159" s="79"/>
      <c r="B159" s="124">
        <v>45393</v>
      </c>
      <c r="C159" s="125"/>
      <c r="D159" s="121" t="s">
        <v>98</v>
      </c>
      <c r="E159" s="122">
        <v>9590</v>
      </c>
      <c r="F159" s="194"/>
      <c r="G159" s="123">
        <f t="shared" si="2"/>
        <v>22586006.637699872</v>
      </c>
    </row>
    <row r="160" spans="1:7" s="7" customFormat="1" ht="21.75" customHeight="1" thickTop="1" thickBot="1" x14ac:dyDescent="0.35">
      <c r="A160" s="79"/>
      <c r="B160" s="124">
        <v>45393</v>
      </c>
      <c r="C160" s="125"/>
      <c r="D160" s="121" t="s">
        <v>99</v>
      </c>
      <c r="E160" s="122">
        <v>11700</v>
      </c>
      <c r="F160" s="194"/>
      <c r="G160" s="123">
        <f t="shared" si="2"/>
        <v>22597706.637699872</v>
      </c>
    </row>
    <row r="161" spans="1:7" s="7" customFormat="1" ht="18" thickTop="1" thickBot="1" x14ac:dyDescent="0.3">
      <c r="A161" s="79"/>
      <c r="B161" s="140">
        <v>45394</v>
      </c>
      <c r="C161" s="140"/>
      <c r="D161" s="140" t="s">
        <v>39</v>
      </c>
      <c r="E161" s="165">
        <v>25120</v>
      </c>
      <c r="F161" s="165"/>
      <c r="G161" s="123">
        <f t="shared" si="2"/>
        <v>22622826.637699872</v>
      </c>
    </row>
    <row r="162" spans="1:7" s="7" customFormat="1" ht="18" thickTop="1" thickBot="1" x14ac:dyDescent="0.3">
      <c r="A162" s="79"/>
      <c r="B162" s="140">
        <v>45394</v>
      </c>
      <c r="C162" s="140"/>
      <c r="D162" s="140" t="s">
        <v>39</v>
      </c>
      <c r="E162" s="165">
        <v>43188</v>
      </c>
      <c r="F162" s="165"/>
      <c r="G162" s="123">
        <f t="shared" si="2"/>
        <v>22666014.637699872</v>
      </c>
    </row>
    <row r="163" spans="1:7" s="7" customFormat="1" ht="18" thickTop="1" thickBot="1" x14ac:dyDescent="0.3">
      <c r="A163" s="79"/>
      <c r="B163" s="140">
        <v>45394</v>
      </c>
      <c r="C163" s="140"/>
      <c r="D163" s="140" t="s">
        <v>39</v>
      </c>
      <c r="E163" s="165">
        <v>3300</v>
      </c>
      <c r="F163" s="165"/>
      <c r="G163" s="123">
        <f t="shared" si="2"/>
        <v>22669314.637699872</v>
      </c>
    </row>
    <row r="164" spans="1:7" s="7" customFormat="1" ht="18" thickTop="1" thickBot="1" x14ac:dyDescent="0.3">
      <c r="A164" s="79"/>
      <c r="B164" s="140">
        <v>45394</v>
      </c>
      <c r="C164" s="140"/>
      <c r="D164" s="140" t="s">
        <v>39</v>
      </c>
      <c r="E164" s="165">
        <v>13025</v>
      </c>
      <c r="F164" s="165"/>
      <c r="G164" s="123">
        <f t="shared" si="2"/>
        <v>22682339.637699872</v>
      </c>
    </row>
    <row r="165" spans="1:7" s="7" customFormat="1" ht="18" thickTop="1" thickBot="1" x14ac:dyDescent="0.3">
      <c r="A165" s="79"/>
      <c r="B165" s="140">
        <v>45394</v>
      </c>
      <c r="C165" s="140"/>
      <c r="D165" s="140" t="s">
        <v>39</v>
      </c>
      <c r="E165" s="165">
        <v>2925</v>
      </c>
      <c r="F165" s="165"/>
      <c r="G165" s="123">
        <f t="shared" si="2"/>
        <v>22685264.637699872</v>
      </c>
    </row>
    <row r="166" spans="1:7" s="7" customFormat="1" ht="18" thickTop="1" thickBot="1" x14ac:dyDescent="0.3">
      <c r="A166" s="79"/>
      <c r="B166" s="140">
        <v>45394</v>
      </c>
      <c r="C166" s="140"/>
      <c r="D166" s="140" t="s">
        <v>39</v>
      </c>
      <c r="E166" s="165">
        <v>3825</v>
      </c>
      <c r="F166" s="165"/>
      <c r="G166" s="123">
        <f t="shared" si="2"/>
        <v>22689089.637699872</v>
      </c>
    </row>
    <row r="167" spans="1:7" s="7" customFormat="1" ht="18" thickTop="1" thickBot="1" x14ac:dyDescent="0.3">
      <c r="A167" s="79"/>
      <c r="B167" s="140">
        <v>45394</v>
      </c>
      <c r="C167" s="140"/>
      <c r="D167" s="140" t="s">
        <v>39</v>
      </c>
      <c r="E167" s="165">
        <v>5510</v>
      </c>
      <c r="F167" s="165"/>
      <c r="G167" s="123">
        <f t="shared" si="2"/>
        <v>22694599.637699872</v>
      </c>
    </row>
    <row r="168" spans="1:7" s="7" customFormat="1" ht="18" thickTop="1" thickBot="1" x14ac:dyDescent="0.3">
      <c r="A168" s="79"/>
      <c r="B168" s="140">
        <v>45394</v>
      </c>
      <c r="C168" s="140"/>
      <c r="D168" s="140" t="s">
        <v>28</v>
      </c>
      <c r="E168" s="165">
        <v>99770.86</v>
      </c>
      <c r="F168" s="165">
        <v>2563.6</v>
      </c>
      <c r="G168" s="123">
        <f t="shared" si="2"/>
        <v>22791806.89769987</v>
      </c>
    </row>
    <row r="169" spans="1:7" s="7" customFormat="1" ht="72" customHeight="1" thickTop="1" thickBot="1" x14ac:dyDescent="0.3">
      <c r="A169" s="79"/>
      <c r="B169" s="170">
        <v>45394</v>
      </c>
      <c r="C169" s="171"/>
      <c r="D169" s="167" t="s">
        <v>100</v>
      </c>
      <c r="E169" s="169">
        <v>3000</v>
      </c>
      <c r="F169" s="169"/>
      <c r="G169" s="123">
        <f t="shared" si="2"/>
        <v>22794806.89769987</v>
      </c>
    </row>
    <row r="170" spans="1:7" s="7" customFormat="1" ht="30" thickTop="1" thickBot="1" x14ac:dyDescent="0.3">
      <c r="A170" s="79"/>
      <c r="B170" s="140">
        <v>45394</v>
      </c>
      <c r="C170" s="140"/>
      <c r="D170" s="206" t="s">
        <v>101</v>
      </c>
      <c r="E170" s="165">
        <v>43750</v>
      </c>
      <c r="F170" s="165"/>
      <c r="G170" s="123">
        <f t="shared" si="2"/>
        <v>22838556.89769987</v>
      </c>
    </row>
    <row r="171" spans="1:7" s="7" customFormat="1" ht="18" thickTop="1" thickBot="1" x14ac:dyDescent="0.3">
      <c r="A171" s="79"/>
      <c r="B171" s="164">
        <v>45395</v>
      </c>
      <c r="C171" s="140"/>
      <c r="D171" s="163" t="s">
        <v>39</v>
      </c>
      <c r="E171" s="165">
        <v>7550</v>
      </c>
      <c r="F171" s="165"/>
      <c r="G171" s="123">
        <f t="shared" si="2"/>
        <v>22846106.89769987</v>
      </c>
    </row>
    <row r="172" spans="1:7" s="7" customFormat="1" ht="18" thickTop="1" thickBot="1" x14ac:dyDescent="0.3">
      <c r="A172" s="79"/>
      <c r="B172" s="164">
        <v>45395</v>
      </c>
      <c r="C172" s="140"/>
      <c r="D172" s="163" t="s">
        <v>28</v>
      </c>
      <c r="E172" s="165">
        <v>20500</v>
      </c>
      <c r="F172" s="165">
        <v>543.29999999999995</v>
      </c>
      <c r="G172" s="123">
        <f t="shared" si="2"/>
        <v>22866063.597699869</v>
      </c>
    </row>
    <row r="173" spans="1:7" s="7" customFormat="1" ht="18" thickTop="1" thickBot="1" x14ac:dyDescent="0.3">
      <c r="A173" s="79"/>
      <c r="B173" s="164">
        <v>45396</v>
      </c>
      <c r="C173" s="140"/>
      <c r="D173" s="163" t="s">
        <v>39</v>
      </c>
      <c r="E173" s="165">
        <v>8500</v>
      </c>
      <c r="F173" s="165"/>
      <c r="G173" s="123">
        <f t="shared" si="2"/>
        <v>22874563.597699869</v>
      </c>
    </row>
    <row r="174" spans="1:7" s="7" customFormat="1" ht="18" thickTop="1" thickBot="1" x14ac:dyDescent="0.3">
      <c r="A174" s="79"/>
      <c r="B174" s="166">
        <v>45396</v>
      </c>
      <c r="C174" s="162"/>
      <c r="D174" s="167" t="s">
        <v>28</v>
      </c>
      <c r="E174" s="162">
        <v>5000</v>
      </c>
      <c r="F174" s="162">
        <v>125</v>
      </c>
      <c r="G174" s="123">
        <f t="shared" si="2"/>
        <v>22879438.597699869</v>
      </c>
    </row>
    <row r="175" spans="1:7" s="7" customFormat="1" ht="17.25" customHeight="1" thickTop="1" thickBot="1" x14ac:dyDescent="0.35">
      <c r="A175" s="79"/>
      <c r="B175" s="124">
        <v>45397</v>
      </c>
      <c r="C175" s="125"/>
      <c r="D175" s="121" t="s">
        <v>39</v>
      </c>
      <c r="E175" s="122">
        <v>30</v>
      </c>
      <c r="F175" s="172"/>
      <c r="G175" s="123">
        <f t="shared" si="2"/>
        <v>22879468.597699869</v>
      </c>
    </row>
    <row r="176" spans="1:7" s="7" customFormat="1" ht="18" thickTop="1" thickBot="1" x14ac:dyDescent="0.35">
      <c r="A176" s="79"/>
      <c r="B176" s="130">
        <v>45397</v>
      </c>
      <c r="C176" s="131"/>
      <c r="D176" s="121" t="s">
        <v>39</v>
      </c>
      <c r="E176" s="122">
        <v>86300</v>
      </c>
      <c r="F176" s="172"/>
      <c r="G176" s="123">
        <f t="shared" si="2"/>
        <v>22965768.597699869</v>
      </c>
    </row>
    <row r="177" spans="1:9" s="7" customFormat="1" ht="18" thickTop="1" thickBot="1" x14ac:dyDescent="0.35">
      <c r="A177" s="79"/>
      <c r="B177" s="130">
        <v>45397</v>
      </c>
      <c r="C177" s="131"/>
      <c r="D177" s="121" t="s">
        <v>39</v>
      </c>
      <c r="E177" s="122">
        <v>18625</v>
      </c>
      <c r="F177" s="172"/>
      <c r="G177" s="123">
        <f t="shared" si="2"/>
        <v>22984393.597699869</v>
      </c>
    </row>
    <row r="178" spans="1:9" s="7" customFormat="1" ht="18" thickTop="1" thickBot="1" x14ac:dyDescent="0.35">
      <c r="A178" s="79"/>
      <c r="B178" s="130">
        <v>45397</v>
      </c>
      <c r="C178" s="131"/>
      <c r="D178" s="121" t="s">
        <v>39</v>
      </c>
      <c r="E178" s="122">
        <v>2049</v>
      </c>
      <c r="F178" s="172"/>
      <c r="G178" s="123">
        <f t="shared" si="2"/>
        <v>22986442.597699869</v>
      </c>
    </row>
    <row r="179" spans="1:9" s="7" customFormat="1" ht="18" thickTop="1" thickBot="1" x14ac:dyDescent="0.35">
      <c r="A179" s="79"/>
      <c r="B179" s="130">
        <v>45397</v>
      </c>
      <c r="C179" s="131"/>
      <c r="D179" s="121" t="s">
        <v>39</v>
      </c>
      <c r="E179" s="122">
        <v>91686</v>
      </c>
      <c r="F179" s="172"/>
      <c r="G179" s="123">
        <f t="shared" si="2"/>
        <v>23078128.597699869</v>
      </c>
    </row>
    <row r="180" spans="1:9" s="7" customFormat="1" ht="18" thickTop="1" thickBot="1" x14ac:dyDescent="0.35">
      <c r="A180" s="79"/>
      <c r="B180" s="130">
        <v>45397</v>
      </c>
      <c r="C180" s="131"/>
      <c r="D180" s="121" t="s">
        <v>39</v>
      </c>
      <c r="E180" s="122">
        <v>1260</v>
      </c>
      <c r="F180" s="172"/>
      <c r="G180" s="123">
        <f t="shared" si="2"/>
        <v>23079388.597699869</v>
      </c>
    </row>
    <row r="181" spans="1:9" s="7" customFormat="1" ht="18" thickTop="1" thickBot="1" x14ac:dyDescent="0.35">
      <c r="A181" s="79"/>
      <c r="B181" s="130">
        <v>45397</v>
      </c>
      <c r="C181" s="131"/>
      <c r="D181" s="121" t="s">
        <v>39</v>
      </c>
      <c r="E181" s="122">
        <v>27510</v>
      </c>
      <c r="F181" s="172"/>
      <c r="G181" s="123">
        <f t="shared" si="2"/>
        <v>23106898.597699869</v>
      </c>
    </row>
    <row r="182" spans="1:9" s="7" customFormat="1" ht="18" thickTop="1" thickBot="1" x14ac:dyDescent="0.35">
      <c r="A182" s="79"/>
      <c r="B182" s="130">
        <v>45397</v>
      </c>
      <c r="C182" s="131"/>
      <c r="D182" s="121" t="s">
        <v>28</v>
      </c>
      <c r="E182" s="122">
        <v>70288.63</v>
      </c>
      <c r="F182" s="172">
        <v>1820.89</v>
      </c>
      <c r="G182" s="123">
        <f t="shared" si="2"/>
        <v>23175366.337699868</v>
      </c>
    </row>
    <row r="183" spans="1:9" s="7" customFormat="1" ht="18" thickTop="1" thickBot="1" x14ac:dyDescent="0.35">
      <c r="A183" s="79"/>
      <c r="B183" s="130">
        <v>45397</v>
      </c>
      <c r="C183" s="131"/>
      <c r="D183" s="121" t="s">
        <v>102</v>
      </c>
      <c r="E183" s="122">
        <v>43039.59</v>
      </c>
      <c r="F183" s="172"/>
      <c r="G183" s="123">
        <f t="shared" si="2"/>
        <v>23218405.927699868</v>
      </c>
    </row>
    <row r="184" spans="1:9" s="7" customFormat="1" ht="18" thickTop="1" thickBot="1" x14ac:dyDescent="0.35">
      <c r="A184" s="79"/>
      <c r="B184" s="130">
        <v>45397</v>
      </c>
      <c r="C184" s="131"/>
      <c r="D184" s="121" t="s">
        <v>103</v>
      </c>
      <c r="E184" s="122">
        <v>36247.089999999997</v>
      </c>
      <c r="F184" s="172"/>
      <c r="G184" s="123">
        <f t="shared" si="2"/>
        <v>23254653.017699867</v>
      </c>
    </row>
    <row r="185" spans="1:9" s="7" customFormat="1" ht="18" thickTop="1" thickBot="1" x14ac:dyDescent="0.35">
      <c r="A185" s="79"/>
      <c r="B185" s="130">
        <v>45397</v>
      </c>
      <c r="C185" s="131"/>
      <c r="D185" s="121" t="s">
        <v>103</v>
      </c>
      <c r="E185" s="122">
        <v>337776.22</v>
      </c>
      <c r="F185" s="172"/>
      <c r="G185" s="123">
        <f t="shared" si="2"/>
        <v>23592429.237699866</v>
      </c>
    </row>
    <row r="186" spans="1:9" s="7" customFormat="1" ht="33.6" thickTop="1" thickBot="1" x14ac:dyDescent="0.35">
      <c r="A186" s="79"/>
      <c r="B186" s="130">
        <v>45397</v>
      </c>
      <c r="C186" s="131"/>
      <c r="D186" s="121" t="s">
        <v>104</v>
      </c>
      <c r="E186" s="122">
        <v>3834</v>
      </c>
      <c r="F186" s="172"/>
      <c r="G186" s="123">
        <f t="shared" si="2"/>
        <v>23596263.237699866</v>
      </c>
    </row>
    <row r="187" spans="1:9" s="7" customFormat="1" ht="33.6" thickTop="1" thickBot="1" x14ac:dyDescent="0.35">
      <c r="A187" s="79"/>
      <c r="B187" s="130">
        <v>45397</v>
      </c>
      <c r="C187" s="131"/>
      <c r="D187" s="121" t="s">
        <v>105</v>
      </c>
      <c r="E187" s="122">
        <v>750</v>
      </c>
      <c r="F187" s="172"/>
      <c r="G187" s="123">
        <f t="shared" si="2"/>
        <v>23597013.237699866</v>
      </c>
    </row>
    <row r="188" spans="1:9" s="7" customFormat="1" ht="49.8" thickTop="1" thickBot="1" x14ac:dyDescent="0.35">
      <c r="A188" s="79"/>
      <c r="B188" s="130">
        <v>45397</v>
      </c>
      <c r="C188" s="131"/>
      <c r="D188" s="121" t="s">
        <v>106</v>
      </c>
      <c r="E188" s="122">
        <v>3000</v>
      </c>
      <c r="F188" s="172"/>
      <c r="G188" s="123">
        <f t="shared" si="2"/>
        <v>23600013.237699866</v>
      </c>
    </row>
    <row r="189" spans="1:9" s="7" customFormat="1" ht="18" thickTop="1" thickBot="1" x14ac:dyDescent="0.35">
      <c r="A189" s="79"/>
      <c r="B189" s="130">
        <v>45398</v>
      </c>
      <c r="C189" s="131"/>
      <c r="D189" s="121" t="s">
        <v>39</v>
      </c>
      <c r="E189" s="122">
        <v>45460</v>
      </c>
      <c r="F189" s="172"/>
      <c r="G189" s="123">
        <f t="shared" si="2"/>
        <v>23645473.237699866</v>
      </c>
      <c r="H189" s="204"/>
      <c r="I189" s="111"/>
    </row>
    <row r="190" spans="1:9" s="7" customFormat="1" ht="18" thickTop="1" thickBot="1" x14ac:dyDescent="0.35">
      <c r="A190" s="79"/>
      <c r="B190" s="130">
        <v>45398</v>
      </c>
      <c r="C190" s="131"/>
      <c r="D190" s="121" t="s">
        <v>39</v>
      </c>
      <c r="E190" s="122">
        <v>5825</v>
      </c>
      <c r="F190" s="172"/>
      <c r="G190" s="123">
        <f t="shared" si="2"/>
        <v>23651298.237699866</v>
      </c>
    </row>
    <row r="191" spans="1:9" s="7" customFormat="1" ht="18" thickTop="1" thickBot="1" x14ac:dyDescent="0.35">
      <c r="A191" s="79"/>
      <c r="B191" s="130">
        <v>45398</v>
      </c>
      <c r="C191" s="131"/>
      <c r="D191" s="121" t="s">
        <v>39</v>
      </c>
      <c r="E191" s="122">
        <v>117100</v>
      </c>
      <c r="F191" s="172"/>
      <c r="G191" s="123">
        <f t="shared" si="2"/>
        <v>23768398.237699866</v>
      </c>
    </row>
    <row r="192" spans="1:9" s="7" customFormat="1" ht="18" thickTop="1" thickBot="1" x14ac:dyDescent="0.35">
      <c r="A192" s="79"/>
      <c r="B192" s="130">
        <v>45398</v>
      </c>
      <c r="C192" s="131"/>
      <c r="D192" s="121" t="s">
        <v>39</v>
      </c>
      <c r="E192" s="122">
        <v>30750</v>
      </c>
      <c r="F192" s="172"/>
      <c r="G192" s="123">
        <f t="shared" si="2"/>
        <v>23799148.237699866</v>
      </c>
    </row>
    <row r="193" spans="1:7" s="7" customFormat="1" ht="18" thickTop="1" thickBot="1" x14ac:dyDescent="0.35">
      <c r="A193" s="79"/>
      <c r="B193" s="130">
        <v>45398</v>
      </c>
      <c r="C193" s="131"/>
      <c r="D193" s="121" t="s">
        <v>39</v>
      </c>
      <c r="E193" s="122">
        <v>1000</v>
      </c>
      <c r="F193" s="172"/>
      <c r="G193" s="123">
        <f t="shared" si="2"/>
        <v>23800148.237699866</v>
      </c>
    </row>
    <row r="194" spans="1:7" s="7" customFormat="1" ht="18" thickTop="1" thickBot="1" x14ac:dyDescent="0.35">
      <c r="A194" s="79"/>
      <c r="B194" s="130">
        <v>45398</v>
      </c>
      <c r="C194" s="131"/>
      <c r="D194" s="121" t="s">
        <v>39</v>
      </c>
      <c r="E194" s="122">
        <v>2515</v>
      </c>
      <c r="F194" s="172"/>
      <c r="G194" s="123">
        <f t="shared" si="2"/>
        <v>23802663.237699866</v>
      </c>
    </row>
    <row r="195" spans="1:7" s="7" customFormat="1" ht="18" thickTop="1" thickBot="1" x14ac:dyDescent="0.35">
      <c r="A195" s="79"/>
      <c r="B195" s="130">
        <v>45398</v>
      </c>
      <c r="C195" s="131"/>
      <c r="D195" s="121" t="s">
        <v>39</v>
      </c>
      <c r="E195" s="122">
        <v>15500</v>
      </c>
      <c r="F195" s="172"/>
      <c r="G195" s="123">
        <f t="shared" si="2"/>
        <v>23818163.237699866</v>
      </c>
    </row>
    <row r="196" spans="1:7" s="7" customFormat="1" ht="18" thickTop="1" thickBot="1" x14ac:dyDescent="0.35">
      <c r="A196" s="79"/>
      <c r="B196" s="130">
        <v>45398</v>
      </c>
      <c r="C196" s="131"/>
      <c r="D196" s="121" t="s">
        <v>28</v>
      </c>
      <c r="E196" s="122">
        <v>110505.05</v>
      </c>
      <c r="F196" s="172">
        <v>2938.33</v>
      </c>
      <c r="G196" s="123">
        <f t="shared" si="2"/>
        <v>23925729.957699869</v>
      </c>
    </row>
    <row r="197" spans="1:7" s="7" customFormat="1" ht="18" thickTop="1" thickBot="1" x14ac:dyDescent="0.35">
      <c r="A197" s="79"/>
      <c r="B197" s="130">
        <v>45398</v>
      </c>
      <c r="C197" s="131"/>
      <c r="D197" s="121" t="s">
        <v>48</v>
      </c>
      <c r="E197" s="122">
        <v>249410.22</v>
      </c>
      <c r="F197" s="172"/>
      <c r="G197" s="123">
        <f t="shared" si="2"/>
        <v>24175140.177699868</v>
      </c>
    </row>
    <row r="198" spans="1:7" s="7" customFormat="1" ht="18" thickTop="1" thickBot="1" x14ac:dyDescent="0.35">
      <c r="A198" s="79"/>
      <c r="B198" s="130">
        <v>45398</v>
      </c>
      <c r="C198" s="131"/>
      <c r="D198" s="121" t="s">
        <v>48</v>
      </c>
      <c r="E198" s="122">
        <v>414066.76</v>
      </c>
      <c r="F198" s="172"/>
      <c r="G198" s="123">
        <f t="shared" si="2"/>
        <v>24589206.937699869</v>
      </c>
    </row>
    <row r="199" spans="1:7" s="7" customFormat="1" ht="18" thickTop="1" thickBot="1" x14ac:dyDescent="0.35">
      <c r="A199" s="79"/>
      <c r="B199" s="130">
        <v>45399</v>
      </c>
      <c r="C199" s="131"/>
      <c r="D199" s="121" t="s">
        <v>39</v>
      </c>
      <c r="E199" s="122">
        <v>39880</v>
      </c>
      <c r="F199" s="172"/>
      <c r="G199" s="123">
        <f t="shared" si="2"/>
        <v>24629086.937699869</v>
      </c>
    </row>
    <row r="200" spans="1:7" s="7" customFormat="1" ht="18" thickTop="1" thickBot="1" x14ac:dyDescent="0.35">
      <c r="A200" s="79"/>
      <c r="B200" s="130">
        <v>45399</v>
      </c>
      <c r="C200" s="131"/>
      <c r="D200" s="121" t="s">
        <v>39</v>
      </c>
      <c r="E200" s="122">
        <v>240</v>
      </c>
      <c r="F200" s="172"/>
      <c r="G200" s="123">
        <f t="shared" si="2"/>
        <v>24629326.937699869</v>
      </c>
    </row>
    <row r="201" spans="1:7" s="7" customFormat="1" ht="18" thickTop="1" thickBot="1" x14ac:dyDescent="0.35">
      <c r="A201" s="79"/>
      <c r="B201" s="130">
        <v>45399</v>
      </c>
      <c r="C201" s="131"/>
      <c r="D201" s="121" t="s">
        <v>39</v>
      </c>
      <c r="E201" s="122">
        <v>1600</v>
      </c>
      <c r="F201" s="172"/>
      <c r="G201" s="123">
        <f t="shared" si="2"/>
        <v>24630926.937699869</v>
      </c>
    </row>
    <row r="202" spans="1:7" s="7" customFormat="1" ht="18" thickTop="1" thickBot="1" x14ac:dyDescent="0.35">
      <c r="A202" s="79"/>
      <c r="B202" s="130">
        <v>45399</v>
      </c>
      <c r="C202" s="131"/>
      <c r="D202" s="121" t="s">
        <v>39</v>
      </c>
      <c r="E202" s="122">
        <v>31575</v>
      </c>
      <c r="F202" s="172"/>
      <c r="G202" s="123">
        <f t="shared" si="2"/>
        <v>24662501.937699869</v>
      </c>
    </row>
    <row r="203" spans="1:7" s="7" customFormat="1" ht="21.75" customHeight="1" thickTop="1" thickBot="1" x14ac:dyDescent="0.35">
      <c r="A203" s="79"/>
      <c r="B203" s="130">
        <v>45399</v>
      </c>
      <c r="C203" s="131"/>
      <c r="D203" s="121" t="s">
        <v>39</v>
      </c>
      <c r="E203" s="122">
        <v>4050</v>
      </c>
      <c r="F203" s="172"/>
      <c r="G203" s="123">
        <f t="shared" si="2"/>
        <v>24666551.937699869</v>
      </c>
    </row>
    <row r="204" spans="1:7" s="7" customFormat="1" ht="18" thickTop="1" thickBot="1" x14ac:dyDescent="0.35">
      <c r="A204" s="79"/>
      <c r="B204" s="130">
        <v>45399</v>
      </c>
      <c r="C204" s="131"/>
      <c r="D204" s="121" t="s">
        <v>39</v>
      </c>
      <c r="E204" s="122">
        <v>15850</v>
      </c>
      <c r="F204" s="172"/>
      <c r="G204" s="123">
        <f t="shared" si="2"/>
        <v>24682401.937699869</v>
      </c>
    </row>
    <row r="205" spans="1:7" s="7" customFormat="1" ht="18" thickTop="1" thickBot="1" x14ac:dyDescent="0.35">
      <c r="A205" s="79"/>
      <c r="B205" s="130">
        <v>45399</v>
      </c>
      <c r="C205" s="131"/>
      <c r="D205" s="121" t="s">
        <v>39</v>
      </c>
      <c r="E205" s="122">
        <v>32000</v>
      </c>
      <c r="F205" s="172"/>
      <c r="G205" s="123">
        <f t="shared" si="2"/>
        <v>24714401.937699869</v>
      </c>
    </row>
    <row r="206" spans="1:7" s="7" customFormat="1" ht="18" thickTop="1" thickBot="1" x14ac:dyDescent="0.35">
      <c r="A206" s="79"/>
      <c r="B206" s="130">
        <v>45399</v>
      </c>
      <c r="C206" s="131"/>
      <c r="D206" s="121" t="s">
        <v>39</v>
      </c>
      <c r="E206" s="122">
        <v>5170</v>
      </c>
      <c r="F206" s="172"/>
      <c r="G206" s="123">
        <f t="shared" si="2"/>
        <v>24719571.937699869</v>
      </c>
    </row>
    <row r="207" spans="1:7" s="7" customFormat="1" ht="18" thickTop="1" thickBot="1" x14ac:dyDescent="0.35">
      <c r="A207" s="79"/>
      <c r="B207" s="130">
        <v>45399</v>
      </c>
      <c r="C207" s="131"/>
      <c r="D207" s="121" t="s">
        <v>28</v>
      </c>
      <c r="E207" s="122">
        <v>68507.33</v>
      </c>
      <c r="F207" s="172">
        <v>1800.81</v>
      </c>
      <c r="G207" s="123">
        <f t="shared" si="2"/>
        <v>24786278.457699869</v>
      </c>
    </row>
    <row r="208" spans="1:7" s="7" customFormat="1" ht="33.6" thickTop="1" thickBot="1" x14ac:dyDescent="0.35">
      <c r="A208" s="79"/>
      <c r="B208" s="130">
        <v>45399</v>
      </c>
      <c r="C208" s="131"/>
      <c r="D208" s="121" t="s">
        <v>107</v>
      </c>
      <c r="E208" s="122">
        <v>3354</v>
      </c>
      <c r="F208" s="172"/>
      <c r="G208" s="123">
        <f t="shared" si="2"/>
        <v>24789632.457699869</v>
      </c>
    </row>
    <row r="209" spans="1:7" s="7" customFormat="1" ht="18" thickTop="1" thickBot="1" x14ac:dyDescent="0.35">
      <c r="A209" s="79"/>
      <c r="B209" s="130">
        <v>45399</v>
      </c>
      <c r="C209" s="131"/>
      <c r="D209" s="121" t="s">
        <v>88</v>
      </c>
      <c r="E209" s="122">
        <v>796977.1</v>
      </c>
      <c r="F209" s="172"/>
      <c r="G209" s="123">
        <f t="shared" si="2"/>
        <v>25586609.55769987</v>
      </c>
    </row>
    <row r="210" spans="1:7" s="7" customFormat="1" ht="18" thickTop="1" thickBot="1" x14ac:dyDescent="0.35">
      <c r="A210" s="79"/>
      <c r="B210" s="130">
        <v>45399</v>
      </c>
      <c r="C210" s="131"/>
      <c r="D210" s="121" t="s">
        <v>88</v>
      </c>
      <c r="E210" s="122">
        <v>1151430.99</v>
      </c>
      <c r="F210" s="172"/>
      <c r="G210" s="123">
        <f t="shared" si="2"/>
        <v>26738040.547699869</v>
      </c>
    </row>
    <row r="211" spans="1:7" s="7" customFormat="1" ht="18" thickTop="1" thickBot="1" x14ac:dyDescent="0.35">
      <c r="A211" s="79"/>
      <c r="B211" s="130">
        <v>45399</v>
      </c>
      <c r="C211" s="131"/>
      <c r="D211" s="121" t="s">
        <v>56</v>
      </c>
      <c r="E211" s="122">
        <v>7068</v>
      </c>
      <c r="F211" s="172"/>
      <c r="G211" s="123">
        <f t="shared" ref="G211:G274" si="3">G210+E211-F211</f>
        <v>26745108.547699869</v>
      </c>
    </row>
    <row r="212" spans="1:7" s="7" customFormat="1" ht="18" thickTop="1" thickBot="1" x14ac:dyDescent="0.35">
      <c r="A212" s="79"/>
      <c r="B212" s="130">
        <v>45399</v>
      </c>
      <c r="C212" s="131"/>
      <c r="D212" s="121" t="s">
        <v>56</v>
      </c>
      <c r="E212" s="122">
        <v>6720</v>
      </c>
      <c r="F212" s="172"/>
      <c r="G212" s="123">
        <f t="shared" si="3"/>
        <v>26751828.547699869</v>
      </c>
    </row>
    <row r="213" spans="1:7" s="7" customFormat="1" ht="18" thickTop="1" thickBot="1" x14ac:dyDescent="0.35">
      <c r="A213" s="79"/>
      <c r="B213" s="130">
        <v>45399</v>
      </c>
      <c r="C213" s="131"/>
      <c r="D213" s="121" t="s">
        <v>88</v>
      </c>
      <c r="E213" s="122">
        <v>3631371.07</v>
      </c>
      <c r="F213" s="172"/>
      <c r="G213" s="123">
        <f t="shared" si="3"/>
        <v>30383199.617699869</v>
      </c>
    </row>
    <row r="214" spans="1:7" s="7" customFormat="1" ht="18" thickTop="1" thickBot="1" x14ac:dyDescent="0.35">
      <c r="A214" s="79"/>
      <c r="B214" s="130">
        <v>45399</v>
      </c>
      <c r="C214" s="131"/>
      <c r="D214" s="121" t="s">
        <v>88</v>
      </c>
      <c r="E214" s="122">
        <v>1066186.3400000001</v>
      </c>
      <c r="F214" s="172"/>
      <c r="G214" s="123">
        <f t="shared" si="3"/>
        <v>31449385.957699869</v>
      </c>
    </row>
    <row r="215" spans="1:7" s="7" customFormat="1" ht="18" thickTop="1" thickBot="1" x14ac:dyDescent="0.35">
      <c r="A215" s="79"/>
      <c r="B215" s="130">
        <v>45399</v>
      </c>
      <c r="C215" s="131"/>
      <c r="D215" s="121" t="s">
        <v>42</v>
      </c>
      <c r="E215" s="122">
        <v>101855.28</v>
      </c>
      <c r="F215" s="172"/>
      <c r="G215" s="123">
        <f t="shared" si="3"/>
        <v>31551241.23769987</v>
      </c>
    </row>
    <row r="216" spans="1:7" s="7" customFormat="1" ht="18" thickTop="1" thickBot="1" x14ac:dyDescent="0.35">
      <c r="A216" s="79"/>
      <c r="B216" s="130">
        <v>45399</v>
      </c>
      <c r="C216" s="131"/>
      <c r="D216" s="121" t="s">
        <v>22</v>
      </c>
      <c r="E216" s="122"/>
      <c r="F216" s="172">
        <v>16945691.350000001</v>
      </c>
      <c r="G216" s="123">
        <f t="shared" si="3"/>
        <v>14605549.887699869</v>
      </c>
    </row>
    <row r="217" spans="1:7" s="7" customFormat="1" ht="18" thickTop="1" thickBot="1" x14ac:dyDescent="0.35">
      <c r="A217" s="79"/>
      <c r="B217" s="130">
        <v>45400</v>
      </c>
      <c r="C217" s="131"/>
      <c r="D217" s="121" t="s">
        <v>39</v>
      </c>
      <c r="E217" s="122">
        <v>29055</v>
      </c>
      <c r="F217" s="172"/>
      <c r="G217" s="123">
        <f t="shared" si="3"/>
        <v>14634604.887699869</v>
      </c>
    </row>
    <row r="218" spans="1:7" s="7" customFormat="1" ht="18" thickTop="1" thickBot="1" x14ac:dyDescent="0.35">
      <c r="A218" s="79"/>
      <c r="B218" s="130">
        <v>45400</v>
      </c>
      <c r="C218" s="131"/>
      <c r="D218" s="121" t="s">
        <v>39</v>
      </c>
      <c r="E218" s="122">
        <v>2000</v>
      </c>
      <c r="F218" s="172"/>
      <c r="G218" s="123">
        <f t="shared" si="3"/>
        <v>14636604.887699869</v>
      </c>
    </row>
    <row r="219" spans="1:7" s="7" customFormat="1" ht="18" thickTop="1" thickBot="1" x14ac:dyDescent="0.35">
      <c r="A219" s="79"/>
      <c r="B219" s="130">
        <v>45400</v>
      </c>
      <c r="C219" s="131"/>
      <c r="D219" s="121" t="s">
        <v>39</v>
      </c>
      <c r="E219" s="122">
        <v>4100</v>
      </c>
      <c r="F219" s="172"/>
      <c r="G219" s="123">
        <f t="shared" si="3"/>
        <v>14640704.887699869</v>
      </c>
    </row>
    <row r="220" spans="1:7" s="7" customFormat="1" ht="18" thickTop="1" thickBot="1" x14ac:dyDescent="0.35">
      <c r="A220" s="79"/>
      <c r="B220" s="130">
        <v>45400</v>
      </c>
      <c r="C220" s="131"/>
      <c r="D220" s="121" t="s">
        <v>39</v>
      </c>
      <c r="E220" s="122">
        <v>55880</v>
      </c>
      <c r="F220" s="172"/>
      <c r="G220" s="123">
        <f t="shared" si="3"/>
        <v>14696584.887699869</v>
      </c>
    </row>
    <row r="221" spans="1:7" s="7" customFormat="1" ht="18" thickTop="1" thickBot="1" x14ac:dyDescent="0.35">
      <c r="A221" s="79"/>
      <c r="B221" s="130">
        <v>45400</v>
      </c>
      <c r="C221" s="131"/>
      <c r="D221" s="121" t="s">
        <v>39</v>
      </c>
      <c r="E221" s="122">
        <v>19760</v>
      </c>
      <c r="F221" s="172"/>
      <c r="G221" s="123">
        <f t="shared" si="3"/>
        <v>14716344.887699869</v>
      </c>
    </row>
    <row r="222" spans="1:7" s="7" customFormat="1" ht="18" thickTop="1" thickBot="1" x14ac:dyDescent="0.35">
      <c r="A222" s="79"/>
      <c r="B222" s="130">
        <v>45400</v>
      </c>
      <c r="C222" s="131"/>
      <c r="D222" s="121" t="s">
        <v>39</v>
      </c>
      <c r="E222" s="122">
        <v>15400</v>
      </c>
      <c r="F222" s="172"/>
      <c r="G222" s="123">
        <f t="shared" si="3"/>
        <v>14731744.887699869</v>
      </c>
    </row>
    <row r="223" spans="1:7" s="7" customFormat="1" ht="18" thickTop="1" thickBot="1" x14ac:dyDescent="0.35">
      <c r="A223" s="79"/>
      <c r="B223" s="130">
        <v>45400</v>
      </c>
      <c r="C223" s="131"/>
      <c r="D223" s="121" t="s">
        <v>39</v>
      </c>
      <c r="E223" s="122">
        <v>47622</v>
      </c>
      <c r="F223" s="172"/>
      <c r="G223" s="123">
        <f t="shared" si="3"/>
        <v>14779366.887699869</v>
      </c>
    </row>
    <row r="224" spans="1:7" s="7" customFormat="1" ht="18" thickTop="1" thickBot="1" x14ac:dyDescent="0.35">
      <c r="A224" s="79"/>
      <c r="B224" s="130">
        <v>45400</v>
      </c>
      <c r="C224" s="131"/>
      <c r="D224" s="121" t="s">
        <v>39</v>
      </c>
      <c r="E224" s="122">
        <v>5970</v>
      </c>
      <c r="F224" s="172"/>
      <c r="G224" s="123">
        <f t="shared" si="3"/>
        <v>14785336.887699869</v>
      </c>
    </row>
    <row r="225" spans="1:7" s="7" customFormat="1" ht="18" thickTop="1" thickBot="1" x14ac:dyDescent="0.35">
      <c r="A225" s="79"/>
      <c r="B225" s="130">
        <v>45400</v>
      </c>
      <c r="C225" s="131"/>
      <c r="D225" s="121" t="s">
        <v>28</v>
      </c>
      <c r="E225" s="122">
        <v>97580.79</v>
      </c>
      <c r="F225" s="172">
        <v>2591.41</v>
      </c>
      <c r="G225" s="123">
        <f t="shared" si="3"/>
        <v>14880326.267699867</v>
      </c>
    </row>
    <row r="226" spans="1:7" s="7" customFormat="1" ht="49.8" thickTop="1" thickBot="1" x14ac:dyDescent="0.35">
      <c r="A226" s="79"/>
      <c r="B226" s="130">
        <v>45400</v>
      </c>
      <c r="C226" s="131"/>
      <c r="D226" s="121" t="s">
        <v>108</v>
      </c>
      <c r="E226" s="122">
        <v>3330</v>
      </c>
      <c r="F226" s="172"/>
      <c r="G226" s="123">
        <f t="shared" si="3"/>
        <v>14883656.267699867</v>
      </c>
    </row>
    <row r="227" spans="1:7" s="7" customFormat="1" ht="18" thickTop="1" thickBot="1" x14ac:dyDescent="0.35">
      <c r="A227" s="79"/>
      <c r="B227" s="130">
        <v>45400</v>
      </c>
      <c r="C227" s="131"/>
      <c r="D227" s="121" t="s">
        <v>22</v>
      </c>
      <c r="E227" s="122"/>
      <c r="F227" s="172">
        <v>932144.72</v>
      </c>
      <c r="G227" s="123">
        <f t="shared" si="3"/>
        <v>13951511.547699867</v>
      </c>
    </row>
    <row r="228" spans="1:7" s="7" customFormat="1" ht="18" thickTop="1" thickBot="1" x14ac:dyDescent="0.35">
      <c r="A228" s="79"/>
      <c r="B228" s="130">
        <v>45401</v>
      </c>
      <c r="C228" s="131"/>
      <c r="D228" s="121" t="s">
        <v>39</v>
      </c>
      <c r="E228" s="122">
        <v>28520</v>
      </c>
      <c r="F228" s="172"/>
      <c r="G228" s="123">
        <f t="shared" si="3"/>
        <v>13980031.547699867</v>
      </c>
    </row>
    <row r="229" spans="1:7" s="7" customFormat="1" ht="18" thickTop="1" thickBot="1" x14ac:dyDescent="0.35">
      <c r="A229" s="79"/>
      <c r="B229" s="130">
        <v>45401</v>
      </c>
      <c r="C229" s="131"/>
      <c r="D229" s="121" t="s">
        <v>39</v>
      </c>
      <c r="E229" s="122">
        <v>200</v>
      </c>
      <c r="F229" s="172"/>
      <c r="G229" s="123">
        <f t="shared" si="3"/>
        <v>13980231.547699867</v>
      </c>
    </row>
    <row r="230" spans="1:7" s="7" customFormat="1" ht="18" thickTop="1" thickBot="1" x14ac:dyDescent="0.35">
      <c r="A230" s="79"/>
      <c r="B230" s="130">
        <v>45401</v>
      </c>
      <c r="C230" s="131"/>
      <c r="D230" s="121" t="s">
        <v>39</v>
      </c>
      <c r="E230" s="122">
        <v>15325</v>
      </c>
      <c r="F230" s="172"/>
      <c r="G230" s="123">
        <f t="shared" si="3"/>
        <v>13995556.547699867</v>
      </c>
    </row>
    <row r="231" spans="1:7" s="7" customFormat="1" ht="18" thickTop="1" thickBot="1" x14ac:dyDescent="0.35">
      <c r="A231" s="79"/>
      <c r="B231" s="130">
        <v>45401</v>
      </c>
      <c r="C231" s="131"/>
      <c r="D231" s="121" t="s">
        <v>39</v>
      </c>
      <c r="E231" s="122">
        <v>27946</v>
      </c>
      <c r="F231" s="172"/>
      <c r="G231" s="123">
        <f t="shared" si="3"/>
        <v>14023502.547699867</v>
      </c>
    </row>
    <row r="232" spans="1:7" s="7" customFormat="1" ht="18" thickTop="1" thickBot="1" x14ac:dyDescent="0.35">
      <c r="A232" s="79"/>
      <c r="B232" s="130">
        <v>45401</v>
      </c>
      <c r="C232" s="131"/>
      <c r="D232" s="121" t="s">
        <v>39</v>
      </c>
      <c r="E232" s="122">
        <v>6350</v>
      </c>
      <c r="F232" s="172"/>
      <c r="G232" s="123">
        <f t="shared" si="3"/>
        <v>14029852.547699867</v>
      </c>
    </row>
    <row r="233" spans="1:7" s="7" customFormat="1" ht="18" thickTop="1" thickBot="1" x14ac:dyDescent="0.35">
      <c r="A233" s="79"/>
      <c r="B233" s="130">
        <v>45401</v>
      </c>
      <c r="C233" s="131"/>
      <c r="D233" s="121" t="s">
        <v>39</v>
      </c>
      <c r="E233" s="122">
        <v>4770</v>
      </c>
      <c r="F233" s="172"/>
      <c r="G233" s="123">
        <f t="shared" si="3"/>
        <v>14034622.547699867</v>
      </c>
    </row>
    <row r="234" spans="1:7" s="7" customFormat="1" ht="18" thickTop="1" thickBot="1" x14ac:dyDescent="0.35">
      <c r="A234" s="79"/>
      <c r="B234" s="130">
        <v>45401</v>
      </c>
      <c r="C234" s="131"/>
      <c r="D234" s="121" t="s">
        <v>39</v>
      </c>
      <c r="E234" s="122">
        <v>5858</v>
      </c>
      <c r="F234" s="172"/>
      <c r="G234" s="123">
        <f t="shared" si="3"/>
        <v>14040480.547699867</v>
      </c>
    </row>
    <row r="235" spans="1:7" s="7" customFormat="1" ht="18" thickTop="1" thickBot="1" x14ac:dyDescent="0.35">
      <c r="A235" s="79"/>
      <c r="B235" s="130">
        <v>45401</v>
      </c>
      <c r="C235" s="131"/>
      <c r="D235" s="121" t="s">
        <v>39</v>
      </c>
      <c r="E235" s="122">
        <v>5150</v>
      </c>
      <c r="F235" s="172"/>
      <c r="G235" s="123">
        <f t="shared" si="3"/>
        <v>14045630.547699867</v>
      </c>
    </row>
    <row r="236" spans="1:7" s="7" customFormat="1" ht="18" thickTop="1" thickBot="1" x14ac:dyDescent="0.35">
      <c r="A236" s="79"/>
      <c r="B236" s="130">
        <v>45401</v>
      </c>
      <c r="C236" s="131"/>
      <c r="D236" s="121" t="s">
        <v>28</v>
      </c>
      <c r="E236" s="122">
        <v>63292.56</v>
      </c>
      <c r="F236" s="172">
        <v>1686.93</v>
      </c>
      <c r="G236" s="123">
        <f t="shared" si="3"/>
        <v>14107236.177699868</v>
      </c>
    </row>
    <row r="237" spans="1:7" s="7" customFormat="1" ht="18" thickTop="1" thickBot="1" x14ac:dyDescent="0.35">
      <c r="A237" s="79"/>
      <c r="B237" s="130">
        <v>45401</v>
      </c>
      <c r="C237" s="131"/>
      <c r="D237" s="121" t="s">
        <v>40</v>
      </c>
      <c r="E237" s="122">
        <v>796342.2</v>
      </c>
      <c r="F237" s="172"/>
      <c r="G237" s="123">
        <f t="shared" si="3"/>
        <v>14903578.377699867</v>
      </c>
    </row>
    <row r="238" spans="1:7" s="7" customFormat="1" ht="18" thickTop="1" thickBot="1" x14ac:dyDescent="0.35">
      <c r="A238" s="79"/>
      <c r="B238" s="130">
        <v>45401</v>
      </c>
      <c r="C238" s="131"/>
      <c r="D238" s="121" t="s">
        <v>40</v>
      </c>
      <c r="E238" s="122">
        <v>778827.38</v>
      </c>
      <c r="F238" s="172"/>
      <c r="G238" s="123">
        <f t="shared" si="3"/>
        <v>15682405.757699868</v>
      </c>
    </row>
    <row r="239" spans="1:7" s="7" customFormat="1" ht="18" thickTop="1" thickBot="1" x14ac:dyDescent="0.35">
      <c r="A239" s="79"/>
      <c r="B239" s="130">
        <v>45401</v>
      </c>
      <c r="C239" s="131"/>
      <c r="D239" s="121" t="s">
        <v>40</v>
      </c>
      <c r="E239" s="122">
        <v>250761.8</v>
      </c>
      <c r="F239" s="172"/>
      <c r="G239" s="123">
        <f t="shared" si="3"/>
        <v>15933167.557699868</v>
      </c>
    </row>
    <row r="240" spans="1:7" s="7" customFormat="1" ht="18" thickTop="1" thickBot="1" x14ac:dyDescent="0.35">
      <c r="A240" s="79"/>
      <c r="B240" s="130">
        <v>45401</v>
      </c>
      <c r="C240" s="131"/>
      <c r="D240" s="121" t="s">
        <v>40</v>
      </c>
      <c r="E240" s="122">
        <v>221514.01</v>
      </c>
      <c r="F240" s="172"/>
      <c r="G240" s="123">
        <f t="shared" si="3"/>
        <v>16154681.567699868</v>
      </c>
    </row>
    <row r="241" spans="1:7" s="7" customFormat="1" ht="18" thickTop="1" thickBot="1" x14ac:dyDescent="0.35">
      <c r="A241" s="79"/>
      <c r="B241" s="130">
        <v>45401</v>
      </c>
      <c r="C241" s="131"/>
      <c r="D241" s="121" t="s">
        <v>40</v>
      </c>
      <c r="E241" s="122">
        <v>196797.35</v>
      </c>
      <c r="F241" s="172"/>
      <c r="G241" s="123">
        <f t="shared" si="3"/>
        <v>16351478.917699868</v>
      </c>
    </row>
    <row r="242" spans="1:7" s="7" customFormat="1" ht="18" thickTop="1" thickBot="1" x14ac:dyDescent="0.35">
      <c r="A242" s="79"/>
      <c r="B242" s="130">
        <v>45401</v>
      </c>
      <c r="C242" s="131"/>
      <c r="D242" s="121" t="s">
        <v>40</v>
      </c>
      <c r="E242" s="122">
        <v>31445.37</v>
      </c>
      <c r="F242" s="172"/>
      <c r="G242" s="123">
        <f t="shared" si="3"/>
        <v>16382924.287699867</v>
      </c>
    </row>
    <row r="243" spans="1:7" s="7" customFormat="1" ht="18" thickTop="1" thickBot="1" x14ac:dyDescent="0.35">
      <c r="A243" s="79"/>
      <c r="B243" s="130">
        <v>45401</v>
      </c>
      <c r="C243" s="131"/>
      <c r="D243" s="121" t="s">
        <v>40</v>
      </c>
      <c r="E243" s="122">
        <v>6152</v>
      </c>
      <c r="F243" s="172"/>
      <c r="G243" s="123">
        <f t="shared" si="3"/>
        <v>16389076.287699867</v>
      </c>
    </row>
    <row r="244" spans="1:7" s="7" customFormat="1" ht="18" thickTop="1" thickBot="1" x14ac:dyDescent="0.35">
      <c r="A244" s="79"/>
      <c r="B244" s="130">
        <v>45401</v>
      </c>
      <c r="C244" s="131"/>
      <c r="D244" s="121" t="s">
        <v>40</v>
      </c>
      <c r="E244" s="122">
        <v>25000.48</v>
      </c>
      <c r="F244" s="172"/>
      <c r="G244" s="123">
        <f t="shared" si="3"/>
        <v>16414076.767699867</v>
      </c>
    </row>
    <row r="245" spans="1:7" s="7" customFormat="1" ht="18" thickTop="1" thickBot="1" x14ac:dyDescent="0.35">
      <c r="A245" s="79"/>
      <c r="B245" s="130">
        <v>45401</v>
      </c>
      <c r="C245" s="131"/>
      <c r="D245" s="121" t="s">
        <v>40</v>
      </c>
      <c r="E245" s="122">
        <v>9716</v>
      </c>
      <c r="F245" s="172"/>
      <c r="G245" s="123">
        <f t="shared" si="3"/>
        <v>16423792.767699867</v>
      </c>
    </row>
    <row r="246" spans="1:7" s="7" customFormat="1" ht="18" thickTop="1" thickBot="1" x14ac:dyDescent="0.35">
      <c r="A246" s="79"/>
      <c r="B246" s="130">
        <v>45401</v>
      </c>
      <c r="C246" s="131"/>
      <c r="D246" s="121" t="s">
        <v>40</v>
      </c>
      <c r="E246" s="122">
        <v>204936.06</v>
      </c>
      <c r="F246" s="172"/>
      <c r="G246" s="123">
        <f t="shared" si="3"/>
        <v>16628728.827699868</v>
      </c>
    </row>
    <row r="247" spans="1:7" s="7" customFormat="1" ht="18" thickTop="1" thickBot="1" x14ac:dyDescent="0.35">
      <c r="A247" s="79"/>
      <c r="B247" s="130">
        <v>45401</v>
      </c>
      <c r="C247" s="131"/>
      <c r="D247" s="121" t="s">
        <v>40</v>
      </c>
      <c r="E247" s="122">
        <v>189264.5</v>
      </c>
      <c r="F247" s="172"/>
      <c r="G247" s="123">
        <f t="shared" si="3"/>
        <v>16817993.32769987</v>
      </c>
    </row>
    <row r="248" spans="1:7" s="7" customFormat="1" ht="18" thickTop="1" thickBot="1" x14ac:dyDescent="0.35">
      <c r="A248" s="79"/>
      <c r="B248" s="130">
        <v>45401</v>
      </c>
      <c r="C248" s="131"/>
      <c r="D248" s="121" t="s">
        <v>40</v>
      </c>
      <c r="E248" s="122">
        <v>783146.98</v>
      </c>
      <c r="F248" s="172"/>
      <c r="G248" s="123">
        <f t="shared" si="3"/>
        <v>17601140.30769987</v>
      </c>
    </row>
    <row r="249" spans="1:7" s="7" customFormat="1" ht="18" thickTop="1" thickBot="1" x14ac:dyDescent="0.35">
      <c r="A249" s="79"/>
      <c r="B249" s="130">
        <v>45401</v>
      </c>
      <c r="C249" s="131"/>
      <c r="D249" s="121" t="s">
        <v>40</v>
      </c>
      <c r="E249" s="122">
        <v>33376.160000000003</v>
      </c>
      <c r="F249" s="172"/>
      <c r="G249" s="123">
        <f t="shared" si="3"/>
        <v>17634516.46769987</v>
      </c>
    </row>
    <row r="250" spans="1:7" s="7" customFormat="1" ht="18" thickTop="1" thickBot="1" x14ac:dyDescent="0.35">
      <c r="A250" s="79"/>
      <c r="B250" s="130">
        <v>45401</v>
      </c>
      <c r="C250" s="131"/>
      <c r="D250" s="121" t="s">
        <v>22</v>
      </c>
      <c r="E250" s="122"/>
      <c r="F250" s="172">
        <v>7011594.5</v>
      </c>
      <c r="G250" s="123">
        <f t="shared" si="3"/>
        <v>10622921.96769987</v>
      </c>
    </row>
    <row r="251" spans="1:7" s="7" customFormat="1" ht="18" thickTop="1" thickBot="1" x14ac:dyDescent="0.35">
      <c r="A251" s="79"/>
      <c r="B251" s="130">
        <v>45402</v>
      </c>
      <c r="C251" s="131"/>
      <c r="D251" s="121" t="s">
        <v>39</v>
      </c>
      <c r="E251" s="122">
        <v>34300</v>
      </c>
      <c r="F251" s="172"/>
      <c r="G251" s="123">
        <f t="shared" si="3"/>
        <v>10657221.96769987</v>
      </c>
    </row>
    <row r="252" spans="1:7" s="7" customFormat="1" ht="18" thickTop="1" thickBot="1" x14ac:dyDescent="0.35">
      <c r="A252" s="79"/>
      <c r="B252" s="130">
        <v>45402</v>
      </c>
      <c r="C252" s="131"/>
      <c r="D252" s="121" t="s">
        <v>28</v>
      </c>
      <c r="E252" s="122">
        <v>6000</v>
      </c>
      <c r="F252" s="172">
        <v>163.19999999999999</v>
      </c>
      <c r="G252" s="123">
        <f t="shared" si="3"/>
        <v>10663058.767699871</v>
      </c>
    </row>
    <row r="253" spans="1:7" s="7" customFormat="1" ht="18" thickTop="1" thickBot="1" x14ac:dyDescent="0.35">
      <c r="A253" s="79"/>
      <c r="B253" s="130">
        <v>45403</v>
      </c>
      <c r="C253" s="131"/>
      <c r="D253" s="121" t="s">
        <v>39</v>
      </c>
      <c r="E253" s="122">
        <v>4500</v>
      </c>
      <c r="F253" s="172"/>
      <c r="G253" s="123">
        <f t="shared" si="3"/>
        <v>10667558.767699871</v>
      </c>
    </row>
    <row r="254" spans="1:7" s="7" customFormat="1" ht="18" thickTop="1" thickBot="1" x14ac:dyDescent="0.35">
      <c r="A254" s="79"/>
      <c r="B254" s="130">
        <v>45403</v>
      </c>
      <c r="C254" s="131"/>
      <c r="D254" s="121" t="s">
        <v>28</v>
      </c>
      <c r="E254" s="122">
        <v>18500</v>
      </c>
      <c r="F254" s="172">
        <v>469.1</v>
      </c>
      <c r="G254" s="123">
        <f t="shared" si="3"/>
        <v>10685589.667699872</v>
      </c>
    </row>
    <row r="255" spans="1:7" s="7" customFormat="1" ht="18" thickTop="1" thickBot="1" x14ac:dyDescent="0.35">
      <c r="A255" s="79"/>
      <c r="B255" s="130">
        <v>45404</v>
      </c>
      <c r="C255" s="131"/>
      <c r="D255" s="121" t="s">
        <v>39</v>
      </c>
      <c r="E255" s="122">
        <v>29268</v>
      </c>
      <c r="F255" s="172"/>
      <c r="G255" s="123">
        <f t="shared" si="3"/>
        <v>10714857.667699872</v>
      </c>
    </row>
    <row r="256" spans="1:7" s="7" customFormat="1" ht="18" thickTop="1" thickBot="1" x14ac:dyDescent="0.35">
      <c r="A256" s="79"/>
      <c r="B256" s="130">
        <v>45404</v>
      </c>
      <c r="C256" s="131"/>
      <c r="D256" s="121" t="s">
        <v>39</v>
      </c>
      <c r="E256" s="122">
        <v>56285</v>
      </c>
      <c r="F256" s="172"/>
      <c r="G256" s="123">
        <f t="shared" si="3"/>
        <v>10771142.667699872</v>
      </c>
    </row>
    <row r="257" spans="1:7" s="7" customFormat="1" ht="18" thickTop="1" thickBot="1" x14ac:dyDescent="0.35">
      <c r="A257" s="79"/>
      <c r="B257" s="130">
        <v>45404</v>
      </c>
      <c r="C257" s="131"/>
      <c r="D257" s="121" t="s">
        <v>39</v>
      </c>
      <c r="E257" s="122">
        <v>4400</v>
      </c>
      <c r="F257" s="172"/>
      <c r="G257" s="123">
        <f t="shared" si="3"/>
        <v>10775542.667699872</v>
      </c>
    </row>
    <row r="258" spans="1:7" s="7" customFormat="1" ht="18" thickTop="1" thickBot="1" x14ac:dyDescent="0.35">
      <c r="A258" s="79"/>
      <c r="B258" s="130">
        <v>45404</v>
      </c>
      <c r="C258" s="131"/>
      <c r="D258" s="121" t="s">
        <v>39</v>
      </c>
      <c r="E258" s="122">
        <v>6460</v>
      </c>
      <c r="F258" s="172"/>
      <c r="G258" s="123">
        <f t="shared" si="3"/>
        <v>10782002.667699872</v>
      </c>
    </row>
    <row r="259" spans="1:7" s="7" customFormat="1" ht="18" thickTop="1" thickBot="1" x14ac:dyDescent="0.35">
      <c r="A259" s="79"/>
      <c r="B259" s="130">
        <v>45404</v>
      </c>
      <c r="C259" s="131"/>
      <c r="D259" s="121" t="s">
        <v>39</v>
      </c>
      <c r="E259" s="122">
        <v>15771</v>
      </c>
      <c r="F259" s="172"/>
      <c r="G259" s="123">
        <f t="shared" si="3"/>
        <v>10797773.667699872</v>
      </c>
    </row>
    <row r="260" spans="1:7" s="7" customFormat="1" ht="18" thickTop="1" thickBot="1" x14ac:dyDescent="0.35">
      <c r="A260" s="79"/>
      <c r="B260" s="130">
        <v>45404</v>
      </c>
      <c r="C260" s="131"/>
      <c r="D260" s="121" t="s">
        <v>39</v>
      </c>
      <c r="E260" s="122">
        <v>15800</v>
      </c>
      <c r="F260" s="172"/>
      <c r="G260" s="123">
        <f t="shared" si="3"/>
        <v>10813573.667699872</v>
      </c>
    </row>
    <row r="261" spans="1:7" s="7" customFormat="1" ht="18" thickTop="1" thickBot="1" x14ac:dyDescent="0.35">
      <c r="A261" s="79"/>
      <c r="B261" s="130">
        <v>45404</v>
      </c>
      <c r="C261" s="131"/>
      <c r="D261" s="121" t="s">
        <v>39</v>
      </c>
      <c r="E261" s="122">
        <v>1100</v>
      </c>
      <c r="F261" s="172"/>
      <c r="G261" s="123">
        <f t="shared" si="3"/>
        <v>10814673.667699872</v>
      </c>
    </row>
    <row r="262" spans="1:7" s="7" customFormat="1" ht="18" thickTop="1" thickBot="1" x14ac:dyDescent="0.35">
      <c r="A262" s="79"/>
      <c r="B262" s="130">
        <v>45404</v>
      </c>
      <c r="C262" s="131"/>
      <c r="D262" s="121" t="s">
        <v>28</v>
      </c>
      <c r="E262" s="122">
        <v>67099</v>
      </c>
      <c r="F262" s="172">
        <v>1792.88</v>
      </c>
      <c r="G262" s="123">
        <f t="shared" si="3"/>
        <v>10879979.787699871</v>
      </c>
    </row>
    <row r="263" spans="1:7" s="7" customFormat="1" ht="20.25" customHeight="1" thickTop="1" thickBot="1" x14ac:dyDescent="0.35">
      <c r="A263" s="79"/>
      <c r="B263" s="130">
        <v>45404</v>
      </c>
      <c r="C263" s="131"/>
      <c r="D263" s="121" t="s">
        <v>50</v>
      </c>
      <c r="E263" s="122">
        <v>4313.6000000000004</v>
      </c>
      <c r="F263" s="172">
        <v>154.40800000000002</v>
      </c>
      <c r="G263" s="123">
        <f t="shared" si="3"/>
        <v>10884138.979699871</v>
      </c>
    </row>
    <row r="264" spans="1:7" s="7" customFormat="1" ht="18" thickTop="1" thickBot="1" x14ac:dyDescent="0.35">
      <c r="A264" s="79"/>
      <c r="B264" s="130">
        <v>45404</v>
      </c>
      <c r="C264" s="131"/>
      <c r="D264" s="121" t="s">
        <v>64</v>
      </c>
      <c r="E264" s="122">
        <v>771911.16</v>
      </c>
      <c r="F264" s="172"/>
      <c r="G264" s="123">
        <f t="shared" si="3"/>
        <v>11656050.139699871</v>
      </c>
    </row>
    <row r="265" spans="1:7" s="7" customFormat="1" ht="18" thickTop="1" thickBot="1" x14ac:dyDescent="0.35">
      <c r="A265" s="79"/>
      <c r="B265" s="130">
        <v>45404</v>
      </c>
      <c r="C265" s="131"/>
      <c r="D265" s="121" t="s">
        <v>88</v>
      </c>
      <c r="E265" s="122">
        <v>48000</v>
      </c>
      <c r="F265" s="172"/>
      <c r="G265" s="123">
        <f t="shared" si="3"/>
        <v>11704050.139699871</v>
      </c>
    </row>
    <row r="266" spans="1:7" s="7" customFormat="1" ht="18" thickTop="1" thickBot="1" x14ac:dyDescent="0.35">
      <c r="A266" s="79"/>
      <c r="B266" s="130">
        <v>45404</v>
      </c>
      <c r="C266" s="131"/>
      <c r="D266" s="121" t="s">
        <v>63</v>
      </c>
      <c r="E266" s="122">
        <v>11257.89</v>
      </c>
      <c r="F266" s="172"/>
      <c r="G266" s="123">
        <f t="shared" si="3"/>
        <v>11715308.029699871</v>
      </c>
    </row>
    <row r="267" spans="1:7" s="7" customFormat="1" ht="18" thickTop="1" thickBot="1" x14ac:dyDescent="0.35">
      <c r="A267" s="79"/>
      <c r="B267" s="130">
        <v>45404</v>
      </c>
      <c r="C267" s="131"/>
      <c r="D267" s="121" t="s">
        <v>109</v>
      </c>
      <c r="E267" s="122">
        <v>569760.35</v>
      </c>
      <c r="F267" s="172"/>
      <c r="G267" s="123">
        <f t="shared" si="3"/>
        <v>12285068.379699871</v>
      </c>
    </row>
    <row r="268" spans="1:7" s="7" customFormat="1" ht="18" thickTop="1" thickBot="1" x14ac:dyDescent="0.35">
      <c r="A268" s="79"/>
      <c r="B268" s="130">
        <v>45404</v>
      </c>
      <c r="C268" s="131"/>
      <c r="D268" s="121" t="s">
        <v>22</v>
      </c>
      <c r="E268" s="122"/>
      <c r="F268" s="172">
        <v>255558.52</v>
      </c>
      <c r="G268" s="123">
        <f t="shared" si="3"/>
        <v>12029509.859699871</v>
      </c>
    </row>
    <row r="269" spans="1:7" s="7" customFormat="1" ht="18" thickTop="1" thickBot="1" x14ac:dyDescent="0.35">
      <c r="A269" s="79"/>
      <c r="B269" s="130">
        <v>45405</v>
      </c>
      <c r="C269" s="131"/>
      <c r="D269" s="121" t="s">
        <v>39</v>
      </c>
      <c r="E269" s="122">
        <v>17366</v>
      </c>
      <c r="F269" s="172"/>
      <c r="G269" s="123">
        <f t="shared" si="3"/>
        <v>12046875.859699871</v>
      </c>
    </row>
    <row r="270" spans="1:7" s="7" customFormat="1" ht="18" thickTop="1" thickBot="1" x14ac:dyDescent="0.35">
      <c r="A270" s="79"/>
      <c r="B270" s="130">
        <v>45405</v>
      </c>
      <c r="C270" s="131"/>
      <c r="D270" s="121" t="s">
        <v>39</v>
      </c>
      <c r="E270" s="122">
        <v>84</v>
      </c>
      <c r="F270" s="172"/>
      <c r="G270" s="123">
        <f t="shared" si="3"/>
        <v>12046959.859699871</v>
      </c>
    </row>
    <row r="271" spans="1:7" s="7" customFormat="1" ht="18" thickTop="1" thickBot="1" x14ac:dyDescent="0.35">
      <c r="A271" s="79"/>
      <c r="B271" s="130">
        <v>45405</v>
      </c>
      <c r="C271" s="131"/>
      <c r="D271" s="121" t="s">
        <v>39</v>
      </c>
      <c r="E271" s="122">
        <v>15638</v>
      </c>
      <c r="F271" s="172"/>
      <c r="G271" s="123">
        <f t="shared" si="3"/>
        <v>12062597.859699871</v>
      </c>
    </row>
    <row r="272" spans="1:7" s="7" customFormat="1" ht="18" thickTop="1" thickBot="1" x14ac:dyDescent="0.35">
      <c r="A272" s="79"/>
      <c r="B272" s="130">
        <v>45405</v>
      </c>
      <c r="C272" s="131"/>
      <c r="D272" s="121" t="s">
        <v>39</v>
      </c>
      <c r="E272" s="122">
        <v>21090</v>
      </c>
      <c r="F272" s="172"/>
      <c r="G272" s="123">
        <f t="shared" si="3"/>
        <v>12083687.859699871</v>
      </c>
    </row>
    <row r="273" spans="1:9" s="7" customFormat="1" ht="18" thickTop="1" thickBot="1" x14ac:dyDescent="0.35">
      <c r="A273" s="79"/>
      <c r="B273" s="130">
        <v>45405</v>
      </c>
      <c r="C273" s="131"/>
      <c r="D273" s="121" t="s">
        <v>39</v>
      </c>
      <c r="E273" s="122">
        <v>5775</v>
      </c>
      <c r="F273" s="172"/>
      <c r="G273" s="123">
        <f t="shared" si="3"/>
        <v>12089462.859699871</v>
      </c>
    </row>
    <row r="274" spans="1:9" s="7" customFormat="1" ht="18" thickTop="1" thickBot="1" x14ac:dyDescent="0.35">
      <c r="A274" s="79"/>
      <c r="B274" s="130">
        <v>45405</v>
      </c>
      <c r="C274" s="131"/>
      <c r="D274" s="121" t="s">
        <v>39</v>
      </c>
      <c r="E274" s="122">
        <v>2800</v>
      </c>
      <c r="F274" s="172"/>
      <c r="G274" s="123">
        <f t="shared" si="3"/>
        <v>12092262.859699871</v>
      </c>
    </row>
    <row r="275" spans="1:9" s="7" customFormat="1" ht="18" thickTop="1" thickBot="1" x14ac:dyDescent="0.35">
      <c r="A275" s="79"/>
      <c r="B275" s="130">
        <v>45405</v>
      </c>
      <c r="C275" s="131"/>
      <c r="D275" s="121" t="s">
        <v>39</v>
      </c>
      <c r="E275" s="122">
        <v>6165</v>
      </c>
      <c r="F275" s="172"/>
      <c r="G275" s="123">
        <f t="shared" ref="G275:G332" si="4">G274+E275-F275</f>
        <v>12098427.859699871</v>
      </c>
    </row>
    <row r="276" spans="1:9" s="7" customFormat="1" ht="18" thickTop="1" thickBot="1" x14ac:dyDescent="0.35">
      <c r="A276" s="79"/>
      <c r="B276" s="130">
        <v>45405</v>
      </c>
      <c r="C276" s="131"/>
      <c r="D276" s="121" t="s">
        <v>39</v>
      </c>
      <c r="E276" s="122">
        <v>32536</v>
      </c>
      <c r="F276" s="172"/>
      <c r="G276" s="123">
        <f t="shared" si="4"/>
        <v>12130963.859699871</v>
      </c>
    </row>
    <row r="277" spans="1:9" s="7" customFormat="1" ht="18" thickTop="1" thickBot="1" x14ac:dyDescent="0.35">
      <c r="A277" s="79"/>
      <c r="B277" s="130">
        <v>45405</v>
      </c>
      <c r="C277" s="131"/>
      <c r="D277" s="121" t="s">
        <v>28</v>
      </c>
      <c r="E277" s="122">
        <v>63935.54</v>
      </c>
      <c r="F277" s="172">
        <v>1685.97</v>
      </c>
      <c r="G277" s="123">
        <f>G276+E277-F277</f>
        <v>12193213.42969987</v>
      </c>
      <c r="H277" s="204">
        <v>12193213.42969987</v>
      </c>
      <c r="I277" s="111">
        <f>+H277-G277</f>
        <v>0</v>
      </c>
    </row>
    <row r="278" spans="1:9" s="7" customFormat="1" ht="49.8" thickTop="1" thickBot="1" x14ac:dyDescent="0.35">
      <c r="A278" s="79"/>
      <c r="B278" s="130">
        <v>45405</v>
      </c>
      <c r="C278" s="131"/>
      <c r="D278" s="121" t="s">
        <v>110</v>
      </c>
      <c r="E278" s="122">
        <v>3051.82</v>
      </c>
      <c r="F278" s="172"/>
      <c r="G278" s="123">
        <f t="shared" si="4"/>
        <v>12196265.24969987</v>
      </c>
    </row>
    <row r="279" spans="1:9" s="7" customFormat="1" ht="18" thickTop="1" thickBot="1" x14ac:dyDescent="0.35">
      <c r="A279" s="79"/>
      <c r="B279" s="130">
        <v>45405</v>
      </c>
      <c r="C279" s="131"/>
      <c r="D279" s="121" t="s">
        <v>111</v>
      </c>
      <c r="E279" s="122">
        <v>292274.87</v>
      </c>
      <c r="F279" s="172"/>
      <c r="G279" s="123">
        <f t="shared" si="4"/>
        <v>12488540.119699869</v>
      </c>
    </row>
    <row r="280" spans="1:9" s="7" customFormat="1" ht="18" thickTop="1" thickBot="1" x14ac:dyDescent="0.35">
      <c r="A280" s="79"/>
      <c r="B280" s="130">
        <v>45405</v>
      </c>
      <c r="C280" s="131"/>
      <c r="D280" s="121" t="s">
        <v>22</v>
      </c>
      <c r="E280" s="122"/>
      <c r="F280" s="172">
        <v>525614.43999999994</v>
      </c>
      <c r="G280" s="123">
        <f t="shared" si="4"/>
        <v>11962925.67969987</v>
      </c>
    </row>
    <row r="281" spans="1:9" s="7" customFormat="1" ht="18" thickTop="1" thickBot="1" x14ac:dyDescent="0.35">
      <c r="A281" s="79"/>
      <c r="B281" s="130">
        <v>45406</v>
      </c>
      <c r="C281" s="131"/>
      <c r="D281" s="121" t="s">
        <v>39</v>
      </c>
      <c r="E281" s="122">
        <v>44202</v>
      </c>
      <c r="F281" s="172"/>
      <c r="G281" s="123">
        <f t="shared" si="4"/>
        <v>12007127.67969987</v>
      </c>
    </row>
    <row r="282" spans="1:9" s="7" customFormat="1" ht="18" thickTop="1" thickBot="1" x14ac:dyDescent="0.35">
      <c r="A282" s="79"/>
      <c r="B282" s="130">
        <v>45406</v>
      </c>
      <c r="C282" s="131"/>
      <c r="D282" s="121" t="s">
        <v>39</v>
      </c>
      <c r="E282" s="122">
        <v>18</v>
      </c>
      <c r="F282" s="172"/>
      <c r="G282" s="123">
        <f t="shared" si="4"/>
        <v>12007145.67969987</v>
      </c>
    </row>
    <row r="283" spans="1:9" s="7" customFormat="1" ht="18" thickTop="1" thickBot="1" x14ac:dyDescent="0.35">
      <c r="A283" s="79"/>
      <c r="B283" s="130">
        <v>45406</v>
      </c>
      <c r="C283" s="131"/>
      <c r="D283" s="121" t="s">
        <v>39</v>
      </c>
      <c r="E283" s="122">
        <v>9555</v>
      </c>
      <c r="F283" s="172"/>
      <c r="G283" s="123">
        <f t="shared" si="4"/>
        <v>12016700.67969987</v>
      </c>
    </row>
    <row r="284" spans="1:9" s="7" customFormat="1" ht="18" thickTop="1" thickBot="1" x14ac:dyDescent="0.35">
      <c r="A284" s="79"/>
      <c r="B284" s="130">
        <v>45406</v>
      </c>
      <c r="C284" s="131"/>
      <c r="D284" s="121" t="s">
        <v>39</v>
      </c>
      <c r="E284" s="122">
        <v>14450</v>
      </c>
      <c r="F284" s="172"/>
      <c r="G284" s="123">
        <f t="shared" si="4"/>
        <v>12031150.67969987</v>
      </c>
    </row>
    <row r="285" spans="1:9" s="7" customFormat="1" ht="18" thickTop="1" thickBot="1" x14ac:dyDescent="0.35">
      <c r="A285" s="79"/>
      <c r="B285" s="130">
        <v>45406</v>
      </c>
      <c r="C285" s="131"/>
      <c r="D285" s="121" t="s">
        <v>39</v>
      </c>
      <c r="E285" s="122">
        <v>16830</v>
      </c>
      <c r="F285" s="172"/>
      <c r="G285" s="123">
        <f t="shared" si="4"/>
        <v>12047980.67969987</v>
      </c>
    </row>
    <row r="286" spans="1:9" s="7" customFormat="1" ht="18" thickTop="1" thickBot="1" x14ac:dyDescent="0.35">
      <c r="A286" s="79"/>
      <c r="B286" s="130">
        <v>45406</v>
      </c>
      <c r="C286" s="131"/>
      <c r="D286" s="121" t="s">
        <v>39</v>
      </c>
      <c r="E286" s="122">
        <v>1525</v>
      </c>
      <c r="F286" s="172"/>
      <c r="G286" s="123">
        <f t="shared" si="4"/>
        <v>12049505.67969987</v>
      </c>
    </row>
    <row r="287" spans="1:9" s="7" customFormat="1" ht="18" thickTop="1" thickBot="1" x14ac:dyDescent="0.35">
      <c r="A287" s="79"/>
      <c r="B287" s="130">
        <v>45406</v>
      </c>
      <c r="C287" s="131"/>
      <c r="D287" s="121" t="s">
        <v>39</v>
      </c>
      <c r="E287" s="122">
        <v>45635</v>
      </c>
      <c r="F287" s="172"/>
      <c r="G287" s="123">
        <f t="shared" si="4"/>
        <v>12095140.67969987</v>
      </c>
    </row>
    <row r="288" spans="1:9" s="7" customFormat="1" ht="18" thickTop="1" thickBot="1" x14ac:dyDescent="0.35">
      <c r="A288" s="79"/>
      <c r="B288" s="130">
        <v>45406</v>
      </c>
      <c r="C288" s="131"/>
      <c r="D288" s="121" t="s">
        <v>39</v>
      </c>
      <c r="E288" s="122">
        <v>3205</v>
      </c>
      <c r="F288" s="172"/>
      <c r="G288" s="123">
        <f t="shared" si="4"/>
        <v>12098345.67969987</v>
      </c>
    </row>
    <row r="289" spans="1:7" s="7" customFormat="1" ht="18" thickTop="1" thickBot="1" x14ac:dyDescent="0.35">
      <c r="A289" s="79"/>
      <c r="B289" s="130">
        <v>45406</v>
      </c>
      <c r="C289" s="131"/>
      <c r="D289" s="121" t="s">
        <v>28</v>
      </c>
      <c r="E289" s="122">
        <v>83387.44</v>
      </c>
      <c r="F289" s="172">
        <v>2160.85</v>
      </c>
      <c r="G289" s="123">
        <f t="shared" si="4"/>
        <v>12179572.26969987</v>
      </c>
    </row>
    <row r="290" spans="1:7" s="7" customFormat="1" ht="18" thickTop="1" thickBot="1" x14ac:dyDescent="0.35">
      <c r="A290" s="79"/>
      <c r="B290" s="130">
        <v>45406</v>
      </c>
      <c r="C290" s="131"/>
      <c r="D290" s="121" t="s">
        <v>88</v>
      </c>
      <c r="E290" s="122">
        <v>306880</v>
      </c>
      <c r="F290" s="172"/>
      <c r="G290" s="123">
        <f t="shared" si="4"/>
        <v>12486452.26969987</v>
      </c>
    </row>
    <row r="291" spans="1:7" s="7" customFormat="1" ht="18" thickTop="1" thickBot="1" x14ac:dyDescent="0.35">
      <c r="A291" s="79"/>
      <c r="B291" s="130">
        <v>45406</v>
      </c>
      <c r="C291" s="131"/>
      <c r="D291" s="121" t="s">
        <v>88</v>
      </c>
      <c r="E291" s="122">
        <v>7069674.4000000004</v>
      </c>
      <c r="F291" s="172"/>
      <c r="G291" s="123">
        <f t="shared" si="4"/>
        <v>19556126.66969987</v>
      </c>
    </row>
    <row r="292" spans="1:7" s="7" customFormat="1" ht="18" thickTop="1" thickBot="1" x14ac:dyDescent="0.35">
      <c r="A292" s="79"/>
      <c r="B292" s="130">
        <v>45406</v>
      </c>
      <c r="C292" s="131"/>
      <c r="D292" s="121" t="s">
        <v>88</v>
      </c>
      <c r="E292" s="122">
        <v>242053.14</v>
      </c>
      <c r="F292" s="172"/>
      <c r="G292" s="123">
        <f t="shared" si="4"/>
        <v>19798179.809699871</v>
      </c>
    </row>
    <row r="293" spans="1:7" s="7" customFormat="1" ht="18" thickTop="1" thickBot="1" x14ac:dyDescent="0.35">
      <c r="A293" s="79"/>
      <c r="B293" s="130">
        <v>45406</v>
      </c>
      <c r="C293" s="131"/>
      <c r="D293" s="121" t="s">
        <v>88</v>
      </c>
      <c r="E293" s="122">
        <v>17500040.649999999</v>
      </c>
      <c r="F293" s="172"/>
      <c r="G293" s="123">
        <f t="shared" si="4"/>
        <v>37298220.459699869</v>
      </c>
    </row>
    <row r="294" spans="1:7" s="7" customFormat="1" ht="18" thickTop="1" thickBot="1" x14ac:dyDescent="0.35">
      <c r="A294" s="79"/>
      <c r="B294" s="130">
        <v>45406</v>
      </c>
      <c r="C294" s="131"/>
      <c r="D294" s="121" t="s">
        <v>88</v>
      </c>
      <c r="E294" s="122">
        <v>817267.68</v>
      </c>
      <c r="F294" s="172"/>
      <c r="G294" s="123">
        <f t="shared" si="4"/>
        <v>38115488.139699869</v>
      </c>
    </row>
    <row r="295" spans="1:7" s="7" customFormat="1" ht="49.8" thickTop="1" thickBot="1" x14ac:dyDescent="0.35">
      <c r="A295" s="79"/>
      <c r="B295" s="130">
        <v>45406</v>
      </c>
      <c r="C295" s="131"/>
      <c r="D295" s="121" t="s">
        <v>112</v>
      </c>
      <c r="E295" s="122">
        <v>1808.16</v>
      </c>
      <c r="F295" s="172"/>
      <c r="G295" s="123">
        <f t="shared" si="4"/>
        <v>38117296.299699865</v>
      </c>
    </row>
    <row r="296" spans="1:7" s="7" customFormat="1" ht="18" thickTop="1" thickBot="1" x14ac:dyDescent="0.35">
      <c r="A296" s="79"/>
      <c r="B296" s="130">
        <v>45406</v>
      </c>
      <c r="C296" s="131"/>
      <c r="D296" s="121" t="s">
        <v>22</v>
      </c>
      <c r="E296" s="122"/>
      <c r="F296" s="172">
        <v>2624555.98</v>
      </c>
      <c r="G296" s="123">
        <f t="shared" si="4"/>
        <v>35492740.319699869</v>
      </c>
    </row>
    <row r="297" spans="1:7" s="7" customFormat="1" ht="18" thickTop="1" thickBot="1" x14ac:dyDescent="0.35">
      <c r="A297" s="79"/>
      <c r="B297" s="130">
        <v>45407</v>
      </c>
      <c r="C297" s="131"/>
      <c r="D297" s="121" t="s">
        <v>39</v>
      </c>
      <c r="E297" s="122">
        <v>76365</v>
      </c>
      <c r="F297" s="172"/>
      <c r="G297" s="123">
        <f t="shared" si="4"/>
        <v>35569105.319699869</v>
      </c>
    </row>
    <row r="298" spans="1:7" s="7" customFormat="1" ht="18" thickTop="1" thickBot="1" x14ac:dyDescent="0.35">
      <c r="A298" s="79"/>
      <c r="B298" s="130">
        <v>45407</v>
      </c>
      <c r="C298" s="131"/>
      <c r="D298" s="121" t="s">
        <v>39</v>
      </c>
      <c r="E298" s="122">
        <v>49415</v>
      </c>
      <c r="F298" s="172"/>
      <c r="G298" s="123">
        <f t="shared" si="4"/>
        <v>35618520.319699869</v>
      </c>
    </row>
    <row r="299" spans="1:7" s="7" customFormat="1" ht="18" thickTop="1" thickBot="1" x14ac:dyDescent="0.35">
      <c r="A299" s="79"/>
      <c r="B299" s="130">
        <v>45407</v>
      </c>
      <c r="C299" s="131"/>
      <c r="D299" s="121" t="s">
        <v>39</v>
      </c>
      <c r="E299" s="122">
        <v>6245</v>
      </c>
      <c r="F299" s="172"/>
      <c r="G299" s="123">
        <f t="shared" si="4"/>
        <v>35624765.319699869</v>
      </c>
    </row>
    <row r="300" spans="1:7" s="7" customFormat="1" ht="18" thickTop="1" thickBot="1" x14ac:dyDescent="0.35">
      <c r="A300" s="79"/>
      <c r="B300" s="130">
        <v>45407</v>
      </c>
      <c r="C300" s="131"/>
      <c r="D300" s="121" t="s">
        <v>39</v>
      </c>
      <c r="E300" s="122">
        <v>5550</v>
      </c>
      <c r="F300" s="172"/>
      <c r="G300" s="123">
        <f t="shared" si="4"/>
        <v>35630315.319699869</v>
      </c>
    </row>
    <row r="301" spans="1:7" s="7" customFormat="1" ht="18" thickTop="1" thickBot="1" x14ac:dyDescent="0.35">
      <c r="A301" s="79"/>
      <c r="B301" s="130">
        <v>45407</v>
      </c>
      <c r="C301" s="131"/>
      <c r="D301" s="121" t="s">
        <v>39</v>
      </c>
      <c r="E301" s="122">
        <v>1100</v>
      </c>
      <c r="F301" s="172"/>
      <c r="G301" s="123">
        <f t="shared" si="4"/>
        <v>35631415.319699869</v>
      </c>
    </row>
    <row r="302" spans="1:7" s="7" customFormat="1" ht="18" thickTop="1" thickBot="1" x14ac:dyDescent="0.35">
      <c r="A302" s="79"/>
      <c r="B302" s="130">
        <v>45407</v>
      </c>
      <c r="C302" s="131"/>
      <c r="D302" s="121" t="s">
        <v>39</v>
      </c>
      <c r="E302" s="122">
        <v>17304</v>
      </c>
      <c r="F302" s="172"/>
      <c r="G302" s="123">
        <f t="shared" si="4"/>
        <v>35648719.319699869</v>
      </c>
    </row>
    <row r="303" spans="1:7" s="7" customFormat="1" ht="18" thickTop="1" thickBot="1" x14ac:dyDescent="0.35">
      <c r="A303" s="79"/>
      <c r="B303" s="130">
        <v>45407</v>
      </c>
      <c r="C303" s="131"/>
      <c r="D303" s="121" t="s">
        <v>39</v>
      </c>
      <c r="E303" s="122">
        <v>5511</v>
      </c>
      <c r="F303" s="172"/>
      <c r="G303" s="123">
        <f t="shared" si="4"/>
        <v>35654230.319699869</v>
      </c>
    </row>
    <row r="304" spans="1:7" s="7" customFormat="1" ht="18" thickTop="1" thickBot="1" x14ac:dyDescent="0.35">
      <c r="A304" s="79"/>
      <c r="B304" s="130">
        <v>45407</v>
      </c>
      <c r="C304" s="131"/>
      <c r="D304" s="121" t="s">
        <v>28</v>
      </c>
      <c r="E304" s="122">
        <v>25038.42</v>
      </c>
      <c r="F304" s="172">
        <v>660</v>
      </c>
      <c r="G304" s="123">
        <f t="shared" si="4"/>
        <v>35678608.73969987</v>
      </c>
    </row>
    <row r="305" spans="1:7" s="7" customFormat="1" ht="49.8" thickTop="1" thickBot="1" x14ac:dyDescent="0.35">
      <c r="A305" s="79"/>
      <c r="B305" s="130">
        <v>45407</v>
      </c>
      <c r="C305" s="131"/>
      <c r="D305" s="121" t="s">
        <v>113</v>
      </c>
      <c r="E305" s="122">
        <v>1400</v>
      </c>
      <c r="F305" s="172"/>
      <c r="G305" s="123">
        <f t="shared" si="4"/>
        <v>35680008.73969987</v>
      </c>
    </row>
    <row r="306" spans="1:7" s="7" customFormat="1" ht="18" thickTop="1" thickBot="1" x14ac:dyDescent="0.35">
      <c r="A306" s="79"/>
      <c r="B306" s="130">
        <v>45407</v>
      </c>
      <c r="C306" s="131"/>
      <c r="D306" s="121" t="s">
        <v>22</v>
      </c>
      <c r="E306" s="122"/>
      <c r="F306" s="172">
        <v>1981452.76</v>
      </c>
      <c r="G306" s="123">
        <f t="shared" si="4"/>
        <v>33698555.979699872</v>
      </c>
    </row>
    <row r="307" spans="1:7" s="7" customFormat="1" ht="18" thickTop="1" thickBot="1" x14ac:dyDescent="0.35">
      <c r="A307" s="79"/>
      <c r="B307" s="130">
        <v>45408</v>
      </c>
      <c r="C307" s="131"/>
      <c r="D307" s="121" t="s">
        <v>39</v>
      </c>
      <c r="E307" s="122">
        <v>58310</v>
      </c>
      <c r="F307" s="172"/>
      <c r="G307" s="123">
        <f t="shared" si="4"/>
        <v>33756865.979699872</v>
      </c>
    </row>
    <row r="308" spans="1:7" s="7" customFormat="1" ht="18" thickTop="1" thickBot="1" x14ac:dyDescent="0.35">
      <c r="A308" s="79"/>
      <c r="B308" s="130">
        <v>45408</v>
      </c>
      <c r="C308" s="131"/>
      <c r="D308" s="121" t="s">
        <v>39</v>
      </c>
      <c r="E308" s="122">
        <v>14250</v>
      </c>
      <c r="F308" s="172"/>
      <c r="G308" s="123">
        <f t="shared" si="4"/>
        <v>33771115.979699872</v>
      </c>
    </row>
    <row r="309" spans="1:7" s="7" customFormat="1" ht="18" thickTop="1" thickBot="1" x14ac:dyDescent="0.35">
      <c r="A309" s="79"/>
      <c r="B309" s="130">
        <v>45408</v>
      </c>
      <c r="C309" s="131"/>
      <c r="D309" s="121" t="s">
        <v>39</v>
      </c>
      <c r="E309" s="122">
        <v>9191</v>
      </c>
      <c r="F309" s="172"/>
      <c r="G309" s="123">
        <f t="shared" si="4"/>
        <v>33780306.979699872</v>
      </c>
    </row>
    <row r="310" spans="1:7" s="7" customFormat="1" ht="18" thickTop="1" thickBot="1" x14ac:dyDescent="0.35">
      <c r="A310" s="79"/>
      <c r="B310" s="130">
        <v>45408</v>
      </c>
      <c r="C310" s="131"/>
      <c r="D310" s="121" t="s">
        <v>39</v>
      </c>
      <c r="E310" s="122">
        <v>19426</v>
      </c>
      <c r="F310" s="172"/>
      <c r="G310" s="123">
        <f t="shared" si="4"/>
        <v>33799732.979699872</v>
      </c>
    </row>
    <row r="311" spans="1:7" s="7" customFormat="1" ht="18" thickTop="1" thickBot="1" x14ac:dyDescent="0.35">
      <c r="A311" s="79"/>
      <c r="B311" s="130">
        <v>45408</v>
      </c>
      <c r="C311" s="131"/>
      <c r="D311" s="121" t="s">
        <v>39</v>
      </c>
      <c r="E311" s="122">
        <v>1300</v>
      </c>
      <c r="F311" s="172"/>
      <c r="G311" s="123">
        <f t="shared" si="4"/>
        <v>33801032.979699872</v>
      </c>
    </row>
    <row r="312" spans="1:7" s="7" customFormat="1" ht="18" thickTop="1" thickBot="1" x14ac:dyDescent="0.35">
      <c r="A312" s="79"/>
      <c r="B312" s="130">
        <v>45408</v>
      </c>
      <c r="C312" s="131"/>
      <c r="D312" s="121" t="s">
        <v>39</v>
      </c>
      <c r="E312" s="122">
        <v>2980</v>
      </c>
      <c r="F312" s="172"/>
      <c r="G312" s="123">
        <f t="shared" si="4"/>
        <v>33804012.979699872</v>
      </c>
    </row>
    <row r="313" spans="1:7" s="7" customFormat="1" ht="18" thickTop="1" thickBot="1" x14ac:dyDescent="0.35">
      <c r="A313" s="79"/>
      <c r="B313" s="130">
        <v>45408</v>
      </c>
      <c r="C313" s="131"/>
      <c r="D313" s="121" t="s">
        <v>28</v>
      </c>
      <c r="E313" s="122">
        <v>73742.33</v>
      </c>
      <c r="F313" s="172">
        <v>1930.88</v>
      </c>
      <c r="G313" s="123">
        <f t="shared" si="4"/>
        <v>33875824.429699868</v>
      </c>
    </row>
    <row r="314" spans="1:7" s="7" customFormat="1" ht="49.8" thickTop="1" thickBot="1" x14ac:dyDescent="0.35">
      <c r="A314" s="79"/>
      <c r="B314" s="130">
        <v>45408</v>
      </c>
      <c r="C314" s="131"/>
      <c r="D314" s="121" t="s">
        <v>114</v>
      </c>
      <c r="E314" s="122">
        <v>3500</v>
      </c>
      <c r="F314" s="172"/>
      <c r="G314" s="123">
        <f t="shared" si="4"/>
        <v>33879324.429699868</v>
      </c>
    </row>
    <row r="315" spans="1:7" s="7" customFormat="1" ht="18" thickTop="1" thickBot="1" x14ac:dyDescent="0.35">
      <c r="A315" s="79"/>
      <c r="B315" s="130">
        <v>45409</v>
      </c>
      <c r="C315" s="131"/>
      <c r="D315" s="121" t="s">
        <v>39</v>
      </c>
      <c r="E315" s="122">
        <v>8500</v>
      </c>
      <c r="F315" s="172"/>
      <c r="G315" s="123">
        <f t="shared" si="4"/>
        <v>33887824.429699868</v>
      </c>
    </row>
    <row r="316" spans="1:7" s="7" customFormat="1" ht="18" thickTop="1" thickBot="1" x14ac:dyDescent="0.35">
      <c r="A316" s="79"/>
      <c r="B316" s="130">
        <v>45409</v>
      </c>
      <c r="C316" s="131"/>
      <c r="D316" s="121" t="s">
        <v>28</v>
      </c>
      <c r="E316" s="122">
        <v>4000</v>
      </c>
      <c r="F316" s="172">
        <v>108.8</v>
      </c>
      <c r="G316" s="123">
        <f t="shared" si="4"/>
        <v>33891715.629699871</v>
      </c>
    </row>
    <row r="317" spans="1:7" s="7" customFormat="1" ht="18" thickTop="1" thickBot="1" x14ac:dyDescent="0.35">
      <c r="A317" s="79"/>
      <c r="B317" s="130">
        <v>45410</v>
      </c>
      <c r="C317" s="131"/>
      <c r="D317" s="121" t="s">
        <v>39</v>
      </c>
      <c r="E317" s="122">
        <v>18500</v>
      </c>
      <c r="F317" s="172"/>
      <c r="G317" s="123">
        <f t="shared" si="4"/>
        <v>33910215.629699871</v>
      </c>
    </row>
    <row r="318" spans="1:7" s="7" customFormat="1" ht="18" thickTop="1" thickBot="1" x14ac:dyDescent="0.35">
      <c r="A318" s="79"/>
      <c r="B318" s="130">
        <v>45410</v>
      </c>
      <c r="C318" s="131"/>
      <c r="D318" s="121" t="s">
        <v>28</v>
      </c>
      <c r="E318" s="122">
        <v>6000</v>
      </c>
      <c r="F318" s="172">
        <v>163.19999999999999</v>
      </c>
      <c r="G318" s="123">
        <f t="shared" si="4"/>
        <v>33916052.429699868</v>
      </c>
    </row>
    <row r="319" spans="1:7" s="7" customFormat="1" ht="18" thickTop="1" thickBot="1" x14ac:dyDescent="0.35">
      <c r="A319" s="79"/>
      <c r="B319" s="130">
        <v>45411</v>
      </c>
      <c r="C319" s="131"/>
      <c r="D319" s="121"/>
      <c r="E319" s="122"/>
      <c r="F319" s="172"/>
      <c r="G319" s="123">
        <f t="shared" si="4"/>
        <v>33916052.429699868</v>
      </c>
    </row>
    <row r="320" spans="1:7" s="7" customFormat="1" ht="18" thickTop="1" thickBot="1" x14ac:dyDescent="0.35">
      <c r="A320" s="79"/>
      <c r="B320" s="130">
        <v>45412</v>
      </c>
      <c r="C320" s="131"/>
      <c r="D320" s="121" t="s">
        <v>39</v>
      </c>
      <c r="E320" s="122">
        <v>3000</v>
      </c>
      <c r="F320" s="172"/>
      <c r="G320" s="123">
        <f t="shared" si="4"/>
        <v>33919052.429699868</v>
      </c>
    </row>
    <row r="321" spans="1:8" s="7" customFormat="1" ht="18" thickTop="1" thickBot="1" x14ac:dyDescent="0.35">
      <c r="A321" s="79"/>
      <c r="B321" s="130">
        <v>45412</v>
      </c>
      <c r="C321" s="131"/>
      <c r="D321" s="121" t="s">
        <v>39</v>
      </c>
      <c r="E321" s="122">
        <v>35065</v>
      </c>
      <c r="F321" s="172"/>
      <c r="G321" s="123">
        <f t="shared" si="4"/>
        <v>33954117.429699868</v>
      </c>
    </row>
    <row r="322" spans="1:8" s="7" customFormat="1" ht="18" thickTop="1" thickBot="1" x14ac:dyDescent="0.35">
      <c r="A322" s="79"/>
      <c r="B322" s="130">
        <v>45412</v>
      </c>
      <c r="C322" s="131"/>
      <c r="D322" s="121" t="s">
        <v>39</v>
      </c>
      <c r="E322" s="207">
        <v>45</v>
      </c>
      <c r="F322" s="208"/>
      <c r="G322" s="123">
        <f t="shared" si="4"/>
        <v>33954162.429699868</v>
      </c>
    </row>
    <row r="323" spans="1:8" s="7" customFormat="1" ht="18" thickTop="1" thickBot="1" x14ac:dyDescent="0.35">
      <c r="A323" s="79"/>
      <c r="B323" s="130">
        <v>45412</v>
      </c>
      <c r="C323" s="131"/>
      <c r="D323" s="121" t="s">
        <v>39</v>
      </c>
      <c r="E323" s="207">
        <v>2862</v>
      </c>
      <c r="F323" s="208"/>
      <c r="G323" s="123">
        <f t="shared" si="4"/>
        <v>33957024.429699868</v>
      </c>
    </row>
    <row r="324" spans="1:8" s="7" customFormat="1" ht="18" thickTop="1" thickBot="1" x14ac:dyDescent="0.35">
      <c r="A324" s="79"/>
      <c r="B324" s="130">
        <v>45412</v>
      </c>
      <c r="C324" s="131"/>
      <c r="D324" s="121" t="s">
        <v>39</v>
      </c>
      <c r="E324" s="207">
        <v>13240</v>
      </c>
      <c r="F324" s="208"/>
      <c r="G324" s="123">
        <f t="shared" si="4"/>
        <v>33970264.429699868</v>
      </c>
    </row>
    <row r="325" spans="1:8" s="7" customFormat="1" ht="18" thickTop="1" thickBot="1" x14ac:dyDescent="0.35">
      <c r="A325" s="79"/>
      <c r="B325" s="130">
        <v>45412</v>
      </c>
      <c r="C325" s="131"/>
      <c r="D325" s="121" t="s">
        <v>39</v>
      </c>
      <c r="E325" s="207">
        <v>24100</v>
      </c>
      <c r="F325" s="208"/>
      <c r="G325" s="123">
        <f t="shared" si="4"/>
        <v>33994364.429699868</v>
      </c>
    </row>
    <row r="326" spans="1:8" s="7" customFormat="1" ht="18" thickTop="1" thickBot="1" x14ac:dyDescent="0.35">
      <c r="A326" s="79"/>
      <c r="B326" s="130">
        <v>45412</v>
      </c>
      <c r="C326" s="131"/>
      <c r="D326" s="121" t="s">
        <v>39</v>
      </c>
      <c r="E326" s="207">
        <v>30555</v>
      </c>
      <c r="F326" s="208"/>
      <c r="G326" s="123">
        <f t="shared" si="4"/>
        <v>34024919.429699868</v>
      </c>
    </row>
    <row r="327" spans="1:8" s="7" customFormat="1" ht="18" thickTop="1" thickBot="1" x14ac:dyDescent="0.35">
      <c r="A327" s="79"/>
      <c r="B327" s="130">
        <v>45412</v>
      </c>
      <c r="C327" s="131"/>
      <c r="D327" s="121" t="s">
        <v>39</v>
      </c>
      <c r="E327" s="207">
        <v>60600</v>
      </c>
      <c r="F327" s="208"/>
      <c r="G327" s="123">
        <f t="shared" si="4"/>
        <v>34085519.429699868</v>
      </c>
    </row>
    <row r="328" spans="1:8" s="7" customFormat="1" ht="18" thickTop="1" thickBot="1" x14ac:dyDescent="0.35">
      <c r="A328" s="79"/>
      <c r="B328" s="130">
        <v>45412</v>
      </c>
      <c r="C328" s="131"/>
      <c r="D328" s="121" t="s">
        <v>28</v>
      </c>
      <c r="E328" s="207">
        <v>115293.57</v>
      </c>
      <c r="F328" s="208"/>
      <c r="G328" s="123">
        <f t="shared" si="4"/>
        <v>34200812.999699868</v>
      </c>
    </row>
    <row r="329" spans="1:8" s="7" customFormat="1" ht="33.6" thickTop="1" thickBot="1" x14ac:dyDescent="0.35">
      <c r="A329" s="79"/>
      <c r="B329" s="130">
        <v>45412</v>
      </c>
      <c r="C329" s="131"/>
      <c r="D329" s="121" t="s">
        <v>115</v>
      </c>
      <c r="E329" s="207">
        <v>75000</v>
      </c>
      <c r="F329" s="208"/>
      <c r="G329" s="123">
        <f t="shared" si="4"/>
        <v>34275812.999699868</v>
      </c>
    </row>
    <row r="330" spans="1:8" s="7" customFormat="1" ht="18" thickTop="1" thickBot="1" x14ac:dyDescent="0.35">
      <c r="A330" s="79"/>
      <c r="B330" s="130">
        <v>45412</v>
      </c>
      <c r="C330" s="131"/>
      <c r="D330" s="121" t="s">
        <v>116</v>
      </c>
      <c r="E330" s="207">
        <v>622355.29</v>
      </c>
      <c r="F330" s="208"/>
      <c r="G330" s="123">
        <f t="shared" si="4"/>
        <v>34898168.289699867</v>
      </c>
    </row>
    <row r="331" spans="1:8" s="7" customFormat="1" ht="18" thickTop="1" thickBot="1" x14ac:dyDescent="0.35">
      <c r="A331" s="79"/>
      <c r="B331" s="130">
        <v>45412</v>
      </c>
      <c r="C331" s="131"/>
      <c r="D331" s="121" t="s">
        <v>22</v>
      </c>
      <c r="E331" s="207"/>
      <c r="F331" s="208">
        <v>862466.38</v>
      </c>
      <c r="G331" s="123">
        <f t="shared" si="4"/>
        <v>34035701.909699865</v>
      </c>
    </row>
    <row r="332" spans="1:8" s="7" customFormat="1" ht="18" thickTop="1" thickBot="1" x14ac:dyDescent="0.35">
      <c r="A332" s="79"/>
      <c r="B332" s="130"/>
      <c r="C332" s="131"/>
      <c r="D332" s="121"/>
      <c r="E332" s="207"/>
      <c r="F332" s="208"/>
      <c r="G332" s="123">
        <f t="shared" si="4"/>
        <v>34035701.909699865</v>
      </c>
    </row>
    <row r="333" spans="1:8" ht="18" thickTop="1" thickBot="1" x14ac:dyDescent="0.3">
      <c r="A333" s="26"/>
      <c r="B333" s="187"/>
      <c r="C333" s="188"/>
      <c r="D333" s="188" t="s">
        <v>8</v>
      </c>
      <c r="E333" s="186">
        <f>SUM(E18:E332)</f>
        <v>111285879.68999998</v>
      </c>
      <c r="F333" s="186">
        <f>SUM(F18:F332)</f>
        <v>92707439.237999991</v>
      </c>
      <c r="G333" s="123">
        <f>G17+E333-F333</f>
        <v>34035701.909699857</v>
      </c>
      <c r="H333" s="28">
        <f>+G333-'[1]CTA. RECOLECTORA (010) y 3000'!$G$7089</f>
        <v>0</v>
      </c>
    </row>
    <row r="334" spans="1:8" ht="16.8" x14ac:dyDescent="0.25">
      <c r="A334" s="5"/>
      <c r="B334" s="132"/>
      <c r="C334" s="132"/>
      <c r="D334" s="132"/>
      <c r="E334" s="133"/>
      <c r="F334" s="199"/>
      <c r="G334" s="133"/>
    </row>
    <row r="335" spans="1:8" ht="16.8" x14ac:dyDescent="0.3">
      <c r="A335" s="5"/>
      <c r="B335" s="132"/>
      <c r="C335" s="134" t="s">
        <v>30</v>
      </c>
      <c r="D335" s="135"/>
      <c r="E335" s="136"/>
      <c r="F335" s="200"/>
      <c r="G335" s="133"/>
    </row>
    <row r="336" spans="1:8" ht="16.8" x14ac:dyDescent="0.3">
      <c r="A336" s="5"/>
      <c r="B336" s="132"/>
      <c r="C336" s="134" t="s">
        <v>32</v>
      </c>
      <c r="D336" s="135"/>
      <c r="E336" s="136"/>
      <c r="F336" s="200"/>
      <c r="G336" s="133"/>
    </row>
    <row r="337" spans="1:8" ht="16.8" x14ac:dyDescent="0.3">
      <c r="A337" s="5"/>
      <c r="B337" s="132"/>
      <c r="C337" s="134" t="s">
        <v>33</v>
      </c>
      <c r="D337" s="134" t="s">
        <v>36</v>
      </c>
      <c r="E337" s="134" t="s">
        <v>37</v>
      </c>
      <c r="G337" s="178" t="s">
        <v>46</v>
      </c>
    </row>
    <row r="338" spans="1:8" ht="16.8" x14ac:dyDescent="0.3">
      <c r="A338" s="5"/>
      <c r="B338" s="132"/>
      <c r="C338" s="135"/>
      <c r="D338" s="134" t="s">
        <v>30</v>
      </c>
      <c r="E338" s="83" t="s">
        <v>31</v>
      </c>
      <c r="G338" s="134" t="s">
        <v>61</v>
      </c>
    </row>
    <row r="339" spans="1:8" ht="16.8" x14ac:dyDescent="0.3">
      <c r="A339" s="5"/>
      <c r="B339" s="132"/>
      <c r="C339" s="135"/>
      <c r="D339" s="134" t="s">
        <v>32</v>
      </c>
      <c r="E339" s="83" t="s">
        <v>117</v>
      </c>
      <c r="G339" s="134" t="s">
        <v>41</v>
      </c>
    </row>
    <row r="340" spans="1:8" ht="16.8" x14ac:dyDescent="0.3">
      <c r="A340" s="5"/>
      <c r="B340" s="132"/>
      <c r="C340" s="135"/>
      <c r="D340" s="134" t="s">
        <v>33</v>
      </c>
      <c r="E340" s="83" t="s">
        <v>118</v>
      </c>
      <c r="G340" s="134" t="s">
        <v>35</v>
      </c>
    </row>
    <row r="341" spans="1:8" ht="16.8" x14ac:dyDescent="0.3">
      <c r="A341" s="5"/>
      <c r="B341" s="132"/>
      <c r="C341" s="135"/>
      <c r="D341" s="136"/>
      <c r="F341" s="199"/>
      <c r="H341" s="25"/>
    </row>
    <row r="342" spans="1:8" ht="16.8" x14ac:dyDescent="0.3">
      <c r="A342" s="5"/>
      <c r="B342" s="132"/>
      <c r="C342" s="135"/>
      <c r="D342" s="136"/>
      <c r="F342" s="199"/>
      <c r="G342" s="133"/>
    </row>
    <row r="343" spans="1:8" ht="16.8" x14ac:dyDescent="0.3">
      <c r="A343" s="5"/>
      <c r="B343" s="132"/>
      <c r="C343" s="135"/>
      <c r="D343" s="136"/>
      <c r="F343" s="199"/>
      <c r="G343" s="133"/>
    </row>
    <row r="344" spans="1:8" ht="16.8" x14ac:dyDescent="0.3">
      <c r="A344" s="5"/>
      <c r="B344" s="132"/>
      <c r="C344" s="135"/>
      <c r="D344" s="136"/>
      <c r="F344" s="199"/>
      <c r="G344" s="133"/>
    </row>
    <row r="345" spans="1:8" ht="16.8" x14ac:dyDescent="0.25">
      <c r="A345" s="5"/>
      <c r="B345" s="132"/>
      <c r="C345" s="132"/>
      <c r="F345" s="199"/>
      <c r="G345" s="133"/>
    </row>
    <row r="346" spans="1:8" ht="16.8" x14ac:dyDescent="0.25">
      <c r="A346" s="5"/>
      <c r="B346" s="132"/>
      <c r="C346" s="132"/>
      <c r="E346" s="136"/>
      <c r="F346" s="199"/>
      <c r="G346" s="133"/>
    </row>
    <row r="347" spans="1:8" ht="16.8" x14ac:dyDescent="0.25">
      <c r="A347" s="5"/>
      <c r="B347" s="5"/>
      <c r="C347" s="5"/>
      <c r="F347" s="202"/>
      <c r="G347" s="8"/>
    </row>
    <row r="348" spans="1:8" ht="16.8" x14ac:dyDescent="0.25">
      <c r="A348" s="5"/>
      <c r="B348" s="5"/>
      <c r="C348" s="5"/>
      <c r="F348" s="202"/>
      <c r="G348" s="8"/>
    </row>
    <row r="349" spans="1:8" ht="16.8" x14ac:dyDescent="0.25">
      <c r="A349" s="5"/>
      <c r="B349" s="5"/>
      <c r="C349" s="5"/>
      <c r="E349" s="8"/>
      <c r="F349" s="202"/>
      <c r="G349" s="8"/>
    </row>
    <row r="350" spans="1:8" x14ac:dyDescent="0.25">
      <c r="A350" s="9"/>
      <c r="B350" s="9"/>
      <c r="C350" s="9"/>
      <c r="D350" s="9"/>
      <c r="E350" s="9"/>
      <c r="F350" s="203"/>
      <c r="G350" s="9"/>
    </row>
    <row r="351" spans="1:8" x14ac:dyDescent="0.25">
      <c r="A351" s="9"/>
      <c r="B351" s="9"/>
      <c r="C351" s="9"/>
      <c r="D351" s="9"/>
      <c r="E351" s="9"/>
      <c r="F351" s="203"/>
      <c r="G351" s="9"/>
    </row>
    <row r="352" spans="1:8" x14ac:dyDescent="0.25">
      <c r="A352" s="9"/>
      <c r="B352" s="9"/>
      <c r="C352" s="9"/>
      <c r="D352" s="9"/>
      <c r="E352" s="9"/>
      <c r="F352" s="203"/>
      <c r="G352" s="9"/>
    </row>
    <row r="371" spans="1:1" ht="13.8" thickBot="1" x14ac:dyDescent="0.3"/>
    <row r="372" spans="1:1" ht="15" x14ac:dyDescent="0.25">
      <c r="A372" s="2"/>
    </row>
  </sheetData>
  <autoFilter ref="B1:H372"/>
  <mergeCells count="9">
    <mergeCell ref="A5:G5"/>
    <mergeCell ref="B14:F14"/>
    <mergeCell ref="B13:G13"/>
    <mergeCell ref="A13:A16"/>
    <mergeCell ref="B15:F15"/>
    <mergeCell ref="A6:G6"/>
    <mergeCell ref="A7:G7"/>
    <mergeCell ref="A8:G8"/>
    <mergeCell ref="A9:G9"/>
  </mergeCells>
  <phoneticPr fontId="3" type="noConversion"/>
  <printOptions horizontalCentered="1"/>
  <pageMargins left="0.23622047244094491" right="0.23622047244094491" top="0.74803149606299213" bottom="0.74803149606299213" header="0.31496062992125984" footer="0.31496062992125984"/>
  <pageSetup scale="54" fitToHeight="0" orientation="portrait" r:id="rId1"/>
  <headerFooter alignWithMargins="0">
    <oddFooter>Página &amp;P</oddFooter>
  </headerFooter>
  <rowBreaks count="6" manualBreakCount="6">
    <brk id="64" max="6" man="1"/>
    <brk id="118" max="6" man="1"/>
    <brk id="168" max="6" man="1"/>
    <brk id="220" max="6" man="1"/>
    <brk id="277" max="6" man="1"/>
    <brk id="32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C000"/>
  </sheetPr>
  <dimension ref="A1:CQ211"/>
  <sheetViews>
    <sheetView view="pageBreakPreview" topLeftCell="B139" zoomScale="60" zoomScaleNormal="80" workbookViewId="0">
      <selection activeCell="J164" sqref="J164"/>
    </sheetView>
  </sheetViews>
  <sheetFormatPr baseColWidth="10" defaultColWidth="9.109375" defaultRowHeight="13.2" x14ac:dyDescent="0.25"/>
  <cols>
    <col min="1" max="1" width="0" style="11" hidden="1" customWidth="1"/>
    <col min="2" max="2" width="1.5546875" style="11" customWidth="1"/>
    <col min="3" max="3" width="3.6640625" style="1" customWidth="1"/>
    <col min="4" max="4" width="17.44140625" style="1" customWidth="1"/>
    <col min="5" max="5" width="16" style="185" customWidth="1"/>
    <col min="6" max="6" width="46.6640625" style="1" customWidth="1"/>
    <col min="7" max="7" width="22.88671875" style="1" customWidth="1"/>
    <col min="8" max="8" width="23.6640625" style="1" customWidth="1"/>
    <col min="9" max="9" width="23.5546875" style="1" customWidth="1"/>
    <col min="10" max="10" width="19.44140625" style="11" bestFit="1" customWidth="1"/>
    <col min="11" max="13" width="9.109375" style="11"/>
    <col min="14" max="16384" width="9.109375" style="1"/>
  </cols>
  <sheetData>
    <row r="1" spans="1:13" s="11" customFormat="1" ht="15" customHeight="1" x14ac:dyDescent="0.25">
      <c r="E1" s="180"/>
    </row>
    <row r="2" spans="1:13" s="11" customFormat="1" x14ac:dyDescent="0.25">
      <c r="E2" s="180"/>
    </row>
    <row r="3" spans="1:13" s="14" customFormat="1" ht="12" customHeight="1" x14ac:dyDescent="0.25">
      <c r="E3" s="181"/>
    </row>
    <row r="4" spans="1:13" s="15" customFormat="1" ht="18" customHeight="1" x14ac:dyDescent="0.3">
      <c r="B4" s="16"/>
      <c r="C4" s="16"/>
      <c r="D4" s="12"/>
      <c r="E4" s="182"/>
      <c r="F4" s="16"/>
      <c r="G4" s="16"/>
      <c r="H4" s="16"/>
      <c r="I4" s="16"/>
      <c r="J4" s="16"/>
      <c r="K4" s="16"/>
    </row>
    <row r="5" spans="1:13" s="13" customFormat="1" ht="18" customHeight="1" x14ac:dyDescent="0.25">
      <c r="A5" s="13" t="s">
        <v>9</v>
      </c>
      <c r="E5" s="12"/>
    </row>
    <row r="6" spans="1:13" s="15" customFormat="1" ht="15" customHeight="1" x14ac:dyDescent="0.3">
      <c r="B6" s="13"/>
      <c r="C6" s="212" t="s">
        <v>10</v>
      </c>
      <c r="D6" s="212"/>
      <c r="E6" s="212"/>
      <c r="F6" s="212"/>
      <c r="G6" s="212"/>
      <c r="H6" s="212"/>
      <c r="I6" s="212"/>
      <c r="J6" s="16"/>
      <c r="K6" s="16"/>
    </row>
    <row r="7" spans="1:13" s="14" customFormat="1" ht="18" x14ac:dyDescent="0.25">
      <c r="B7" s="18"/>
      <c r="C7" s="218" t="s">
        <v>19</v>
      </c>
      <c r="D7" s="218"/>
      <c r="E7" s="218"/>
      <c r="F7" s="218"/>
      <c r="G7" s="218"/>
      <c r="H7" s="218"/>
      <c r="I7" s="218"/>
    </row>
    <row r="8" spans="1:13" s="17" customFormat="1" ht="21" customHeight="1" x14ac:dyDescent="0.25">
      <c r="B8" s="18"/>
      <c r="C8" s="218" t="s">
        <v>3</v>
      </c>
      <c r="D8" s="218"/>
      <c r="E8" s="218"/>
      <c r="F8" s="218"/>
      <c r="G8" s="218"/>
      <c r="H8" s="218"/>
      <c r="I8" s="218"/>
    </row>
    <row r="9" spans="1:13" s="14" customFormat="1" ht="18" x14ac:dyDescent="0.25">
      <c r="C9" s="219" t="s">
        <v>81</v>
      </c>
      <c r="D9" s="219"/>
      <c r="E9" s="219"/>
      <c r="F9" s="219"/>
      <c r="G9" s="219"/>
      <c r="H9" s="219"/>
      <c r="I9" s="219"/>
    </row>
    <row r="10" spans="1:13" s="11" customFormat="1" ht="19.5" customHeight="1" thickBot="1" x14ac:dyDescent="0.3">
      <c r="E10" s="180"/>
    </row>
    <row r="11" spans="1:13" s="3" customFormat="1" ht="28.5" customHeight="1" thickTop="1" thickBot="1" x14ac:dyDescent="0.3">
      <c r="A11" s="7"/>
      <c r="B11" s="7"/>
      <c r="C11" s="217"/>
      <c r="D11" s="214" t="s">
        <v>17</v>
      </c>
      <c r="E11" s="214"/>
      <c r="F11" s="214"/>
      <c r="G11" s="214"/>
      <c r="H11" s="214"/>
      <c r="I11" s="214"/>
      <c r="J11" s="7"/>
      <c r="K11" s="7"/>
      <c r="L11" s="7"/>
      <c r="M11" s="7"/>
    </row>
    <row r="12" spans="1:13" s="3" customFormat="1" ht="18" customHeight="1" thickTop="1" thickBot="1" x14ac:dyDescent="0.3">
      <c r="A12" s="7"/>
      <c r="B12" s="7"/>
      <c r="C12" s="217"/>
      <c r="D12" s="213" t="s">
        <v>7</v>
      </c>
      <c r="E12" s="213"/>
      <c r="F12" s="213"/>
      <c r="G12" s="213"/>
      <c r="H12" s="213"/>
      <c r="I12" s="51">
        <f>+'[1]CTA. RECOLECTORA AUXILIAR 3001'!$J$4434</f>
        <v>-29319949.872199927</v>
      </c>
      <c r="J12" s="7"/>
      <c r="K12" s="7"/>
      <c r="L12" s="7"/>
      <c r="M12" s="7"/>
    </row>
    <row r="13" spans="1:13" s="3" customFormat="1" ht="33" customHeight="1" thickTop="1" thickBot="1" x14ac:dyDescent="0.3">
      <c r="A13" s="7"/>
      <c r="B13" s="7"/>
      <c r="C13" s="217"/>
      <c r="D13" s="62" t="s">
        <v>4</v>
      </c>
      <c r="E13" s="179" t="s">
        <v>5</v>
      </c>
      <c r="F13" s="62" t="s">
        <v>6</v>
      </c>
      <c r="G13" s="62" t="s">
        <v>0</v>
      </c>
      <c r="H13" s="62" t="s">
        <v>1</v>
      </c>
      <c r="I13" s="62" t="s">
        <v>2</v>
      </c>
      <c r="J13" s="7"/>
      <c r="K13" s="7"/>
      <c r="L13" s="7"/>
      <c r="M13" s="7"/>
    </row>
    <row r="14" spans="1:13" s="10" customFormat="1" ht="29.25" customHeight="1" thickTop="1" thickBot="1" x14ac:dyDescent="0.3">
      <c r="C14" s="151"/>
      <c r="D14" s="152"/>
      <c r="E14" s="183"/>
      <c r="F14" s="145">
        <v>45382</v>
      </c>
      <c r="G14" s="153"/>
      <c r="H14" s="154">
        <v>0</v>
      </c>
      <c r="I14" s="61">
        <f>+I12</f>
        <v>-29319949.872199927</v>
      </c>
    </row>
    <row r="15" spans="1:13" s="27" customFormat="1" ht="31.5" customHeight="1" thickTop="1" thickBot="1" x14ac:dyDescent="0.3">
      <c r="C15" s="63"/>
      <c r="D15" s="65">
        <v>45383</v>
      </c>
      <c r="E15" s="66"/>
      <c r="F15" s="102" t="s">
        <v>22</v>
      </c>
      <c r="G15" s="106">
        <v>499689.68</v>
      </c>
      <c r="H15" s="106"/>
      <c r="I15" s="45">
        <f>I14+G15-H15</f>
        <v>-28820260.192199927</v>
      </c>
    </row>
    <row r="16" spans="1:13" s="27" customFormat="1" ht="31.5" customHeight="1" thickTop="1" thickBot="1" x14ac:dyDescent="0.3">
      <c r="C16" s="141"/>
      <c r="D16" s="65">
        <v>45384</v>
      </c>
      <c r="E16" s="69"/>
      <c r="F16" s="102" t="s">
        <v>22</v>
      </c>
      <c r="G16" s="107">
        <v>424629.6</v>
      </c>
      <c r="H16" s="107"/>
      <c r="I16" s="45">
        <f>I15+G16-H16</f>
        <v>-28395630.592199925</v>
      </c>
    </row>
    <row r="17" spans="3:9" s="27" customFormat="1" ht="24.75" customHeight="1" thickTop="1" thickBot="1" x14ac:dyDescent="0.3">
      <c r="C17" s="64"/>
      <c r="D17" s="65">
        <v>45385</v>
      </c>
      <c r="E17" s="66"/>
      <c r="F17" s="102" t="s">
        <v>22</v>
      </c>
      <c r="G17" s="107">
        <v>18959536.73</v>
      </c>
      <c r="H17" s="104"/>
      <c r="I17" s="45">
        <f t="shared" ref="I17:I79" si="0">I16+G17-H17</f>
        <v>-9436093.8621999249</v>
      </c>
    </row>
    <row r="18" spans="3:9" s="27" customFormat="1" ht="30" thickTop="1" thickBot="1" x14ac:dyDescent="0.3">
      <c r="C18" s="64"/>
      <c r="D18" s="65">
        <v>45385</v>
      </c>
      <c r="E18" s="69">
        <v>9385</v>
      </c>
      <c r="F18" s="102" t="s">
        <v>43</v>
      </c>
      <c r="G18" s="107"/>
      <c r="H18" s="104">
        <v>6685818.3499999996</v>
      </c>
      <c r="I18" s="45">
        <f t="shared" si="0"/>
        <v>-16121912.212199925</v>
      </c>
    </row>
    <row r="19" spans="3:9" s="27" customFormat="1" ht="44.4" thickTop="1" thickBot="1" x14ac:dyDescent="0.3">
      <c r="C19" s="64"/>
      <c r="D19" s="65">
        <v>45385</v>
      </c>
      <c r="E19" s="66">
        <v>9385</v>
      </c>
      <c r="F19" s="102" t="s">
        <v>119</v>
      </c>
      <c r="G19" s="107"/>
      <c r="H19" s="104">
        <v>28469653.379999999</v>
      </c>
      <c r="I19" s="45">
        <f t="shared" si="0"/>
        <v>-44591565.592199922</v>
      </c>
    </row>
    <row r="20" spans="3:9" s="27" customFormat="1" ht="30" thickTop="1" thickBot="1" x14ac:dyDescent="0.3">
      <c r="C20" s="64"/>
      <c r="D20" s="65">
        <v>45386</v>
      </c>
      <c r="E20" s="69"/>
      <c r="F20" s="102" t="s">
        <v>22</v>
      </c>
      <c r="G20" s="107">
        <v>6409121.2699999996</v>
      </c>
      <c r="H20" s="104"/>
      <c r="I20" s="45">
        <f t="shared" si="0"/>
        <v>-38182444.322199926</v>
      </c>
    </row>
    <row r="21" spans="3:9" s="27" customFormat="1" ht="30" thickTop="1" thickBot="1" x14ac:dyDescent="0.3">
      <c r="C21" s="64"/>
      <c r="D21" s="65">
        <v>45386</v>
      </c>
      <c r="E21" s="66">
        <v>9386</v>
      </c>
      <c r="F21" s="102" t="s">
        <v>43</v>
      </c>
      <c r="G21" s="107"/>
      <c r="H21" s="104">
        <v>235611.81</v>
      </c>
      <c r="I21" s="45">
        <f t="shared" si="0"/>
        <v>-38418056.132199928</v>
      </c>
    </row>
    <row r="22" spans="3:9" s="27" customFormat="1" ht="30" thickTop="1" thickBot="1" x14ac:dyDescent="0.3">
      <c r="C22" s="64"/>
      <c r="D22" s="65">
        <v>45386</v>
      </c>
      <c r="E22" s="69">
        <v>9386</v>
      </c>
      <c r="F22" s="102" t="s">
        <v>120</v>
      </c>
      <c r="G22" s="107"/>
      <c r="H22" s="104">
        <v>2120505.9300000002</v>
      </c>
      <c r="I22" s="45">
        <f t="shared" si="0"/>
        <v>-40538562.062199928</v>
      </c>
    </row>
    <row r="23" spans="3:9" s="27" customFormat="1" ht="30" thickTop="1" thickBot="1" x14ac:dyDescent="0.3">
      <c r="C23" s="64"/>
      <c r="D23" s="65">
        <v>45387</v>
      </c>
      <c r="E23" s="66"/>
      <c r="F23" s="102" t="s">
        <v>22</v>
      </c>
      <c r="G23" s="107">
        <v>5430876.8700000001</v>
      </c>
      <c r="H23" s="104"/>
      <c r="I23" s="45">
        <f t="shared" si="0"/>
        <v>-35107685.192199931</v>
      </c>
    </row>
    <row r="24" spans="3:9" s="27" customFormat="1" ht="30" thickTop="1" thickBot="1" x14ac:dyDescent="0.3">
      <c r="C24" s="64"/>
      <c r="D24" s="65">
        <v>45387</v>
      </c>
      <c r="E24" s="69">
        <v>9387</v>
      </c>
      <c r="F24" s="102" t="s">
        <v>43</v>
      </c>
      <c r="G24" s="107"/>
      <c r="H24" s="103">
        <v>37610.339999999997</v>
      </c>
      <c r="I24" s="45">
        <f t="shared" si="0"/>
        <v>-35145295.532199934</v>
      </c>
    </row>
    <row r="25" spans="3:9" s="27" customFormat="1" ht="44.4" thickTop="1" thickBot="1" x14ac:dyDescent="0.3">
      <c r="C25" s="64"/>
      <c r="D25" s="65">
        <v>45387</v>
      </c>
      <c r="E25" s="69">
        <v>9387</v>
      </c>
      <c r="F25" s="102" t="s">
        <v>121</v>
      </c>
      <c r="G25" s="107"/>
      <c r="H25" s="103">
        <v>1212943.1200000001</v>
      </c>
      <c r="I25" s="45">
        <f t="shared" si="0"/>
        <v>-36358238.652199931</v>
      </c>
    </row>
    <row r="26" spans="3:9" s="27" customFormat="1" ht="30" thickTop="1" thickBot="1" x14ac:dyDescent="0.3">
      <c r="C26" s="64"/>
      <c r="D26" s="65">
        <v>45390</v>
      </c>
      <c r="E26" s="66"/>
      <c r="F26" s="102" t="s">
        <v>22</v>
      </c>
      <c r="G26" s="107">
        <v>28549371.040000003</v>
      </c>
      <c r="H26" s="104"/>
      <c r="I26" s="45">
        <f t="shared" si="0"/>
        <v>-7808867.6121999286</v>
      </c>
    </row>
    <row r="27" spans="3:9" s="27" customFormat="1" ht="30" thickTop="1" thickBot="1" x14ac:dyDescent="0.3">
      <c r="C27" s="64"/>
      <c r="D27" s="65">
        <v>45391</v>
      </c>
      <c r="E27" s="66"/>
      <c r="F27" s="102" t="s">
        <v>22</v>
      </c>
      <c r="G27" s="107">
        <v>1250553.46</v>
      </c>
      <c r="H27" s="104"/>
      <c r="I27" s="45">
        <f t="shared" si="0"/>
        <v>-6558314.1521999286</v>
      </c>
    </row>
    <row r="28" spans="3:9" s="27" customFormat="1" ht="30" thickTop="1" thickBot="1" x14ac:dyDescent="0.3">
      <c r="C28" s="64"/>
      <c r="D28" s="65">
        <v>45392</v>
      </c>
      <c r="E28" s="69">
        <v>9388</v>
      </c>
      <c r="F28" s="102" t="s">
        <v>122</v>
      </c>
      <c r="G28" s="107"/>
      <c r="H28" s="104">
        <v>410700</v>
      </c>
      <c r="I28" s="45">
        <f t="shared" si="0"/>
        <v>-6969014.1521999286</v>
      </c>
    </row>
    <row r="29" spans="3:9" s="27" customFormat="1" ht="30" thickTop="1" thickBot="1" x14ac:dyDescent="0.3">
      <c r="C29" s="64"/>
      <c r="D29" s="65">
        <v>45392</v>
      </c>
      <c r="E29" s="69">
        <v>9389</v>
      </c>
      <c r="F29" s="102" t="s">
        <v>123</v>
      </c>
      <c r="G29" s="107"/>
      <c r="H29" s="104">
        <v>470336.72</v>
      </c>
      <c r="I29" s="45">
        <f t="shared" si="0"/>
        <v>-7439350.8721999284</v>
      </c>
    </row>
    <row r="30" spans="3:9" s="27" customFormat="1" ht="18" thickTop="1" thickBot="1" x14ac:dyDescent="0.3">
      <c r="C30" s="64"/>
      <c r="D30" s="65"/>
      <c r="E30" s="66"/>
      <c r="F30" s="102"/>
      <c r="G30" s="108"/>
      <c r="H30" s="104"/>
      <c r="I30" s="45">
        <f t="shared" si="0"/>
        <v>-7439350.8721999284</v>
      </c>
    </row>
    <row r="31" spans="3:9" s="27" customFormat="1" ht="18" thickTop="1" thickBot="1" x14ac:dyDescent="0.3">
      <c r="C31" s="64"/>
      <c r="D31" s="65">
        <v>45392</v>
      </c>
      <c r="E31" s="69">
        <v>9390</v>
      </c>
      <c r="F31" s="67" t="s">
        <v>79</v>
      </c>
      <c r="G31" s="105"/>
      <c r="H31" s="82">
        <v>60938.83</v>
      </c>
      <c r="I31" s="45">
        <f t="shared" si="0"/>
        <v>-7500289.7021999285</v>
      </c>
    </row>
    <row r="32" spans="3:9" s="27" customFormat="1" ht="30" thickTop="1" thickBot="1" x14ac:dyDescent="0.3">
      <c r="C32" s="64"/>
      <c r="D32" s="65">
        <v>45392</v>
      </c>
      <c r="E32" s="66">
        <v>9391</v>
      </c>
      <c r="F32" s="67" t="s">
        <v>16</v>
      </c>
      <c r="G32" s="82"/>
      <c r="H32" s="82">
        <v>2100</v>
      </c>
      <c r="I32" s="45">
        <f t="shared" si="0"/>
        <v>-7502389.7021999285</v>
      </c>
    </row>
    <row r="33" spans="3:9" s="27" customFormat="1" ht="18" thickTop="1" thickBot="1" x14ac:dyDescent="0.3">
      <c r="C33" s="64"/>
      <c r="D33" s="65">
        <v>45392</v>
      </c>
      <c r="E33" s="69">
        <v>9391</v>
      </c>
      <c r="F33" s="67" t="s">
        <v>124</v>
      </c>
      <c r="G33" s="82"/>
      <c r="H33" s="82">
        <v>39900</v>
      </c>
      <c r="I33" s="45">
        <f t="shared" si="0"/>
        <v>-7542289.7021999285</v>
      </c>
    </row>
    <row r="34" spans="3:9" s="27" customFormat="1" ht="30" thickTop="1" thickBot="1" x14ac:dyDescent="0.3">
      <c r="C34" s="64"/>
      <c r="D34" s="65">
        <v>45393</v>
      </c>
      <c r="E34" s="66">
        <v>9396</v>
      </c>
      <c r="F34" s="67" t="s">
        <v>16</v>
      </c>
      <c r="G34" s="82"/>
      <c r="H34" s="82">
        <v>49724.800000000003</v>
      </c>
      <c r="I34" s="45">
        <f t="shared" si="0"/>
        <v>-7592014.5021999283</v>
      </c>
    </row>
    <row r="35" spans="3:9" s="27" customFormat="1" ht="18" thickTop="1" thickBot="1" x14ac:dyDescent="0.3">
      <c r="C35" s="64"/>
      <c r="D35" s="65">
        <v>45393</v>
      </c>
      <c r="E35" s="69">
        <v>9396</v>
      </c>
      <c r="F35" s="67" t="s">
        <v>125</v>
      </c>
      <c r="G35" s="82"/>
      <c r="H35" s="82">
        <v>1123780.48</v>
      </c>
      <c r="I35" s="45">
        <f t="shared" si="0"/>
        <v>-8715794.9821999278</v>
      </c>
    </row>
    <row r="36" spans="3:9" s="27" customFormat="1" ht="18" thickTop="1" thickBot="1" x14ac:dyDescent="0.3">
      <c r="C36" s="64"/>
      <c r="D36" s="65">
        <v>45393</v>
      </c>
      <c r="E36" s="66">
        <v>9397</v>
      </c>
      <c r="F36" s="67" t="s">
        <v>51</v>
      </c>
      <c r="G36" s="82"/>
      <c r="H36" s="82">
        <v>120400</v>
      </c>
      <c r="I36" s="45">
        <f t="shared" si="0"/>
        <v>-8836194.9821999278</v>
      </c>
    </row>
    <row r="37" spans="3:9" s="27" customFormat="1" ht="18" thickTop="1" thickBot="1" x14ac:dyDescent="0.3">
      <c r="C37" s="64"/>
      <c r="D37" s="65">
        <v>45393</v>
      </c>
      <c r="E37" s="69">
        <v>9398</v>
      </c>
      <c r="F37" s="67" t="s">
        <v>51</v>
      </c>
      <c r="G37" s="82"/>
      <c r="H37" s="68">
        <v>261927</v>
      </c>
      <c r="I37" s="45">
        <f t="shared" si="0"/>
        <v>-9098121.9821999278</v>
      </c>
    </row>
    <row r="38" spans="3:9" s="27" customFormat="1" ht="18" thickTop="1" thickBot="1" x14ac:dyDescent="0.3">
      <c r="C38" s="64"/>
      <c r="D38" s="65">
        <v>45393</v>
      </c>
      <c r="E38" s="66">
        <v>9399</v>
      </c>
      <c r="F38" s="67" t="s">
        <v>53</v>
      </c>
      <c r="G38" s="82"/>
      <c r="H38" s="68">
        <v>234061.3</v>
      </c>
      <c r="I38" s="45">
        <f t="shared" si="0"/>
        <v>-9332183.2821999285</v>
      </c>
    </row>
    <row r="39" spans="3:9" s="27" customFormat="1" ht="30" thickTop="1" thickBot="1" x14ac:dyDescent="0.3">
      <c r="C39" s="64"/>
      <c r="D39" s="65">
        <v>45393</v>
      </c>
      <c r="E39" s="69">
        <v>9400</v>
      </c>
      <c r="F39" s="67" t="s">
        <v>16</v>
      </c>
      <c r="G39" s="82"/>
      <c r="H39" s="68">
        <v>2698.3125</v>
      </c>
      <c r="I39" s="45">
        <f t="shared" si="0"/>
        <v>-9334881.5946999285</v>
      </c>
    </row>
    <row r="40" spans="3:9" s="27" customFormat="1" ht="18" thickTop="1" thickBot="1" x14ac:dyDescent="0.3">
      <c r="C40" s="64"/>
      <c r="D40" s="65">
        <v>45393</v>
      </c>
      <c r="E40" s="66">
        <v>9400</v>
      </c>
      <c r="F40" s="67" t="s">
        <v>52</v>
      </c>
      <c r="G40" s="82"/>
      <c r="H40" s="68">
        <v>51267.9375</v>
      </c>
      <c r="I40" s="45">
        <f t="shared" si="0"/>
        <v>-9386149.5321999285</v>
      </c>
    </row>
    <row r="41" spans="3:9" s="27" customFormat="1" ht="30" thickTop="1" thickBot="1" x14ac:dyDescent="0.3">
      <c r="C41" s="64"/>
      <c r="D41" s="65">
        <v>45393</v>
      </c>
      <c r="E41" s="69">
        <v>9401</v>
      </c>
      <c r="F41" s="67" t="s">
        <v>16</v>
      </c>
      <c r="G41" s="82"/>
      <c r="H41" s="68">
        <v>5275.5740000000005</v>
      </c>
      <c r="I41" s="45">
        <f t="shared" si="0"/>
        <v>-9391425.1061999276</v>
      </c>
    </row>
    <row r="42" spans="3:9" s="27" customFormat="1" ht="18" thickTop="1" thickBot="1" x14ac:dyDescent="0.3">
      <c r="C42" s="64"/>
      <c r="D42" s="65">
        <v>45393</v>
      </c>
      <c r="E42" s="69">
        <v>9401</v>
      </c>
      <c r="F42" s="67" t="s">
        <v>57</v>
      </c>
      <c r="G42" s="82"/>
      <c r="H42" s="68">
        <v>117117.74600000001</v>
      </c>
      <c r="I42" s="45">
        <f t="shared" si="0"/>
        <v>-9508542.852199927</v>
      </c>
    </row>
    <row r="43" spans="3:9" s="27" customFormat="1" ht="35.25" customHeight="1" thickTop="1" thickBot="1" x14ac:dyDescent="0.3">
      <c r="C43" s="64"/>
      <c r="D43" s="65">
        <v>45393</v>
      </c>
      <c r="E43" s="69">
        <v>9402</v>
      </c>
      <c r="F43" s="67" t="s">
        <v>16</v>
      </c>
      <c r="G43" s="82"/>
      <c r="H43" s="68">
        <v>18813.787499999999</v>
      </c>
      <c r="I43" s="45">
        <f t="shared" si="0"/>
        <v>-9527356.6396999266</v>
      </c>
    </row>
    <row r="44" spans="3:9" s="27" customFormat="1" ht="18" thickTop="1" thickBot="1" x14ac:dyDescent="0.3">
      <c r="C44" s="64"/>
      <c r="D44" s="65">
        <v>45393</v>
      </c>
      <c r="E44" s="69">
        <v>9402</v>
      </c>
      <c r="F44" s="67" t="s">
        <v>125</v>
      </c>
      <c r="G44" s="82"/>
      <c r="H44" s="68">
        <v>425191.60249999998</v>
      </c>
      <c r="I44" s="45">
        <f t="shared" si="0"/>
        <v>-9952548.2421999257</v>
      </c>
    </row>
    <row r="45" spans="3:9" s="27" customFormat="1" ht="30" thickTop="1" thickBot="1" x14ac:dyDescent="0.3">
      <c r="C45" s="64"/>
      <c r="D45" s="65">
        <v>45393</v>
      </c>
      <c r="E45" s="69">
        <v>9403</v>
      </c>
      <c r="F45" s="67" t="s">
        <v>16</v>
      </c>
      <c r="G45" s="82"/>
      <c r="H45" s="68">
        <v>9080.4</v>
      </c>
      <c r="I45" s="45">
        <f t="shared" si="0"/>
        <v>-9961628.6421999261</v>
      </c>
    </row>
    <row r="46" spans="3:9" s="27" customFormat="1" ht="18" thickTop="1" thickBot="1" x14ac:dyDescent="0.3">
      <c r="C46" s="64"/>
      <c r="D46" s="65">
        <v>45393</v>
      </c>
      <c r="E46" s="69">
        <v>9403</v>
      </c>
      <c r="F46" s="67" t="s">
        <v>125</v>
      </c>
      <c r="G46" s="82"/>
      <c r="H46" s="68">
        <v>205217.04</v>
      </c>
      <c r="I46" s="45">
        <f t="shared" si="0"/>
        <v>-10166845.682199925</v>
      </c>
    </row>
    <row r="47" spans="3:9" s="27" customFormat="1" ht="30" thickTop="1" thickBot="1" x14ac:dyDescent="0.3">
      <c r="C47" s="64"/>
      <c r="D47" s="65">
        <v>45394</v>
      </c>
      <c r="E47" s="69">
        <v>9404</v>
      </c>
      <c r="F47" s="67" t="s">
        <v>16</v>
      </c>
      <c r="G47" s="82"/>
      <c r="H47" s="68">
        <v>39606.800000000003</v>
      </c>
      <c r="I47" s="45">
        <f t="shared" si="0"/>
        <v>-10206452.482199926</v>
      </c>
    </row>
    <row r="48" spans="3:9" s="27" customFormat="1" ht="30" thickTop="1" thickBot="1" x14ac:dyDescent="0.3">
      <c r="C48" s="64"/>
      <c r="D48" s="65">
        <v>45394</v>
      </c>
      <c r="E48" s="69">
        <v>9404</v>
      </c>
      <c r="F48" s="67" t="s">
        <v>44</v>
      </c>
      <c r="G48" s="82"/>
      <c r="H48" s="68">
        <v>42775.344000000005</v>
      </c>
      <c r="I48" s="45">
        <f t="shared" si="0"/>
        <v>-10249227.826199926</v>
      </c>
    </row>
    <row r="49" spans="3:9" s="27" customFormat="1" ht="30" thickTop="1" thickBot="1" x14ac:dyDescent="0.3">
      <c r="C49" s="64"/>
      <c r="D49" s="65">
        <v>45394</v>
      </c>
      <c r="E49" s="69">
        <v>9404</v>
      </c>
      <c r="F49" s="67" t="s">
        <v>126</v>
      </c>
      <c r="G49" s="82"/>
      <c r="H49" s="68">
        <v>852338.33599999989</v>
      </c>
      <c r="I49" s="45">
        <f t="shared" si="0"/>
        <v>-11101566.162199926</v>
      </c>
    </row>
    <row r="50" spans="3:9" s="27" customFormat="1" ht="30" thickTop="1" thickBot="1" x14ac:dyDescent="0.3">
      <c r="C50" s="64"/>
      <c r="D50" s="65">
        <v>45394</v>
      </c>
      <c r="E50" s="69">
        <v>9405</v>
      </c>
      <c r="F50" s="67" t="s">
        <v>16</v>
      </c>
      <c r="G50" s="82"/>
      <c r="H50" s="68">
        <v>4549.6000000000004</v>
      </c>
      <c r="I50" s="45">
        <f t="shared" si="0"/>
        <v>-11106115.762199925</v>
      </c>
    </row>
    <row r="51" spans="3:9" s="27" customFormat="1" ht="30" thickTop="1" thickBot="1" x14ac:dyDescent="0.3">
      <c r="C51" s="64"/>
      <c r="D51" s="65">
        <v>45394</v>
      </c>
      <c r="E51" s="69">
        <v>9405</v>
      </c>
      <c r="F51" s="67" t="s">
        <v>44</v>
      </c>
      <c r="G51" s="82"/>
      <c r="H51" s="68">
        <v>4913.5679999999993</v>
      </c>
      <c r="I51" s="45">
        <f t="shared" si="0"/>
        <v>-11111029.330199925</v>
      </c>
    </row>
    <row r="52" spans="3:9" s="27" customFormat="1" ht="30" thickTop="1" thickBot="1" x14ac:dyDescent="0.3">
      <c r="C52" s="64"/>
      <c r="D52" s="65">
        <v>45394</v>
      </c>
      <c r="E52" s="69">
        <v>9405</v>
      </c>
      <c r="F52" s="67" t="s">
        <v>126</v>
      </c>
      <c r="G52" s="82"/>
      <c r="H52" s="68">
        <v>97907.391999999993</v>
      </c>
      <c r="I52" s="45">
        <f t="shared" si="0"/>
        <v>-11208936.722199924</v>
      </c>
    </row>
    <row r="53" spans="3:9" s="27" customFormat="1" ht="30" thickTop="1" thickBot="1" x14ac:dyDescent="0.3">
      <c r="C53" s="64"/>
      <c r="D53" s="65">
        <v>45394</v>
      </c>
      <c r="E53" s="69">
        <v>9406</v>
      </c>
      <c r="F53" s="67" t="s">
        <v>16</v>
      </c>
      <c r="G53" s="82"/>
      <c r="H53" s="68">
        <v>15515.400000000001</v>
      </c>
      <c r="I53" s="45">
        <f t="shared" si="0"/>
        <v>-11224452.122199925</v>
      </c>
    </row>
    <row r="54" spans="3:9" s="27" customFormat="1" ht="30" thickTop="1" thickBot="1" x14ac:dyDescent="0.3">
      <c r="C54" s="64"/>
      <c r="D54" s="65">
        <v>45394</v>
      </c>
      <c r="E54" s="69">
        <v>9406</v>
      </c>
      <c r="F54" s="67" t="s">
        <v>126</v>
      </c>
      <c r="G54" s="82"/>
      <c r="H54" s="68">
        <v>350648.04</v>
      </c>
      <c r="I54" s="45">
        <f t="shared" si="0"/>
        <v>-11575100.162199924</v>
      </c>
    </row>
    <row r="55" spans="3:9" s="27" customFormat="1" ht="30" thickTop="1" thickBot="1" x14ac:dyDescent="0.3">
      <c r="C55" s="64"/>
      <c r="D55" s="65">
        <v>45394</v>
      </c>
      <c r="E55" s="69">
        <v>9407</v>
      </c>
      <c r="F55" s="67" t="s">
        <v>16</v>
      </c>
      <c r="G55" s="82"/>
      <c r="H55" s="68">
        <v>14300</v>
      </c>
      <c r="I55" s="45">
        <f t="shared" si="0"/>
        <v>-11589400.162199924</v>
      </c>
    </row>
    <row r="56" spans="3:9" s="27" customFormat="1" ht="18" thickTop="1" thickBot="1" x14ac:dyDescent="0.3">
      <c r="C56" s="64"/>
      <c r="D56" s="65"/>
      <c r="E56" s="69"/>
      <c r="F56" s="67"/>
      <c r="G56" s="82"/>
      <c r="H56" s="68"/>
      <c r="I56" s="45">
        <f t="shared" si="0"/>
        <v>-11589400.162199924</v>
      </c>
    </row>
    <row r="57" spans="3:9" s="27" customFormat="1" ht="30" thickTop="1" thickBot="1" x14ac:dyDescent="0.3">
      <c r="C57" s="64"/>
      <c r="D57" s="65">
        <v>45394</v>
      </c>
      <c r="E57" s="69">
        <v>9407</v>
      </c>
      <c r="F57" s="67" t="s">
        <v>65</v>
      </c>
      <c r="G57" s="82"/>
      <c r="H57" s="68">
        <v>271700</v>
      </c>
      <c r="I57" s="45">
        <f t="shared" si="0"/>
        <v>-11861100.162199924</v>
      </c>
    </row>
    <row r="58" spans="3:9" s="27" customFormat="1" ht="30" thickTop="1" thickBot="1" x14ac:dyDescent="0.3">
      <c r="C58" s="64"/>
      <c r="D58" s="65">
        <v>45397</v>
      </c>
      <c r="E58" s="69">
        <v>9408</v>
      </c>
      <c r="F58" s="67" t="s">
        <v>16</v>
      </c>
      <c r="G58" s="82"/>
      <c r="H58" s="68">
        <v>12169.419000000002</v>
      </c>
      <c r="I58" s="45">
        <f t="shared" si="0"/>
        <v>-11873269.581199924</v>
      </c>
    </row>
    <row r="59" spans="3:9" s="27" customFormat="1" ht="30" thickTop="1" thickBot="1" x14ac:dyDescent="0.3">
      <c r="C59" s="64"/>
      <c r="D59" s="65">
        <v>45397</v>
      </c>
      <c r="E59" s="69">
        <v>9408</v>
      </c>
      <c r="F59" s="67" t="s">
        <v>44</v>
      </c>
      <c r="G59" s="82"/>
      <c r="H59" s="68">
        <v>13142.97</v>
      </c>
      <c r="I59" s="45">
        <f t="shared" si="0"/>
        <v>-11886412.551199924</v>
      </c>
    </row>
    <row r="60" spans="3:9" s="27" customFormat="1" ht="18" thickTop="1" thickBot="1" x14ac:dyDescent="0.3">
      <c r="C60" s="64"/>
      <c r="D60" s="65">
        <v>45397</v>
      </c>
      <c r="E60" s="69">
        <v>9408</v>
      </c>
      <c r="F60" s="67" t="s">
        <v>70</v>
      </c>
      <c r="G60" s="82"/>
      <c r="H60" s="68">
        <v>261885.89100000006</v>
      </c>
      <c r="I60" s="45">
        <f t="shared" si="0"/>
        <v>-12148298.442199925</v>
      </c>
    </row>
    <row r="61" spans="3:9" s="27" customFormat="1" ht="30" thickTop="1" thickBot="1" x14ac:dyDescent="0.3">
      <c r="C61" s="64"/>
      <c r="D61" s="65">
        <v>45398</v>
      </c>
      <c r="E61" s="69">
        <v>9413</v>
      </c>
      <c r="F61" s="67" t="s">
        <v>43</v>
      </c>
      <c r="G61" s="82"/>
      <c r="H61" s="68">
        <v>40274.120000000003</v>
      </c>
      <c r="I61" s="45">
        <f t="shared" si="0"/>
        <v>-12188572.562199924</v>
      </c>
    </row>
    <row r="62" spans="3:9" s="27" customFormat="1" ht="30" thickTop="1" thickBot="1" x14ac:dyDescent="0.3">
      <c r="C62" s="64"/>
      <c r="D62" s="65">
        <v>45398</v>
      </c>
      <c r="E62" s="69">
        <v>9413</v>
      </c>
      <c r="F62" s="67" t="s">
        <v>127</v>
      </c>
      <c r="G62" s="82"/>
      <c r="H62" s="68">
        <v>310149.71999999997</v>
      </c>
      <c r="I62" s="45">
        <f t="shared" si="0"/>
        <v>-12498722.282199925</v>
      </c>
    </row>
    <row r="63" spans="3:9" s="27" customFormat="1" ht="30" thickTop="1" thickBot="1" x14ac:dyDescent="0.3">
      <c r="C63" s="64"/>
      <c r="D63" s="65">
        <v>45398</v>
      </c>
      <c r="E63" s="69">
        <v>9416</v>
      </c>
      <c r="F63" s="67" t="s">
        <v>43</v>
      </c>
      <c r="G63" s="82"/>
      <c r="H63" s="68">
        <v>457377.73</v>
      </c>
      <c r="I63" s="45">
        <f t="shared" si="0"/>
        <v>-12956100.012199925</v>
      </c>
    </row>
    <row r="64" spans="3:9" s="27" customFormat="1" ht="30" thickTop="1" thickBot="1" x14ac:dyDescent="0.3">
      <c r="C64" s="64"/>
      <c r="D64" s="65">
        <v>45398</v>
      </c>
      <c r="E64" s="69">
        <v>9416</v>
      </c>
      <c r="F64" s="67" t="s">
        <v>128</v>
      </c>
      <c r="G64" s="82"/>
      <c r="H64" s="68">
        <v>17142567.550000001</v>
      </c>
      <c r="I64" s="45">
        <f t="shared" si="0"/>
        <v>-30098667.562199928</v>
      </c>
    </row>
    <row r="65" spans="3:9" s="27" customFormat="1" ht="30" thickTop="1" thickBot="1" x14ac:dyDescent="0.3">
      <c r="C65" s="64"/>
      <c r="D65" s="65">
        <v>45398</v>
      </c>
      <c r="E65" s="69">
        <v>9417</v>
      </c>
      <c r="F65" s="67" t="s">
        <v>43</v>
      </c>
      <c r="G65" s="82"/>
      <c r="H65" s="68">
        <v>610039.42000000004</v>
      </c>
      <c r="I65" s="45">
        <f t="shared" si="0"/>
        <v>-30708706.98219993</v>
      </c>
    </row>
    <row r="66" spans="3:9" s="27" customFormat="1" ht="30" thickTop="1" thickBot="1" x14ac:dyDescent="0.3">
      <c r="C66" s="64"/>
      <c r="D66" s="65">
        <v>45398</v>
      </c>
      <c r="E66" s="69">
        <v>9417</v>
      </c>
      <c r="F66" s="67" t="s">
        <v>129</v>
      </c>
      <c r="G66" s="82"/>
      <c r="H66" s="68">
        <v>5490355.6399999997</v>
      </c>
      <c r="I66" s="45">
        <f t="shared" si="0"/>
        <v>-36199062.62219993</v>
      </c>
    </row>
    <row r="67" spans="3:9" s="27" customFormat="1" ht="30" thickTop="1" thickBot="1" x14ac:dyDescent="0.3">
      <c r="C67" s="64"/>
      <c r="D67" s="65">
        <v>45398</v>
      </c>
      <c r="E67" s="69">
        <v>9418</v>
      </c>
      <c r="F67" s="67" t="s">
        <v>43</v>
      </c>
      <c r="G67" s="82"/>
      <c r="H67" s="68">
        <v>58433.8</v>
      </c>
      <c r="I67" s="45">
        <f t="shared" si="0"/>
        <v>-36257496.422199927</v>
      </c>
    </row>
    <row r="68" spans="3:9" s="27" customFormat="1" ht="30" thickTop="1" thickBot="1" x14ac:dyDescent="0.3">
      <c r="C68" s="64"/>
      <c r="D68" s="65">
        <v>45398</v>
      </c>
      <c r="E68" s="69">
        <v>9418</v>
      </c>
      <c r="F68" s="67" t="s">
        <v>130</v>
      </c>
      <c r="G68" s="82"/>
      <c r="H68" s="68">
        <v>525904.37</v>
      </c>
      <c r="I68" s="45">
        <f t="shared" si="0"/>
        <v>-36783400.792199925</v>
      </c>
    </row>
    <row r="69" spans="3:9" s="27" customFormat="1" ht="30" thickTop="1" thickBot="1" x14ac:dyDescent="0.3">
      <c r="C69" s="64"/>
      <c r="D69" s="65">
        <v>45399</v>
      </c>
      <c r="E69" s="69">
        <v>9419</v>
      </c>
      <c r="F69" s="67" t="s">
        <v>43</v>
      </c>
      <c r="G69" s="82"/>
      <c r="H69" s="68">
        <v>2526.09</v>
      </c>
      <c r="I69" s="45">
        <f t="shared" si="0"/>
        <v>-36785926.882199928</v>
      </c>
    </row>
    <row r="70" spans="3:9" s="27" customFormat="1" ht="30" thickTop="1" thickBot="1" x14ac:dyDescent="0.3">
      <c r="C70" s="64"/>
      <c r="D70" s="65">
        <v>45399</v>
      </c>
      <c r="E70" s="69">
        <v>9419</v>
      </c>
      <c r="F70" s="67" t="s">
        <v>131</v>
      </c>
      <c r="G70" s="82"/>
      <c r="H70" s="68">
        <v>48999.54</v>
      </c>
      <c r="I70" s="45">
        <f t="shared" si="0"/>
        <v>-36834926.422199927</v>
      </c>
    </row>
    <row r="71" spans="3:9" s="27" customFormat="1" ht="30" thickTop="1" thickBot="1" x14ac:dyDescent="0.3">
      <c r="C71" s="64"/>
      <c r="D71" s="65">
        <v>45399</v>
      </c>
      <c r="E71" s="69">
        <v>9420</v>
      </c>
      <c r="F71" s="67" t="s">
        <v>16</v>
      </c>
      <c r="G71" s="82"/>
      <c r="H71" s="68">
        <v>1654.325</v>
      </c>
      <c r="I71" s="45">
        <f t="shared" si="0"/>
        <v>-36836580.74719993</v>
      </c>
    </row>
    <row r="72" spans="3:9" s="27" customFormat="1" ht="30" thickTop="1" thickBot="1" x14ac:dyDescent="0.3">
      <c r="C72" s="64"/>
      <c r="D72" s="65">
        <v>45399</v>
      </c>
      <c r="E72" s="69">
        <v>9420</v>
      </c>
      <c r="F72" s="67" t="s">
        <v>44</v>
      </c>
      <c r="G72" s="82"/>
      <c r="H72" s="68">
        <v>1786.6709999999998</v>
      </c>
      <c r="I72" s="45">
        <f t="shared" si="0"/>
        <v>-36838367.418199927</v>
      </c>
    </row>
    <row r="73" spans="3:9" s="27" customFormat="1" ht="18" thickTop="1" thickBot="1" x14ac:dyDescent="0.3">
      <c r="C73" s="64"/>
      <c r="D73" s="65">
        <v>45399</v>
      </c>
      <c r="E73" s="69">
        <v>9420</v>
      </c>
      <c r="F73" s="67" t="s">
        <v>72</v>
      </c>
      <c r="G73" s="82"/>
      <c r="H73" s="68">
        <v>35601.074000000001</v>
      </c>
      <c r="I73" s="45">
        <f t="shared" si="0"/>
        <v>-36873968.492199928</v>
      </c>
    </row>
    <row r="74" spans="3:9" s="27" customFormat="1" ht="30" thickTop="1" thickBot="1" x14ac:dyDescent="0.3">
      <c r="C74" s="64"/>
      <c r="D74" s="65">
        <v>45399</v>
      </c>
      <c r="E74" s="69">
        <v>9421</v>
      </c>
      <c r="F74" s="67" t="s">
        <v>77</v>
      </c>
      <c r="G74" s="82"/>
      <c r="H74" s="68">
        <v>15600</v>
      </c>
      <c r="I74" s="45">
        <f t="shared" si="0"/>
        <v>-36889568.492199928</v>
      </c>
    </row>
    <row r="75" spans="3:9" s="27" customFormat="1" ht="44.4" thickTop="1" thickBot="1" x14ac:dyDescent="0.3">
      <c r="C75" s="64"/>
      <c r="D75" s="65">
        <v>45399</v>
      </c>
      <c r="E75" s="69">
        <v>9422</v>
      </c>
      <c r="F75" s="67" t="s">
        <v>69</v>
      </c>
      <c r="G75" s="82"/>
      <c r="H75" s="68">
        <v>134534.39999999999</v>
      </c>
      <c r="I75" s="45">
        <f t="shared" si="0"/>
        <v>-37024102.892199926</v>
      </c>
    </row>
    <row r="76" spans="3:9" s="27" customFormat="1" ht="18" thickTop="1" thickBot="1" x14ac:dyDescent="0.3">
      <c r="C76" s="64"/>
      <c r="D76" s="65">
        <v>45399</v>
      </c>
      <c r="E76" s="69">
        <v>9423</v>
      </c>
      <c r="F76" s="67" t="s">
        <v>47</v>
      </c>
      <c r="G76" s="82"/>
      <c r="H76" s="68">
        <v>18914.77</v>
      </c>
      <c r="I76" s="45">
        <f t="shared" si="0"/>
        <v>-37043017.662199929</v>
      </c>
    </row>
    <row r="77" spans="3:9" s="27" customFormat="1" ht="18" thickTop="1" thickBot="1" x14ac:dyDescent="0.3">
      <c r="C77" s="64"/>
      <c r="D77" s="65">
        <v>45399</v>
      </c>
      <c r="E77" s="69">
        <v>9424</v>
      </c>
      <c r="F77" s="67" t="s">
        <v>68</v>
      </c>
      <c r="G77" s="82"/>
      <c r="H77" s="68">
        <v>288415.14</v>
      </c>
      <c r="I77" s="45">
        <f t="shared" si="0"/>
        <v>-37331432.80219993</v>
      </c>
    </row>
    <row r="78" spans="3:9" s="27" customFormat="1" ht="30" thickTop="1" thickBot="1" x14ac:dyDescent="0.3">
      <c r="C78" s="64"/>
      <c r="D78" s="65">
        <v>45399</v>
      </c>
      <c r="E78" s="69">
        <v>9425</v>
      </c>
      <c r="F78" s="67" t="s">
        <v>16</v>
      </c>
      <c r="G78" s="82"/>
      <c r="H78" s="68">
        <v>10000</v>
      </c>
      <c r="I78" s="45">
        <f t="shared" si="0"/>
        <v>-37341432.80219993</v>
      </c>
    </row>
    <row r="79" spans="3:9" s="27" customFormat="1" ht="30" thickTop="1" thickBot="1" x14ac:dyDescent="0.3">
      <c r="C79" s="64"/>
      <c r="D79" s="65">
        <v>45399</v>
      </c>
      <c r="E79" s="69">
        <v>9425</v>
      </c>
      <c r="F79" s="67" t="s">
        <v>67</v>
      </c>
      <c r="G79" s="82"/>
      <c r="H79" s="68">
        <v>190000</v>
      </c>
      <c r="I79" s="45">
        <f t="shared" si="0"/>
        <v>-37531432.80219993</v>
      </c>
    </row>
    <row r="80" spans="3:9" s="27" customFormat="1" ht="30" thickTop="1" thickBot="1" x14ac:dyDescent="0.3">
      <c r="C80" s="64"/>
      <c r="D80" s="65">
        <v>45399</v>
      </c>
      <c r="E80" s="69">
        <v>9426</v>
      </c>
      <c r="F80" s="67" t="s">
        <v>16</v>
      </c>
      <c r="G80" s="82"/>
      <c r="H80" s="68">
        <v>7000</v>
      </c>
      <c r="I80" s="45">
        <f t="shared" ref="I80:I143" si="1">I79+G80-H80</f>
        <v>-37538432.80219993</v>
      </c>
    </row>
    <row r="81" spans="3:9" s="27" customFormat="1" ht="30" thickTop="1" thickBot="1" x14ac:dyDescent="0.3">
      <c r="C81" s="64"/>
      <c r="D81" s="65">
        <v>45399</v>
      </c>
      <c r="E81" s="69">
        <v>9426</v>
      </c>
      <c r="F81" s="67" t="s">
        <v>66</v>
      </c>
      <c r="G81" s="82"/>
      <c r="H81" s="68">
        <v>133000</v>
      </c>
      <c r="I81" s="45">
        <f t="shared" si="1"/>
        <v>-37671432.80219993</v>
      </c>
    </row>
    <row r="82" spans="3:9" s="27" customFormat="1" ht="30" thickTop="1" thickBot="1" x14ac:dyDescent="0.3">
      <c r="C82" s="64"/>
      <c r="D82" s="65">
        <v>45399</v>
      </c>
      <c r="E82" s="69">
        <v>9427</v>
      </c>
      <c r="F82" s="67" t="s">
        <v>16</v>
      </c>
      <c r="G82" s="82"/>
      <c r="H82" s="68">
        <v>1100</v>
      </c>
      <c r="I82" s="45">
        <f t="shared" si="1"/>
        <v>-37672532.80219993</v>
      </c>
    </row>
    <row r="83" spans="3:9" s="27" customFormat="1" ht="30" thickTop="1" thickBot="1" x14ac:dyDescent="0.3">
      <c r="C83" s="110"/>
      <c r="D83" s="65">
        <v>45399</v>
      </c>
      <c r="E83" s="69">
        <v>9427</v>
      </c>
      <c r="F83" s="67" t="s">
        <v>44</v>
      </c>
      <c r="G83" s="82"/>
      <c r="H83" s="68">
        <v>1188</v>
      </c>
      <c r="I83" s="45">
        <f t="shared" si="1"/>
        <v>-37673720.80219993</v>
      </c>
    </row>
    <row r="84" spans="3:9" s="27" customFormat="1" ht="30" thickTop="1" thickBot="1" x14ac:dyDescent="0.3">
      <c r="C84" s="110"/>
      <c r="D84" s="65">
        <v>45399</v>
      </c>
      <c r="E84" s="69">
        <v>9427</v>
      </c>
      <c r="F84" s="67" t="s">
        <v>59</v>
      </c>
      <c r="G84" s="82"/>
      <c r="H84" s="68">
        <v>23672</v>
      </c>
      <c r="I84" s="45">
        <f t="shared" si="1"/>
        <v>-37697392.80219993</v>
      </c>
    </row>
    <row r="85" spans="3:9" s="27" customFormat="1" ht="30" thickTop="1" thickBot="1" x14ac:dyDescent="0.3">
      <c r="C85" s="110"/>
      <c r="D85" s="65">
        <v>45399</v>
      </c>
      <c r="E85" s="69"/>
      <c r="F85" s="67" t="s">
        <v>22</v>
      </c>
      <c r="G85" s="82">
        <v>16945691.350000001</v>
      </c>
      <c r="H85" s="68"/>
      <c r="I85" s="45">
        <f t="shared" si="1"/>
        <v>-20751701.452199928</v>
      </c>
    </row>
    <row r="86" spans="3:9" s="27" customFormat="1" ht="30" thickTop="1" thickBot="1" x14ac:dyDescent="0.3">
      <c r="C86" s="110"/>
      <c r="D86" s="65">
        <v>45400</v>
      </c>
      <c r="E86" s="69">
        <v>9428</v>
      </c>
      <c r="F86" s="67" t="s">
        <v>16</v>
      </c>
      <c r="G86" s="82"/>
      <c r="H86" s="68">
        <v>160104.13750000001</v>
      </c>
      <c r="I86" s="45">
        <f t="shared" si="1"/>
        <v>-20911805.589699928</v>
      </c>
    </row>
    <row r="87" spans="3:9" s="27" customFormat="1" ht="18" thickTop="1" thickBot="1" x14ac:dyDescent="0.3">
      <c r="C87" s="114"/>
      <c r="D87" s="65">
        <v>45400</v>
      </c>
      <c r="E87" s="69">
        <v>9428</v>
      </c>
      <c r="F87" s="67" t="s">
        <v>58</v>
      </c>
      <c r="G87" s="82"/>
      <c r="H87" s="68">
        <v>3618353.5124999997</v>
      </c>
      <c r="I87" s="45">
        <f t="shared" si="1"/>
        <v>-24530159.102199927</v>
      </c>
    </row>
    <row r="88" spans="3:9" s="27" customFormat="1" ht="30" thickTop="1" thickBot="1" x14ac:dyDescent="0.3">
      <c r="C88" s="114"/>
      <c r="D88" s="65">
        <v>45400</v>
      </c>
      <c r="E88" s="69"/>
      <c r="F88" s="67" t="s">
        <v>22</v>
      </c>
      <c r="G88" s="82">
        <v>932144.72</v>
      </c>
      <c r="H88" s="68"/>
      <c r="I88" s="45">
        <f t="shared" si="1"/>
        <v>-23598014.382199928</v>
      </c>
    </row>
    <row r="89" spans="3:9" s="27" customFormat="1" ht="30" thickTop="1" thickBot="1" x14ac:dyDescent="0.3">
      <c r="C89" s="114"/>
      <c r="D89" s="65">
        <v>45401</v>
      </c>
      <c r="E89" s="69"/>
      <c r="F89" s="67" t="s">
        <v>22</v>
      </c>
      <c r="G89" s="82">
        <v>7011594.5</v>
      </c>
      <c r="H89" s="68"/>
      <c r="I89" s="45">
        <f t="shared" si="1"/>
        <v>-16586419.882199928</v>
      </c>
    </row>
    <row r="90" spans="3:9" s="27" customFormat="1" ht="30" thickTop="1" thickBot="1" x14ac:dyDescent="0.3">
      <c r="C90" s="114"/>
      <c r="D90" s="65">
        <v>45401</v>
      </c>
      <c r="E90" s="69">
        <v>9429</v>
      </c>
      <c r="F90" s="67" t="s">
        <v>16</v>
      </c>
      <c r="G90" s="82"/>
      <c r="H90" s="68">
        <v>49669</v>
      </c>
      <c r="I90" s="45">
        <f t="shared" si="1"/>
        <v>-16636088.882199928</v>
      </c>
    </row>
    <row r="91" spans="3:9" s="27" customFormat="1" ht="18" thickTop="1" thickBot="1" x14ac:dyDescent="0.3">
      <c r="C91" s="114"/>
      <c r="D91" s="65">
        <v>45401</v>
      </c>
      <c r="E91" s="69">
        <v>9429</v>
      </c>
      <c r="F91" s="67" t="s">
        <v>132</v>
      </c>
      <c r="G91" s="82"/>
      <c r="H91" s="68">
        <v>1122519.3999999999</v>
      </c>
      <c r="I91" s="45">
        <f t="shared" si="1"/>
        <v>-17758608.282199927</v>
      </c>
    </row>
    <row r="92" spans="3:9" s="27" customFormat="1" ht="30" thickTop="1" thickBot="1" x14ac:dyDescent="0.3">
      <c r="C92" s="114"/>
      <c r="D92" s="65">
        <v>45401</v>
      </c>
      <c r="E92" s="69">
        <v>9430</v>
      </c>
      <c r="F92" s="67" t="s">
        <v>16</v>
      </c>
      <c r="G92" s="82"/>
      <c r="H92" s="68">
        <v>325.44000000000005</v>
      </c>
      <c r="I92" s="45">
        <f t="shared" si="1"/>
        <v>-17758933.722199928</v>
      </c>
    </row>
    <row r="93" spans="3:9" s="27" customFormat="1" ht="18" thickTop="1" thickBot="1" x14ac:dyDescent="0.3">
      <c r="C93" s="114"/>
      <c r="D93" s="65">
        <v>45401</v>
      </c>
      <c r="E93" s="69">
        <v>9430</v>
      </c>
      <c r="F93" s="67" t="s">
        <v>133</v>
      </c>
      <c r="G93" s="82"/>
      <c r="H93" s="68">
        <v>7354.9400000000005</v>
      </c>
      <c r="I93" s="45">
        <f t="shared" si="1"/>
        <v>-17766288.662199929</v>
      </c>
    </row>
    <row r="94" spans="3:9" s="27" customFormat="1" ht="30" thickTop="1" thickBot="1" x14ac:dyDescent="0.3">
      <c r="C94" s="114"/>
      <c r="D94" s="65">
        <v>45401</v>
      </c>
      <c r="E94" s="69">
        <v>9431</v>
      </c>
      <c r="F94" s="67" t="s">
        <v>16</v>
      </c>
      <c r="G94" s="82"/>
      <c r="H94" s="68">
        <v>8724</v>
      </c>
      <c r="I94" s="45">
        <f t="shared" si="1"/>
        <v>-17775012.662199929</v>
      </c>
    </row>
    <row r="95" spans="3:9" s="27" customFormat="1" ht="18" thickTop="1" thickBot="1" x14ac:dyDescent="0.3">
      <c r="C95" s="114"/>
      <c r="D95" s="65">
        <v>45401</v>
      </c>
      <c r="E95" s="69">
        <v>9431</v>
      </c>
      <c r="F95" s="67" t="s">
        <v>134</v>
      </c>
      <c r="G95" s="82"/>
      <c r="H95" s="68">
        <v>197162.4</v>
      </c>
      <c r="I95" s="45">
        <f t="shared" si="1"/>
        <v>-17972175.062199928</v>
      </c>
    </row>
    <row r="96" spans="3:9" s="27" customFormat="1" ht="30" thickTop="1" thickBot="1" x14ac:dyDescent="0.3">
      <c r="C96" s="114"/>
      <c r="D96" s="65">
        <v>45401</v>
      </c>
      <c r="E96" s="69">
        <v>9432</v>
      </c>
      <c r="F96" s="67" t="s">
        <v>16</v>
      </c>
      <c r="G96" s="82"/>
      <c r="H96" s="68">
        <v>12899.472000000002</v>
      </c>
      <c r="I96" s="45">
        <f t="shared" si="1"/>
        <v>-17985074.534199927</v>
      </c>
    </row>
    <row r="97" spans="3:9" s="27" customFormat="1" ht="18" thickTop="1" thickBot="1" x14ac:dyDescent="0.3">
      <c r="C97" s="114"/>
      <c r="D97" s="65">
        <v>45401</v>
      </c>
      <c r="E97" s="69">
        <v>9432</v>
      </c>
      <c r="F97" s="67" t="s">
        <v>135</v>
      </c>
      <c r="G97" s="82"/>
      <c r="H97" s="68">
        <v>245089.96799999999</v>
      </c>
      <c r="I97" s="45">
        <f t="shared" si="1"/>
        <v>-18230164.502199925</v>
      </c>
    </row>
    <row r="98" spans="3:9" s="27" customFormat="1" ht="30" thickTop="1" thickBot="1" x14ac:dyDescent="0.3">
      <c r="C98" s="114"/>
      <c r="D98" s="65">
        <v>45404</v>
      </c>
      <c r="E98" s="69"/>
      <c r="F98" s="67" t="s">
        <v>22</v>
      </c>
      <c r="G98" s="82">
        <v>255558.52</v>
      </c>
      <c r="H98" s="68"/>
      <c r="I98" s="45">
        <f t="shared" si="1"/>
        <v>-17974605.982199926</v>
      </c>
    </row>
    <row r="99" spans="3:9" s="27" customFormat="1" ht="30" thickTop="1" thickBot="1" x14ac:dyDescent="0.3">
      <c r="C99" s="114"/>
      <c r="D99" s="65">
        <v>45404</v>
      </c>
      <c r="E99" s="69">
        <v>9433</v>
      </c>
      <c r="F99" s="67" t="s">
        <v>16</v>
      </c>
      <c r="G99" s="82"/>
      <c r="H99" s="68">
        <v>6000</v>
      </c>
      <c r="I99" s="45">
        <f t="shared" si="1"/>
        <v>-17980605.982199926</v>
      </c>
    </row>
    <row r="100" spans="3:9" s="27" customFormat="1" ht="18" thickTop="1" thickBot="1" x14ac:dyDescent="0.3">
      <c r="C100" s="114"/>
      <c r="D100" s="65">
        <v>45404</v>
      </c>
      <c r="E100" s="69">
        <v>9433</v>
      </c>
      <c r="F100" s="67" t="s">
        <v>136</v>
      </c>
      <c r="G100" s="82"/>
      <c r="H100" s="68">
        <v>135600</v>
      </c>
      <c r="I100" s="45">
        <f t="shared" si="1"/>
        <v>-18116205.982199926</v>
      </c>
    </row>
    <row r="101" spans="3:9" s="27" customFormat="1" ht="30" thickTop="1" thickBot="1" x14ac:dyDescent="0.3">
      <c r="C101" s="114"/>
      <c r="D101" s="65">
        <v>45404</v>
      </c>
      <c r="E101" s="69">
        <v>9434</v>
      </c>
      <c r="F101" s="67" t="s">
        <v>16</v>
      </c>
      <c r="G101" s="82"/>
      <c r="H101" s="68">
        <v>1639.5725000000002</v>
      </c>
      <c r="I101" s="45">
        <f t="shared" si="1"/>
        <v>-18117845.554699928</v>
      </c>
    </row>
    <row r="102" spans="3:9" s="27" customFormat="1" ht="18" thickTop="1" thickBot="1" x14ac:dyDescent="0.3">
      <c r="C102" s="114"/>
      <c r="D102" s="65">
        <v>45404</v>
      </c>
      <c r="E102" s="69">
        <v>9434</v>
      </c>
      <c r="F102" s="67" t="s">
        <v>137</v>
      </c>
      <c r="G102" s="82"/>
      <c r="H102" s="68">
        <v>37054.337500000001</v>
      </c>
      <c r="I102" s="45">
        <f t="shared" si="1"/>
        <v>-18154899.892199926</v>
      </c>
    </row>
    <row r="103" spans="3:9" s="27" customFormat="1" ht="30" thickTop="1" thickBot="1" x14ac:dyDescent="0.3">
      <c r="C103" s="114"/>
      <c r="D103" s="65">
        <v>45404</v>
      </c>
      <c r="E103" s="69">
        <v>9435</v>
      </c>
      <c r="F103" s="67" t="s">
        <v>16</v>
      </c>
      <c r="G103" s="82"/>
      <c r="H103" s="68">
        <v>1191.4000000000001</v>
      </c>
      <c r="I103" s="45">
        <f t="shared" si="1"/>
        <v>-18156091.292199925</v>
      </c>
    </row>
    <row r="104" spans="3:9" s="27" customFormat="1" ht="18" thickTop="1" thickBot="1" x14ac:dyDescent="0.3">
      <c r="C104" s="114"/>
      <c r="D104" s="65">
        <v>45404</v>
      </c>
      <c r="E104" s="69">
        <v>9435</v>
      </c>
      <c r="F104" s="67" t="s">
        <v>75</v>
      </c>
      <c r="G104" s="82"/>
      <c r="H104" s="68">
        <v>26925.64</v>
      </c>
      <c r="I104" s="45">
        <f t="shared" si="1"/>
        <v>-18183016.932199925</v>
      </c>
    </row>
    <row r="105" spans="3:9" s="27" customFormat="1" ht="30" thickTop="1" thickBot="1" x14ac:dyDescent="0.3">
      <c r="C105" s="114"/>
      <c r="D105" s="65">
        <v>45404</v>
      </c>
      <c r="E105" s="69">
        <v>9436</v>
      </c>
      <c r="F105" s="67" t="s">
        <v>16</v>
      </c>
      <c r="G105" s="82"/>
      <c r="H105" s="68">
        <v>9450</v>
      </c>
      <c r="I105" s="45">
        <f t="shared" si="1"/>
        <v>-18192466.932199925</v>
      </c>
    </row>
    <row r="106" spans="3:9" s="27" customFormat="1" ht="18" thickTop="1" thickBot="1" x14ac:dyDescent="0.3">
      <c r="C106" s="114"/>
      <c r="D106" s="65">
        <v>45404</v>
      </c>
      <c r="E106" s="69">
        <v>9436</v>
      </c>
      <c r="F106" s="67" t="s">
        <v>75</v>
      </c>
      <c r="G106" s="82"/>
      <c r="H106" s="68">
        <v>189810</v>
      </c>
      <c r="I106" s="45">
        <f t="shared" si="1"/>
        <v>-18382276.932199925</v>
      </c>
    </row>
    <row r="107" spans="3:9" s="27" customFormat="1" ht="30" thickTop="1" thickBot="1" x14ac:dyDescent="0.3">
      <c r="C107" s="114"/>
      <c r="D107" s="65">
        <v>45404</v>
      </c>
      <c r="E107" s="69">
        <v>9437</v>
      </c>
      <c r="F107" s="67" t="s">
        <v>16</v>
      </c>
      <c r="G107" s="82"/>
      <c r="H107" s="68">
        <v>13037.042000000001</v>
      </c>
      <c r="I107" s="45">
        <f t="shared" si="1"/>
        <v>-18395313.974199925</v>
      </c>
    </row>
    <row r="108" spans="3:9" s="27" customFormat="1" ht="18" thickTop="1" thickBot="1" x14ac:dyDescent="0.3">
      <c r="C108" s="114"/>
      <c r="D108" s="65">
        <v>45404</v>
      </c>
      <c r="E108" s="69">
        <v>9437</v>
      </c>
      <c r="F108" s="67" t="s">
        <v>138</v>
      </c>
      <c r="G108" s="82"/>
      <c r="H108" s="68">
        <v>294637.14799999999</v>
      </c>
      <c r="I108" s="45">
        <f t="shared" si="1"/>
        <v>-18689951.122199923</v>
      </c>
    </row>
    <row r="109" spans="3:9" s="27" customFormat="1" ht="30" thickTop="1" thickBot="1" x14ac:dyDescent="0.3">
      <c r="C109" s="114"/>
      <c r="D109" s="65">
        <v>45404</v>
      </c>
      <c r="E109" s="69">
        <v>9438</v>
      </c>
      <c r="F109" s="67" t="s">
        <v>16</v>
      </c>
      <c r="G109" s="82"/>
      <c r="H109" s="68">
        <v>4016.4</v>
      </c>
      <c r="I109" s="45">
        <f t="shared" si="1"/>
        <v>-18693967.522199921</v>
      </c>
    </row>
    <row r="110" spans="3:9" s="27" customFormat="1" ht="18" thickTop="1" thickBot="1" x14ac:dyDescent="0.3">
      <c r="C110" s="114"/>
      <c r="D110" s="65">
        <v>45404</v>
      </c>
      <c r="E110" s="69">
        <v>9438</v>
      </c>
      <c r="F110" s="67" t="s">
        <v>139</v>
      </c>
      <c r="G110" s="82"/>
      <c r="H110" s="68">
        <v>90770.64</v>
      </c>
      <c r="I110" s="45">
        <f t="shared" si="1"/>
        <v>-18784738.162199922</v>
      </c>
    </row>
    <row r="111" spans="3:9" s="27" customFormat="1" ht="30" thickTop="1" thickBot="1" x14ac:dyDescent="0.3">
      <c r="C111" s="114"/>
      <c r="D111" s="65">
        <v>45404</v>
      </c>
      <c r="E111" s="69">
        <v>9439</v>
      </c>
      <c r="F111" s="67" t="s">
        <v>16</v>
      </c>
      <c r="G111" s="82"/>
      <c r="H111" s="68">
        <v>1200</v>
      </c>
      <c r="I111" s="45">
        <f t="shared" si="1"/>
        <v>-18785938.162199922</v>
      </c>
    </row>
    <row r="112" spans="3:9" s="27" customFormat="1" ht="18" thickTop="1" thickBot="1" x14ac:dyDescent="0.3">
      <c r="C112" s="114"/>
      <c r="D112" s="65">
        <v>45404</v>
      </c>
      <c r="E112" s="69">
        <v>9439</v>
      </c>
      <c r="F112" s="67" t="s">
        <v>140</v>
      </c>
      <c r="G112" s="82"/>
      <c r="H112" s="68">
        <v>27120</v>
      </c>
      <c r="I112" s="45">
        <f t="shared" si="1"/>
        <v>-18813058.162199922</v>
      </c>
    </row>
    <row r="113" spans="3:9" s="27" customFormat="1" ht="30" thickTop="1" thickBot="1" x14ac:dyDescent="0.3">
      <c r="C113" s="114"/>
      <c r="D113" s="65">
        <v>45404</v>
      </c>
      <c r="E113" s="69">
        <v>9440</v>
      </c>
      <c r="F113" s="67" t="s">
        <v>16</v>
      </c>
      <c r="G113" s="82"/>
      <c r="H113" s="68">
        <v>1500</v>
      </c>
      <c r="I113" s="45">
        <f t="shared" si="1"/>
        <v>-18814558.162199922</v>
      </c>
    </row>
    <row r="114" spans="3:9" s="27" customFormat="1" ht="18" thickTop="1" thickBot="1" x14ac:dyDescent="0.3">
      <c r="C114" s="114"/>
      <c r="D114" s="65">
        <v>45404</v>
      </c>
      <c r="E114" s="69">
        <v>9440</v>
      </c>
      <c r="F114" s="67" t="s">
        <v>71</v>
      </c>
      <c r="G114" s="82"/>
      <c r="H114" s="68">
        <v>33900</v>
      </c>
      <c r="I114" s="45">
        <f t="shared" si="1"/>
        <v>-18848458.162199922</v>
      </c>
    </row>
    <row r="115" spans="3:9" s="27" customFormat="1" ht="30" thickTop="1" thickBot="1" x14ac:dyDescent="0.3">
      <c r="C115" s="114"/>
      <c r="D115" s="65">
        <v>45404</v>
      </c>
      <c r="E115" s="69">
        <v>9442</v>
      </c>
      <c r="F115" s="67" t="s">
        <v>16</v>
      </c>
      <c r="G115" s="82"/>
      <c r="H115" s="68">
        <v>4650</v>
      </c>
      <c r="I115" s="45">
        <f t="shared" si="1"/>
        <v>-18853108.162199922</v>
      </c>
    </row>
    <row r="116" spans="3:9" s="27" customFormat="1" ht="18" thickTop="1" thickBot="1" x14ac:dyDescent="0.3">
      <c r="C116" s="114"/>
      <c r="D116" s="65">
        <v>45404</v>
      </c>
      <c r="E116" s="69">
        <v>9442</v>
      </c>
      <c r="F116" s="67" t="s">
        <v>71</v>
      </c>
      <c r="G116" s="82"/>
      <c r="H116" s="68">
        <v>105090</v>
      </c>
      <c r="I116" s="45">
        <f t="shared" si="1"/>
        <v>-18958198.162199922</v>
      </c>
    </row>
    <row r="117" spans="3:9" s="27" customFormat="1" ht="30" thickTop="1" thickBot="1" x14ac:dyDescent="0.3">
      <c r="C117" s="114"/>
      <c r="D117" s="65">
        <v>45404</v>
      </c>
      <c r="E117" s="69">
        <v>9441</v>
      </c>
      <c r="F117" s="67" t="s">
        <v>16</v>
      </c>
      <c r="G117" s="82"/>
      <c r="H117" s="68">
        <v>32790.960000000006</v>
      </c>
      <c r="I117" s="45">
        <f t="shared" si="1"/>
        <v>-18990989.122199923</v>
      </c>
    </row>
    <row r="118" spans="3:9" s="27" customFormat="1" ht="30" thickTop="1" thickBot="1" x14ac:dyDescent="0.3">
      <c r="C118" s="114"/>
      <c r="D118" s="65">
        <v>45404</v>
      </c>
      <c r="E118" s="69">
        <v>9441</v>
      </c>
      <c r="F118" s="67" t="s">
        <v>141</v>
      </c>
      <c r="G118" s="82"/>
      <c r="H118" s="68">
        <v>741075.70000000007</v>
      </c>
      <c r="I118" s="45">
        <f t="shared" si="1"/>
        <v>-19732064.822199922</v>
      </c>
    </row>
    <row r="119" spans="3:9" s="27" customFormat="1" ht="30" thickTop="1" thickBot="1" x14ac:dyDescent="0.3">
      <c r="C119" s="114"/>
      <c r="D119" s="65">
        <v>45404</v>
      </c>
      <c r="E119" s="69">
        <v>9443</v>
      </c>
      <c r="F119" s="67" t="s">
        <v>16</v>
      </c>
      <c r="G119" s="82"/>
      <c r="H119" s="68">
        <v>1355.933</v>
      </c>
      <c r="I119" s="45">
        <f t="shared" si="1"/>
        <v>-19733420.75519992</v>
      </c>
    </row>
    <row r="120" spans="3:9" s="27" customFormat="1" ht="18" thickTop="1" thickBot="1" x14ac:dyDescent="0.3">
      <c r="C120" s="114"/>
      <c r="D120" s="65">
        <v>45404</v>
      </c>
      <c r="E120" s="69">
        <v>9443</v>
      </c>
      <c r="F120" s="67" t="s">
        <v>142</v>
      </c>
      <c r="G120" s="82"/>
      <c r="H120" s="68">
        <v>30644.087</v>
      </c>
      <c r="I120" s="45">
        <f t="shared" si="1"/>
        <v>-19764064.842199922</v>
      </c>
    </row>
    <row r="121" spans="3:9" s="27" customFormat="1" ht="30" thickTop="1" thickBot="1" x14ac:dyDescent="0.3">
      <c r="C121" s="114"/>
      <c r="D121" s="65">
        <v>45405</v>
      </c>
      <c r="E121" s="69">
        <v>9444</v>
      </c>
      <c r="F121" s="67" t="s">
        <v>16</v>
      </c>
      <c r="G121" s="82"/>
      <c r="H121" s="68">
        <v>2817.3570000000004</v>
      </c>
      <c r="I121" s="45">
        <f t="shared" si="1"/>
        <v>-19766882.199199922</v>
      </c>
    </row>
    <row r="122" spans="3:9" s="27" customFormat="1" ht="18" thickTop="1" thickBot="1" x14ac:dyDescent="0.3">
      <c r="C122" s="114"/>
      <c r="D122" s="65">
        <v>45405</v>
      </c>
      <c r="E122" s="66">
        <v>9444</v>
      </c>
      <c r="F122" s="211" t="s">
        <v>142</v>
      </c>
      <c r="G122" s="82"/>
      <c r="H122" s="68">
        <v>63672.273000000001</v>
      </c>
      <c r="I122" s="45">
        <f t="shared" si="1"/>
        <v>-19830554.472199921</v>
      </c>
    </row>
    <row r="123" spans="3:9" s="27" customFormat="1" ht="30" thickTop="1" thickBot="1" x14ac:dyDescent="0.3">
      <c r="C123" s="114"/>
      <c r="D123" s="65">
        <v>45405</v>
      </c>
      <c r="E123" s="69">
        <v>9452</v>
      </c>
      <c r="F123" s="67" t="s">
        <v>16</v>
      </c>
      <c r="G123" s="82"/>
      <c r="H123" s="68">
        <v>558.18049999999994</v>
      </c>
      <c r="I123" s="45">
        <f t="shared" si="1"/>
        <v>-19831112.652699921</v>
      </c>
    </row>
    <row r="124" spans="3:9" s="27" customFormat="1" ht="18" thickTop="1" thickBot="1" x14ac:dyDescent="0.3">
      <c r="C124" s="114"/>
      <c r="D124" s="65">
        <v>45405</v>
      </c>
      <c r="E124" s="69">
        <v>9452</v>
      </c>
      <c r="F124" s="67" t="s">
        <v>143</v>
      </c>
      <c r="G124" s="82"/>
      <c r="H124" s="68">
        <v>12614.879499999999</v>
      </c>
      <c r="I124" s="45">
        <f t="shared" si="1"/>
        <v>-19843727.532199923</v>
      </c>
    </row>
    <row r="125" spans="3:9" s="27" customFormat="1" ht="30" thickTop="1" thickBot="1" x14ac:dyDescent="0.3">
      <c r="C125" s="114"/>
      <c r="D125" s="65">
        <v>45405</v>
      </c>
      <c r="E125" s="69">
        <v>9445</v>
      </c>
      <c r="F125" s="67" t="s">
        <v>16</v>
      </c>
      <c r="G125" s="82"/>
      <c r="H125" s="68">
        <v>30130</v>
      </c>
      <c r="I125" s="45">
        <f t="shared" si="1"/>
        <v>-19873857.532199923</v>
      </c>
    </row>
    <row r="126" spans="3:9" s="27" customFormat="1" ht="18" thickTop="1" thickBot="1" x14ac:dyDescent="0.3">
      <c r="C126" s="114"/>
      <c r="D126" s="65">
        <v>45405</v>
      </c>
      <c r="E126" s="69">
        <v>9445</v>
      </c>
      <c r="F126" s="67" t="s">
        <v>144</v>
      </c>
      <c r="G126" s="82"/>
      <c r="H126" s="68">
        <v>572470</v>
      </c>
      <c r="I126" s="45">
        <f t="shared" si="1"/>
        <v>-20446327.532199923</v>
      </c>
    </row>
    <row r="127" spans="3:9" s="27" customFormat="1" ht="30" thickTop="1" thickBot="1" x14ac:dyDescent="0.3">
      <c r="C127" s="114"/>
      <c r="D127" s="65">
        <v>45405</v>
      </c>
      <c r="E127" s="69">
        <v>9453</v>
      </c>
      <c r="F127" s="67" t="s">
        <v>16</v>
      </c>
      <c r="G127" s="82"/>
      <c r="H127" s="68">
        <v>6853.6489999999994</v>
      </c>
      <c r="I127" s="45">
        <f t="shared" si="1"/>
        <v>-20453181.181199923</v>
      </c>
    </row>
    <row r="128" spans="3:9" s="27" customFormat="1" ht="18" thickTop="1" thickBot="1" x14ac:dyDescent="0.3">
      <c r="C128" s="114"/>
      <c r="D128" s="65">
        <v>45405</v>
      </c>
      <c r="E128" s="69">
        <v>9453</v>
      </c>
      <c r="F128" s="67" t="s">
        <v>145</v>
      </c>
      <c r="G128" s="82"/>
      <c r="H128" s="68">
        <v>154892.46099999998</v>
      </c>
      <c r="I128" s="45">
        <f t="shared" si="1"/>
        <v>-20608073.642199922</v>
      </c>
    </row>
    <row r="129" spans="3:9" s="27" customFormat="1" ht="30" thickTop="1" thickBot="1" x14ac:dyDescent="0.3">
      <c r="C129" s="114"/>
      <c r="D129" s="65">
        <v>45405</v>
      </c>
      <c r="E129" s="69">
        <v>9446</v>
      </c>
      <c r="F129" s="67" t="s">
        <v>16</v>
      </c>
      <c r="G129" s="82"/>
      <c r="H129" s="68">
        <v>3750</v>
      </c>
      <c r="I129" s="45">
        <f t="shared" si="1"/>
        <v>-20611823.642199922</v>
      </c>
    </row>
    <row r="130" spans="3:9" s="27" customFormat="1" ht="30" thickTop="1" thickBot="1" x14ac:dyDescent="0.3">
      <c r="C130" s="114"/>
      <c r="D130" s="65">
        <v>45405</v>
      </c>
      <c r="E130" s="69">
        <v>9446</v>
      </c>
      <c r="F130" s="67" t="s">
        <v>146</v>
      </c>
      <c r="G130" s="82"/>
      <c r="H130" s="68">
        <v>84750</v>
      </c>
      <c r="I130" s="45">
        <f t="shared" si="1"/>
        <v>-20696573.642199922</v>
      </c>
    </row>
    <row r="131" spans="3:9" s="27" customFormat="1" ht="30" thickTop="1" thickBot="1" x14ac:dyDescent="0.3">
      <c r="C131" s="114"/>
      <c r="D131" s="65">
        <v>45405</v>
      </c>
      <c r="E131" s="69">
        <v>9447</v>
      </c>
      <c r="F131" s="67" t="s">
        <v>16</v>
      </c>
      <c r="G131" s="82"/>
      <c r="H131" s="68">
        <v>10883.160000000002</v>
      </c>
      <c r="I131" s="45">
        <f t="shared" si="1"/>
        <v>-20707456.802199923</v>
      </c>
    </row>
    <row r="132" spans="3:9" s="27" customFormat="1" ht="18" thickTop="1" thickBot="1" x14ac:dyDescent="0.3">
      <c r="C132" s="114"/>
      <c r="D132" s="65">
        <v>45405</v>
      </c>
      <c r="E132" s="69">
        <v>9447</v>
      </c>
      <c r="F132" s="67" t="s">
        <v>55</v>
      </c>
      <c r="G132" s="82"/>
      <c r="H132" s="68">
        <v>206780.04</v>
      </c>
      <c r="I132" s="45">
        <f t="shared" si="1"/>
        <v>-20914236.842199922</v>
      </c>
    </row>
    <row r="133" spans="3:9" s="27" customFormat="1" ht="30" thickTop="1" thickBot="1" x14ac:dyDescent="0.3">
      <c r="C133" s="114"/>
      <c r="D133" s="65">
        <v>45405</v>
      </c>
      <c r="E133" s="69">
        <v>9454</v>
      </c>
      <c r="F133" s="67" t="s">
        <v>16</v>
      </c>
      <c r="G133" s="82"/>
      <c r="H133" s="68">
        <v>43087.228000000003</v>
      </c>
      <c r="I133" s="45">
        <f t="shared" si="1"/>
        <v>-20957324.070199922</v>
      </c>
    </row>
    <row r="134" spans="3:9" s="27" customFormat="1" ht="30" thickTop="1" thickBot="1" x14ac:dyDescent="0.3">
      <c r="C134" s="114"/>
      <c r="D134" s="65">
        <v>45405</v>
      </c>
      <c r="E134" s="69">
        <v>9454</v>
      </c>
      <c r="F134" s="67" t="s">
        <v>44</v>
      </c>
      <c r="G134" s="82"/>
      <c r="H134" s="68">
        <v>4230.3810000000003</v>
      </c>
      <c r="I134" s="45">
        <f t="shared" si="1"/>
        <v>-20961554.451199923</v>
      </c>
    </row>
    <row r="135" spans="3:9" s="27" customFormat="1" ht="18" thickTop="1" thickBot="1" x14ac:dyDescent="0.3">
      <c r="C135" s="114"/>
      <c r="D135" s="65">
        <v>45405</v>
      </c>
      <c r="E135" s="69">
        <v>9454</v>
      </c>
      <c r="F135" s="67" t="s">
        <v>147</v>
      </c>
      <c r="G135" s="82"/>
      <c r="H135" s="68">
        <v>828528.2209999999</v>
      </c>
      <c r="I135" s="45">
        <f t="shared" si="1"/>
        <v>-21790082.672199924</v>
      </c>
    </row>
    <row r="136" spans="3:9" s="27" customFormat="1" ht="30" thickTop="1" thickBot="1" x14ac:dyDescent="0.3">
      <c r="C136" s="114"/>
      <c r="D136" s="65">
        <v>45405</v>
      </c>
      <c r="E136" s="69">
        <v>9448</v>
      </c>
      <c r="F136" s="67" t="s">
        <v>16</v>
      </c>
      <c r="G136" s="82"/>
      <c r="H136" s="68">
        <v>20171.25</v>
      </c>
      <c r="I136" s="45">
        <f t="shared" si="1"/>
        <v>-21810253.922199924</v>
      </c>
    </row>
    <row r="137" spans="3:9" s="27" customFormat="1" ht="18" thickTop="1" thickBot="1" x14ac:dyDescent="0.3">
      <c r="C137" s="114"/>
      <c r="D137" s="65">
        <v>45405</v>
      </c>
      <c r="E137" s="69">
        <v>9448</v>
      </c>
      <c r="F137" s="67" t="s">
        <v>148</v>
      </c>
      <c r="G137" s="82"/>
      <c r="H137" s="68">
        <v>383253.75</v>
      </c>
      <c r="I137" s="45">
        <f t="shared" si="1"/>
        <v>-22193507.672199924</v>
      </c>
    </row>
    <row r="138" spans="3:9" s="27" customFormat="1" ht="30" thickTop="1" thickBot="1" x14ac:dyDescent="0.3">
      <c r="C138" s="114"/>
      <c r="D138" s="65">
        <v>45405</v>
      </c>
      <c r="E138" s="69">
        <v>9449</v>
      </c>
      <c r="F138" s="67" t="s">
        <v>16</v>
      </c>
      <c r="G138" s="82"/>
      <c r="H138" s="68">
        <v>187.5</v>
      </c>
      <c r="I138" s="45">
        <f t="shared" si="1"/>
        <v>-22193695.172199924</v>
      </c>
    </row>
    <row r="139" spans="3:9" s="27" customFormat="1" ht="18" thickTop="1" thickBot="1" x14ac:dyDescent="0.3">
      <c r="C139" s="114"/>
      <c r="D139" s="65">
        <v>45405</v>
      </c>
      <c r="E139" s="69">
        <v>9449</v>
      </c>
      <c r="F139" s="67" t="s">
        <v>148</v>
      </c>
      <c r="G139" s="82"/>
      <c r="H139" s="68">
        <v>3562.5</v>
      </c>
      <c r="I139" s="45">
        <f t="shared" si="1"/>
        <v>-22197257.672199924</v>
      </c>
    </row>
    <row r="140" spans="3:9" s="27" customFormat="1" ht="30" thickTop="1" thickBot="1" x14ac:dyDescent="0.3">
      <c r="C140" s="114"/>
      <c r="D140" s="65">
        <v>45405</v>
      </c>
      <c r="E140" s="69"/>
      <c r="F140" s="67" t="s">
        <v>22</v>
      </c>
      <c r="G140" s="82">
        <v>525614.43999999994</v>
      </c>
      <c r="H140" s="68"/>
      <c r="I140" s="45">
        <f t="shared" si="1"/>
        <v>-21671643.232199922</v>
      </c>
    </row>
    <row r="141" spans="3:9" s="27" customFormat="1" ht="30" thickTop="1" thickBot="1" x14ac:dyDescent="0.3">
      <c r="C141" s="114"/>
      <c r="D141" s="65">
        <v>45406</v>
      </c>
      <c r="E141" s="69"/>
      <c r="F141" s="67" t="s">
        <v>22</v>
      </c>
      <c r="G141" s="82">
        <v>2624555.98</v>
      </c>
      <c r="H141" s="68"/>
      <c r="I141" s="45">
        <f t="shared" si="1"/>
        <v>-19047087.252199922</v>
      </c>
    </row>
    <row r="142" spans="3:9" s="27" customFormat="1" ht="30" thickTop="1" thickBot="1" x14ac:dyDescent="0.3">
      <c r="C142" s="114"/>
      <c r="D142" s="65">
        <v>45406</v>
      </c>
      <c r="E142" s="69">
        <v>9451</v>
      </c>
      <c r="F142" s="67" t="s">
        <v>16</v>
      </c>
      <c r="G142" s="82"/>
      <c r="H142" s="68">
        <v>8140</v>
      </c>
      <c r="I142" s="45">
        <f t="shared" si="1"/>
        <v>-19055227.252199922</v>
      </c>
    </row>
    <row r="143" spans="3:9" s="27" customFormat="1" ht="18" thickTop="1" thickBot="1" x14ac:dyDescent="0.3">
      <c r="C143" s="114"/>
      <c r="D143" s="65">
        <v>45406</v>
      </c>
      <c r="E143" s="69">
        <v>9451</v>
      </c>
      <c r="F143" s="67" t="s">
        <v>149</v>
      </c>
      <c r="G143" s="82"/>
      <c r="H143" s="68">
        <v>183964</v>
      </c>
      <c r="I143" s="45">
        <f t="shared" si="1"/>
        <v>-19239191.252199922</v>
      </c>
    </row>
    <row r="144" spans="3:9" s="27" customFormat="1" ht="30" thickTop="1" thickBot="1" x14ac:dyDescent="0.3">
      <c r="C144" s="114"/>
      <c r="D144" s="65">
        <v>45407</v>
      </c>
      <c r="E144" s="69"/>
      <c r="F144" s="67" t="s">
        <v>22</v>
      </c>
      <c r="G144" s="82">
        <v>1981452.76</v>
      </c>
      <c r="H144" s="68"/>
      <c r="I144" s="45">
        <f t="shared" ref="I144:I162" si="2">I143+G144-H144</f>
        <v>-17257738.49219992</v>
      </c>
    </row>
    <row r="145" spans="3:9" s="27" customFormat="1" ht="30" thickTop="1" thickBot="1" x14ac:dyDescent="0.3">
      <c r="C145" s="114"/>
      <c r="D145" s="65">
        <v>45407</v>
      </c>
      <c r="E145" s="69">
        <v>9455</v>
      </c>
      <c r="F145" s="67" t="s">
        <v>16</v>
      </c>
      <c r="G145" s="82"/>
      <c r="H145" s="68">
        <v>1325</v>
      </c>
      <c r="I145" s="45">
        <f t="shared" si="2"/>
        <v>-17259063.49219992</v>
      </c>
    </row>
    <row r="146" spans="3:9" s="27" customFormat="1" ht="18" thickTop="1" thickBot="1" x14ac:dyDescent="0.3">
      <c r="C146" s="114"/>
      <c r="D146" s="65">
        <v>45407</v>
      </c>
      <c r="E146" s="69">
        <v>9455</v>
      </c>
      <c r="F146" s="67" t="s">
        <v>150</v>
      </c>
      <c r="G146" s="82"/>
      <c r="H146" s="68">
        <v>29945</v>
      </c>
      <c r="I146" s="45">
        <f t="shared" si="2"/>
        <v>-17289008.49219992</v>
      </c>
    </row>
    <row r="147" spans="3:9" s="27" customFormat="1" ht="30" thickTop="1" thickBot="1" x14ac:dyDescent="0.3">
      <c r="C147" s="114"/>
      <c r="D147" s="65">
        <v>45407</v>
      </c>
      <c r="E147" s="69">
        <v>9456</v>
      </c>
      <c r="F147" s="67" t="s">
        <v>16</v>
      </c>
      <c r="G147" s="82"/>
      <c r="H147" s="68">
        <v>3060</v>
      </c>
      <c r="I147" s="45">
        <f t="shared" si="2"/>
        <v>-17292068.49219992</v>
      </c>
    </row>
    <row r="148" spans="3:9" s="27" customFormat="1" ht="18" thickTop="1" thickBot="1" x14ac:dyDescent="0.3">
      <c r="C148" s="114"/>
      <c r="D148" s="65">
        <v>45407</v>
      </c>
      <c r="E148" s="69">
        <v>9456</v>
      </c>
      <c r="F148" s="67" t="s">
        <v>138</v>
      </c>
      <c r="G148" s="82"/>
      <c r="H148" s="68">
        <v>69156</v>
      </c>
      <c r="I148" s="45">
        <f t="shared" si="2"/>
        <v>-17361224.49219992</v>
      </c>
    </row>
    <row r="149" spans="3:9" s="27" customFormat="1" ht="30" thickTop="1" thickBot="1" x14ac:dyDescent="0.3">
      <c r="C149" s="114"/>
      <c r="D149" s="65">
        <v>45407</v>
      </c>
      <c r="E149" s="69">
        <v>9457</v>
      </c>
      <c r="F149" s="67" t="s">
        <v>16</v>
      </c>
      <c r="G149" s="82"/>
      <c r="H149" s="68">
        <v>1440</v>
      </c>
      <c r="I149" s="45">
        <f t="shared" si="2"/>
        <v>-17362664.49219992</v>
      </c>
    </row>
    <row r="150" spans="3:9" s="27" customFormat="1" ht="18" thickTop="1" thickBot="1" x14ac:dyDescent="0.3">
      <c r="C150" s="114"/>
      <c r="D150" s="65">
        <v>45407</v>
      </c>
      <c r="E150" s="69">
        <v>9457</v>
      </c>
      <c r="F150" s="67" t="s">
        <v>151</v>
      </c>
      <c r="G150" s="82"/>
      <c r="H150" s="68">
        <v>32544</v>
      </c>
      <c r="I150" s="45">
        <f t="shared" si="2"/>
        <v>-17395208.49219992</v>
      </c>
    </row>
    <row r="151" spans="3:9" s="27" customFormat="1" ht="30" thickTop="1" thickBot="1" x14ac:dyDescent="0.3">
      <c r="C151" s="114"/>
      <c r="D151" s="65">
        <v>45407</v>
      </c>
      <c r="E151" s="69">
        <v>9450</v>
      </c>
      <c r="F151" s="67" t="s">
        <v>16</v>
      </c>
      <c r="G151" s="82"/>
      <c r="H151" s="68">
        <v>34540</v>
      </c>
      <c r="I151" s="45">
        <f t="shared" si="2"/>
        <v>-17429748.49219992</v>
      </c>
    </row>
    <row r="152" spans="3:9" s="27" customFormat="1" ht="30" thickTop="1" thickBot="1" x14ac:dyDescent="0.3">
      <c r="C152" s="114"/>
      <c r="D152" s="65">
        <v>45407</v>
      </c>
      <c r="E152" s="69">
        <v>9450</v>
      </c>
      <c r="F152" s="67" t="s">
        <v>44</v>
      </c>
      <c r="G152" s="82"/>
      <c r="H152" s="68">
        <v>37303.199999999997</v>
      </c>
      <c r="I152" s="45">
        <f t="shared" si="2"/>
        <v>-17467051.692199919</v>
      </c>
    </row>
    <row r="153" spans="3:9" s="27" customFormat="1" ht="18" thickTop="1" thickBot="1" x14ac:dyDescent="0.3">
      <c r="C153" s="114"/>
      <c r="D153" s="65">
        <v>45407</v>
      </c>
      <c r="E153" s="69">
        <v>9450</v>
      </c>
      <c r="F153" s="67" t="s">
        <v>152</v>
      </c>
      <c r="G153" s="82"/>
      <c r="H153" s="68">
        <v>743300.8</v>
      </c>
      <c r="I153" s="45">
        <f t="shared" si="2"/>
        <v>-18210352.49219992</v>
      </c>
    </row>
    <row r="154" spans="3:9" s="27" customFormat="1" ht="30" thickTop="1" thickBot="1" x14ac:dyDescent="0.3">
      <c r="C154" s="114"/>
      <c r="D154" s="65">
        <v>45407</v>
      </c>
      <c r="E154" s="69">
        <v>9458</v>
      </c>
      <c r="F154" s="67" t="s">
        <v>153</v>
      </c>
      <c r="G154" s="82"/>
      <c r="H154" s="68">
        <v>23926.15</v>
      </c>
      <c r="I154" s="45">
        <f t="shared" si="2"/>
        <v>-18234278.642199919</v>
      </c>
    </row>
    <row r="155" spans="3:9" s="27" customFormat="1" ht="30" thickTop="1" thickBot="1" x14ac:dyDescent="0.3">
      <c r="C155" s="114"/>
      <c r="D155" s="65">
        <v>45407</v>
      </c>
      <c r="E155" s="69">
        <v>9459</v>
      </c>
      <c r="F155" s="67" t="s">
        <v>16</v>
      </c>
      <c r="G155" s="82"/>
      <c r="H155" s="68">
        <v>5347.5</v>
      </c>
      <c r="I155" s="45">
        <f t="shared" si="2"/>
        <v>-18239626.142199919</v>
      </c>
    </row>
    <row r="156" spans="3:9" s="27" customFormat="1" ht="18" thickTop="1" thickBot="1" x14ac:dyDescent="0.3">
      <c r="C156" s="114"/>
      <c r="D156" s="65">
        <v>45407</v>
      </c>
      <c r="E156" s="69">
        <v>9459</v>
      </c>
      <c r="F156" s="67" t="s">
        <v>154</v>
      </c>
      <c r="G156" s="82"/>
      <c r="H156" s="68">
        <v>120853.5</v>
      </c>
      <c r="I156" s="45">
        <f t="shared" si="2"/>
        <v>-18360479.642199919</v>
      </c>
    </row>
    <row r="157" spans="3:9" s="27" customFormat="1" ht="30" thickTop="1" thickBot="1" x14ac:dyDescent="0.3">
      <c r="C157" s="114"/>
      <c r="D157" s="65">
        <v>45407</v>
      </c>
      <c r="E157" s="69">
        <v>9460</v>
      </c>
      <c r="F157" s="67" t="s">
        <v>16</v>
      </c>
      <c r="G157" s="82"/>
      <c r="H157" s="68">
        <v>5692.9320000000007</v>
      </c>
      <c r="I157" s="45">
        <f t="shared" si="2"/>
        <v>-18366172.574199919</v>
      </c>
    </row>
    <row r="158" spans="3:9" s="27" customFormat="1" ht="18" thickTop="1" thickBot="1" x14ac:dyDescent="0.3">
      <c r="C158" s="114"/>
      <c r="D158" s="65">
        <v>45407</v>
      </c>
      <c r="E158" s="69">
        <v>9460</v>
      </c>
      <c r="F158" s="67" t="s">
        <v>155</v>
      </c>
      <c r="G158" s="82"/>
      <c r="H158" s="68">
        <v>128660.26800000001</v>
      </c>
      <c r="I158" s="45">
        <f t="shared" si="2"/>
        <v>-18494832.842199918</v>
      </c>
    </row>
    <row r="159" spans="3:9" s="27" customFormat="1" ht="30" thickTop="1" thickBot="1" x14ac:dyDescent="0.3">
      <c r="C159" s="114"/>
      <c r="D159" s="65">
        <v>45408</v>
      </c>
      <c r="E159" s="69">
        <v>9461</v>
      </c>
      <c r="F159" s="67" t="s">
        <v>16</v>
      </c>
      <c r="G159" s="82"/>
      <c r="H159" s="68">
        <v>756280.90950000007</v>
      </c>
      <c r="I159" s="45">
        <f t="shared" si="2"/>
        <v>-19251113.751699917</v>
      </c>
    </row>
    <row r="160" spans="3:9" s="27" customFormat="1" ht="18" thickTop="1" thickBot="1" x14ac:dyDescent="0.3">
      <c r="C160" s="114"/>
      <c r="D160" s="65">
        <v>45408</v>
      </c>
      <c r="E160" s="69">
        <v>9461</v>
      </c>
      <c r="F160" s="67" t="s">
        <v>74</v>
      </c>
      <c r="G160" s="82"/>
      <c r="H160" s="68">
        <v>14369337.280499998</v>
      </c>
      <c r="I160" s="45">
        <f t="shared" si="2"/>
        <v>-33620451.032199919</v>
      </c>
    </row>
    <row r="161" spans="3:95" s="27" customFormat="1" ht="30" thickTop="1" thickBot="1" x14ac:dyDescent="0.3">
      <c r="C161" s="114"/>
      <c r="D161" s="65">
        <v>45412</v>
      </c>
      <c r="E161" s="69"/>
      <c r="F161" s="67" t="s">
        <v>22</v>
      </c>
      <c r="G161" s="82">
        <v>862466.38</v>
      </c>
      <c r="H161" s="68"/>
      <c r="I161" s="45">
        <f t="shared" si="2"/>
        <v>-32757984.65219992</v>
      </c>
    </row>
    <row r="162" spans="3:95" s="27" customFormat="1" ht="18" thickTop="1" thickBot="1" x14ac:dyDescent="0.3">
      <c r="C162" s="114"/>
      <c r="D162" s="65"/>
      <c r="E162" s="69"/>
      <c r="F162" s="67"/>
      <c r="G162" s="82"/>
      <c r="H162" s="68"/>
      <c r="I162" s="45">
        <f t="shared" si="2"/>
        <v>-32757984.65219992</v>
      </c>
    </row>
    <row r="163" spans="3:95" s="11" customFormat="1" ht="18" thickTop="1" thickBot="1" x14ac:dyDescent="0.3">
      <c r="C163" s="221" t="s">
        <v>8</v>
      </c>
      <c r="D163" s="222"/>
      <c r="E163" s="222"/>
      <c r="F163" s="222"/>
      <c r="G163" s="91">
        <f>SUM(G15:G162)</f>
        <v>92662857.299999997</v>
      </c>
      <c r="H163" s="91">
        <f>SUM(H15:H162)</f>
        <v>96100892.080000028</v>
      </c>
      <c r="I163" s="92">
        <f>+I14+G163-H163</f>
        <v>-32757984.652199954</v>
      </c>
      <c r="J163" s="28">
        <f>+I163-'[1]CTA. RECOLECTORA AUXILIAR 3001'!$J$4581</f>
        <v>-3.3527612686157227E-8</v>
      </c>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row>
    <row r="164" spans="3:95" s="11" customFormat="1" ht="17.399999999999999" thickTop="1" x14ac:dyDescent="0.25">
      <c r="C164" s="137"/>
      <c r="D164" s="137"/>
      <c r="E164" s="137"/>
      <c r="F164" s="137"/>
      <c r="G164" s="138"/>
      <c r="H164" s="138"/>
      <c r="I164" s="90"/>
      <c r="J164" s="28"/>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row>
    <row r="165" spans="3:95" s="11" customFormat="1" ht="16.8" x14ac:dyDescent="0.25">
      <c r="C165" s="5"/>
      <c r="D165" s="5"/>
      <c r="E165" s="83"/>
      <c r="F165" s="84"/>
      <c r="G165" s="8"/>
      <c r="H165" s="83"/>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row>
    <row r="166" spans="3:95" s="11" customFormat="1" ht="16.8" x14ac:dyDescent="0.25">
      <c r="C166" s="5"/>
      <c r="D166" s="83" t="s">
        <v>36</v>
      </c>
      <c r="E166" s="9"/>
      <c r="F166" s="84" t="s">
        <v>38</v>
      </c>
      <c r="G166" s="9"/>
      <c r="H166" s="83" t="s">
        <v>37</v>
      </c>
      <c r="I166" s="9"/>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row>
    <row r="167" spans="3:95" s="11" customFormat="1" ht="16.8" x14ac:dyDescent="0.25">
      <c r="C167" s="5"/>
      <c r="D167" s="83" t="s">
        <v>30</v>
      </c>
      <c r="E167" s="9"/>
      <c r="F167" s="83" t="s">
        <v>31</v>
      </c>
      <c r="G167" s="9"/>
      <c r="H167" s="83" t="s">
        <v>34</v>
      </c>
      <c r="I167" s="9"/>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row>
    <row r="168" spans="3:95" s="11" customFormat="1" ht="16.8" x14ac:dyDescent="0.25">
      <c r="C168" s="5"/>
      <c r="D168" s="83" t="s">
        <v>32</v>
      </c>
      <c r="E168" s="9"/>
      <c r="F168" s="83" t="s">
        <v>117</v>
      </c>
      <c r="G168" s="9"/>
      <c r="H168" s="83" t="s">
        <v>41</v>
      </c>
      <c r="I168" s="9"/>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row>
    <row r="169" spans="3:95" s="11" customFormat="1" ht="16.8" x14ac:dyDescent="0.25">
      <c r="C169" s="5"/>
      <c r="D169" s="83" t="s">
        <v>33</v>
      </c>
      <c r="E169" s="9"/>
      <c r="F169" s="83" t="s">
        <v>118</v>
      </c>
      <c r="G169" s="9"/>
      <c r="H169" s="83" t="s">
        <v>35</v>
      </c>
      <c r="I169" s="9"/>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row>
    <row r="170" spans="3:95" s="11" customFormat="1" ht="16.8" x14ac:dyDescent="0.25">
      <c r="C170" s="5"/>
      <c r="D170" s="9"/>
      <c r="E170" s="1"/>
      <c r="F170" s="83"/>
      <c r="G170" s="9"/>
      <c r="H170" s="83"/>
      <c r="I170" s="9"/>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row>
    <row r="171" spans="3:95" s="11" customFormat="1" ht="16.8" x14ac:dyDescent="0.25">
      <c r="C171" s="5"/>
      <c r="D171" s="5"/>
      <c r="E171" s="85"/>
      <c r="F171" s="83"/>
      <c r="G171" s="84"/>
      <c r="H171" s="8"/>
      <c r="I171" s="8"/>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row>
    <row r="172" spans="3:95" s="11" customFormat="1" ht="17.399999999999999" x14ac:dyDescent="0.3">
      <c r="C172" s="21"/>
      <c r="D172" s="5"/>
      <c r="E172" s="85"/>
      <c r="F172" s="83"/>
      <c r="G172" s="84"/>
      <c r="H172" s="8"/>
      <c r="I172" s="19"/>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row>
    <row r="173" spans="3:95" s="11" customFormat="1" ht="17.399999999999999" x14ac:dyDescent="0.25">
      <c r="C173" s="22"/>
      <c r="D173" s="5"/>
      <c r="E173" s="85"/>
      <c r="F173" s="83"/>
      <c r="G173" s="84"/>
      <c r="H173" s="8"/>
      <c r="I173" s="23"/>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row>
    <row r="174" spans="3:95" s="11" customFormat="1" ht="17.399999999999999" x14ac:dyDescent="0.25">
      <c r="C174" s="22"/>
      <c r="D174" s="5"/>
      <c r="E174" s="85"/>
      <c r="G174" s="84"/>
      <c r="H174" s="8"/>
      <c r="I174" s="23"/>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row>
    <row r="175" spans="3:95" s="11" customFormat="1" ht="16.8" x14ac:dyDescent="0.25">
      <c r="C175" s="5"/>
      <c r="D175" s="5"/>
      <c r="E175" s="85"/>
      <c r="F175" s="84"/>
      <c r="G175" s="84"/>
      <c r="H175" s="8"/>
      <c r="I175" s="4"/>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row>
    <row r="176" spans="3:95" s="11" customFormat="1" ht="21" x14ac:dyDescent="0.25">
      <c r="C176" s="220"/>
      <c r="D176" s="220"/>
      <c r="E176" s="220"/>
      <c r="F176" s="220"/>
      <c r="G176" s="220"/>
      <c r="H176" s="220"/>
      <c r="I176" s="220"/>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row>
    <row r="177" spans="3:95" s="11" customFormat="1" ht="21" x14ac:dyDescent="0.25">
      <c r="C177" s="220"/>
      <c r="D177" s="220"/>
      <c r="E177" s="220"/>
      <c r="F177" s="220"/>
      <c r="G177" s="220"/>
      <c r="H177" s="220"/>
      <c r="I177" s="220"/>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row>
    <row r="178" spans="3:95" s="11" customFormat="1" ht="21" x14ac:dyDescent="0.25">
      <c r="C178" s="220"/>
      <c r="D178" s="220"/>
      <c r="E178" s="220"/>
      <c r="F178" s="220"/>
      <c r="G178" s="220"/>
      <c r="H178" s="220"/>
      <c r="I178" s="220"/>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row>
    <row r="179" spans="3:95" s="11" customFormat="1" ht="21" x14ac:dyDescent="0.25">
      <c r="C179" s="220"/>
      <c r="D179" s="220"/>
      <c r="E179" s="220"/>
      <c r="F179" s="220"/>
      <c r="G179" s="220"/>
      <c r="H179" s="220"/>
      <c r="I179" s="220"/>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row>
    <row r="180" spans="3:95" s="11" customFormat="1" x14ac:dyDescent="0.25">
      <c r="C180" s="9"/>
      <c r="D180" s="9"/>
      <c r="E180" s="184"/>
      <c r="F180" s="9"/>
      <c r="G180" s="9"/>
      <c r="H180" s="9"/>
      <c r="I180" s="9"/>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row>
    <row r="181" spans="3:95" s="11" customFormat="1" x14ac:dyDescent="0.25">
      <c r="C181" s="9"/>
      <c r="D181" s="9"/>
      <c r="E181" s="184"/>
      <c r="F181" s="9"/>
      <c r="G181" s="9"/>
      <c r="H181" s="9"/>
      <c r="I181" s="9"/>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row>
    <row r="182" spans="3:95" s="11" customFormat="1" x14ac:dyDescent="0.25">
      <c r="C182" s="9"/>
      <c r="D182" s="9"/>
      <c r="E182" s="184"/>
      <c r="F182" s="9"/>
      <c r="G182" s="9"/>
      <c r="H182" s="9"/>
      <c r="I182" s="9"/>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row>
    <row r="183" spans="3:95" s="11" customFormat="1" x14ac:dyDescent="0.25">
      <c r="C183" s="9"/>
      <c r="D183" s="9"/>
      <c r="E183" s="184"/>
      <c r="F183" s="9"/>
      <c r="G183" s="9"/>
      <c r="H183" s="9"/>
      <c r="I183" s="9"/>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row>
    <row r="184" spans="3:95" s="11" customFormat="1" x14ac:dyDescent="0.25">
      <c r="C184" s="9"/>
      <c r="D184" s="9"/>
      <c r="E184" s="184"/>
      <c r="F184" s="9"/>
      <c r="G184" s="9"/>
      <c r="H184" s="9"/>
      <c r="I184" s="9"/>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row>
    <row r="185" spans="3:95" s="11" customFormat="1" x14ac:dyDescent="0.25">
      <c r="C185" s="9"/>
      <c r="D185" s="9"/>
      <c r="E185" s="184"/>
      <c r="F185" s="9"/>
      <c r="G185" s="9"/>
      <c r="H185" s="9"/>
      <c r="I185" s="9"/>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row>
    <row r="186" spans="3:95" s="11" customFormat="1" x14ac:dyDescent="0.25">
      <c r="C186" s="9"/>
      <c r="D186" s="9"/>
      <c r="E186" s="184"/>
      <c r="F186" s="9"/>
      <c r="G186" s="9"/>
      <c r="H186" s="9"/>
      <c r="I186" s="9"/>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row>
    <row r="187" spans="3:95" s="11" customFormat="1" x14ac:dyDescent="0.25">
      <c r="C187" s="9"/>
      <c r="D187" s="9"/>
      <c r="E187" s="184"/>
      <c r="F187" s="9"/>
      <c r="G187" s="9"/>
      <c r="H187" s="9"/>
      <c r="I187" s="9"/>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row>
    <row r="188" spans="3:95" s="11" customFormat="1" ht="3" customHeight="1" x14ac:dyDescent="0.25">
      <c r="C188" s="9"/>
      <c r="D188" s="9"/>
      <c r="E188" s="184"/>
      <c r="F188" s="9"/>
      <c r="G188" s="9"/>
      <c r="H188" s="9"/>
      <c r="I188" s="9"/>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row>
    <row r="189" spans="3:95" s="11" customFormat="1" x14ac:dyDescent="0.25">
      <c r="C189" s="9"/>
      <c r="D189" s="9"/>
      <c r="E189" s="184"/>
      <c r="F189" s="9"/>
      <c r="G189" s="9"/>
      <c r="H189" s="9"/>
      <c r="I189" s="9"/>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row>
    <row r="190" spans="3:95" s="11" customFormat="1" x14ac:dyDescent="0.25">
      <c r="C190" s="9"/>
      <c r="D190" s="9"/>
      <c r="E190" s="184"/>
      <c r="F190" s="9"/>
      <c r="G190" s="9"/>
      <c r="H190" s="9"/>
      <c r="I190" s="9"/>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row>
    <row r="191" spans="3:95" s="11" customFormat="1" x14ac:dyDescent="0.25">
      <c r="C191" s="9"/>
      <c r="D191" s="9"/>
      <c r="E191" s="184"/>
      <c r="F191" s="9"/>
      <c r="G191" s="9"/>
      <c r="H191" s="9"/>
      <c r="I191" s="9"/>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row>
    <row r="210" spans="3:3" ht="13.8" thickBot="1" x14ac:dyDescent="0.3"/>
    <row r="211" spans="3:3" ht="15" x14ac:dyDescent="0.25">
      <c r="C211" s="2"/>
    </row>
  </sheetData>
  <mergeCells count="12">
    <mergeCell ref="C6:I6"/>
    <mergeCell ref="C7:I7"/>
    <mergeCell ref="C176:I176"/>
    <mergeCell ref="C8:I8"/>
    <mergeCell ref="C9:I9"/>
    <mergeCell ref="C177:I177"/>
    <mergeCell ref="C178:I178"/>
    <mergeCell ref="C179:I179"/>
    <mergeCell ref="D11:I11"/>
    <mergeCell ref="C11:C13"/>
    <mergeCell ref="D12:H12"/>
    <mergeCell ref="C163:F163"/>
  </mergeCells>
  <printOptions horizontalCentered="1"/>
  <pageMargins left="0.23622047244094491" right="0.23622047244094491" top="0.74803149606299213" bottom="0.74803149606299213" header="0.31496062992125984" footer="0.31496062992125984"/>
  <pageSetup scale="65" orientation="portrait" r:id="rId1"/>
  <headerFooter alignWithMargins="0">
    <oddFooter>Página &amp;P</oddFooter>
  </headerFooter>
  <rowBreaks count="5" manualBreakCount="5">
    <brk id="43" min="1" max="8" man="1"/>
    <brk id="72" min="1" max="8" man="1"/>
    <brk id="103" min="1" max="8" man="1"/>
    <brk id="136" min="1" max="8" man="1"/>
    <brk id="175" min="1"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P134"/>
  <sheetViews>
    <sheetView view="pageBreakPreview" topLeftCell="B1" zoomScale="55" zoomScaleNormal="80" zoomScaleSheetLayoutView="55" workbookViewId="0">
      <selection activeCell="I12" sqref="I12"/>
    </sheetView>
  </sheetViews>
  <sheetFormatPr baseColWidth="10" defaultColWidth="9.109375" defaultRowHeight="13.2" x14ac:dyDescent="0.25"/>
  <cols>
    <col min="1" max="1" width="0" style="11" hidden="1" customWidth="1"/>
    <col min="2" max="2" width="3.109375" style="11" customWidth="1"/>
    <col min="3" max="3" width="5" style="1" customWidth="1"/>
    <col min="4" max="4" width="16.33203125" style="1" customWidth="1"/>
    <col min="5" max="5" width="17.33203125" style="1" customWidth="1"/>
    <col min="6" max="6" width="46.44140625" style="38" customWidth="1"/>
    <col min="7" max="7" width="20.44140625" style="1" customWidth="1"/>
    <col min="8" max="8" width="21" style="1" customWidth="1"/>
    <col min="9" max="9" width="24.44140625" style="1" customWidth="1"/>
    <col min="10" max="10" width="20.109375" style="11" customWidth="1"/>
    <col min="11" max="12" width="9.109375" style="11"/>
    <col min="13" max="16384" width="9.109375" style="1"/>
  </cols>
  <sheetData>
    <row r="1" spans="1:12" s="11" customFormat="1" ht="15" customHeight="1" x14ac:dyDescent="0.25">
      <c r="F1" s="32"/>
    </row>
    <row r="2" spans="1:12" s="11" customFormat="1" x14ac:dyDescent="0.25">
      <c r="F2" s="32"/>
    </row>
    <row r="3" spans="1:12" s="14" customFormat="1" ht="12" customHeight="1" x14ac:dyDescent="0.25">
      <c r="F3" s="33"/>
    </row>
    <row r="4" spans="1:12" s="15" customFormat="1" ht="18" customHeight="1" x14ac:dyDescent="0.3">
      <c r="B4" s="16"/>
      <c r="C4" s="16"/>
      <c r="D4" s="12"/>
      <c r="E4" s="16"/>
      <c r="F4" s="34"/>
      <c r="G4" s="16"/>
      <c r="H4" s="16"/>
      <c r="I4" s="16"/>
      <c r="J4" s="16"/>
    </row>
    <row r="5" spans="1:12" s="13" customFormat="1" ht="18" customHeight="1" x14ac:dyDescent="0.25">
      <c r="A5" s="13" t="s">
        <v>9</v>
      </c>
      <c r="F5" s="35"/>
    </row>
    <row r="6" spans="1:12" s="15" customFormat="1" ht="20.25" customHeight="1" x14ac:dyDescent="0.3">
      <c r="B6" s="13"/>
      <c r="C6" s="212" t="s">
        <v>10</v>
      </c>
      <c r="D6" s="212"/>
      <c r="E6" s="212"/>
      <c r="F6" s="212"/>
      <c r="G6" s="212"/>
      <c r="H6" s="212"/>
      <c r="I6" s="212"/>
      <c r="J6" s="39"/>
    </row>
    <row r="7" spans="1:12" s="14" customFormat="1" ht="18" customHeight="1" x14ac:dyDescent="0.25">
      <c r="B7" s="18"/>
      <c r="C7" s="218" t="s">
        <v>11</v>
      </c>
      <c r="D7" s="218"/>
      <c r="E7" s="218"/>
      <c r="F7" s="218"/>
      <c r="G7" s="218"/>
      <c r="H7" s="218"/>
      <c r="I7" s="218"/>
      <c r="J7" s="40"/>
    </row>
    <row r="8" spans="1:12" s="17" customFormat="1" ht="15.75" customHeight="1" x14ac:dyDescent="0.25">
      <c r="B8" s="18"/>
      <c r="C8" s="218" t="s">
        <v>21</v>
      </c>
      <c r="D8" s="218"/>
      <c r="E8" s="218"/>
      <c r="F8" s="218"/>
      <c r="G8" s="218"/>
      <c r="H8" s="218"/>
      <c r="I8" s="218"/>
      <c r="J8" s="41"/>
    </row>
    <row r="9" spans="1:12" s="14" customFormat="1" ht="18.600000000000001" thickBot="1" x14ac:dyDescent="0.3">
      <c r="B9" s="15"/>
      <c r="C9" s="219" t="s">
        <v>156</v>
      </c>
      <c r="D9" s="219"/>
      <c r="E9" s="219"/>
      <c r="F9" s="219"/>
      <c r="G9" s="219"/>
      <c r="H9" s="219"/>
      <c r="I9" s="219"/>
      <c r="J9" s="40"/>
    </row>
    <row r="10" spans="1:12" s="3" customFormat="1" ht="36.75" customHeight="1" thickTop="1" thickBot="1" x14ac:dyDescent="0.3">
      <c r="A10" s="7"/>
      <c r="B10" s="7"/>
      <c r="C10" s="225"/>
      <c r="D10" s="214" t="s">
        <v>13</v>
      </c>
      <c r="E10" s="214"/>
      <c r="F10" s="214"/>
      <c r="G10" s="214"/>
      <c r="H10" s="214"/>
      <c r="I10" s="214"/>
      <c r="J10" s="7"/>
      <c r="K10" s="7"/>
      <c r="L10" s="7"/>
    </row>
    <row r="11" spans="1:12" s="3" customFormat="1" ht="18" customHeight="1" thickTop="1" thickBot="1" x14ac:dyDescent="0.3">
      <c r="A11" s="7"/>
      <c r="B11" s="7"/>
      <c r="C11" s="226"/>
      <c r="D11" s="213" t="s">
        <v>7</v>
      </c>
      <c r="E11" s="213"/>
      <c r="F11" s="213"/>
      <c r="G11" s="213"/>
      <c r="H11" s="213"/>
      <c r="I11" s="51">
        <f>+'[1]CTA. OPERATIVA.(160)'!$J$1059</f>
        <v>535994.70230000955</v>
      </c>
      <c r="J11" s="7"/>
      <c r="K11" s="7"/>
      <c r="L11" s="7"/>
    </row>
    <row r="12" spans="1:12" s="3" customFormat="1" ht="45.75" customHeight="1" thickTop="1" thickBot="1" x14ac:dyDescent="0.3">
      <c r="A12" s="7"/>
      <c r="B12" s="7"/>
      <c r="C12" s="226"/>
      <c r="D12" s="50" t="s">
        <v>4</v>
      </c>
      <c r="E12" s="50" t="s">
        <v>5</v>
      </c>
      <c r="F12" s="50" t="s">
        <v>6</v>
      </c>
      <c r="G12" s="50" t="s">
        <v>0</v>
      </c>
      <c r="H12" s="50" t="s">
        <v>1</v>
      </c>
      <c r="I12" s="50" t="s">
        <v>2</v>
      </c>
      <c r="J12" s="7"/>
      <c r="K12" s="7"/>
      <c r="L12" s="7"/>
    </row>
    <row r="13" spans="1:12" s="10" customFormat="1" ht="24.75" customHeight="1" thickTop="1" thickBot="1" x14ac:dyDescent="0.3">
      <c r="C13" s="142"/>
      <c r="D13" s="143"/>
      <c r="E13" s="144"/>
      <c r="F13" s="145">
        <v>45382</v>
      </c>
      <c r="G13" s="146"/>
      <c r="H13" s="147">
        <v>0</v>
      </c>
      <c r="I13" s="61">
        <f>+I11</f>
        <v>535994.70230000955</v>
      </c>
    </row>
    <row r="14" spans="1:12" s="10" customFormat="1" ht="17.399999999999999" thickTop="1" x14ac:dyDescent="0.25">
      <c r="C14" s="52"/>
      <c r="D14" s="53">
        <v>45386</v>
      </c>
      <c r="E14" s="77"/>
      <c r="F14" s="44" t="s">
        <v>12</v>
      </c>
      <c r="G14" s="54"/>
      <c r="H14" s="54">
        <v>101.85</v>
      </c>
      <c r="I14" s="46">
        <f>I13+G14-H14</f>
        <v>535892.85230000957</v>
      </c>
    </row>
    <row r="15" spans="1:12" s="10" customFormat="1" ht="16.8" x14ac:dyDescent="0.25">
      <c r="C15" s="55"/>
      <c r="D15" s="56">
        <v>45387</v>
      </c>
      <c r="E15" s="78"/>
      <c r="F15" s="47" t="s">
        <v>12</v>
      </c>
      <c r="G15" s="57"/>
      <c r="H15" s="48">
        <v>17.68</v>
      </c>
      <c r="I15" s="49">
        <f t="shared" ref="I15:I104" si="0">I14+G15-H15</f>
        <v>535875.17230000952</v>
      </c>
    </row>
    <row r="16" spans="1:12" s="7" customFormat="1" ht="28.8" x14ac:dyDescent="0.25">
      <c r="C16" s="55"/>
      <c r="D16" s="56">
        <v>45387</v>
      </c>
      <c r="E16" s="160" t="s">
        <v>157</v>
      </c>
      <c r="F16" s="47" t="s">
        <v>158</v>
      </c>
      <c r="G16" s="57"/>
      <c r="H16" s="48">
        <v>37272.640000000014</v>
      </c>
      <c r="I16" s="49">
        <f t="shared" si="0"/>
        <v>498602.53230000951</v>
      </c>
    </row>
    <row r="17" spans="3:9" s="7" customFormat="1" ht="43.2" x14ac:dyDescent="0.25">
      <c r="C17" s="55"/>
      <c r="D17" s="56">
        <v>45387</v>
      </c>
      <c r="E17" s="78" t="s">
        <v>157</v>
      </c>
      <c r="F17" s="47" t="s">
        <v>159</v>
      </c>
      <c r="G17" s="57"/>
      <c r="H17" s="48">
        <v>1798.5</v>
      </c>
      <c r="I17" s="49">
        <f t="shared" si="0"/>
        <v>496804.03230000951</v>
      </c>
    </row>
    <row r="18" spans="3:9" s="7" customFormat="1" ht="16.8" x14ac:dyDescent="0.25">
      <c r="C18" s="55"/>
      <c r="D18" s="56">
        <v>45390</v>
      </c>
      <c r="E18" s="78"/>
      <c r="F18" s="47" t="s">
        <v>12</v>
      </c>
      <c r="G18" s="57"/>
      <c r="H18" s="48">
        <v>1086.43</v>
      </c>
      <c r="I18" s="49">
        <f t="shared" si="0"/>
        <v>495717.60230000952</v>
      </c>
    </row>
    <row r="19" spans="3:9" s="7" customFormat="1" ht="16.8" x14ac:dyDescent="0.25">
      <c r="C19" s="55"/>
      <c r="D19" s="56">
        <v>45391</v>
      </c>
      <c r="E19" s="78"/>
      <c r="F19" s="47" t="s">
        <v>12</v>
      </c>
      <c r="G19" s="57"/>
      <c r="H19" s="48">
        <v>15</v>
      </c>
      <c r="I19" s="49">
        <f t="shared" si="0"/>
        <v>495702.60230000952</v>
      </c>
    </row>
    <row r="20" spans="3:9" s="7" customFormat="1" ht="16.8" x14ac:dyDescent="0.25">
      <c r="C20" s="55"/>
      <c r="D20" s="56">
        <v>45393</v>
      </c>
      <c r="E20" s="78"/>
      <c r="F20" s="47" t="s">
        <v>12</v>
      </c>
      <c r="G20" s="57"/>
      <c r="H20" s="48">
        <v>31.56</v>
      </c>
      <c r="I20" s="49">
        <f t="shared" si="0"/>
        <v>495671.04230000952</v>
      </c>
    </row>
    <row r="21" spans="3:9" s="7" customFormat="1" ht="16.8" x14ac:dyDescent="0.25">
      <c r="C21" s="55"/>
      <c r="D21" s="56">
        <v>45393</v>
      </c>
      <c r="E21" s="78">
        <v>2291</v>
      </c>
      <c r="F21" s="47" t="s">
        <v>60</v>
      </c>
      <c r="G21" s="57"/>
      <c r="H21" s="48">
        <v>69822.44</v>
      </c>
      <c r="I21" s="49">
        <f t="shared" si="0"/>
        <v>425848.60230000952</v>
      </c>
    </row>
    <row r="22" spans="3:9" s="7" customFormat="1" ht="16.8" x14ac:dyDescent="0.25">
      <c r="C22" s="55"/>
      <c r="D22" s="58">
        <v>45397</v>
      </c>
      <c r="E22" s="59"/>
      <c r="F22" s="47" t="s">
        <v>12</v>
      </c>
      <c r="G22" s="57"/>
      <c r="H22" s="60">
        <v>2.14</v>
      </c>
      <c r="I22" s="49">
        <f t="shared" si="0"/>
        <v>425846.4623000095</v>
      </c>
    </row>
    <row r="23" spans="3:9" s="7" customFormat="1" ht="16.8" x14ac:dyDescent="0.25">
      <c r="C23" s="55"/>
      <c r="D23" s="58">
        <v>45397</v>
      </c>
      <c r="E23" s="78" t="s">
        <v>160</v>
      </c>
      <c r="F23" s="47" t="s">
        <v>161</v>
      </c>
      <c r="G23" s="57"/>
      <c r="H23" s="48">
        <v>27000</v>
      </c>
      <c r="I23" s="49">
        <f t="shared" si="0"/>
        <v>398846.4623000095</v>
      </c>
    </row>
    <row r="24" spans="3:9" s="7" customFormat="1" ht="28.8" x14ac:dyDescent="0.25">
      <c r="C24" s="55"/>
      <c r="D24" s="56">
        <v>45397</v>
      </c>
      <c r="E24" s="78" t="s">
        <v>162</v>
      </c>
      <c r="F24" s="47" t="s">
        <v>163</v>
      </c>
      <c r="G24" s="57"/>
      <c r="H24" s="48">
        <v>78745.5</v>
      </c>
      <c r="I24" s="49">
        <f t="shared" si="0"/>
        <v>320100.9623000095</v>
      </c>
    </row>
    <row r="25" spans="3:9" s="7" customFormat="1" ht="16.8" x14ac:dyDescent="0.25">
      <c r="C25" s="55"/>
      <c r="D25" s="56">
        <v>45400</v>
      </c>
      <c r="E25" s="78"/>
      <c r="F25" s="47" t="s">
        <v>12</v>
      </c>
      <c r="G25" s="57"/>
      <c r="H25" s="48">
        <v>18</v>
      </c>
      <c r="I25" s="49">
        <f t="shared" si="0"/>
        <v>320082.9623000095</v>
      </c>
    </row>
    <row r="26" spans="3:9" s="7" customFormat="1" ht="16.8" x14ac:dyDescent="0.25">
      <c r="C26" s="55"/>
      <c r="D26" s="56">
        <v>45401</v>
      </c>
      <c r="E26" s="160"/>
      <c r="F26" s="47" t="s">
        <v>12</v>
      </c>
      <c r="G26" s="57"/>
      <c r="H26" s="48">
        <v>118.12</v>
      </c>
      <c r="I26" s="49">
        <f t="shared" si="0"/>
        <v>319964.84230000951</v>
      </c>
    </row>
    <row r="27" spans="3:9" s="7" customFormat="1" ht="16.8" x14ac:dyDescent="0.25">
      <c r="C27" s="55"/>
      <c r="D27" s="56">
        <v>45404</v>
      </c>
      <c r="E27" s="78" t="s">
        <v>164</v>
      </c>
      <c r="F27" s="47" t="s">
        <v>54</v>
      </c>
      <c r="G27" s="57"/>
      <c r="H27" s="48">
        <v>40385.050000000003</v>
      </c>
      <c r="I27" s="49">
        <f t="shared" si="0"/>
        <v>279579.79230000952</v>
      </c>
    </row>
    <row r="28" spans="3:9" s="7" customFormat="1" ht="16.8" x14ac:dyDescent="0.25">
      <c r="C28" s="55"/>
      <c r="D28" s="56">
        <v>45406</v>
      </c>
      <c r="E28" s="78">
        <v>2294</v>
      </c>
      <c r="F28" s="47" t="s">
        <v>165</v>
      </c>
      <c r="G28" s="57"/>
      <c r="H28" s="48">
        <v>36600</v>
      </c>
      <c r="I28" s="49">
        <f t="shared" si="0"/>
        <v>242979.79230000952</v>
      </c>
    </row>
    <row r="29" spans="3:9" s="7" customFormat="1" ht="16.8" x14ac:dyDescent="0.25">
      <c r="C29" s="98"/>
      <c r="D29" s="96">
        <v>45406</v>
      </c>
      <c r="E29" s="109">
        <v>2295</v>
      </c>
      <c r="F29" s="99" t="s">
        <v>166</v>
      </c>
      <c r="G29" s="97"/>
      <c r="H29" s="93">
        <v>1423.68</v>
      </c>
      <c r="I29" s="49">
        <f t="shared" si="0"/>
        <v>241556.11230000952</v>
      </c>
    </row>
    <row r="30" spans="3:9" s="7" customFormat="1" ht="16.8" x14ac:dyDescent="0.25">
      <c r="C30" s="98"/>
      <c r="D30" s="96">
        <v>45406</v>
      </c>
      <c r="E30" s="109">
        <v>2296</v>
      </c>
      <c r="F30" s="99" t="s">
        <v>45</v>
      </c>
      <c r="G30" s="97"/>
      <c r="H30" s="93"/>
      <c r="I30" s="49">
        <f t="shared" si="0"/>
        <v>241556.11230000952</v>
      </c>
    </row>
    <row r="31" spans="3:9" s="7" customFormat="1" ht="16.8" x14ac:dyDescent="0.25">
      <c r="C31" s="98"/>
      <c r="D31" s="96">
        <v>45406</v>
      </c>
      <c r="E31" s="109">
        <v>2297</v>
      </c>
      <c r="F31" s="99" t="s">
        <v>167</v>
      </c>
      <c r="G31" s="97"/>
      <c r="H31" s="93">
        <v>2246.91</v>
      </c>
      <c r="I31" s="49">
        <f t="shared" si="0"/>
        <v>239309.20230000952</v>
      </c>
    </row>
    <row r="32" spans="3:9" s="7" customFormat="1" ht="16.8" x14ac:dyDescent="0.25">
      <c r="C32" s="98"/>
      <c r="D32" s="96">
        <v>45406</v>
      </c>
      <c r="E32" s="109">
        <v>2298</v>
      </c>
      <c r="F32" s="99" t="s">
        <v>168</v>
      </c>
      <c r="G32" s="97"/>
      <c r="H32" s="93">
        <v>7500</v>
      </c>
      <c r="I32" s="49">
        <f t="shared" si="0"/>
        <v>231809.20230000952</v>
      </c>
    </row>
    <row r="33" spans="3:9" s="7" customFormat="1" ht="16.8" x14ac:dyDescent="0.25">
      <c r="C33" s="98"/>
      <c r="D33" s="96">
        <v>45406</v>
      </c>
      <c r="E33" s="109">
        <v>2298</v>
      </c>
      <c r="F33" s="99" t="s">
        <v>169</v>
      </c>
      <c r="G33" s="97"/>
      <c r="H33" s="93">
        <v>1386.67</v>
      </c>
      <c r="I33" s="49">
        <f t="shared" si="0"/>
        <v>230422.53230000951</v>
      </c>
    </row>
    <row r="34" spans="3:9" s="7" customFormat="1" ht="16.8" x14ac:dyDescent="0.25">
      <c r="C34" s="98"/>
      <c r="D34" s="96">
        <v>45406</v>
      </c>
      <c r="E34" s="109"/>
      <c r="F34" s="99" t="s">
        <v>12</v>
      </c>
      <c r="G34" s="97"/>
      <c r="H34" s="93">
        <v>104.73</v>
      </c>
      <c r="I34" s="49">
        <f t="shared" si="0"/>
        <v>230317.8023000095</v>
      </c>
    </row>
    <row r="35" spans="3:9" s="7" customFormat="1" ht="16.8" x14ac:dyDescent="0.25">
      <c r="C35" s="98"/>
      <c r="D35" s="96">
        <v>45408</v>
      </c>
      <c r="E35" s="109"/>
      <c r="F35" s="99" t="s">
        <v>12</v>
      </c>
      <c r="G35" s="97"/>
      <c r="H35" s="93">
        <v>39.9</v>
      </c>
      <c r="I35" s="49">
        <f t="shared" si="0"/>
        <v>230277.9023000095</v>
      </c>
    </row>
    <row r="36" spans="3:9" s="7" customFormat="1" ht="16.8" x14ac:dyDescent="0.25">
      <c r="C36" s="98"/>
      <c r="D36" s="96">
        <v>45412</v>
      </c>
      <c r="E36" s="109"/>
      <c r="F36" s="99" t="s">
        <v>12</v>
      </c>
      <c r="G36" s="97"/>
      <c r="H36" s="93">
        <v>60.58</v>
      </c>
      <c r="I36" s="49">
        <f t="shared" si="0"/>
        <v>230217.32230000952</v>
      </c>
    </row>
    <row r="37" spans="3:9" s="7" customFormat="1" ht="29.4" thickBot="1" x14ac:dyDescent="0.3">
      <c r="C37" s="98"/>
      <c r="D37" s="96">
        <v>45412</v>
      </c>
      <c r="E37" s="109"/>
      <c r="F37" s="99" t="s">
        <v>29</v>
      </c>
      <c r="G37" s="97"/>
      <c r="H37" s="93">
        <v>175</v>
      </c>
      <c r="I37" s="49">
        <f t="shared" si="0"/>
        <v>230042.32230000952</v>
      </c>
    </row>
    <row r="38" spans="3:9" s="7" customFormat="1" ht="16.8" hidden="1" x14ac:dyDescent="0.25">
      <c r="C38" s="98"/>
      <c r="D38" s="96"/>
      <c r="E38" s="109"/>
      <c r="F38" s="99"/>
      <c r="G38" s="97"/>
      <c r="H38" s="93"/>
      <c r="I38" s="49">
        <f t="shared" si="0"/>
        <v>230042.32230000952</v>
      </c>
    </row>
    <row r="39" spans="3:9" s="7" customFormat="1" ht="16.8" hidden="1" x14ac:dyDescent="0.25">
      <c r="C39" s="98"/>
      <c r="D39" s="96"/>
      <c r="E39" s="109"/>
      <c r="F39" s="99"/>
      <c r="G39" s="97"/>
      <c r="H39" s="93"/>
      <c r="I39" s="49">
        <f t="shared" si="0"/>
        <v>230042.32230000952</v>
      </c>
    </row>
    <row r="40" spans="3:9" s="7" customFormat="1" ht="16.8" hidden="1" x14ac:dyDescent="0.25">
      <c r="C40" s="98"/>
      <c r="D40" s="96"/>
      <c r="E40" s="109"/>
      <c r="F40" s="99"/>
      <c r="G40" s="97"/>
      <c r="H40" s="93"/>
      <c r="I40" s="49">
        <f t="shared" si="0"/>
        <v>230042.32230000952</v>
      </c>
    </row>
    <row r="41" spans="3:9" s="7" customFormat="1" ht="16.8" hidden="1" x14ac:dyDescent="0.25">
      <c r="C41" s="98"/>
      <c r="D41" s="96"/>
      <c r="E41" s="109"/>
      <c r="F41" s="99"/>
      <c r="G41" s="97"/>
      <c r="H41" s="93"/>
      <c r="I41" s="49">
        <f t="shared" si="0"/>
        <v>230042.32230000952</v>
      </c>
    </row>
    <row r="42" spans="3:9" s="7" customFormat="1" ht="16.8" hidden="1" x14ac:dyDescent="0.25">
      <c r="C42" s="98"/>
      <c r="D42" s="96"/>
      <c r="E42" s="109"/>
      <c r="F42" s="99"/>
      <c r="G42" s="97"/>
      <c r="H42" s="93"/>
      <c r="I42" s="49">
        <f t="shared" si="0"/>
        <v>230042.32230000952</v>
      </c>
    </row>
    <row r="43" spans="3:9" s="7" customFormat="1" ht="16.8" hidden="1" x14ac:dyDescent="0.25">
      <c r="C43" s="98"/>
      <c r="D43" s="96"/>
      <c r="E43" s="109"/>
      <c r="F43" s="99"/>
      <c r="G43" s="97"/>
      <c r="H43" s="93"/>
      <c r="I43" s="49">
        <f t="shared" si="0"/>
        <v>230042.32230000952</v>
      </c>
    </row>
    <row r="44" spans="3:9" s="7" customFormat="1" ht="16.8" hidden="1" x14ac:dyDescent="0.25">
      <c r="C44" s="98"/>
      <c r="D44" s="96"/>
      <c r="E44" s="109"/>
      <c r="F44" s="99"/>
      <c r="G44" s="97"/>
      <c r="H44" s="93"/>
      <c r="I44" s="49">
        <f t="shared" si="0"/>
        <v>230042.32230000952</v>
      </c>
    </row>
    <row r="45" spans="3:9" s="7" customFormat="1" ht="16.8" hidden="1" x14ac:dyDescent="0.25">
      <c r="C45" s="98"/>
      <c r="D45" s="96"/>
      <c r="E45" s="109"/>
      <c r="F45" s="99"/>
      <c r="G45" s="97"/>
      <c r="H45" s="93"/>
      <c r="I45" s="49">
        <f t="shared" si="0"/>
        <v>230042.32230000952</v>
      </c>
    </row>
    <row r="46" spans="3:9" s="7" customFormat="1" ht="16.8" hidden="1" x14ac:dyDescent="0.25">
      <c r="C46" s="98"/>
      <c r="D46" s="96"/>
      <c r="E46" s="109"/>
      <c r="F46" s="99"/>
      <c r="G46" s="97"/>
      <c r="H46" s="93"/>
      <c r="I46" s="49">
        <f t="shared" si="0"/>
        <v>230042.32230000952</v>
      </c>
    </row>
    <row r="47" spans="3:9" s="7" customFormat="1" ht="16.8" hidden="1" x14ac:dyDescent="0.25">
      <c r="C47" s="98"/>
      <c r="D47" s="96"/>
      <c r="E47" s="109"/>
      <c r="F47" s="99"/>
      <c r="G47" s="97"/>
      <c r="H47" s="93"/>
      <c r="I47" s="49">
        <f t="shared" si="0"/>
        <v>230042.32230000952</v>
      </c>
    </row>
    <row r="48" spans="3:9" s="7" customFormat="1" ht="16.8" hidden="1" x14ac:dyDescent="0.25">
      <c r="C48" s="98"/>
      <c r="D48" s="96"/>
      <c r="E48" s="109"/>
      <c r="F48" s="99"/>
      <c r="G48" s="97"/>
      <c r="H48" s="93"/>
      <c r="I48" s="49">
        <f t="shared" si="0"/>
        <v>230042.32230000952</v>
      </c>
    </row>
    <row r="49" spans="3:9" s="7" customFormat="1" ht="16.8" hidden="1" x14ac:dyDescent="0.25">
      <c r="C49" s="98"/>
      <c r="D49" s="96"/>
      <c r="E49" s="109"/>
      <c r="F49" s="99"/>
      <c r="G49" s="97"/>
      <c r="H49" s="93"/>
      <c r="I49" s="49">
        <f t="shared" si="0"/>
        <v>230042.32230000952</v>
      </c>
    </row>
    <row r="50" spans="3:9" s="7" customFormat="1" ht="16.8" hidden="1" x14ac:dyDescent="0.25">
      <c r="C50" s="98"/>
      <c r="D50" s="96"/>
      <c r="E50" s="109"/>
      <c r="F50" s="99"/>
      <c r="G50" s="97"/>
      <c r="H50" s="93"/>
      <c r="I50" s="49">
        <f t="shared" si="0"/>
        <v>230042.32230000952</v>
      </c>
    </row>
    <row r="51" spans="3:9" s="7" customFormat="1" ht="16.8" hidden="1" x14ac:dyDescent="0.25">
      <c r="C51" s="98"/>
      <c r="D51" s="96"/>
      <c r="E51" s="109"/>
      <c r="F51" s="99"/>
      <c r="G51" s="97"/>
      <c r="H51" s="93"/>
      <c r="I51" s="49">
        <f t="shared" si="0"/>
        <v>230042.32230000952</v>
      </c>
    </row>
    <row r="52" spans="3:9" s="7" customFormat="1" ht="16.8" hidden="1" x14ac:dyDescent="0.25">
      <c r="C52" s="98"/>
      <c r="D52" s="96"/>
      <c r="E52" s="109"/>
      <c r="F52" s="99"/>
      <c r="G52" s="97"/>
      <c r="H52" s="93"/>
      <c r="I52" s="49">
        <f t="shared" si="0"/>
        <v>230042.32230000952</v>
      </c>
    </row>
    <row r="53" spans="3:9" s="7" customFormat="1" ht="16.8" hidden="1" x14ac:dyDescent="0.25">
      <c r="C53" s="98"/>
      <c r="D53" s="96"/>
      <c r="E53" s="109"/>
      <c r="F53" s="99"/>
      <c r="G53" s="97"/>
      <c r="H53" s="93"/>
      <c r="I53" s="49">
        <f t="shared" si="0"/>
        <v>230042.32230000952</v>
      </c>
    </row>
    <row r="54" spans="3:9" s="7" customFormat="1" ht="16.8" hidden="1" x14ac:dyDescent="0.25">
      <c r="C54" s="98"/>
      <c r="D54" s="96"/>
      <c r="E54" s="109"/>
      <c r="F54" s="99"/>
      <c r="G54" s="97"/>
      <c r="H54" s="93"/>
      <c r="I54" s="49">
        <f t="shared" si="0"/>
        <v>230042.32230000952</v>
      </c>
    </row>
    <row r="55" spans="3:9" s="7" customFormat="1" ht="16.8" hidden="1" x14ac:dyDescent="0.25">
      <c r="C55" s="98"/>
      <c r="D55" s="96"/>
      <c r="E55" s="109"/>
      <c r="F55" s="99"/>
      <c r="G55" s="97"/>
      <c r="H55" s="93"/>
      <c r="I55" s="49">
        <f t="shared" si="0"/>
        <v>230042.32230000952</v>
      </c>
    </row>
    <row r="56" spans="3:9" s="7" customFormat="1" ht="16.8" hidden="1" x14ac:dyDescent="0.25">
      <c r="C56" s="98"/>
      <c r="D56" s="96"/>
      <c r="E56" s="109"/>
      <c r="F56" s="99"/>
      <c r="G56" s="97"/>
      <c r="H56" s="93"/>
      <c r="I56" s="49">
        <f t="shared" si="0"/>
        <v>230042.32230000952</v>
      </c>
    </row>
    <row r="57" spans="3:9" s="7" customFormat="1" ht="16.8" hidden="1" x14ac:dyDescent="0.25">
      <c r="C57" s="98"/>
      <c r="D57" s="96"/>
      <c r="E57" s="109"/>
      <c r="F57" s="99"/>
      <c r="G57" s="97"/>
      <c r="H57" s="93"/>
      <c r="I57" s="49">
        <f t="shared" si="0"/>
        <v>230042.32230000952</v>
      </c>
    </row>
    <row r="58" spans="3:9" s="7" customFormat="1" ht="16.8" hidden="1" x14ac:dyDescent="0.25">
      <c r="C58" s="98"/>
      <c r="D58" s="96"/>
      <c r="E58" s="109"/>
      <c r="F58" s="99"/>
      <c r="G58" s="97"/>
      <c r="H58" s="93"/>
      <c r="I58" s="49">
        <f t="shared" si="0"/>
        <v>230042.32230000952</v>
      </c>
    </row>
    <row r="59" spans="3:9" s="7" customFormat="1" ht="16.8" hidden="1" x14ac:dyDescent="0.25">
      <c r="C59" s="98"/>
      <c r="D59" s="96"/>
      <c r="E59" s="109"/>
      <c r="F59" s="99"/>
      <c r="G59" s="97"/>
      <c r="H59" s="93"/>
      <c r="I59" s="49">
        <f t="shared" si="0"/>
        <v>230042.32230000952</v>
      </c>
    </row>
    <row r="60" spans="3:9" s="7" customFormat="1" ht="16.8" hidden="1" x14ac:dyDescent="0.25">
      <c r="C60" s="98"/>
      <c r="D60" s="96"/>
      <c r="E60" s="109"/>
      <c r="F60" s="99"/>
      <c r="G60" s="97"/>
      <c r="H60" s="93"/>
      <c r="I60" s="49">
        <f t="shared" si="0"/>
        <v>230042.32230000952</v>
      </c>
    </row>
    <row r="61" spans="3:9" s="7" customFormat="1" ht="16.8" hidden="1" x14ac:dyDescent="0.25">
      <c r="C61" s="98"/>
      <c r="D61" s="96"/>
      <c r="E61" s="109"/>
      <c r="F61" s="99"/>
      <c r="G61" s="97"/>
      <c r="H61" s="93"/>
      <c r="I61" s="49">
        <f t="shared" si="0"/>
        <v>230042.32230000952</v>
      </c>
    </row>
    <row r="62" spans="3:9" s="7" customFormat="1" ht="16.8" hidden="1" x14ac:dyDescent="0.25">
      <c r="C62" s="98"/>
      <c r="D62" s="96"/>
      <c r="E62" s="109"/>
      <c r="F62" s="99"/>
      <c r="G62" s="97"/>
      <c r="H62" s="93"/>
      <c r="I62" s="49">
        <f t="shared" si="0"/>
        <v>230042.32230000952</v>
      </c>
    </row>
    <row r="63" spans="3:9" s="7" customFormat="1" ht="16.8" hidden="1" x14ac:dyDescent="0.25">
      <c r="C63" s="98"/>
      <c r="D63" s="96"/>
      <c r="E63" s="109"/>
      <c r="F63" s="99"/>
      <c r="G63" s="97"/>
      <c r="H63" s="93"/>
      <c r="I63" s="49">
        <f t="shared" si="0"/>
        <v>230042.32230000952</v>
      </c>
    </row>
    <row r="64" spans="3:9" s="7" customFormat="1" ht="16.8" hidden="1" x14ac:dyDescent="0.25">
      <c r="C64" s="98"/>
      <c r="D64" s="96"/>
      <c r="E64" s="109"/>
      <c r="F64" s="99"/>
      <c r="G64" s="97"/>
      <c r="H64" s="93"/>
      <c r="I64" s="49">
        <f t="shared" si="0"/>
        <v>230042.32230000952</v>
      </c>
    </row>
    <row r="65" spans="3:9" s="7" customFormat="1" ht="16.8" hidden="1" x14ac:dyDescent="0.25">
      <c r="C65" s="98"/>
      <c r="D65" s="96"/>
      <c r="E65" s="109"/>
      <c r="F65" s="99"/>
      <c r="G65" s="97"/>
      <c r="H65" s="93"/>
      <c r="I65" s="49">
        <f t="shared" si="0"/>
        <v>230042.32230000952</v>
      </c>
    </row>
    <row r="66" spans="3:9" s="7" customFormat="1" ht="16.8" hidden="1" x14ac:dyDescent="0.25">
      <c r="C66" s="98"/>
      <c r="D66" s="96"/>
      <c r="E66" s="109"/>
      <c r="F66" s="99"/>
      <c r="G66" s="97"/>
      <c r="H66" s="93"/>
      <c r="I66" s="49">
        <f t="shared" si="0"/>
        <v>230042.32230000952</v>
      </c>
    </row>
    <row r="67" spans="3:9" s="7" customFormat="1" ht="16.8" hidden="1" x14ac:dyDescent="0.25">
      <c r="C67" s="98"/>
      <c r="D67" s="96"/>
      <c r="E67" s="109"/>
      <c r="F67" s="99"/>
      <c r="G67" s="97"/>
      <c r="H67" s="93"/>
      <c r="I67" s="49">
        <f t="shared" si="0"/>
        <v>230042.32230000952</v>
      </c>
    </row>
    <row r="68" spans="3:9" s="7" customFormat="1" ht="16.8" hidden="1" x14ac:dyDescent="0.25">
      <c r="C68" s="98"/>
      <c r="D68" s="96"/>
      <c r="E68" s="109"/>
      <c r="F68" s="99"/>
      <c r="G68" s="97"/>
      <c r="H68" s="93"/>
      <c r="I68" s="49">
        <f t="shared" si="0"/>
        <v>230042.32230000952</v>
      </c>
    </row>
    <row r="69" spans="3:9" s="7" customFormat="1" ht="16.8" hidden="1" x14ac:dyDescent="0.25">
      <c r="C69" s="98"/>
      <c r="D69" s="96"/>
      <c r="E69" s="109"/>
      <c r="F69" s="99"/>
      <c r="G69" s="97"/>
      <c r="H69" s="93"/>
      <c r="I69" s="49">
        <f t="shared" si="0"/>
        <v>230042.32230000952</v>
      </c>
    </row>
    <row r="70" spans="3:9" s="7" customFormat="1" ht="16.8" hidden="1" x14ac:dyDescent="0.25">
      <c r="C70" s="98"/>
      <c r="D70" s="96"/>
      <c r="E70" s="109"/>
      <c r="F70" s="99"/>
      <c r="G70" s="97"/>
      <c r="H70" s="93"/>
      <c r="I70" s="49">
        <f t="shared" si="0"/>
        <v>230042.32230000952</v>
      </c>
    </row>
    <row r="71" spans="3:9" s="7" customFormat="1" ht="16.8" hidden="1" x14ac:dyDescent="0.25">
      <c r="C71" s="98"/>
      <c r="D71" s="96"/>
      <c r="E71" s="109"/>
      <c r="F71" s="99"/>
      <c r="G71" s="97"/>
      <c r="H71" s="93"/>
      <c r="I71" s="49">
        <f t="shared" si="0"/>
        <v>230042.32230000952</v>
      </c>
    </row>
    <row r="72" spans="3:9" s="7" customFormat="1" ht="16.8" hidden="1" x14ac:dyDescent="0.25">
      <c r="C72" s="98"/>
      <c r="D72" s="96"/>
      <c r="E72" s="109"/>
      <c r="F72" s="99"/>
      <c r="G72" s="97"/>
      <c r="H72" s="93"/>
      <c r="I72" s="49">
        <f t="shared" si="0"/>
        <v>230042.32230000952</v>
      </c>
    </row>
    <row r="73" spans="3:9" s="7" customFormat="1" ht="16.8" hidden="1" x14ac:dyDescent="0.25">
      <c r="C73" s="98"/>
      <c r="D73" s="96"/>
      <c r="E73" s="109"/>
      <c r="F73" s="99"/>
      <c r="G73" s="97"/>
      <c r="H73" s="93"/>
      <c r="I73" s="49">
        <f t="shared" si="0"/>
        <v>230042.32230000952</v>
      </c>
    </row>
    <row r="74" spans="3:9" s="7" customFormat="1" ht="16.8" hidden="1" x14ac:dyDescent="0.25">
      <c r="C74" s="98"/>
      <c r="D74" s="96"/>
      <c r="E74" s="109"/>
      <c r="F74" s="99"/>
      <c r="G74" s="97"/>
      <c r="H74" s="93"/>
      <c r="I74" s="49">
        <f t="shared" si="0"/>
        <v>230042.32230000952</v>
      </c>
    </row>
    <row r="75" spans="3:9" s="7" customFormat="1" ht="16.8" hidden="1" x14ac:dyDescent="0.25">
      <c r="C75" s="98"/>
      <c r="D75" s="96"/>
      <c r="E75" s="109"/>
      <c r="F75" s="99"/>
      <c r="G75" s="97"/>
      <c r="H75" s="93"/>
      <c r="I75" s="49">
        <f t="shared" si="0"/>
        <v>230042.32230000952</v>
      </c>
    </row>
    <row r="76" spans="3:9" s="7" customFormat="1" ht="16.8" hidden="1" x14ac:dyDescent="0.25">
      <c r="C76" s="98"/>
      <c r="D76" s="96"/>
      <c r="E76" s="109"/>
      <c r="F76" s="99"/>
      <c r="G76" s="97"/>
      <c r="H76" s="93"/>
      <c r="I76" s="49">
        <f t="shared" si="0"/>
        <v>230042.32230000952</v>
      </c>
    </row>
    <row r="77" spans="3:9" s="7" customFormat="1" ht="16.8" hidden="1" x14ac:dyDescent="0.25">
      <c r="C77" s="98"/>
      <c r="D77" s="96"/>
      <c r="E77" s="109"/>
      <c r="F77" s="99"/>
      <c r="G77" s="97"/>
      <c r="H77" s="93"/>
      <c r="I77" s="49">
        <f t="shared" si="0"/>
        <v>230042.32230000952</v>
      </c>
    </row>
    <row r="78" spans="3:9" s="7" customFormat="1" ht="16.8" hidden="1" x14ac:dyDescent="0.25">
      <c r="C78" s="98"/>
      <c r="D78" s="96"/>
      <c r="E78" s="109"/>
      <c r="F78" s="99"/>
      <c r="G78" s="97"/>
      <c r="H78" s="93"/>
      <c r="I78" s="49">
        <f t="shared" si="0"/>
        <v>230042.32230000952</v>
      </c>
    </row>
    <row r="79" spans="3:9" s="7" customFormat="1" ht="16.8" hidden="1" x14ac:dyDescent="0.25">
      <c r="C79" s="98"/>
      <c r="D79" s="96"/>
      <c r="E79" s="109"/>
      <c r="F79" s="99"/>
      <c r="G79" s="97"/>
      <c r="H79" s="93"/>
      <c r="I79" s="49">
        <f t="shared" si="0"/>
        <v>230042.32230000952</v>
      </c>
    </row>
    <row r="80" spans="3:9" s="7" customFormat="1" ht="16.8" hidden="1" x14ac:dyDescent="0.25">
      <c r="C80" s="98"/>
      <c r="D80" s="96"/>
      <c r="E80" s="109"/>
      <c r="F80" s="99"/>
      <c r="G80" s="97"/>
      <c r="H80" s="93"/>
      <c r="I80" s="49">
        <f t="shared" si="0"/>
        <v>230042.32230000952</v>
      </c>
    </row>
    <row r="81" spans="3:9" s="7" customFormat="1" ht="16.8" hidden="1" x14ac:dyDescent="0.25">
      <c r="C81" s="98"/>
      <c r="D81" s="96"/>
      <c r="E81" s="109"/>
      <c r="F81" s="99"/>
      <c r="G81" s="97"/>
      <c r="H81" s="93"/>
      <c r="I81" s="49">
        <f t="shared" si="0"/>
        <v>230042.32230000952</v>
      </c>
    </row>
    <row r="82" spans="3:9" s="7" customFormat="1" ht="16.8" hidden="1" x14ac:dyDescent="0.25">
      <c r="C82" s="98"/>
      <c r="D82" s="96"/>
      <c r="E82" s="109"/>
      <c r="F82" s="99"/>
      <c r="G82" s="97"/>
      <c r="H82" s="93"/>
      <c r="I82" s="49">
        <f t="shared" si="0"/>
        <v>230042.32230000952</v>
      </c>
    </row>
    <row r="83" spans="3:9" s="7" customFormat="1" ht="16.8" hidden="1" x14ac:dyDescent="0.25">
      <c r="C83" s="98"/>
      <c r="D83" s="96"/>
      <c r="E83" s="109"/>
      <c r="F83" s="99"/>
      <c r="G83" s="97"/>
      <c r="H83" s="93"/>
      <c r="I83" s="49">
        <f t="shared" si="0"/>
        <v>230042.32230000952</v>
      </c>
    </row>
    <row r="84" spans="3:9" s="7" customFormat="1" ht="16.8" hidden="1" x14ac:dyDescent="0.25">
      <c r="C84" s="98"/>
      <c r="D84" s="96"/>
      <c r="E84" s="109"/>
      <c r="F84" s="99"/>
      <c r="G84" s="97"/>
      <c r="H84" s="93"/>
      <c r="I84" s="49">
        <f t="shared" si="0"/>
        <v>230042.32230000952</v>
      </c>
    </row>
    <row r="85" spans="3:9" s="7" customFormat="1" ht="16.8" hidden="1" x14ac:dyDescent="0.25">
      <c r="C85" s="98"/>
      <c r="D85" s="96"/>
      <c r="E85" s="109"/>
      <c r="F85" s="99"/>
      <c r="G85" s="97"/>
      <c r="H85" s="93"/>
      <c r="I85" s="49">
        <f t="shared" si="0"/>
        <v>230042.32230000952</v>
      </c>
    </row>
    <row r="86" spans="3:9" s="7" customFormat="1" ht="16.8" hidden="1" x14ac:dyDescent="0.25">
      <c r="C86" s="98"/>
      <c r="D86" s="96"/>
      <c r="E86" s="109"/>
      <c r="F86" s="99"/>
      <c r="G86" s="97"/>
      <c r="H86" s="93"/>
      <c r="I86" s="49">
        <f t="shared" si="0"/>
        <v>230042.32230000952</v>
      </c>
    </row>
    <row r="87" spans="3:9" s="7" customFormat="1" ht="16.8" hidden="1" x14ac:dyDescent="0.25">
      <c r="C87" s="98"/>
      <c r="D87" s="96"/>
      <c r="E87" s="109"/>
      <c r="F87" s="99"/>
      <c r="G87" s="97"/>
      <c r="H87" s="93"/>
      <c r="I87" s="49">
        <f t="shared" si="0"/>
        <v>230042.32230000952</v>
      </c>
    </row>
    <row r="88" spans="3:9" s="7" customFormat="1" ht="16.8" hidden="1" x14ac:dyDescent="0.25">
      <c r="C88" s="98"/>
      <c r="D88" s="96"/>
      <c r="E88" s="109"/>
      <c r="F88" s="99"/>
      <c r="G88" s="97"/>
      <c r="H88" s="93"/>
      <c r="I88" s="49">
        <f t="shared" si="0"/>
        <v>230042.32230000952</v>
      </c>
    </row>
    <row r="89" spans="3:9" s="7" customFormat="1" ht="16.8" hidden="1" x14ac:dyDescent="0.25">
      <c r="C89" s="98"/>
      <c r="D89" s="96"/>
      <c r="E89" s="109"/>
      <c r="F89" s="99"/>
      <c r="G89" s="97"/>
      <c r="H89" s="93"/>
      <c r="I89" s="49">
        <f t="shared" si="0"/>
        <v>230042.32230000952</v>
      </c>
    </row>
    <row r="90" spans="3:9" s="7" customFormat="1" ht="16.8" hidden="1" x14ac:dyDescent="0.25">
      <c r="C90" s="98"/>
      <c r="D90" s="96"/>
      <c r="E90" s="109"/>
      <c r="F90" s="99"/>
      <c r="G90" s="97"/>
      <c r="H90" s="93"/>
      <c r="I90" s="49">
        <f t="shared" si="0"/>
        <v>230042.32230000952</v>
      </c>
    </row>
    <row r="91" spans="3:9" s="7" customFormat="1" ht="16.8" hidden="1" x14ac:dyDescent="0.25">
      <c r="C91" s="98"/>
      <c r="D91" s="96"/>
      <c r="E91" s="109"/>
      <c r="F91" s="99"/>
      <c r="G91" s="97"/>
      <c r="H91" s="93"/>
      <c r="I91" s="49">
        <f t="shared" si="0"/>
        <v>230042.32230000952</v>
      </c>
    </row>
    <row r="92" spans="3:9" s="7" customFormat="1" ht="17.399999999999999" hidden="1" thickBot="1" x14ac:dyDescent="0.3">
      <c r="C92" s="98"/>
      <c r="D92" s="96"/>
      <c r="E92" s="109"/>
      <c r="F92" s="99"/>
      <c r="G92" s="97"/>
      <c r="H92" s="93"/>
      <c r="I92" s="49">
        <f t="shared" si="0"/>
        <v>230042.32230000952</v>
      </c>
    </row>
    <row r="93" spans="3:9" s="7" customFormat="1" ht="16.8" hidden="1" x14ac:dyDescent="0.25">
      <c r="C93" s="98"/>
      <c r="D93" s="168"/>
      <c r="E93" s="109"/>
      <c r="F93" s="99"/>
      <c r="G93" s="97"/>
      <c r="H93" s="93"/>
      <c r="I93" s="49">
        <f t="shared" si="0"/>
        <v>230042.32230000952</v>
      </c>
    </row>
    <row r="94" spans="3:9" s="7" customFormat="1" ht="16.8" hidden="1" x14ac:dyDescent="0.25">
      <c r="C94" s="98"/>
      <c r="D94" s="96"/>
      <c r="E94" s="109"/>
      <c r="F94" s="99"/>
      <c r="G94" s="97"/>
      <c r="H94" s="93"/>
      <c r="I94" s="49">
        <f t="shared" si="0"/>
        <v>230042.32230000952</v>
      </c>
    </row>
    <row r="95" spans="3:9" s="7" customFormat="1" ht="16.8" hidden="1" x14ac:dyDescent="0.25">
      <c r="C95" s="98"/>
      <c r="D95" s="96"/>
      <c r="E95" s="109"/>
      <c r="F95" s="99"/>
      <c r="G95" s="97"/>
      <c r="H95" s="93"/>
      <c r="I95" s="49">
        <f t="shared" si="0"/>
        <v>230042.32230000952</v>
      </c>
    </row>
    <row r="96" spans="3:9" s="7" customFormat="1" ht="16.8" hidden="1" x14ac:dyDescent="0.25">
      <c r="C96" s="98"/>
      <c r="D96" s="96"/>
      <c r="E96" s="109"/>
      <c r="F96" s="99"/>
      <c r="G96" s="97"/>
      <c r="H96" s="93"/>
      <c r="I96" s="49">
        <f t="shared" si="0"/>
        <v>230042.32230000952</v>
      </c>
    </row>
    <row r="97" spans="3:94" s="7" customFormat="1" ht="16.8" hidden="1" x14ac:dyDescent="0.25">
      <c r="C97" s="98"/>
      <c r="D97" s="96"/>
      <c r="E97" s="109"/>
      <c r="F97" s="99"/>
      <c r="G97" s="97"/>
      <c r="H97" s="93"/>
      <c r="I97" s="49">
        <f t="shared" si="0"/>
        <v>230042.32230000952</v>
      </c>
    </row>
    <row r="98" spans="3:94" s="7" customFormat="1" ht="16.8" hidden="1" x14ac:dyDescent="0.25">
      <c r="C98" s="98"/>
      <c r="D98" s="96"/>
      <c r="E98" s="109"/>
      <c r="F98" s="99"/>
      <c r="G98" s="97"/>
      <c r="H98" s="93"/>
      <c r="I98" s="49">
        <f t="shared" si="0"/>
        <v>230042.32230000952</v>
      </c>
    </row>
    <row r="99" spans="3:94" s="7" customFormat="1" ht="16.8" hidden="1" x14ac:dyDescent="0.25">
      <c r="C99" s="98"/>
      <c r="D99" s="96"/>
      <c r="E99" s="109"/>
      <c r="F99" s="99"/>
      <c r="G99" s="97"/>
      <c r="H99" s="93"/>
      <c r="I99" s="49">
        <f t="shared" si="0"/>
        <v>230042.32230000952</v>
      </c>
    </row>
    <row r="100" spans="3:94" s="7" customFormat="1" ht="16.8" hidden="1" x14ac:dyDescent="0.25">
      <c r="C100" s="98"/>
      <c r="D100" s="96"/>
      <c r="E100" s="109"/>
      <c r="F100" s="99"/>
      <c r="G100" s="97"/>
      <c r="H100" s="93"/>
      <c r="I100" s="49">
        <f t="shared" si="0"/>
        <v>230042.32230000952</v>
      </c>
    </row>
    <row r="101" spans="3:94" s="7" customFormat="1" ht="16.8" hidden="1" x14ac:dyDescent="0.25">
      <c r="C101" s="98"/>
      <c r="D101" s="96"/>
      <c r="E101" s="109"/>
      <c r="F101" s="99"/>
      <c r="G101" s="97"/>
      <c r="H101" s="93"/>
      <c r="I101" s="49">
        <f t="shared" si="0"/>
        <v>230042.32230000952</v>
      </c>
    </row>
    <row r="102" spans="3:94" s="7" customFormat="1" ht="16.8" hidden="1" x14ac:dyDescent="0.25">
      <c r="C102" s="98"/>
      <c r="D102" s="96"/>
      <c r="E102" s="109"/>
      <c r="F102" s="99"/>
      <c r="G102" s="97"/>
      <c r="H102" s="93"/>
      <c r="I102" s="49">
        <f t="shared" si="0"/>
        <v>230042.32230000952</v>
      </c>
    </row>
    <row r="103" spans="3:94" s="7" customFormat="1" ht="16.8" hidden="1" x14ac:dyDescent="0.25">
      <c r="C103" s="98"/>
      <c r="D103" s="96"/>
      <c r="E103" s="109"/>
      <c r="F103" s="99"/>
      <c r="G103" s="97"/>
      <c r="H103" s="93"/>
      <c r="I103" s="49">
        <f t="shared" si="0"/>
        <v>230042.32230000952</v>
      </c>
    </row>
    <row r="104" spans="3:94" s="7" customFormat="1" ht="17.399999999999999" hidden="1" thickBot="1" x14ac:dyDescent="0.3">
      <c r="C104" s="98"/>
      <c r="D104" s="96"/>
      <c r="E104" s="109"/>
      <c r="F104" s="161"/>
      <c r="G104" s="97"/>
      <c r="H104" s="93"/>
      <c r="I104" s="49">
        <f t="shared" si="0"/>
        <v>230042.32230000952</v>
      </c>
    </row>
    <row r="105" spans="3:94" s="11" customFormat="1" ht="17.399999999999999" thickBot="1" x14ac:dyDescent="0.3">
      <c r="C105" s="223" t="s">
        <v>8</v>
      </c>
      <c r="D105" s="224"/>
      <c r="E105" s="224"/>
      <c r="F105" s="224"/>
      <c r="G105" s="100">
        <f>SUM(G14:G104)</f>
        <v>0</v>
      </c>
      <c r="H105" s="100">
        <f>SUM(H14:H104)</f>
        <v>305952.37999999995</v>
      </c>
      <c r="I105" s="101">
        <f>+I13+G105-H105</f>
        <v>230042.3223000096</v>
      </c>
      <c r="J105" s="25">
        <f>+I105-'[1]CTA. OPERATIVA.(160)'!$J$1083</f>
        <v>-9.9999999889405444E-2</v>
      </c>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row>
    <row r="106" spans="3:94" s="11" customFormat="1" ht="16.8" x14ac:dyDescent="0.25">
      <c r="C106" s="5"/>
      <c r="D106" s="5"/>
      <c r="E106" s="5"/>
      <c r="F106" s="36"/>
      <c r="G106" s="8"/>
      <c r="H106" s="8"/>
      <c r="I106" s="8"/>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row>
    <row r="107" spans="3:94" s="11" customFormat="1" ht="16.8" x14ac:dyDescent="0.25">
      <c r="C107" s="5"/>
      <c r="D107" s="5"/>
      <c r="E107" s="5"/>
      <c r="F107" s="37"/>
      <c r="G107" s="9"/>
      <c r="H107" s="84"/>
      <c r="I107" s="9"/>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row>
    <row r="108" spans="3:94" s="11" customFormat="1" ht="16.8" x14ac:dyDescent="0.25">
      <c r="C108" s="5"/>
      <c r="D108" s="83" t="s">
        <v>36</v>
      </c>
      <c r="E108" s="9"/>
      <c r="F108" s="84" t="s">
        <v>38</v>
      </c>
      <c r="G108" s="9"/>
      <c r="H108" s="83" t="s">
        <v>37</v>
      </c>
      <c r="I108" s="9"/>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row>
    <row r="109" spans="3:94" s="11" customFormat="1" ht="16.8" x14ac:dyDescent="0.25">
      <c r="C109" s="5"/>
      <c r="D109" s="83" t="s">
        <v>30</v>
      </c>
      <c r="E109" s="9"/>
      <c r="F109" s="83" t="s">
        <v>31</v>
      </c>
      <c r="G109" s="9"/>
      <c r="H109" s="83" t="s">
        <v>34</v>
      </c>
      <c r="I109" s="9"/>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row>
    <row r="110" spans="3:94" s="11" customFormat="1" ht="16.8" x14ac:dyDescent="0.25">
      <c r="C110" s="5"/>
      <c r="D110" s="83" t="s">
        <v>32</v>
      </c>
      <c r="E110" s="9"/>
      <c r="F110" s="210" t="s">
        <v>117</v>
      </c>
      <c r="G110" s="9"/>
      <c r="H110" s="83" t="s">
        <v>41</v>
      </c>
      <c r="I110" s="9"/>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row>
    <row r="111" spans="3:94" s="11" customFormat="1" ht="16.8" x14ac:dyDescent="0.25">
      <c r="C111" s="5"/>
      <c r="D111" s="83" t="s">
        <v>33</v>
      </c>
      <c r="E111" s="9"/>
      <c r="F111" s="83" t="s">
        <v>118</v>
      </c>
      <c r="G111" s="9"/>
      <c r="H111" s="83" t="s">
        <v>35</v>
      </c>
      <c r="I111" s="9"/>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row>
    <row r="112" spans="3:94" s="11" customFormat="1" ht="16.8" x14ac:dyDescent="0.25">
      <c r="C112" s="5"/>
      <c r="D112" s="9"/>
      <c r="E112" s="1"/>
      <c r="F112" s="83"/>
      <c r="G112" s="9"/>
      <c r="H112" s="83"/>
      <c r="I112" s="9"/>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row>
    <row r="113" spans="3:94" s="11" customFormat="1" ht="16.8" x14ac:dyDescent="0.25">
      <c r="C113" s="5"/>
      <c r="D113" s="9"/>
      <c r="E113" s="9"/>
      <c r="G113" s="9"/>
      <c r="H113" s="1"/>
      <c r="I113" s="9"/>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row>
    <row r="114" spans="3:94" s="11" customFormat="1" ht="17.399999999999999" x14ac:dyDescent="0.25">
      <c r="C114" s="22"/>
      <c r="D114" s="9"/>
      <c r="E114" s="9"/>
      <c r="G114" s="9"/>
      <c r="H114" s="9"/>
      <c r="I114" s="9"/>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row>
    <row r="115" spans="3:94" s="11" customFormat="1" ht="17.399999999999999" x14ac:dyDescent="0.25">
      <c r="C115" s="22"/>
      <c r="D115" s="9"/>
      <c r="E115" s="9"/>
      <c r="F115" s="84"/>
      <c r="G115" s="9"/>
      <c r="H115" s="9"/>
      <c r="I115" s="9"/>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row>
    <row r="116" spans="3:94" x14ac:dyDescent="0.25">
      <c r="E116" s="9"/>
    </row>
    <row r="134" spans="3:3" ht="15" x14ac:dyDescent="0.25">
      <c r="C134" s="86"/>
    </row>
  </sheetData>
  <mergeCells count="8">
    <mergeCell ref="C105:F105"/>
    <mergeCell ref="C10:C12"/>
    <mergeCell ref="D10:I10"/>
    <mergeCell ref="D11:H11"/>
    <mergeCell ref="C6:I6"/>
    <mergeCell ref="C7:I7"/>
    <mergeCell ref="C8:I8"/>
    <mergeCell ref="C9:I9"/>
  </mergeCells>
  <printOptions horizontalCentered="1"/>
  <pageMargins left="0.23622047244094491" right="0.23622047244094491" top="0.74803149606299213" bottom="0.74803149606299213" header="0.31496062992125984" footer="0.31496062992125984"/>
  <pageSetup scale="65" orientation="portrait" r:id="rId1"/>
  <headerFooter alignWithMargins="0">
    <oddFoote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93"/>
  <sheetViews>
    <sheetView view="pageBreakPreview" topLeftCell="C36" zoomScale="70" zoomScaleNormal="85" zoomScaleSheetLayoutView="70" workbookViewId="0">
      <selection activeCell="K53" sqref="K53"/>
    </sheetView>
  </sheetViews>
  <sheetFormatPr baseColWidth="10" defaultColWidth="9.109375" defaultRowHeight="13.2" x14ac:dyDescent="0.25"/>
  <cols>
    <col min="1" max="1" width="0" style="11" hidden="1" customWidth="1"/>
    <col min="2" max="2" width="4.44140625" style="11" hidden="1" customWidth="1"/>
    <col min="3" max="3" width="4.6640625" style="11" customWidth="1"/>
    <col min="4" max="4" width="5.88671875" style="1" customWidth="1"/>
    <col min="5" max="5" width="13.88671875" style="1" customWidth="1"/>
    <col min="6" max="6" width="13.6640625" style="1" customWidth="1"/>
    <col min="7" max="7" width="52.109375" style="1" customWidth="1"/>
    <col min="8" max="8" width="23.88671875" style="1" customWidth="1"/>
    <col min="9" max="9" width="21.109375" style="1" customWidth="1"/>
    <col min="10" max="10" width="25.6640625" style="1" customWidth="1"/>
    <col min="11" max="11" width="24.5546875" style="11" customWidth="1"/>
    <col min="12" max="14" width="9.109375" style="11"/>
    <col min="15" max="16384" width="9.109375" style="1"/>
  </cols>
  <sheetData>
    <row r="1" spans="1:14" s="11" customFormat="1" x14ac:dyDescent="0.25"/>
    <row r="2" spans="1:14" s="14" customFormat="1" ht="12" customHeight="1" x14ac:dyDescent="0.25"/>
    <row r="3" spans="1:14" s="14" customFormat="1" ht="12" customHeight="1" x14ac:dyDescent="0.25"/>
    <row r="4" spans="1:14" s="14" customFormat="1" ht="12" customHeight="1" x14ac:dyDescent="0.25"/>
    <row r="5" spans="1:14" s="15" customFormat="1" ht="18" customHeight="1" x14ac:dyDescent="0.3">
      <c r="C5" s="16"/>
      <c r="D5" s="16"/>
      <c r="E5" s="12"/>
      <c r="F5" s="16"/>
      <c r="G5" s="16"/>
      <c r="H5" s="16"/>
      <c r="I5" s="16"/>
      <c r="J5" s="16"/>
      <c r="K5" s="16"/>
      <c r="L5" s="16"/>
    </row>
    <row r="6" spans="1:14" s="13" customFormat="1" ht="19.5" customHeight="1" x14ac:dyDescent="0.25">
      <c r="A6" s="13" t="s">
        <v>9</v>
      </c>
    </row>
    <row r="7" spans="1:14" s="13" customFormat="1" ht="19.5" customHeight="1" x14ac:dyDescent="0.25"/>
    <row r="8" spans="1:14" s="15" customFormat="1" ht="19.5" customHeight="1" x14ac:dyDescent="0.3">
      <c r="C8" s="13"/>
      <c r="D8" s="212" t="s">
        <v>10</v>
      </c>
      <c r="E8" s="212"/>
      <c r="F8" s="212"/>
      <c r="G8" s="212"/>
      <c r="H8" s="212"/>
      <c r="I8" s="212"/>
      <c r="J8" s="212"/>
      <c r="K8" s="16"/>
      <c r="L8" s="16"/>
    </row>
    <row r="9" spans="1:14" s="14" customFormat="1" ht="18" x14ac:dyDescent="0.25">
      <c r="C9" s="18"/>
      <c r="D9" s="218" t="s">
        <v>18</v>
      </c>
      <c r="E9" s="218"/>
      <c r="F9" s="218"/>
      <c r="G9" s="218"/>
      <c r="H9" s="218"/>
      <c r="I9" s="218"/>
      <c r="J9" s="218"/>
    </row>
    <row r="10" spans="1:14" s="17" customFormat="1" ht="18" customHeight="1" x14ac:dyDescent="0.25">
      <c r="B10" s="18"/>
      <c r="C10" s="18"/>
      <c r="D10" s="218" t="s">
        <v>20</v>
      </c>
      <c r="E10" s="218"/>
      <c r="F10" s="218"/>
      <c r="G10" s="218"/>
      <c r="H10" s="218"/>
      <c r="I10" s="218"/>
      <c r="J10" s="218"/>
    </row>
    <row r="11" spans="1:14" s="14" customFormat="1" ht="18.75" customHeight="1" x14ac:dyDescent="0.25">
      <c r="D11" s="219" t="s">
        <v>81</v>
      </c>
      <c r="E11" s="219"/>
      <c r="F11" s="219"/>
      <c r="G11" s="219"/>
      <c r="H11" s="219"/>
      <c r="I11" s="219"/>
      <c r="J11" s="219"/>
    </row>
    <row r="12" spans="1:14" s="11" customFormat="1" ht="19.5" customHeight="1" thickBot="1" x14ac:dyDescent="0.3"/>
    <row r="13" spans="1:14" s="3" customFormat="1" ht="26.25" customHeight="1" thickTop="1" thickBot="1" x14ac:dyDescent="0.3">
      <c r="A13" s="7"/>
      <c r="B13" s="7"/>
      <c r="C13" s="7"/>
      <c r="D13" s="217"/>
      <c r="E13" s="214" t="s">
        <v>18</v>
      </c>
      <c r="F13" s="214"/>
      <c r="G13" s="214"/>
      <c r="H13" s="214"/>
      <c r="I13" s="214"/>
      <c r="J13" s="214"/>
      <c r="K13" s="7"/>
      <c r="L13" s="7"/>
      <c r="M13" s="7"/>
      <c r="N13" s="7"/>
    </row>
    <row r="14" spans="1:14" s="3" customFormat="1" ht="18" customHeight="1" thickTop="1" thickBot="1" x14ac:dyDescent="0.3">
      <c r="A14" s="7"/>
      <c r="B14" s="7"/>
      <c r="C14" s="7"/>
      <c r="D14" s="217"/>
      <c r="E14" s="213" t="s">
        <v>7</v>
      </c>
      <c r="F14" s="213"/>
      <c r="G14" s="213"/>
      <c r="H14" s="213"/>
      <c r="I14" s="213"/>
      <c r="J14" s="51">
        <f>+'[1]CTA. NOMINA 2000'!$G$1030</f>
        <v>590430.19399995951</v>
      </c>
      <c r="K14" s="7"/>
      <c r="L14" s="7"/>
      <c r="M14" s="7"/>
      <c r="N14" s="7"/>
    </row>
    <row r="15" spans="1:14" s="3" customFormat="1" ht="45.75" customHeight="1" thickTop="1" thickBot="1" x14ac:dyDescent="0.3">
      <c r="A15" s="7"/>
      <c r="B15" s="7"/>
      <c r="C15" s="7"/>
      <c r="D15" s="217"/>
      <c r="E15" s="62" t="s">
        <v>4</v>
      </c>
      <c r="F15" s="62" t="s">
        <v>5</v>
      </c>
      <c r="G15" s="62" t="s">
        <v>6</v>
      </c>
      <c r="H15" s="62" t="s">
        <v>0</v>
      </c>
      <c r="I15" s="62" t="s">
        <v>1</v>
      </c>
      <c r="J15" s="50" t="s">
        <v>2</v>
      </c>
      <c r="K15" s="7"/>
      <c r="L15" s="7"/>
      <c r="M15" s="7"/>
      <c r="N15" s="7"/>
    </row>
    <row r="16" spans="1:14" s="10" customFormat="1" ht="26.25" customHeight="1" thickTop="1" x14ac:dyDescent="0.25">
      <c r="D16" s="148"/>
      <c r="E16" s="145"/>
      <c r="F16" s="148"/>
      <c r="G16" s="145">
        <v>45382</v>
      </c>
      <c r="H16" s="149"/>
      <c r="I16" s="150">
        <v>0</v>
      </c>
      <c r="J16" s="149">
        <f>+J14</f>
        <v>590430.19399995951</v>
      </c>
    </row>
    <row r="17" spans="4:11" s="10" customFormat="1" ht="27.6" x14ac:dyDescent="0.25">
      <c r="D17" s="70"/>
      <c r="E17" s="71">
        <v>45387</v>
      </c>
      <c r="F17" s="72"/>
      <c r="G17" s="87" t="s">
        <v>170</v>
      </c>
      <c r="H17" s="74">
        <v>26750</v>
      </c>
      <c r="I17" s="74"/>
      <c r="J17" s="74">
        <f>J16+H17-I17</f>
        <v>617180.19399995951</v>
      </c>
    </row>
    <row r="18" spans="4:11" s="10" customFormat="1" ht="27.6" x14ac:dyDescent="0.25">
      <c r="D18" s="70"/>
      <c r="E18" s="71">
        <v>45387</v>
      </c>
      <c r="F18" s="72"/>
      <c r="G18" s="73" t="s">
        <v>170</v>
      </c>
      <c r="H18" s="74">
        <v>25000</v>
      </c>
      <c r="I18" s="74"/>
      <c r="J18" s="74">
        <f>J17+H18-I18</f>
        <v>642180.19399995951</v>
      </c>
    </row>
    <row r="19" spans="4:11" s="10" customFormat="1" ht="27.6" x14ac:dyDescent="0.25">
      <c r="D19" s="70"/>
      <c r="E19" s="71">
        <v>45390</v>
      </c>
      <c r="F19" s="72"/>
      <c r="G19" s="73" t="s">
        <v>27</v>
      </c>
      <c r="H19" s="74">
        <v>26815881.670000002</v>
      </c>
      <c r="I19" s="74"/>
      <c r="J19" s="74">
        <f>J18+H19-I19</f>
        <v>27458061.863999963</v>
      </c>
    </row>
    <row r="20" spans="4:11" s="10" customFormat="1" ht="27.6" x14ac:dyDescent="0.25">
      <c r="D20" s="70"/>
      <c r="E20" s="71">
        <v>45392</v>
      </c>
      <c r="F20" s="72"/>
      <c r="G20" s="73" t="s">
        <v>80</v>
      </c>
      <c r="H20" s="74">
        <v>36480</v>
      </c>
      <c r="I20" s="74"/>
      <c r="J20" s="74">
        <f>J19+H20-I20</f>
        <v>27494541.863999963</v>
      </c>
    </row>
    <row r="21" spans="4:11" s="10" customFormat="1" ht="27.6" x14ac:dyDescent="0.25">
      <c r="D21" s="70"/>
      <c r="E21" s="71">
        <v>45392</v>
      </c>
      <c r="F21" s="72">
        <v>9392</v>
      </c>
      <c r="G21" s="73" t="s">
        <v>16</v>
      </c>
      <c r="H21" s="74"/>
      <c r="I21" s="74">
        <v>4970</v>
      </c>
      <c r="J21" s="74">
        <f>J20+H21-I21</f>
        <v>27489571.863999963</v>
      </c>
    </row>
    <row r="22" spans="4:11" s="10" customFormat="1" ht="16.8" x14ac:dyDescent="0.25">
      <c r="D22" s="70"/>
      <c r="E22" s="71">
        <v>45392</v>
      </c>
      <c r="F22" s="72">
        <v>9392</v>
      </c>
      <c r="G22" s="73" t="s">
        <v>78</v>
      </c>
      <c r="H22" s="74"/>
      <c r="I22" s="74">
        <v>94430</v>
      </c>
      <c r="J22" s="74">
        <f t="shared" ref="J22:J51" si="0">J21+H22-I22</f>
        <v>27395141.863999963</v>
      </c>
    </row>
    <row r="23" spans="4:11" s="10" customFormat="1" ht="27.6" x14ac:dyDescent="0.25">
      <c r="D23" s="70"/>
      <c r="E23" s="71">
        <v>45392</v>
      </c>
      <c r="F23" s="72">
        <v>9393</v>
      </c>
      <c r="G23" s="73" t="s">
        <v>16</v>
      </c>
      <c r="H23" s="74"/>
      <c r="I23" s="74">
        <v>10166.94</v>
      </c>
      <c r="J23" s="74">
        <f t="shared" si="0"/>
        <v>27384974.923999961</v>
      </c>
    </row>
    <row r="24" spans="4:11" s="10" customFormat="1" ht="16.8" x14ac:dyDescent="0.25">
      <c r="D24" s="70"/>
      <c r="E24" s="71">
        <v>45392</v>
      </c>
      <c r="F24" s="72">
        <v>9393</v>
      </c>
      <c r="G24" s="73" t="s">
        <v>73</v>
      </c>
      <c r="H24" s="74"/>
      <c r="I24" s="74">
        <v>193171.86</v>
      </c>
      <c r="J24" s="74">
        <f t="shared" si="0"/>
        <v>27191803.063999962</v>
      </c>
    </row>
    <row r="25" spans="4:11" s="10" customFormat="1" ht="27.6" x14ac:dyDescent="0.25">
      <c r="D25" s="70"/>
      <c r="E25" s="71">
        <v>45392</v>
      </c>
      <c r="F25" s="72">
        <v>9394</v>
      </c>
      <c r="G25" s="73" t="s">
        <v>16</v>
      </c>
      <c r="H25" s="74"/>
      <c r="I25" s="74">
        <v>20340</v>
      </c>
      <c r="J25" s="74">
        <f t="shared" si="0"/>
        <v>27171463.063999962</v>
      </c>
    </row>
    <row r="26" spans="4:11" s="10" customFormat="1" ht="16.8" x14ac:dyDescent="0.25">
      <c r="D26" s="70"/>
      <c r="E26" s="71">
        <v>45392</v>
      </c>
      <c r="F26" s="72">
        <v>9394</v>
      </c>
      <c r="G26" s="73" t="s">
        <v>79</v>
      </c>
      <c r="H26" s="74"/>
      <c r="I26" s="74">
        <v>459684</v>
      </c>
      <c r="J26" s="74">
        <f t="shared" si="0"/>
        <v>26711779.063999962</v>
      </c>
      <c r="K26" s="81"/>
    </row>
    <row r="27" spans="4:11" s="10" customFormat="1" ht="27.6" x14ac:dyDescent="0.25">
      <c r="D27" s="70"/>
      <c r="E27" s="71">
        <v>45392</v>
      </c>
      <c r="F27" s="72">
        <v>9395</v>
      </c>
      <c r="G27" s="73" t="s">
        <v>16</v>
      </c>
      <c r="H27" s="74"/>
      <c r="I27" s="74">
        <v>11250</v>
      </c>
      <c r="J27" s="74">
        <f t="shared" si="0"/>
        <v>26700529.063999962</v>
      </c>
    </row>
    <row r="28" spans="4:11" s="10" customFormat="1" ht="31.5" customHeight="1" x14ac:dyDescent="0.25">
      <c r="D28" s="70"/>
      <c r="E28" s="71">
        <v>45392</v>
      </c>
      <c r="F28" s="72">
        <v>9395</v>
      </c>
      <c r="G28" s="73" t="s">
        <v>76</v>
      </c>
      <c r="H28" s="74"/>
      <c r="I28" s="74">
        <v>213750</v>
      </c>
      <c r="J28" s="74">
        <f t="shared" si="0"/>
        <v>26486779.063999962</v>
      </c>
    </row>
    <row r="29" spans="4:11" s="10" customFormat="1" ht="27.6" x14ac:dyDescent="0.25">
      <c r="D29" s="70"/>
      <c r="E29" s="71">
        <v>45397</v>
      </c>
      <c r="F29" s="72"/>
      <c r="G29" s="73" t="s">
        <v>23</v>
      </c>
      <c r="H29" s="74">
        <v>110000</v>
      </c>
      <c r="I29" s="74"/>
      <c r="J29" s="74">
        <f t="shared" si="0"/>
        <v>26596779.063999962</v>
      </c>
    </row>
    <row r="30" spans="4:11" s="10" customFormat="1" ht="27.6" x14ac:dyDescent="0.25">
      <c r="D30" s="70"/>
      <c r="E30" s="71">
        <v>45397</v>
      </c>
      <c r="F30" s="72"/>
      <c r="G30" s="73" t="s">
        <v>23</v>
      </c>
      <c r="H30" s="74"/>
      <c r="I30" s="74">
        <v>110000</v>
      </c>
      <c r="J30" s="74">
        <f t="shared" si="0"/>
        <v>26486779.063999962</v>
      </c>
    </row>
    <row r="31" spans="4:11" s="10" customFormat="1" ht="27.6" x14ac:dyDescent="0.25">
      <c r="D31" s="70"/>
      <c r="E31" s="71">
        <v>45397</v>
      </c>
      <c r="F31" s="72">
        <v>9409</v>
      </c>
      <c r="G31" s="73" t="s">
        <v>43</v>
      </c>
      <c r="H31" s="74"/>
      <c r="I31" s="74">
        <v>27500</v>
      </c>
      <c r="J31" s="74">
        <f t="shared" si="0"/>
        <v>26459279.063999962</v>
      </c>
    </row>
    <row r="32" spans="4:11" s="10" customFormat="1" ht="27.6" x14ac:dyDescent="0.25">
      <c r="D32" s="70"/>
      <c r="E32" s="71">
        <v>45397</v>
      </c>
      <c r="F32" s="72">
        <v>9409</v>
      </c>
      <c r="G32" s="73" t="s">
        <v>171</v>
      </c>
      <c r="H32" s="74"/>
      <c r="I32" s="74">
        <v>82500</v>
      </c>
      <c r="J32" s="74">
        <f t="shared" si="0"/>
        <v>26376779.063999962</v>
      </c>
    </row>
    <row r="33" spans="4:11" s="10" customFormat="1" ht="27.6" x14ac:dyDescent="0.25">
      <c r="D33" s="70"/>
      <c r="E33" s="71">
        <v>45398</v>
      </c>
      <c r="F33" s="72">
        <v>9410</v>
      </c>
      <c r="G33" s="87" t="s">
        <v>172</v>
      </c>
      <c r="H33" s="74"/>
      <c r="I33" s="74">
        <v>100000</v>
      </c>
      <c r="J33" s="74">
        <f t="shared" si="0"/>
        <v>26276779.063999962</v>
      </c>
    </row>
    <row r="34" spans="4:11" s="10" customFormat="1" ht="27.6" x14ac:dyDescent="0.25">
      <c r="D34" s="70"/>
      <c r="E34" s="71">
        <v>45398</v>
      </c>
      <c r="F34" s="72">
        <v>9411</v>
      </c>
      <c r="G34" s="87" t="s">
        <v>43</v>
      </c>
      <c r="H34" s="74"/>
      <c r="I34" s="74">
        <v>11646.4</v>
      </c>
      <c r="J34" s="74">
        <f t="shared" si="0"/>
        <v>26265132.663999964</v>
      </c>
      <c r="K34" s="81"/>
    </row>
    <row r="35" spans="4:11" s="10" customFormat="1" ht="31.5" customHeight="1" x14ac:dyDescent="0.25">
      <c r="D35" s="70"/>
      <c r="E35" s="71">
        <v>45398</v>
      </c>
      <c r="F35" s="72">
        <v>9411</v>
      </c>
      <c r="G35" s="73" t="s">
        <v>173</v>
      </c>
      <c r="H35" s="74"/>
      <c r="I35" s="74">
        <v>104817.57</v>
      </c>
      <c r="J35" s="74">
        <f t="shared" si="0"/>
        <v>26160315.093999963</v>
      </c>
      <c r="K35" s="81"/>
    </row>
    <row r="36" spans="4:11" s="10" customFormat="1" ht="26.25" customHeight="1" x14ac:dyDescent="0.25">
      <c r="D36" s="70"/>
      <c r="E36" s="71">
        <v>45398</v>
      </c>
      <c r="F36" s="72">
        <v>9412</v>
      </c>
      <c r="G36" s="73" t="s">
        <v>43</v>
      </c>
      <c r="H36" s="74"/>
      <c r="I36" s="74">
        <v>10393.81</v>
      </c>
      <c r="J36" s="74">
        <f t="shared" si="0"/>
        <v>26149921.283999965</v>
      </c>
      <c r="K36" s="81"/>
    </row>
    <row r="37" spans="4:11" s="10" customFormat="1" ht="25.5" customHeight="1" x14ac:dyDescent="0.25">
      <c r="D37" s="70"/>
      <c r="E37" s="71">
        <v>45398</v>
      </c>
      <c r="F37" s="72">
        <v>9412</v>
      </c>
      <c r="G37" s="73" t="s">
        <v>174</v>
      </c>
      <c r="H37" s="74"/>
      <c r="I37" s="74">
        <v>151152.19</v>
      </c>
      <c r="J37" s="74">
        <f t="shared" si="0"/>
        <v>25998769.093999963</v>
      </c>
      <c r="K37" s="81"/>
    </row>
    <row r="38" spans="4:11" s="10" customFormat="1" ht="25.5" customHeight="1" x14ac:dyDescent="0.25">
      <c r="D38" s="70"/>
      <c r="E38" s="71">
        <v>45398</v>
      </c>
      <c r="F38" s="72">
        <v>9414</v>
      </c>
      <c r="G38" s="73" t="s">
        <v>43</v>
      </c>
      <c r="H38" s="74"/>
      <c r="I38" s="74">
        <v>273641.26</v>
      </c>
      <c r="J38" s="74">
        <f t="shared" si="0"/>
        <v>25725127.833999962</v>
      </c>
      <c r="K38" s="81"/>
    </row>
    <row r="39" spans="4:11" s="10" customFormat="1" ht="27.75" customHeight="1" x14ac:dyDescent="0.25">
      <c r="D39" s="70"/>
      <c r="E39" s="71">
        <v>45398</v>
      </c>
      <c r="F39" s="72">
        <v>9414</v>
      </c>
      <c r="G39" s="73" t="s">
        <v>175</v>
      </c>
      <c r="H39" s="74"/>
      <c r="I39" s="74">
        <v>9186666.0800000001</v>
      </c>
      <c r="J39" s="74">
        <f t="shared" si="0"/>
        <v>16538461.753999962</v>
      </c>
      <c r="K39" s="81"/>
    </row>
    <row r="40" spans="4:11" s="10" customFormat="1" ht="27.75" customHeight="1" x14ac:dyDescent="0.25">
      <c r="D40" s="70"/>
      <c r="E40" s="71">
        <v>45401</v>
      </c>
      <c r="F40" s="72">
        <v>9415</v>
      </c>
      <c r="G40" s="73" t="s">
        <v>43</v>
      </c>
      <c r="H40" s="74"/>
      <c r="I40" s="74">
        <v>1010118.17</v>
      </c>
      <c r="J40" s="74">
        <f t="shared" si="0"/>
        <v>15528343.583999962</v>
      </c>
      <c r="K40" s="81"/>
    </row>
    <row r="41" spans="4:11" s="10" customFormat="1" ht="27.75" customHeight="1" x14ac:dyDescent="0.25">
      <c r="D41" s="70"/>
      <c r="E41" s="71">
        <v>45401</v>
      </c>
      <c r="F41" s="72">
        <v>9415</v>
      </c>
      <c r="G41" s="73" t="s">
        <v>176</v>
      </c>
      <c r="H41" s="74"/>
      <c r="I41" s="74">
        <v>15971389.25</v>
      </c>
      <c r="J41" s="74">
        <f t="shared" si="0"/>
        <v>-443045.66600003839</v>
      </c>
      <c r="K41" s="81"/>
    </row>
    <row r="42" spans="4:11" s="10" customFormat="1" ht="27.75" customHeight="1" x14ac:dyDescent="0.25">
      <c r="D42" s="70"/>
      <c r="E42" s="71">
        <v>45399</v>
      </c>
      <c r="F42" s="72"/>
      <c r="G42" s="73" t="s">
        <v>23</v>
      </c>
      <c r="H42" s="74">
        <v>26819824.73</v>
      </c>
      <c r="I42" s="74"/>
      <c r="J42" s="74">
        <f t="shared" si="0"/>
        <v>26376779.063999962</v>
      </c>
      <c r="K42" s="81"/>
    </row>
    <row r="43" spans="4:11" s="10" customFormat="1" ht="27.75" customHeight="1" x14ac:dyDescent="0.25">
      <c r="D43" s="70"/>
      <c r="E43" s="71">
        <v>45399</v>
      </c>
      <c r="F43" s="72"/>
      <c r="G43" s="73" t="s">
        <v>23</v>
      </c>
      <c r="H43" s="74"/>
      <c r="I43" s="74">
        <v>26819824.73</v>
      </c>
      <c r="J43" s="74">
        <f t="shared" si="0"/>
        <v>-443045.66600003839</v>
      </c>
      <c r="K43" s="81"/>
    </row>
    <row r="44" spans="4:11" s="10" customFormat="1" ht="27.75" customHeight="1" x14ac:dyDescent="0.25">
      <c r="D44" s="70"/>
      <c r="E44" s="71">
        <v>45405</v>
      </c>
      <c r="F44" s="72"/>
      <c r="G44" s="73" t="s">
        <v>27</v>
      </c>
      <c r="H44" s="74">
        <v>1010358.75</v>
      </c>
      <c r="I44" s="74"/>
      <c r="J44" s="74">
        <f t="shared" si="0"/>
        <v>567313.08399996161</v>
      </c>
      <c r="K44" s="81"/>
    </row>
    <row r="45" spans="4:11" s="10" customFormat="1" ht="27.75" customHeight="1" x14ac:dyDescent="0.25">
      <c r="D45" s="70"/>
      <c r="E45" s="71">
        <v>45405</v>
      </c>
      <c r="F45" s="72"/>
      <c r="G45" s="73" t="s">
        <v>23</v>
      </c>
      <c r="H45" s="74">
        <v>564717.13</v>
      </c>
      <c r="I45" s="74"/>
      <c r="J45" s="74">
        <f t="shared" si="0"/>
        <v>1132030.2139999615</v>
      </c>
      <c r="K45" s="81"/>
    </row>
    <row r="46" spans="4:11" s="10" customFormat="1" ht="27.75" customHeight="1" x14ac:dyDescent="0.25">
      <c r="D46" s="70"/>
      <c r="E46" s="71">
        <v>45405</v>
      </c>
      <c r="F46" s="72"/>
      <c r="G46" s="73" t="s">
        <v>23</v>
      </c>
      <c r="H46" s="74"/>
      <c r="I46" s="74">
        <v>564717.13</v>
      </c>
      <c r="J46" s="74">
        <f t="shared" si="0"/>
        <v>567313.0839999615</v>
      </c>
      <c r="K46" s="81"/>
    </row>
    <row r="47" spans="4:11" s="10" customFormat="1" ht="27.75" customHeight="1" x14ac:dyDescent="0.25">
      <c r="D47" s="70"/>
      <c r="E47" s="71">
        <v>45406</v>
      </c>
      <c r="F47" s="72"/>
      <c r="G47" s="73" t="s">
        <v>23</v>
      </c>
      <c r="H47" s="74">
        <v>443045.67</v>
      </c>
      <c r="I47" s="74"/>
      <c r="J47" s="74">
        <f t="shared" si="0"/>
        <v>1010358.7539999615</v>
      </c>
      <c r="K47" s="81"/>
    </row>
    <row r="48" spans="4:11" s="10" customFormat="1" ht="27.75" customHeight="1" x14ac:dyDescent="0.25">
      <c r="D48" s="70"/>
      <c r="E48" s="71">
        <v>45406</v>
      </c>
      <c r="F48" s="72"/>
      <c r="G48" s="73" t="s">
        <v>23</v>
      </c>
      <c r="H48" s="74"/>
      <c r="I48" s="74">
        <v>443045.67</v>
      </c>
      <c r="J48" s="74">
        <f t="shared" si="0"/>
        <v>567313.08399996161</v>
      </c>
      <c r="K48" s="81"/>
    </row>
    <row r="49" spans="4:96" s="10" customFormat="1" ht="27.75" customHeight="1" thickBot="1" x14ac:dyDescent="0.3">
      <c r="D49" s="70"/>
      <c r="E49" s="71">
        <v>45406</v>
      </c>
      <c r="F49" s="72"/>
      <c r="G49" s="73" t="s">
        <v>177</v>
      </c>
      <c r="H49" s="74">
        <v>66489.259999999995</v>
      </c>
      <c r="I49" s="74"/>
      <c r="J49" s="74">
        <f t="shared" si="0"/>
        <v>633802.34399996162</v>
      </c>
      <c r="K49" s="81"/>
    </row>
    <row r="50" spans="4:96" s="10" customFormat="1" ht="27.75" hidden="1" customHeight="1" x14ac:dyDescent="0.25">
      <c r="D50" s="70"/>
      <c r="E50" s="71"/>
      <c r="F50" s="72"/>
      <c r="G50" s="73"/>
      <c r="H50" s="74"/>
      <c r="I50" s="74"/>
      <c r="J50" s="74">
        <f t="shared" si="0"/>
        <v>633802.34399996162</v>
      </c>
      <c r="K50" s="81"/>
    </row>
    <row r="51" spans="4:96" s="10" customFormat="1" ht="27.75" hidden="1" customHeight="1" thickBot="1" x14ac:dyDescent="0.3">
      <c r="D51" s="70"/>
      <c r="E51" s="71"/>
      <c r="F51" s="72"/>
      <c r="G51" s="73"/>
      <c r="H51" s="74"/>
      <c r="I51" s="74"/>
      <c r="J51" s="74">
        <f t="shared" si="0"/>
        <v>633802.34399996162</v>
      </c>
      <c r="K51" s="81"/>
    </row>
    <row r="52" spans="4:96" s="11" customFormat="1" ht="18" thickBot="1" x14ac:dyDescent="0.3">
      <c r="D52" s="227" t="s">
        <v>8</v>
      </c>
      <c r="E52" s="228"/>
      <c r="F52" s="228"/>
      <c r="G52" s="228"/>
      <c r="H52" s="94">
        <f>SUM(H17:H51)</f>
        <v>55918547.210000008</v>
      </c>
      <c r="I52" s="94">
        <f>SUM(I17:I51)</f>
        <v>55875175.06000001</v>
      </c>
      <c r="J52" s="95">
        <f>+J16+H52-I52</f>
        <v>633802.34399995953</v>
      </c>
      <c r="K52" s="29">
        <f>+J52-'[1]CTA. NOMINA 2000'!$G$1063</f>
        <v>-2.0954757928848267E-9</v>
      </c>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4:96" s="11" customFormat="1" ht="17.399999999999999" x14ac:dyDescent="0.25">
      <c r="D53" s="88"/>
      <c r="E53" s="88"/>
      <c r="F53" s="88"/>
      <c r="G53" s="88"/>
      <c r="H53" s="89"/>
      <c r="I53" s="89"/>
      <c r="J53" s="90"/>
      <c r="K53" s="29"/>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4:96" s="11" customFormat="1" ht="14.4" x14ac:dyDescent="0.25">
      <c r="D54" s="88"/>
      <c r="E54" s="88"/>
      <c r="F54" s="88"/>
      <c r="G54" s="37"/>
      <c r="H54" s="9"/>
      <c r="I54" s="84"/>
      <c r="J54" s="9"/>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4:96" s="11" customFormat="1" ht="16.8" x14ac:dyDescent="0.25">
      <c r="D55" s="5"/>
      <c r="E55" s="83" t="s">
        <v>36</v>
      </c>
      <c r="F55" s="9"/>
      <c r="G55" s="84" t="s">
        <v>38</v>
      </c>
      <c r="H55" s="9"/>
      <c r="I55" s="83" t="s">
        <v>37</v>
      </c>
      <c r="J55" s="9"/>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spans="4:96" s="11" customFormat="1" ht="16.8" x14ac:dyDescent="0.25">
      <c r="D56" s="5"/>
      <c r="E56" s="83" t="s">
        <v>30</v>
      </c>
      <c r="F56" s="9"/>
      <c r="G56" s="83" t="s">
        <v>31</v>
      </c>
      <c r="H56" s="9"/>
      <c r="I56" s="83" t="s">
        <v>34</v>
      </c>
      <c r="J56" s="9"/>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spans="4:96" s="11" customFormat="1" ht="16.8" x14ac:dyDescent="0.25">
      <c r="D57" s="5"/>
      <c r="E57" s="83" t="s">
        <v>32</v>
      </c>
      <c r="F57" s="9"/>
      <c r="G57" s="210" t="s">
        <v>117</v>
      </c>
      <c r="H57" s="9"/>
      <c r="I57" s="83" t="s">
        <v>41</v>
      </c>
      <c r="J57" s="9"/>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spans="4:96" s="11" customFormat="1" ht="16.8" x14ac:dyDescent="0.25">
      <c r="D58" s="5"/>
      <c r="E58" s="83" t="s">
        <v>33</v>
      </c>
      <c r="F58" s="9"/>
      <c r="G58" s="83" t="s">
        <v>118</v>
      </c>
      <c r="H58" s="9"/>
      <c r="I58" s="83" t="s">
        <v>35</v>
      </c>
      <c r="J58" s="9"/>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spans="4:96" s="11" customFormat="1" x14ac:dyDescent="0.25">
      <c r="D59" s="9"/>
      <c r="E59" s="9"/>
      <c r="F59" s="9"/>
      <c r="H59" s="9"/>
      <c r="I59" s="9"/>
      <c r="J59" s="9"/>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spans="4:96" s="11" customFormat="1" ht="13.8" x14ac:dyDescent="0.25">
      <c r="D60" s="9"/>
      <c r="E60" s="9"/>
      <c r="F60" s="9"/>
      <c r="G60" s="84"/>
      <c r="H60" s="9"/>
      <c r="I60" s="9"/>
      <c r="J60" s="9"/>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spans="4:96" s="11" customFormat="1" x14ac:dyDescent="0.25">
      <c r="D61" s="9"/>
      <c r="E61" s="9"/>
      <c r="F61" s="9"/>
      <c r="G61" s="9"/>
      <c r="H61" s="9"/>
      <c r="I61" s="9"/>
      <c r="J61" s="9"/>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spans="4:96" s="11" customFormat="1" x14ac:dyDescent="0.25">
      <c r="D62" s="9"/>
      <c r="E62" s="9"/>
      <c r="F62" s="9"/>
      <c r="G62" s="1"/>
      <c r="H62" s="9"/>
      <c r="I62" s="9"/>
      <c r="J62" s="9"/>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spans="4:96" s="11" customFormat="1" x14ac:dyDescent="0.25">
      <c r="D63" s="9"/>
      <c r="E63" s="9"/>
      <c r="F63" s="9"/>
      <c r="G63" s="1"/>
      <c r="H63" s="1"/>
      <c r="I63" s="1"/>
      <c r="J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spans="4:96" s="11" customFormat="1" x14ac:dyDescent="0.25">
      <c r="D64" s="1"/>
      <c r="E64" s="1"/>
      <c r="F64" s="1"/>
      <c r="G64" s="1"/>
      <c r="H64" s="1"/>
      <c r="I64" s="1"/>
      <c r="J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spans="4:96" s="11" customFormat="1" x14ac:dyDescent="0.25">
      <c r="D65" s="1"/>
      <c r="E65" s="1"/>
      <c r="F65" s="1"/>
      <c r="G65" s="1"/>
      <c r="H65" s="1"/>
      <c r="I65" s="1"/>
      <c r="J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spans="4:96" s="11" customFormat="1" x14ac:dyDescent="0.25">
      <c r="D66" s="1"/>
      <c r="E66" s="1"/>
      <c r="F66" s="1"/>
      <c r="G66" s="1"/>
      <c r="H66" s="1"/>
      <c r="I66" s="1"/>
      <c r="J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row>
    <row r="67" spans="4:96" s="11" customFormat="1" x14ac:dyDescent="0.25">
      <c r="D67" s="1"/>
      <c r="E67" s="1"/>
      <c r="F67" s="1"/>
      <c r="G67" s="1"/>
      <c r="H67" s="1"/>
      <c r="I67" s="1"/>
      <c r="J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row>
    <row r="68" spans="4:96" s="11" customFormat="1" x14ac:dyDescent="0.25">
      <c r="D68" s="1"/>
      <c r="E68" s="1"/>
      <c r="F68" s="1"/>
      <c r="G68" s="1"/>
      <c r="H68" s="1"/>
      <c r="I68" s="1"/>
      <c r="J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row>
    <row r="69" spans="4:96" s="11" customFormat="1" x14ac:dyDescent="0.25">
      <c r="D69" s="1"/>
      <c r="E69" s="1"/>
      <c r="F69" s="1"/>
      <c r="G69" s="1"/>
      <c r="H69" s="1"/>
      <c r="I69" s="1"/>
      <c r="J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row>
    <row r="70" spans="4:96" s="11" customFormat="1" x14ac:dyDescent="0.25">
      <c r="D70" s="1"/>
      <c r="E70" s="1"/>
      <c r="F70" s="1"/>
      <c r="G70" s="1"/>
      <c r="H70" s="1"/>
      <c r="I70" s="1"/>
      <c r="J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row>
    <row r="71" spans="4:96" s="11" customFormat="1" x14ac:dyDescent="0.25">
      <c r="D71" s="1"/>
      <c r="E71" s="1"/>
      <c r="F71" s="1"/>
      <c r="G71" s="9"/>
      <c r="H71" s="1"/>
      <c r="I71" s="1"/>
      <c r="J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row>
    <row r="72" spans="4:96" x14ac:dyDescent="0.25">
      <c r="H72" s="9"/>
      <c r="I72" s="9"/>
      <c r="J72" s="9"/>
    </row>
    <row r="73" spans="4:96" x14ac:dyDescent="0.25">
      <c r="D73" s="9"/>
      <c r="E73" s="9"/>
      <c r="F73" s="9"/>
    </row>
    <row r="93" spans="4:4" ht="15" x14ac:dyDescent="0.25">
      <c r="D93" s="86"/>
    </row>
  </sheetData>
  <mergeCells count="8">
    <mergeCell ref="D8:J8"/>
    <mergeCell ref="D9:J9"/>
    <mergeCell ref="D52:G52"/>
    <mergeCell ref="D10:J10"/>
    <mergeCell ref="D11:J11"/>
    <mergeCell ref="D13:D15"/>
    <mergeCell ref="E13:J13"/>
    <mergeCell ref="E14:I14"/>
  </mergeCells>
  <printOptions horizontalCentered="1"/>
  <pageMargins left="0.23622047244094491" right="0.23622047244094491" top="0.74803149606299213" bottom="0.74803149606299213" header="0.31496062992125984" footer="0.31496062992125984"/>
  <pageSetup scale="61" orientation="portrait" r:id="rId1"/>
  <headerFooter alignWithMargins="0">
    <oddFooter>Página &amp;P</oddFooter>
  </headerFooter>
  <rowBreaks count="1" manualBreakCount="1">
    <brk id="42"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75"/>
  <sheetViews>
    <sheetView tabSelected="1" topLeftCell="C6" zoomScale="85" zoomScaleNormal="85" zoomScaleSheetLayoutView="70" workbookViewId="0">
      <selection activeCell="E26" sqref="E26"/>
    </sheetView>
  </sheetViews>
  <sheetFormatPr baseColWidth="10" defaultColWidth="9.109375" defaultRowHeight="13.2" x14ac:dyDescent="0.25"/>
  <cols>
    <col min="1" max="1" width="0" style="11" hidden="1" customWidth="1"/>
    <col min="2" max="2" width="9.109375" style="11" hidden="1" customWidth="1"/>
    <col min="3" max="3" width="5" style="11" customWidth="1"/>
    <col min="4" max="4" width="6" style="1" customWidth="1"/>
    <col min="5" max="5" width="24.5546875" style="1" customWidth="1"/>
    <col min="6" max="6" width="18.88671875" style="1" customWidth="1"/>
    <col min="7" max="7" width="41.88671875" style="1" customWidth="1"/>
    <col min="8" max="8" width="20.44140625" style="1" customWidth="1"/>
    <col min="9" max="9" width="21" style="1" customWidth="1"/>
    <col min="10" max="10" width="24.44140625" style="1" customWidth="1"/>
    <col min="11" max="11" width="24.5546875" style="11" customWidth="1"/>
    <col min="12" max="14" width="9.109375" style="11"/>
    <col min="15" max="16384" width="9.109375" style="1"/>
  </cols>
  <sheetData>
    <row r="1" spans="1:14" s="11" customFormat="1" x14ac:dyDescent="0.25"/>
    <row r="2" spans="1:14" s="14" customFormat="1" ht="12" customHeight="1" x14ac:dyDescent="0.25"/>
    <row r="3" spans="1:14" s="14" customFormat="1" ht="12" customHeight="1" x14ac:dyDescent="0.25"/>
    <row r="4" spans="1:14" s="14" customFormat="1" ht="12" customHeight="1" x14ac:dyDescent="0.25"/>
    <row r="5" spans="1:14" s="15" customFormat="1" ht="18" customHeight="1" x14ac:dyDescent="0.3">
      <c r="C5" s="16"/>
      <c r="D5" s="16"/>
      <c r="E5" s="12"/>
      <c r="F5" s="16"/>
      <c r="G5" s="16"/>
      <c r="H5" s="16"/>
      <c r="I5" s="16"/>
      <c r="J5" s="16"/>
      <c r="K5" s="16"/>
      <c r="L5" s="16"/>
    </row>
    <row r="6" spans="1:14" s="13" customFormat="1" ht="19.5" customHeight="1" x14ac:dyDescent="0.25">
      <c r="A6" s="13" t="s">
        <v>9</v>
      </c>
    </row>
    <row r="7" spans="1:14" s="13" customFormat="1" ht="19.5" customHeight="1" x14ac:dyDescent="0.25"/>
    <row r="8" spans="1:14" s="15" customFormat="1" ht="19.5" customHeight="1" x14ac:dyDescent="0.3">
      <c r="C8" s="13"/>
      <c r="D8" s="212" t="s">
        <v>10</v>
      </c>
      <c r="E8" s="212"/>
      <c r="F8" s="212"/>
      <c r="G8" s="212"/>
      <c r="H8" s="212"/>
      <c r="I8" s="212"/>
      <c r="J8" s="212"/>
      <c r="K8" s="16"/>
      <c r="L8" s="16"/>
    </row>
    <row r="9" spans="1:14" s="14" customFormat="1" ht="18" x14ac:dyDescent="0.25">
      <c r="C9" s="18"/>
      <c r="D9" s="218" t="s">
        <v>24</v>
      </c>
      <c r="E9" s="218"/>
      <c r="F9" s="218"/>
      <c r="G9" s="218"/>
      <c r="H9" s="218"/>
      <c r="I9" s="218"/>
      <c r="J9" s="218"/>
    </row>
    <row r="10" spans="1:14" s="17" customFormat="1" ht="18" customHeight="1" x14ac:dyDescent="0.25">
      <c r="B10" s="18"/>
      <c r="C10" s="18"/>
      <c r="D10" s="218" t="s">
        <v>20</v>
      </c>
      <c r="E10" s="218"/>
      <c r="F10" s="218"/>
      <c r="G10" s="218"/>
      <c r="H10" s="218"/>
      <c r="I10" s="218"/>
      <c r="J10" s="218"/>
    </row>
    <row r="11" spans="1:14" s="14" customFormat="1" ht="18.75" customHeight="1" x14ac:dyDescent="0.25">
      <c r="D11" s="219" t="s">
        <v>81</v>
      </c>
      <c r="E11" s="219"/>
      <c r="F11" s="219"/>
      <c r="G11" s="219"/>
      <c r="H11" s="219"/>
      <c r="I11" s="219"/>
      <c r="J11" s="219"/>
    </row>
    <row r="12" spans="1:14" s="14" customFormat="1" ht="18" x14ac:dyDescent="0.25">
      <c r="D12" s="80"/>
      <c r="E12" s="80"/>
      <c r="F12" s="80"/>
      <c r="G12" s="80"/>
      <c r="H12" s="80"/>
      <c r="I12" s="80"/>
      <c r="J12" s="80"/>
    </row>
    <row r="13" spans="1:14" s="11" customFormat="1" ht="19.5" customHeight="1" thickBot="1" x14ac:dyDescent="0.3"/>
    <row r="14" spans="1:14" s="3" customFormat="1" ht="27.75" customHeight="1" thickTop="1" thickBot="1" x14ac:dyDescent="0.3">
      <c r="A14" s="7"/>
      <c r="B14" s="7"/>
      <c r="C14" s="7"/>
      <c r="D14" s="217"/>
      <c r="E14" s="214" t="s">
        <v>24</v>
      </c>
      <c r="F14" s="214"/>
      <c r="G14" s="214"/>
      <c r="H14" s="214"/>
      <c r="I14" s="214"/>
      <c r="J14" s="214"/>
      <c r="K14" s="7"/>
      <c r="L14" s="7"/>
      <c r="M14" s="7"/>
      <c r="N14" s="7"/>
    </row>
    <row r="15" spans="1:14" s="3" customFormat="1" ht="18" customHeight="1" thickTop="1" thickBot="1" x14ac:dyDescent="0.3">
      <c r="A15" s="7"/>
      <c r="B15" s="7"/>
      <c r="C15" s="7"/>
      <c r="D15" s="217"/>
      <c r="E15" s="213" t="s">
        <v>25</v>
      </c>
      <c r="F15" s="213"/>
      <c r="G15" s="213"/>
      <c r="H15" s="213"/>
      <c r="I15" s="213"/>
      <c r="J15" s="51">
        <f>+'[1]CTA. FONDOCYT 960'!$J$79</f>
        <v>1823585.3199999998</v>
      </c>
      <c r="K15" s="7"/>
      <c r="L15" s="7"/>
      <c r="M15" s="7"/>
      <c r="N15" s="7"/>
    </row>
    <row r="16" spans="1:14" s="3" customFormat="1" ht="32.25" customHeight="1" thickTop="1" thickBot="1" x14ac:dyDescent="0.3">
      <c r="A16" s="7"/>
      <c r="B16" s="7"/>
      <c r="C16" s="7"/>
      <c r="D16" s="217"/>
      <c r="E16" s="62" t="s">
        <v>4</v>
      </c>
      <c r="F16" s="62" t="s">
        <v>5</v>
      </c>
      <c r="G16" s="62" t="s">
        <v>6</v>
      </c>
      <c r="H16" s="62" t="s">
        <v>0</v>
      </c>
      <c r="I16" s="62" t="s">
        <v>1</v>
      </c>
      <c r="J16" s="62" t="s">
        <v>2</v>
      </c>
      <c r="K16" s="7"/>
      <c r="L16" s="7"/>
      <c r="M16" s="7"/>
      <c r="N16" s="7"/>
    </row>
    <row r="17" spans="4:96" s="10" customFormat="1" ht="30" customHeight="1" thickTop="1" x14ac:dyDescent="0.25">
      <c r="D17" s="115"/>
      <c r="E17" s="116"/>
      <c r="F17" s="115"/>
      <c r="G17" s="116">
        <v>45382</v>
      </c>
      <c r="H17" s="117"/>
      <c r="I17" s="118">
        <v>0</v>
      </c>
      <c r="J17" s="117">
        <f>+J15</f>
        <v>1823585.3199999998</v>
      </c>
    </row>
    <row r="18" spans="4:96" s="10" customFormat="1" ht="30" hidden="1" customHeight="1" x14ac:dyDescent="0.25">
      <c r="D18" s="173"/>
      <c r="E18" s="174"/>
      <c r="F18" s="175"/>
      <c r="G18" s="209"/>
      <c r="H18" s="176"/>
      <c r="I18" s="177"/>
      <c r="J18" s="74"/>
    </row>
    <row r="19" spans="4:96" s="10" customFormat="1" ht="30" hidden="1" customHeight="1" x14ac:dyDescent="0.25">
      <c r="D19" s="173"/>
      <c r="E19" s="174"/>
      <c r="F19" s="175"/>
      <c r="G19" s="209"/>
      <c r="H19" s="176"/>
      <c r="I19" s="177"/>
      <c r="J19" s="74"/>
    </row>
    <row r="20" spans="4:96" s="10" customFormat="1" ht="30" hidden="1" customHeight="1" x14ac:dyDescent="0.25">
      <c r="D20" s="173"/>
      <c r="E20" s="174"/>
      <c r="F20" s="175"/>
      <c r="G20" s="209"/>
      <c r="H20" s="176"/>
      <c r="I20" s="177"/>
      <c r="J20" s="74"/>
    </row>
    <row r="21" spans="4:96" s="10" customFormat="1" ht="30" hidden="1" customHeight="1" x14ac:dyDescent="0.25">
      <c r="D21" s="173"/>
      <c r="E21" s="174"/>
      <c r="F21" s="175"/>
      <c r="G21" s="209"/>
      <c r="H21" s="176"/>
      <c r="I21" s="177"/>
      <c r="J21" s="74"/>
    </row>
    <row r="22" spans="4:96" s="10" customFormat="1" ht="30" customHeight="1" thickBot="1" x14ac:dyDescent="0.3">
      <c r="D22" s="173"/>
      <c r="E22" s="174">
        <v>45412</v>
      </c>
      <c r="F22" s="175"/>
      <c r="G22" s="209" t="s">
        <v>29</v>
      </c>
      <c r="H22" s="176"/>
      <c r="I22" s="177">
        <v>175</v>
      </c>
      <c r="J22" s="74">
        <f>J21+H22-I22</f>
        <v>-175</v>
      </c>
    </row>
    <row r="23" spans="4:96" s="11" customFormat="1" ht="18.600000000000001" thickTop="1" thickBot="1" x14ac:dyDescent="0.3">
      <c r="D23" s="229" t="s">
        <v>8</v>
      </c>
      <c r="E23" s="229"/>
      <c r="F23" s="229"/>
      <c r="G23" s="229"/>
      <c r="H23" s="75">
        <v>0</v>
      </c>
      <c r="I23" s="75">
        <f>SUM(I18:I22)</f>
        <v>175</v>
      </c>
      <c r="J23" s="75">
        <f>+J15+H23-I23</f>
        <v>1823410.3199999998</v>
      </c>
      <c r="K23" s="29">
        <f>+J23-'[1]CTA. FONDOCYT 960'!$J$80</f>
        <v>0</v>
      </c>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4:96" s="11" customFormat="1" ht="17.399999999999999" thickTop="1" x14ac:dyDescent="0.25">
      <c r="D24" s="5"/>
      <c r="E24" s="5"/>
      <c r="F24" s="5"/>
      <c r="G24" s="5"/>
      <c r="H24" s="8"/>
      <c r="I24" s="8"/>
      <c r="J24" s="8"/>
      <c r="K24" s="11" t="s">
        <v>26</v>
      </c>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4:96" s="11" customFormat="1" ht="16.8" x14ac:dyDescent="0.25">
      <c r="D25" s="5"/>
      <c r="E25" s="5"/>
      <c r="F25" s="5"/>
      <c r="G25" s="5"/>
      <c r="H25" s="8"/>
      <c r="I25" s="8"/>
      <c r="J25" s="8"/>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4:96" s="11" customFormat="1" ht="16.8" x14ac:dyDescent="0.25">
      <c r="D26" s="5" t="s">
        <v>62</v>
      </c>
      <c r="E26" s="83" t="s">
        <v>36</v>
      </c>
      <c r="F26" s="9"/>
      <c r="G26" s="84" t="s">
        <v>38</v>
      </c>
      <c r="H26" s="9"/>
      <c r="I26" s="83" t="s">
        <v>37</v>
      </c>
      <c r="J26" s="9"/>
      <c r="K26" s="25"/>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4:96" s="11" customFormat="1" ht="16.8" x14ac:dyDescent="0.25">
      <c r="D27" s="5"/>
      <c r="E27" s="83" t="s">
        <v>30</v>
      </c>
      <c r="F27" s="9"/>
      <c r="G27" s="83" t="s">
        <v>31</v>
      </c>
      <c r="H27" s="9"/>
      <c r="I27" s="83" t="s">
        <v>34</v>
      </c>
      <c r="J27" s="9"/>
      <c r="K27" s="25"/>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4:96" s="11" customFormat="1" ht="16.8" x14ac:dyDescent="0.25">
      <c r="D28" s="5"/>
      <c r="E28" s="83" t="s">
        <v>32</v>
      </c>
      <c r="F28" s="9"/>
      <c r="G28" s="210" t="s">
        <v>117</v>
      </c>
      <c r="H28" s="9"/>
      <c r="I28" s="83" t="s">
        <v>41</v>
      </c>
      <c r="J28" s="9"/>
      <c r="K28" s="25"/>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4:96" s="11" customFormat="1" ht="16.8" x14ac:dyDescent="0.25">
      <c r="D29" s="5"/>
      <c r="E29" s="83" t="s">
        <v>33</v>
      </c>
      <c r="F29" s="9"/>
      <c r="G29" s="83" t="s">
        <v>118</v>
      </c>
      <c r="H29" s="9"/>
      <c r="I29" s="83" t="s">
        <v>35</v>
      </c>
      <c r="J29" s="9"/>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4:96" s="11" customFormat="1" ht="16.8" x14ac:dyDescent="0.25">
      <c r="D30" s="5"/>
      <c r="E30" s="9"/>
      <c r="F30" s="9"/>
      <c r="J30" s="9"/>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4:96" s="11" customFormat="1" ht="16.8" x14ac:dyDescent="0.25">
      <c r="D31" s="5"/>
      <c r="E31" s="9"/>
      <c r="F31" s="9"/>
      <c r="H31" s="9"/>
      <c r="I31" s="9"/>
      <c r="J31" s="9"/>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4:96" s="11" customFormat="1" ht="16.8" x14ac:dyDescent="0.25">
      <c r="D32" s="5"/>
      <c r="E32" s="9"/>
      <c r="F32" s="9"/>
      <c r="H32" s="9"/>
      <c r="J32" s="9"/>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4:96" s="11" customFormat="1" ht="16.8" x14ac:dyDescent="0.25">
      <c r="D33" s="5"/>
      <c r="E33" s="9"/>
      <c r="F33" s="9"/>
      <c r="H33" s="9"/>
      <c r="J33" s="9"/>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4:96" s="11" customFormat="1" ht="16.8" x14ac:dyDescent="0.25">
      <c r="D34" s="5"/>
      <c r="E34" s="9"/>
      <c r="F34" s="9"/>
      <c r="G34" s="84"/>
      <c r="H34" s="9"/>
      <c r="J34" s="9"/>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4:96" s="11" customFormat="1" ht="16.8" x14ac:dyDescent="0.25">
      <c r="D35" s="5"/>
      <c r="E35" s="5"/>
      <c r="F35" s="5"/>
      <c r="G35" s="5"/>
      <c r="H35" s="8"/>
      <c r="I35" s="8"/>
      <c r="J35" s="8"/>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4:96" s="11" customFormat="1" ht="17.399999999999999" x14ac:dyDescent="0.25">
      <c r="D36" s="22"/>
      <c r="E36" s="21"/>
      <c r="F36" s="20"/>
      <c r="G36" s="20"/>
      <c r="H36" s="23"/>
      <c r="I36" s="23"/>
      <c r="J36" s="23"/>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4:96" s="11" customFormat="1" ht="16.8" x14ac:dyDescent="0.25">
      <c r="D37" s="5"/>
      <c r="E37" s="6"/>
      <c r="F37" s="3"/>
      <c r="G37" s="3"/>
      <c r="H37" s="4"/>
      <c r="I37" s="4"/>
      <c r="J37" s="4"/>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4:96" s="11" customFormat="1" ht="16.8" x14ac:dyDescent="0.25">
      <c r="D38" s="230"/>
      <c r="E38" s="230"/>
      <c r="F38" s="230"/>
      <c r="G38" s="230"/>
      <c r="H38" s="230"/>
      <c r="I38" s="230"/>
      <c r="J38" s="230"/>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4:96" s="11" customFormat="1" ht="16.8" x14ac:dyDescent="0.25">
      <c r="D39" s="231"/>
      <c r="E39" s="231"/>
      <c r="F39" s="231"/>
      <c r="G39" s="231"/>
      <c r="H39" s="231"/>
      <c r="I39" s="231"/>
      <c r="J39" s="23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4:96" s="11" customFormat="1" ht="21" x14ac:dyDescent="0.25">
      <c r="D40" s="220"/>
      <c r="E40" s="220"/>
      <c r="F40" s="220"/>
      <c r="G40" s="220"/>
      <c r="H40" s="220"/>
      <c r="I40" s="220"/>
      <c r="J40" s="220"/>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4:96" s="11" customFormat="1" ht="21" x14ac:dyDescent="0.25">
      <c r="D41" s="220"/>
      <c r="E41" s="220"/>
      <c r="F41" s="220"/>
      <c r="G41" s="220"/>
      <c r="H41" s="220"/>
      <c r="I41" s="220"/>
      <c r="J41" s="220"/>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4:96" s="11" customFormat="1" ht="21" x14ac:dyDescent="0.25">
      <c r="D42" s="220"/>
      <c r="E42" s="220"/>
      <c r="F42" s="220"/>
      <c r="G42" s="220"/>
      <c r="H42" s="220"/>
      <c r="I42" s="220"/>
      <c r="J42" s="220"/>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4:96" s="11" customFormat="1" ht="21" x14ac:dyDescent="0.25">
      <c r="D43" s="220"/>
      <c r="E43" s="220"/>
      <c r="F43" s="220"/>
      <c r="G43" s="220"/>
      <c r="H43" s="220"/>
      <c r="I43" s="220"/>
      <c r="J43" s="220"/>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4:96" s="11" customFormat="1" x14ac:dyDescent="0.25">
      <c r="D44" s="9"/>
      <c r="E44" s="9"/>
      <c r="F44" s="9"/>
      <c r="G44" s="9"/>
      <c r="H44" s="9"/>
      <c r="I44" s="9"/>
      <c r="J44" s="9"/>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4:96" s="11" customFormat="1" x14ac:dyDescent="0.25">
      <c r="D45" s="9"/>
      <c r="E45" s="9"/>
      <c r="F45" s="9"/>
      <c r="G45" s="9"/>
      <c r="H45" s="9"/>
      <c r="I45" s="9"/>
      <c r="J45" s="9"/>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4:96" s="11" customFormat="1" x14ac:dyDescent="0.25">
      <c r="D46" s="9"/>
      <c r="E46" s="9"/>
      <c r="F46" s="9"/>
      <c r="G46" s="9"/>
      <c r="H46" s="9"/>
      <c r="I46" s="9"/>
      <c r="J46" s="9"/>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4:96" s="11" customFormat="1" x14ac:dyDescent="0.25">
      <c r="D47" s="9"/>
      <c r="E47" s="9"/>
      <c r="F47" s="9"/>
      <c r="G47" s="9"/>
      <c r="H47" s="9"/>
      <c r="I47" s="9"/>
      <c r="J47" s="9"/>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4:96" s="11" customFormat="1" x14ac:dyDescent="0.25">
      <c r="D48" s="9"/>
      <c r="E48" s="9"/>
      <c r="F48" s="9"/>
      <c r="G48" s="9"/>
      <c r="H48" s="9"/>
      <c r="I48" s="9"/>
      <c r="J48" s="9"/>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4:96" s="11" customFormat="1" x14ac:dyDescent="0.25">
      <c r="D49" s="9"/>
      <c r="E49" s="9"/>
      <c r="F49" s="9"/>
      <c r="G49" s="9"/>
      <c r="H49" s="9"/>
      <c r="I49" s="9"/>
      <c r="J49" s="9"/>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4:96" s="11" customFormat="1" x14ac:dyDescent="0.25">
      <c r="D50" s="9"/>
      <c r="E50" s="9"/>
      <c r="F50" s="9"/>
      <c r="G50" s="9"/>
      <c r="H50" s="9"/>
      <c r="I50" s="9"/>
      <c r="J50" s="9"/>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4:96" s="11" customFormat="1" x14ac:dyDescent="0.25">
      <c r="D51" s="9"/>
      <c r="E51" s="9"/>
      <c r="F51" s="9"/>
      <c r="G51" s="9"/>
      <c r="H51" s="9"/>
      <c r="I51" s="9"/>
      <c r="J51" s="9"/>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4:96" s="11" customFormat="1" x14ac:dyDescent="0.25">
      <c r="D52" s="9"/>
      <c r="E52" s="9"/>
      <c r="F52" s="9"/>
      <c r="G52" s="9"/>
      <c r="H52" s="9"/>
      <c r="I52" s="9"/>
      <c r="J52" s="9"/>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4:96" s="11" customFormat="1" x14ac:dyDescent="0.25">
      <c r="D53" s="9"/>
      <c r="E53" s="9"/>
      <c r="F53" s="9"/>
      <c r="G53" s="9"/>
      <c r="H53" s="9"/>
      <c r="I53" s="9"/>
      <c r="J53" s="9"/>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4:96" s="11" customFormat="1" x14ac:dyDescent="0.25">
      <c r="D54" s="9"/>
      <c r="E54" s="9"/>
      <c r="F54" s="9"/>
      <c r="G54" s="9"/>
      <c r="H54" s="9"/>
      <c r="I54" s="9"/>
      <c r="J54" s="9"/>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4:96" s="11" customFormat="1" x14ac:dyDescent="0.25">
      <c r="D55" s="9"/>
      <c r="E55" s="9"/>
      <c r="F55" s="9"/>
      <c r="G55" s="9"/>
      <c r="H55" s="9"/>
      <c r="I55" s="9"/>
      <c r="J55" s="9"/>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74" spans="4:4" ht="13.8" thickBot="1" x14ac:dyDescent="0.3"/>
    <row r="75" spans="4:4" ht="15" x14ac:dyDescent="0.25">
      <c r="D75" s="2"/>
    </row>
  </sheetData>
  <mergeCells count="14">
    <mergeCell ref="D43:J43"/>
    <mergeCell ref="D23:G23"/>
    <mergeCell ref="D38:J38"/>
    <mergeCell ref="D39:J39"/>
    <mergeCell ref="D40:J40"/>
    <mergeCell ref="D41:J41"/>
    <mergeCell ref="D42:J42"/>
    <mergeCell ref="D8:J8"/>
    <mergeCell ref="D9:J9"/>
    <mergeCell ref="D10:J10"/>
    <mergeCell ref="D11:J11"/>
    <mergeCell ref="D14:D16"/>
    <mergeCell ref="E14:J14"/>
    <mergeCell ref="E15:I15"/>
  </mergeCells>
  <printOptions horizontalCentered="1"/>
  <pageMargins left="0" right="0" top="0.15748031496062992" bottom="0.15748031496062992" header="0" footer="0"/>
  <pageSetup scale="63" orientation="portrait" r:id="rId1"/>
  <headerFooter alignWithMargins="0">
    <oddFooter>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INGRESOS CUENTA COLECT</vt:lpstr>
      <vt:lpstr>EGRESOS CTA. AUXILIAR 3001</vt:lpstr>
      <vt:lpstr>EGRESOS CTA.  OPERT. 160</vt:lpstr>
      <vt:lpstr>EGRESOS CTA. NOMINA</vt:lpstr>
      <vt:lpstr>EGRESOS CTA. FONDOCYT</vt:lpstr>
      <vt:lpstr>'EGRESOS CTA.  OPERT. 160'!Área_de_impresión</vt:lpstr>
      <vt:lpstr>'EGRESOS CTA. AUXILIAR 3001'!Área_de_impresión</vt:lpstr>
      <vt:lpstr>'EGRESOS CTA. FONDOCYT'!Área_de_impresión</vt:lpstr>
      <vt:lpstr>'EGRESOS CTA. NOMINA'!Área_de_impresión</vt:lpstr>
      <vt:lpstr>'INGRESOS CUENTA COLECT'!Área_de_impresión</vt:lpstr>
      <vt:lpstr>'EGRESOS CTA.  OPERT. 160'!Títulos_a_imprimir</vt:lpstr>
      <vt:lpstr>'EGRESOS CTA. AUXILIAR 3001'!Títulos_a_imprimir</vt:lpstr>
      <vt:lpstr>'EGRESOS CTA. FONDOCYT'!Títulos_a_imprimir</vt:lpstr>
      <vt:lpstr>'EGRESOS CTA. NOMINA'!Títulos_a_imprimir</vt:lpstr>
      <vt:lpstr>'INGRESOS CUENTA COLECT'!Títulos_a_imprimir</vt:lpstr>
    </vt:vector>
  </TitlesOfParts>
  <Company>Comision Nacional de Etica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Villar</dc:creator>
  <cp:lastModifiedBy>Provisional</cp:lastModifiedBy>
  <cp:lastPrinted>2024-05-10T14:11:22Z</cp:lastPrinted>
  <dcterms:created xsi:type="dcterms:W3CDTF">2006-07-11T17:39:34Z</dcterms:created>
  <dcterms:modified xsi:type="dcterms:W3CDTF">2024-05-17T16:10:14Z</dcterms:modified>
</cp:coreProperties>
</file>