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leisy.almanzar\Documents\CIERRE DE JULIO\"/>
    </mc:Choice>
  </mc:AlternateContent>
  <bookViews>
    <workbookView xWindow="0" yWindow="0" windowWidth="20490" windowHeight="7755" tabRatio="60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COLECT'!$B$1:$H$382</definedName>
    <definedName name="_xlnm.Print_Area" localSheetId="2">'EGRESOS CTA.  OPERT. 160'!$A$1:$I$100</definedName>
    <definedName name="_xlnm.Print_Area" localSheetId="1">'EGRESOS CTA. AUXILIAR 33001'!$B$1:$I$206</definedName>
    <definedName name="_xlnm.Print_Area" localSheetId="4">'EGRESOS CTA. FONDOCYT'!$A$1:$J$41</definedName>
    <definedName name="_xlnm.Print_Area" localSheetId="3">'EGRESOS CTA. NOMINA'!$A$1:$J$78</definedName>
    <definedName name="_xlnm.Print_Area" localSheetId="0">'INGRESOS CUENTA COLECT'!$A$1:$G$353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J12" i="6" l="1"/>
  <c r="I11" i="5"/>
  <c r="I12" i="4"/>
  <c r="J15" i="7"/>
  <c r="G13" i="1" l="1"/>
  <c r="F343" i="1" l="1"/>
  <c r="H25" i="7" l="1"/>
  <c r="I25" i="7"/>
  <c r="E343" i="1"/>
  <c r="G16" i="1" l="1"/>
  <c r="G343" i="1" l="1"/>
  <c r="H343" i="1" s="1"/>
  <c r="G17" i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H71" i="6"/>
  <c r="I249" i="1" l="1"/>
  <c r="H92" i="5"/>
  <c r="G92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92" i="5"/>
  <c r="J92" i="5" s="1"/>
  <c r="H199" i="4"/>
  <c r="I33" i="5" l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I76" i="5" s="1"/>
  <c r="I77" i="5" s="1"/>
  <c r="I78" i="5" s="1"/>
  <c r="I79" i="5" s="1"/>
  <c r="I80" i="5" s="1"/>
  <c r="I81" i="5" s="1"/>
  <c r="I82" i="5" s="1"/>
  <c r="I83" i="5" s="1"/>
  <c r="I84" i="5" s="1"/>
  <c r="I85" i="5" s="1"/>
  <c r="I86" i="5" s="1"/>
  <c r="I87" i="5" s="1"/>
  <c r="I88" i="5" s="1"/>
  <c r="I89" i="5" s="1"/>
  <c r="I90" i="5" s="1"/>
  <c r="I91" i="5" s="1"/>
  <c r="J25" i="7"/>
  <c r="K25" i="7" s="1"/>
  <c r="G199" i="4"/>
  <c r="I71" i="6" l="1"/>
  <c r="J17" i="7" l="1"/>
  <c r="J14" i="6"/>
  <c r="E16" i="1"/>
  <c r="J22" i="7" l="1"/>
  <c r="J23" i="7" s="1"/>
  <c r="J24" i="7" s="1"/>
  <c r="J71" i="6"/>
  <c r="K71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I14" i="4" l="1"/>
  <c r="I199" i="4" l="1"/>
  <c r="J199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</calcChain>
</file>

<file path=xl/sharedStrings.xml><?xml version="1.0" encoding="utf-8"?>
<sst xmlns="http://schemas.openxmlformats.org/spreadsheetml/2006/main" count="710" uniqueCount="213">
  <si>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</si>
  <si>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</si>
  <si>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</si>
  <si>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</si>
  <si>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</si>
  <si>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</si>
  <si>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</si>
  <si>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</si>
  <si>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</si>
  <si>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</si>
  <si>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</si>
  <si>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</si>
  <si>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</si>
  <si>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</si>
  <si>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</si>
  <si>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</si>
  <si>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</si>
  <si>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</si>
  <si>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</si>
  <si>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</si>
  <si>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</si>
  <si>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</si>
  <si>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</si>
  <si>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</si>
  <si>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</si>
  <si>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</si>
  <si>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</si>
  <si>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</si>
  <si>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</si>
  <si>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</si>
  <si>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</si>
  <si>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</si>
  <si>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Lcda. Julia Villar Pimentel </t>
  </si>
  <si>
    <t>Analista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</si>
  <si>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</si>
  <si>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</si>
  <si>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</si>
  <si>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</si>
  <si>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</si>
  <si>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</si>
  <si>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</si>
  <si>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</si>
  <si>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</si>
  <si>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</si>
  <si>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 xml:space="preserve"> ______________________</t>
  </si>
  <si>
    <t>NOTA DEBITO POR COBRO TARJETA CREDITO AMERICAN EXPRESS</t>
  </si>
  <si>
    <t>HUMANO SEGUROS, S.A.</t>
  </si>
  <si>
    <t>MAPFRE SALUD ARS, S.A.</t>
  </si>
  <si>
    <t>SEGURO NACIONAL DE SALUD (SENASA)</t>
  </si>
  <si>
    <t>DEPOSITO VIA TRANSF. ARS META SALUD</t>
  </si>
  <si>
    <t>SEGUROS SURA, S.A.</t>
  </si>
  <si>
    <t>DISS DOMINICANA, S.R.L.</t>
  </si>
  <si>
    <t>GRUPO FARMACEUTICO CAR-M,  S. R. L.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</si>
  <si>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</si>
  <si>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</si>
  <si>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</si>
  <si>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</si>
  <si>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</si>
  <si>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AYUNTAMIENTO DISTRITO NACIONAL (ADN)</t>
  </si>
  <si>
    <t>DEPOSITO VIA TRANSF. ARS FUTURO</t>
  </si>
  <si>
    <t>DEPOSITO VIA TRANSF. ARS RESERVAS</t>
  </si>
  <si>
    <t xml:space="preserve">                                                                     </t>
  </si>
  <si>
    <t>DEPOSITO VIA CHEQUE ARS APS</t>
  </si>
  <si>
    <t xml:space="preserve">DEPOSITO VIA CHEQUE ARS PRIMERA DE HUMANO </t>
  </si>
  <si>
    <t>DEPOSITO VIA CHEQUE ARS HUMANO SEGUROS</t>
  </si>
  <si>
    <t>DEPOSITO VIA CHEQUE ARS SIMAG</t>
  </si>
  <si>
    <t>DEPOSITO VIA CHEQUE ARS GMA</t>
  </si>
  <si>
    <t>SERVICIOS E INSTALACIONES TECNICAS,  S.R.L.</t>
  </si>
  <si>
    <t>SEAN DOMINICANA,  S.R.L.</t>
  </si>
  <si>
    <t>OFFITEK, S.R.L.</t>
  </si>
  <si>
    <t>Revisado Por:</t>
  </si>
  <si>
    <t xml:space="preserve">Lic. Jose Ml. Lopez Padilla </t>
  </si>
  <si>
    <t>Encargada Dpto. Finanzas</t>
  </si>
  <si>
    <t>NOMINA COMPENSACION MIILITAR JUNIO  2024, FONDO GENERAL</t>
  </si>
  <si>
    <t>Encargado Dpto.Contabilidad</t>
  </si>
  <si>
    <t>Del 01 Al 31 De Julio 2024</t>
  </si>
  <si>
    <t>NOTA DEBITO POR COBRO TARJETA CREDITO JUNIO 2024</t>
  </si>
  <si>
    <t>DEPOSITO VIA CHEQUE ARS YUNEN</t>
  </si>
  <si>
    <t>DEPOSITO CK.  SOLEO FOOD SERVICES SRL PAGO  RENTA CAFETERIA CORRESPONDIENTE AL MES DE   MAYO 2024</t>
  </si>
  <si>
    <t>Dp via transferencia por la Sra. Santa Geannis Medrano ,  ayuda paciente Sr. Guillermo Reyes Valdez o - Récord #2024/4908  para Saldo factura #241156-24 Biopsia de Pene  por el monto RD$1,500.00</t>
  </si>
  <si>
    <t>pago de alquiler de espacio máquinas expendedoras snacks y café  por RD$$40,000.00 de parte de VS Solution, SRL  mes  junio 2024</t>
  </si>
  <si>
    <t>Deposito Cheque  #002383  Asoc. Mujeres Solidarias (AMSI) Donacion a la Sra.Alba Iris Abreu Perez de Lora,  para saldo de factura por el monto de RD$ 30,600.00</t>
  </si>
  <si>
    <t>TRANSF. DESDE CUENTA 3000 A LA CTA. 160 OPERATIVA POR REPOSICION GASTOS MENORES.</t>
  </si>
  <si>
    <t>DEPOSITO VIA TRANSF. ARS SEMMA</t>
  </si>
  <si>
    <t xml:space="preserve">Dp via transferencia Centro de Imágenes Medicas Especializadas Nuclear (CIMEN)   para Saldo facturas #UFIN04-C6-000206210-24 por la compra de 
12 unds. De fluor a us$640
 $7,680.00 *59.20 =454,656
#UFIN04-C6-000217425-24 por la compra de 
41 unds. De fluor a us$640
 $26,240 *59.20 =1,553,408.00
Total en US$ 33,920.00
Total RD$ 2,008,064.00
 </t>
  </si>
  <si>
    <t>Dp via transferencia  paciente   Joely Peguero para Saldo factura #245475-24 consulta de prevención  por el monto RD$750.00</t>
  </si>
  <si>
    <t>Deposito Cheque  #002390  Asoc. Mujeres Solidarias (AMSI) Donacion a la Sra. Dominga Antonia Presinal Castillo,  para proceso medico por el monto de RD$ 9,352.00</t>
  </si>
  <si>
    <t>Deposito Via cheque  # 032462 Liga Dominicana Contra El Cancer, Pago de factura 10187 por el monto de  RD$1,815.04 Y 5130A monto RD$335,668.96    haciendo un total de RD$337,484.00</t>
  </si>
  <si>
    <t>Deposito Via cheque  # 013551 Clinicorp Imágenes Dominicanas SRL, Pago de factura #UFIN04-C6-000205599-24 por el monto de (US$2,800.00 a una tasa de 59.20 equivalentes a  RD$165,760.00)  Y #UFIN04-C6-000205585-24 US$600.00 a una tasa de 59.20 equivalentes RD$35,520.00) 
total de US$3,400  
total de RD$201,280.00</t>
  </si>
  <si>
    <t>Dp via transferencia  paciente   Josefina del Carmen Henrique salas de Estevez record #2024/7418  para Saldo factura #248003-24 hinmunohistoquimicas de tejidos solidos  por el monto RD$2,015.00</t>
  </si>
  <si>
    <t>DEPOSITO CK.  SOLEO FOOD SERVICES SRL PAGO  RENTA CAFETERIA CORRESPONDIENTE AL MES DE   JUNIO  2024</t>
  </si>
  <si>
    <t>Dp via transferencia  paciente   Willy Metayer  record # 2024/5552  Abono a Radioterapias (40 sesiones) presupuesto por RD$800,000.00. A la fecha emitida una sola factura por 5 sesiones #69756-24 por RD$100,000.00, Restan RD$80,000.00 a favor como abono para la siguiente factura. Subsidio de T.S.: Pendiente valorar con Dirección General.  para un total de  RD$180,000.00</t>
  </si>
  <si>
    <t>Dp via transferencia  paciente   Erika Cheiri Subervi Valdez record #2024/7993  para Saldo factura #249667-24 Biosia sonodorigida de mama por el monto RD$6,000.00</t>
  </si>
  <si>
    <t>DEPOSITO VIA TRANSF., RED ONCOLOGICA DOMINICANA INTEGRAL ,(RODI) CICLOTRÓN  (TIERGAU)</t>
  </si>
  <si>
    <t>Dp via transferencia  paciente   MAXIMO MORILLO record #2024/8580  para Saldo factura #000252245-24  compra de medicamento por el monto RD$13,440.00</t>
  </si>
  <si>
    <t>DEPOSITO VIA TRANSF. ARS UASD</t>
  </si>
  <si>
    <t>Dp via transferencia  paciente  ROBERTO TEJEDA TEJEDA  para Saldo factura #000253207-24   por el monto RD$1,600.00</t>
  </si>
  <si>
    <t>Dp via transferencia  paciente  ROBERTO TEJEDA TEJEDA  para Saldo factura #000253540-24   por el monto RD$3,000.00</t>
  </si>
  <si>
    <t>Dp via transferencia  paciente  ROBERTO TEJEDA TEJEDA  para Saldo factura #000253540-24   por el monto RD$1,800.00</t>
  </si>
  <si>
    <t>DEPOSITO VIA TRANSF. ARS YUNEN</t>
  </si>
  <si>
    <t>Dp via transferencia  paciente   Willy Metayer  record # 2024/5552  Abono a Radioterapias (40 sesiones) presupuesto por RD$800,000.00. A la fecha emitida una sola factura por 5 sesiones #69756-24 por RD$100,000.00, Restan RD$80,000.00 a favor como abono para la siguiente factura. Subsidio de T.S.: Pendiente valorar con Dirección General.  para un total de  RD$120,000.00</t>
  </si>
  <si>
    <t>AIR LIQUIDE DOMINICANA, SAS.</t>
  </si>
  <si>
    <t>NOMINA HORAS EXTRAS MARZO 2024. FP</t>
  </si>
  <si>
    <t>NOMINA HORAS EXTRAS ABRIL 2024. FP</t>
  </si>
  <si>
    <t>NOMINAVACAIONES NO DISFRUTADAS EX COLABORADORES JUNIO 2024. FP</t>
  </si>
  <si>
    <t>NOMINA INDEMNIZACION EX COLABORADORES JUNIO 2024. FP</t>
  </si>
  <si>
    <t>CAPACITACION ESPECIALIZADA CAES, S.R.L.</t>
  </si>
  <si>
    <t>ESCUELA DOMINICANA DE COMUNICACIÓN ORAL EDOCO, S.R.L.</t>
  </si>
  <si>
    <t>INSTITUTO TECNOLOGICO DE SANTO DOMINGO, INTEC</t>
  </si>
  <si>
    <t>LEVIGARB, S.R.L.</t>
  </si>
  <si>
    <t>NOMINA REINTEGRO VACACIONES NO DISFRUTADAS EX COLABORADORES  JULIO  2024 FP</t>
  </si>
  <si>
    <t>NOMINA PERSONAL CARÁCTER EVENTUAL  EXTRANJEROS JULIO  2024 FP</t>
  </si>
  <si>
    <t>NOMINA   PERSONAL CARÁCTER TEMPORAL  JULIO  2024 FP</t>
  </si>
  <si>
    <t>NOMINA PERSONAL CARÁCTER SUPLENCIA  JULIO 2024 FP</t>
  </si>
  <si>
    <t>NOMINA PERSONAL CARÁCTER EVENTUAL   JULIO  2024 FP</t>
  </si>
  <si>
    <t>ALTICE DOMINICANA, S.A.</t>
  </si>
  <si>
    <t>ALIANZA INNOVADORA DE SERVICIOS AMBIENTALES,  S. R. L.</t>
  </si>
  <si>
    <t>COMPAÑÍA DOMINICANA DE TELEFONOS</t>
  </si>
  <si>
    <t>KYODOM DOCUMENT SOLUTIONS</t>
  </si>
  <si>
    <t>BIO-NUCLEAR, S. A.</t>
  </si>
  <si>
    <t>COMERCIALIZADORA JOMECA, S.R.L.</t>
  </si>
  <si>
    <t>CORAMCA. S.R.L.</t>
  </si>
  <si>
    <t>A&amp;C SEGURIDAD INDUSTRIAL, SRL</t>
  </si>
  <si>
    <t>FARMACIA SALIM,SRL</t>
  </si>
  <si>
    <t>ADEVENTS, SRL</t>
  </si>
  <si>
    <t>2196</t>
  </si>
  <si>
    <t>2204</t>
  </si>
  <si>
    <t>2222</t>
  </si>
  <si>
    <t>2231</t>
  </si>
  <si>
    <t>2255</t>
  </si>
  <si>
    <t>0050-2024</t>
  </si>
  <si>
    <t>0051-2024</t>
  </si>
  <si>
    <t>0052-2024</t>
  </si>
  <si>
    <t>2307</t>
  </si>
  <si>
    <t>0053-2024</t>
  </si>
  <si>
    <t>0054-2024</t>
  </si>
  <si>
    <t>0055-2024</t>
  </si>
  <si>
    <t>REINTEGRO CK. 2051,  BENEFICIARIO ROSALINA ALTAGRACIA JIMENEZ BREA ( CHEQUE NULO POR VENCIMIENTO)</t>
  </si>
  <si>
    <t>REINTEGRO CK. 2051,  BENEFICIARIO RAFAEL ANTONIO ROSARIO CASTILLO ( CHEQUE NULO POR VENCIMIENTO)</t>
  </si>
  <si>
    <t>REINTEGRO CK. 2051,  BENEFICIARIO HENFIL HERNANDEZ CASTILLO ( CHEQUE NULO POR VENCIMIENTO)</t>
  </si>
  <si>
    <t>REINTEGRO CK. 2051,  BENEFICIARIO MARIA ESTELA RIJO ESCROGEN ( CHEQUE NULO POR VENCIMIENTO)</t>
  </si>
  <si>
    <t>REINTEGRO CK. 2051,  BENEFICIARIO MILEDYS RAMIREZ ( CHEQUE NULO POR VENCIMIENTO)</t>
  </si>
  <si>
    <t>REINTEGRO CK. 2051,  BENEFICIARIO MARTHA VALERIO LIRIANO ( CHEQUE NULO POR VENCIMIENTO)</t>
  </si>
  <si>
    <t>MARTOS ALGENYS DEL JESUS HERRERA</t>
  </si>
  <si>
    <t>JONATHAN PATRICIO BALDERA</t>
  </si>
  <si>
    <t>JULISSA ELIZABETH ALONZO ARIAS DE GOUWY</t>
  </si>
  <si>
    <t>MILDRED VIRGINIA CASTILLO RIERA</t>
  </si>
  <si>
    <t>IBA LIFESCIENCES GMBH</t>
  </si>
  <si>
    <t>DIRECCION GENERAL DE IMPUESTOS INTERNOS</t>
  </si>
  <si>
    <t>DHL DOMINICANA, S. A.</t>
  </si>
  <si>
    <t>ALEXANDRA ALTAGRACIA DE JESUS TAVAREZ</t>
  </si>
  <si>
    <t>DANIEL EUCLIDES CASTRO MELENCIANO</t>
  </si>
  <si>
    <t>MARILANDA CORDERO ABREU</t>
  </si>
  <si>
    <t>JOSIRY REYES MOTA</t>
  </si>
  <si>
    <t>DOLORES OGANDO BAUTISTA</t>
  </si>
  <si>
    <t>MELIDA RAMIREZ</t>
  </si>
  <si>
    <t>YAEL PATRICIA RAMIREZ TAVAREZ</t>
  </si>
  <si>
    <t>KARINA ALEXANDRA REYES DE LEON</t>
  </si>
  <si>
    <t>LUCRECIA GONZALEZ</t>
  </si>
  <si>
    <t>JULIO ANTONIO VALERA</t>
  </si>
  <si>
    <t>CHARLOT CONSUELO QUIROZ</t>
  </si>
  <si>
    <t>FELIX DE JESUS GROSS NUÑEZ</t>
  </si>
  <si>
    <t>FELICIA AQUINO DE MANZUETA</t>
  </si>
  <si>
    <t xml:space="preserve">EVELYN ALVAREZ DE LA ROSA </t>
  </si>
  <si>
    <t>MARLENY MARTIRIS SANO</t>
  </si>
  <si>
    <t>ADELAIDA OBISPO DE ROBLE</t>
  </si>
  <si>
    <t>ANA MARIA JAIME DE MARTE</t>
  </si>
  <si>
    <t>GISELA ALTAGRACIA MERA FRIAS</t>
  </si>
  <si>
    <t xml:space="preserve">CRUCITO CHAVEZ </t>
  </si>
  <si>
    <t>EFRAIN ANTONIO LARA PIMENTEL</t>
  </si>
  <si>
    <t>NULO</t>
  </si>
  <si>
    <t xml:space="preserve">LUCRECIA ACEVEDO MOREL DE SANCHEZ </t>
  </si>
  <si>
    <t>MARIA LUISA AMPARO CONSORO</t>
  </si>
  <si>
    <t>RAFAELA SANCHEZ DE LOS SANTOS</t>
  </si>
  <si>
    <t>DOMINGA TAVERAS SEGURA</t>
  </si>
  <si>
    <t>GREGORY ERNESTO ROMERO CONTRERAS</t>
  </si>
  <si>
    <t>LUIS RAMON BORGES ARISTY</t>
  </si>
  <si>
    <t>ANDREA DE LOS SANTOS C. DE HERRERA</t>
  </si>
  <si>
    <t xml:space="preserve">  COMISION POR PAGO AL INSTANTE DIRECCION GENERAL DE IMPUESTOS INTERNOS  0054-2024
 </t>
  </si>
  <si>
    <t>IHARA CRISTI LOW FERNANDEZ BAUTISTA</t>
  </si>
  <si>
    <t>AJUSTE POR DIFERENCIA CAMBIARIAMP IBA LIFESCIENCES GMBH  0053-2024</t>
  </si>
  <si>
    <t xml:space="preserve">  COMISION POR PAGO AL INSTANTE IBA LIFESCIENCES GMBH  0053-2024
 </t>
  </si>
  <si>
    <t>ASIGNACION PRESUPUESTARIA PARA PAGO MEDICAMENTOS</t>
  </si>
  <si>
    <t>3044-1</t>
  </si>
  <si>
    <t>GERENFAR, S.R.L.</t>
  </si>
  <si>
    <t>3046-1</t>
  </si>
  <si>
    <t>FARACH, S. A.</t>
  </si>
  <si>
    <t>3049-1</t>
  </si>
  <si>
    <t>3051-1</t>
  </si>
  <si>
    <t>RONAJUS FARMACEUTICA, S.R.L.</t>
  </si>
  <si>
    <t>3053-1</t>
  </si>
  <si>
    <t>3057-1</t>
  </si>
  <si>
    <t>3059-1</t>
  </si>
  <si>
    <t>OSIRIS &amp; CO., S.A.</t>
  </si>
  <si>
    <t>3061-1</t>
  </si>
  <si>
    <t>3063-1</t>
  </si>
  <si>
    <t>3067-1</t>
  </si>
  <si>
    <t>PROMESE CAL</t>
  </si>
  <si>
    <t>DEVOLUCION FONDOS POR SUBSIDIOS DE ENFERMEDAD COMUN CORRESPONDIENTE AL MES DE JUNIO 2024</t>
  </si>
  <si>
    <t>3010-1</t>
  </si>
  <si>
    <t>3012-1</t>
  </si>
  <si>
    <t>NOMINA COMPENSACION ESPECIAL JULIO  2024 FONDO GENERAL</t>
  </si>
  <si>
    <t>3015-1</t>
  </si>
  <si>
    <t>NOMINA  PERSONAL CARÁCTER TEMPORAL (CICLOTRON)  JULIO  2024 FONDO GENERAL</t>
  </si>
  <si>
    <t>3021-1</t>
  </si>
  <si>
    <t>NOMINA  PERSONAL CARÁCTER TEMPORAL JULIO  2024 FONDO GENERAL</t>
  </si>
  <si>
    <t>3019-1</t>
  </si>
  <si>
    <t>NOMINA  PERSONAL CARÁCTER FIJO   JULIO   2024 FONDO GENERAL</t>
  </si>
  <si>
    <t>DEPOSITO VIA TRANSF. MINISTERIO DE SALUD PUBLICA</t>
  </si>
  <si>
    <t>DEPOSITO VIA TRANSF. PRESIDENCIA DE LA REPUBLICA DOMINICANA</t>
  </si>
  <si>
    <t xml:space="preserve">DEVOLUCION FONDOS POR SUBSIDIOS DE MATERNIDAD CORRESPONDIENTE AL MES DE MAYO 2024  
</t>
  </si>
  <si>
    <t xml:space="preserve">DEVOLUCION FONDOS POR SUBSIDIOS ENFERMEDAD COMUN CORRESPONDIENTE AL MES DE MAYO 2024  
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</si>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</sst>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sz val="11"/>
      <name val="Arial"/>
      <family val="2"/>
    </font>
    <font>
      <b/>
      <sz val="10.5"/>
      <color theme="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8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12" fillId="0" borderId="9" xfId="0" applyNumberFormat="1" applyFont="1" applyFill="1" applyBorder="1" applyAlignment="1">
      <alignment horizontal="left" vertical="center" wrapText="1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3" fontId="26" fillId="3" borderId="0" xfId="1" applyFont="1" applyFill="1" applyAlignment="1">
      <alignment vertical="center"/>
    </xf>
    <xf numFmtId="0" fontId="21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2" fillId="0" borderId="4" xfId="0" applyFont="1" applyFill="1" applyBorder="1" applyAlignment="1">
      <alignment vertical="top" wrapText="1"/>
    </xf>
    <xf numFmtId="0" fontId="13" fillId="0" borderId="38" xfId="0" applyFont="1" applyFill="1" applyBorder="1" applyAlignment="1">
      <alignment horizontal="center" vertical="center"/>
    </xf>
    <xf numFmtId="43" fontId="20" fillId="0" borderId="13" xfId="1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165" fontId="13" fillId="8" borderId="1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1524000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261</xdr:row>
      <xdr:rowOff>28575</xdr:rowOff>
    </xdr:from>
    <xdr:to>
      <xdr:col>7</xdr:col>
      <xdr:colOff>704850</xdr:colOff>
      <xdr:row>271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858837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788193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128</xdr:row>
      <xdr:rowOff>47625</xdr:rowOff>
    </xdr:from>
    <xdr:to>
      <xdr:col>8</xdr:col>
      <xdr:colOff>1024299</xdr:colOff>
      <xdr:row>139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129</xdr:row>
      <xdr:rowOff>38100</xdr:rowOff>
    </xdr:from>
    <xdr:to>
      <xdr:col>8</xdr:col>
      <xdr:colOff>1138599</xdr:colOff>
      <xdr:row>140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130</xdr:row>
      <xdr:rowOff>38100</xdr:rowOff>
    </xdr:from>
    <xdr:to>
      <xdr:col>8</xdr:col>
      <xdr:colOff>1138599</xdr:colOff>
      <xdr:row>141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131</xdr:row>
      <xdr:rowOff>28575</xdr:rowOff>
    </xdr:from>
    <xdr:to>
      <xdr:col>8</xdr:col>
      <xdr:colOff>1138599</xdr:colOff>
      <xdr:row>142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1087610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862293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9</xdr:col>
      <xdr:colOff>1079126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%20Billar/Desktop/JULIO%202024/LIBRO%20BANCO%2031%20DIC%2023%20-24%20nuev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7719">
          <cell r="G7719">
            <v>12448068.109699832</v>
          </cell>
        </row>
        <row r="8067">
          <cell r="G8067">
            <v>25989303.784699835</v>
          </cell>
        </row>
      </sheetData>
      <sheetData sheetId="1"/>
      <sheetData sheetId="2">
        <row r="4831">
          <cell r="J4831">
            <v>-8520689.147199953</v>
          </cell>
        </row>
        <row r="4939">
          <cell r="J4939">
            <v>-24650447.332199953</v>
          </cell>
        </row>
      </sheetData>
      <sheetData sheetId="3">
        <row r="1125">
          <cell r="J1125">
            <v>339540.29140001</v>
          </cell>
        </row>
        <row r="1186">
          <cell r="J1186">
            <v>512111.68140000955</v>
          </cell>
        </row>
      </sheetData>
      <sheetData sheetId="4"/>
      <sheetData sheetId="5">
        <row r="1122">
          <cell r="G1122">
            <v>409155.31399997312</v>
          </cell>
        </row>
        <row r="1167">
          <cell r="G1167">
            <v>1798608.703999972</v>
          </cell>
        </row>
      </sheetData>
      <sheetData sheetId="6">
        <row r="82">
          <cell r="J82">
            <v>1823060.3199999998</v>
          </cell>
        </row>
        <row r="83">
          <cell r="J83">
            <v>1822885.3199999998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2"/>
  <sheetViews>
    <sheetView tabSelected="1" view="pageBreakPreview" topLeftCell="E306" zoomScale="80" zoomScaleNormal="80" zoomScaleSheetLayoutView="80" workbookViewId="0">
      <selection activeCell="I306" sqref="I306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69.85546875" style="1" customWidth="1"/>
    <col min="5" max="5" width="33.42578125" style="1" customWidth="1"/>
    <col min="6" max="6" width="21.7109375" style="200" customWidth="1"/>
    <col min="7" max="7" width="35.28515625" style="1" customWidth="1"/>
    <col min="8" max="8" width="19.28515625" style="11" bestFit="1" customWidth="1"/>
    <col min="9" max="9" width="21.8554687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8"/>
    </row>
    <row r="2" spans="1:14" s="11" customFormat="1" x14ac:dyDescent="0.2">
      <c r="F2" s="188"/>
    </row>
    <row r="3" spans="1:14" s="14" customFormat="1" ht="12" customHeight="1" x14ac:dyDescent="0.2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8.75" x14ac:dyDescent="0.2">
      <c r="A5" s="218"/>
      <c r="B5" s="218"/>
      <c r="C5" s="218"/>
      <c r="D5" s="218"/>
      <c r="E5" s="218"/>
      <c r="F5" s="218"/>
      <c r="G5" s="218"/>
    </row>
    <row r="6" spans="1:14" s="15" customFormat="1" ht="18.75" x14ac:dyDescent="0.3">
      <c r="A6" s="218" t="s">
        <v>10</v>
      </c>
      <c r="B6" s="218"/>
      <c r="C6" s="218"/>
      <c r="D6" s="218"/>
      <c r="E6" s="218"/>
      <c r="F6" s="218"/>
      <c r="G6" s="218"/>
      <c r="H6" s="16"/>
      <c r="I6" s="16"/>
    </row>
    <row r="7" spans="1:14" s="14" customFormat="1" ht="18.75" x14ac:dyDescent="0.2">
      <c r="A7" s="218" t="s">
        <v>15</v>
      </c>
      <c r="B7" s="218"/>
      <c r="C7" s="218"/>
      <c r="D7" s="218"/>
      <c r="E7" s="218"/>
      <c r="F7" s="218"/>
      <c r="G7" s="218"/>
    </row>
    <row r="8" spans="1:14" s="17" customFormat="1" ht="21" customHeight="1" x14ac:dyDescent="0.2">
      <c r="A8" s="224" t="s">
        <v>3</v>
      </c>
      <c r="B8" s="224"/>
      <c r="C8" s="224"/>
      <c r="D8" s="224"/>
      <c r="E8" s="224"/>
      <c r="F8" s="224"/>
      <c r="G8" s="224"/>
    </row>
    <row r="9" spans="1:14" s="14" customFormat="1" ht="18.75" x14ac:dyDescent="0.2">
      <c r="A9" s="225" t="s">
        <v>75</v>
      </c>
      <c r="B9" s="225"/>
      <c r="C9" s="225"/>
      <c r="D9" s="225"/>
      <c r="E9" s="225"/>
      <c r="F9" s="225"/>
      <c r="G9" s="225"/>
    </row>
    <row r="10" spans="1:14" s="14" customFormat="1" ht="18.75" x14ac:dyDescent="0.2">
      <c r="A10" s="15"/>
      <c r="B10" s="31"/>
      <c r="C10" s="31"/>
      <c r="D10" s="31"/>
      <c r="E10" s="31"/>
      <c r="F10" s="191"/>
      <c r="G10" s="15"/>
    </row>
    <row r="11" spans="1:14" s="11" customFormat="1" ht="19.5" customHeight="1" thickBot="1" x14ac:dyDescent="0.25">
      <c r="F11" s="188"/>
      <c r="N11" s="30"/>
    </row>
    <row r="12" spans="1:14" s="3" customFormat="1" ht="27.75" customHeight="1" thickTop="1" thickBot="1" x14ac:dyDescent="0.25">
      <c r="A12" s="221"/>
      <c r="B12" s="220" t="s">
        <v>14</v>
      </c>
      <c r="C12" s="220"/>
      <c r="D12" s="220"/>
      <c r="E12" s="220"/>
      <c r="F12" s="220"/>
      <c r="G12" s="220"/>
      <c r="H12" s="7"/>
      <c r="I12" s="7"/>
      <c r="J12" s="7"/>
      <c r="K12" s="7"/>
    </row>
    <row r="13" spans="1:14" s="3" customFormat="1" ht="27.75" customHeight="1" thickTop="1" thickBot="1" x14ac:dyDescent="0.25">
      <c r="A13" s="221"/>
      <c r="B13" s="219" t="s">
        <v>15</v>
      </c>
      <c r="C13" s="219"/>
      <c r="D13" s="219"/>
      <c r="E13" s="219"/>
      <c r="F13" s="219"/>
      <c r="G13" s="76">
        <f>+'[1]CTA. RECOLECTORA (010) y 3000'!$G$7719</f>
        <v>12448068.109699832</v>
      </c>
      <c r="H13" s="7"/>
      <c r="I13" s="7"/>
      <c r="J13" s="7"/>
      <c r="K13" s="7"/>
    </row>
    <row r="14" spans="1:14" s="3" customFormat="1" ht="26.25" customHeight="1" thickTop="1" thickBot="1" x14ac:dyDescent="0.25">
      <c r="A14" s="221"/>
      <c r="B14" s="223"/>
      <c r="C14" s="223"/>
      <c r="D14" s="223"/>
      <c r="E14" s="223"/>
      <c r="F14" s="223"/>
      <c r="G14" s="76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22"/>
      <c r="B15" s="62" t="s">
        <v>4</v>
      </c>
      <c r="C15" s="62" t="s">
        <v>5</v>
      </c>
      <c r="D15" s="62" t="s">
        <v>6</v>
      </c>
      <c r="E15" s="62" t="s">
        <v>0</v>
      </c>
      <c r="F15" s="76" t="s">
        <v>1</v>
      </c>
      <c r="G15" s="62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2"/>
      <c r="B16" s="154"/>
      <c r="C16" s="155"/>
      <c r="D16" s="154">
        <v>45473</v>
      </c>
      <c r="E16" s="156">
        <f>'[2]CTA. RECOLECTORA (010)'!E6</f>
        <v>0</v>
      </c>
      <c r="F16" s="157">
        <v>0</v>
      </c>
      <c r="G16" s="158">
        <f>+G13</f>
        <v>12448068.109699832</v>
      </c>
      <c r="H16" s="81"/>
    </row>
    <row r="17" spans="1:7" s="10" customFormat="1" ht="27" customHeight="1" thickTop="1" thickBot="1" x14ac:dyDescent="0.25">
      <c r="A17" s="43"/>
      <c r="B17" s="118">
        <v>45474</v>
      </c>
      <c r="C17" s="119"/>
      <c r="D17" s="120" t="s">
        <v>76</v>
      </c>
      <c r="E17" s="121"/>
      <c r="F17" s="192">
        <v>2586.5</v>
      </c>
      <c r="G17" s="122">
        <f>G16+E17-F17</f>
        <v>12445481.609699832</v>
      </c>
    </row>
    <row r="18" spans="1:7" s="10" customFormat="1" ht="18" thickTop="1" thickBot="1" x14ac:dyDescent="0.25">
      <c r="A18" s="24"/>
      <c r="B18" s="123">
        <v>45474</v>
      </c>
      <c r="C18" s="124"/>
      <c r="D18" s="120" t="s">
        <v>37</v>
      </c>
      <c r="E18" s="121">
        <v>49435</v>
      </c>
      <c r="F18" s="193"/>
      <c r="G18" s="122">
        <f t="shared" ref="G18:G81" si="0">G17+E18-F18</f>
        <v>12494916.609699832</v>
      </c>
    </row>
    <row r="19" spans="1:7" s="7" customFormat="1" ht="18" thickTop="1" thickBot="1" x14ac:dyDescent="0.25">
      <c r="A19" s="24"/>
      <c r="B19" s="123">
        <v>45474</v>
      </c>
      <c r="C19" s="124"/>
      <c r="D19" s="120" t="s">
        <v>37</v>
      </c>
      <c r="E19" s="121">
        <v>3220</v>
      </c>
      <c r="F19" s="193"/>
      <c r="G19" s="122">
        <f t="shared" si="0"/>
        <v>12498136.609699832</v>
      </c>
    </row>
    <row r="20" spans="1:7" s="7" customFormat="1" ht="18" thickTop="1" thickBot="1" x14ac:dyDescent="0.25">
      <c r="A20" s="24"/>
      <c r="B20" s="123">
        <v>45474</v>
      </c>
      <c r="C20" s="124"/>
      <c r="D20" s="120" t="s">
        <v>37</v>
      </c>
      <c r="E20" s="121">
        <v>34090</v>
      </c>
      <c r="F20" s="193"/>
      <c r="G20" s="122">
        <f t="shared" si="0"/>
        <v>12532226.609699832</v>
      </c>
    </row>
    <row r="21" spans="1:7" s="7" customFormat="1" ht="18" thickTop="1" thickBot="1" x14ac:dyDescent="0.25">
      <c r="A21" s="24"/>
      <c r="B21" s="123">
        <v>45474</v>
      </c>
      <c r="C21" s="124"/>
      <c r="D21" s="120" t="s">
        <v>37</v>
      </c>
      <c r="E21" s="121">
        <v>4700</v>
      </c>
      <c r="F21" s="193"/>
      <c r="G21" s="122">
        <f t="shared" si="0"/>
        <v>12536926.609699832</v>
      </c>
    </row>
    <row r="22" spans="1:7" s="7" customFormat="1" ht="18" thickTop="1" thickBot="1" x14ac:dyDescent="0.25">
      <c r="A22" s="24"/>
      <c r="B22" s="123">
        <v>45474</v>
      </c>
      <c r="C22" s="124"/>
      <c r="D22" s="120" t="s">
        <v>37</v>
      </c>
      <c r="E22" s="121">
        <v>15550</v>
      </c>
      <c r="F22" s="193"/>
      <c r="G22" s="122">
        <f t="shared" si="0"/>
        <v>12552476.609699832</v>
      </c>
    </row>
    <row r="23" spans="1:7" s="7" customFormat="1" ht="18" thickTop="1" thickBot="1" x14ac:dyDescent="0.25">
      <c r="A23" s="24"/>
      <c r="B23" s="123">
        <v>45474</v>
      </c>
      <c r="C23" s="124"/>
      <c r="D23" s="120" t="s">
        <v>37</v>
      </c>
      <c r="E23" s="121">
        <v>5500</v>
      </c>
      <c r="F23" s="193"/>
      <c r="G23" s="122">
        <f t="shared" si="0"/>
        <v>12557976.609699832</v>
      </c>
    </row>
    <row r="24" spans="1:7" s="7" customFormat="1" ht="18" thickTop="1" thickBot="1" x14ac:dyDescent="0.25">
      <c r="A24" s="24"/>
      <c r="B24" s="123">
        <v>45474</v>
      </c>
      <c r="C24" s="124"/>
      <c r="D24" s="120" t="s">
        <v>37</v>
      </c>
      <c r="E24" s="121">
        <v>45585</v>
      </c>
      <c r="F24" s="193"/>
      <c r="G24" s="122">
        <f t="shared" si="0"/>
        <v>12603561.609699832</v>
      </c>
    </row>
    <row r="25" spans="1:7" s="7" customFormat="1" ht="18" customHeight="1" thickTop="1" thickBot="1" x14ac:dyDescent="0.25">
      <c r="A25" s="24"/>
      <c r="B25" s="123">
        <v>45474</v>
      </c>
      <c r="C25" s="124"/>
      <c r="D25" s="120" t="s">
        <v>37</v>
      </c>
      <c r="E25" s="121">
        <v>835</v>
      </c>
      <c r="F25" s="193"/>
      <c r="G25" s="122">
        <f t="shared" si="0"/>
        <v>12604396.609699832</v>
      </c>
    </row>
    <row r="26" spans="1:7" s="7" customFormat="1" ht="18" thickTop="1" thickBot="1" x14ac:dyDescent="0.25">
      <c r="A26" s="24"/>
      <c r="B26" s="123">
        <v>45474</v>
      </c>
      <c r="C26" s="124"/>
      <c r="D26" s="120" t="s">
        <v>29</v>
      </c>
      <c r="E26" s="121">
        <v>95012.81</v>
      </c>
      <c r="F26" s="193">
        <v>2438.81</v>
      </c>
      <c r="G26" s="122">
        <f t="shared" si="0"/>
        <v>12696970.609699832</v>
      </c>
    </row>
    <row r="27" spans="1:7" s="7" customFormat="1" ht="17.25" customHeight="1" thickTop="1" thickBot="1" x14ac:dyDescent="0.25">
      <c r="A27" s="24"/>
      <c r="B27" s="123">
        <v>45474</v>
      </c>
      <c r="C27" s="124"/>
      <c r="D27" s="120" t="s">
        <v>77</v>
      </c>
      <c r="E27" s="121">
        <v>319583.32</v>
      </c>
      <c r="F27" s="193"/>
      <c r="G27" s="122">
        <f t="shared" si="0"/>
        <v>13016553.929699833</v>
      </c>
    </row>
    <row r="28" spans="1:7" s="7" customFormat="1" ht="24.75" customHeight="1" thickTop="1" thickBot="1" x14ac:dyDescent="0.25">
      <c r="A28" s="24"/>
      <c r="B28" s="123">
        <v>45474</v>
      </c>
      <c r="C28" s="124"/>
      <c r="D28" s="120" t="s">
        <v>77</v>
      </c>
      <c r="E28" s="121">
        <v>500</v>
      </c>
      <c r="F28" s="193"/>
      <c r="G28" s="122">
        <f t="shared" si="0"/>
        <v>13017053.929699833</v>
      </c>
    </row>
    <row r="29" spans="1:7" s="7" customFormat="1" ht="46.5" thickTop="1" thickBot="1" x14ac:dyDescent="0.25">
      <c r="A29" s="24"/>
      <c r="B29" s="123">
        <v>45474</v>
      </c>
      <c r="C29" s="124"/>
      <c r="D29" s="120" t="s">
        <v>78</v>
      </c>
      <c r="E29" s="121">
        <v>75000</v>
      </c>
      <c r="F29" s="193"/>
      <c r="G29" s="122">
        <f t="shared" si="0"/>
        <v>13092053.929699833</v>
      </c>
    </row>
    <row r="30" spans="1:7" s="7" customFormat="1" ht="18" thickTop="1" thickBot="1" x14ac:dyDescent="0.25">
      <c r="A30" s="24"/>
      <c r="B30" s="123">
        <v>45474</v>
      </c>
      <c r="C30" s="124"/>
      <c r="D30" s="120" t="s">
        <v>22</v>
      </c>
      <c r="E30" s="121">
        <v>50000</v>
      </c>
      <c r="F30" s="193"/>
      <c r="G30" s="122">
        <f t="shared" si="0"/>
        <v>13142053.929699833</v>
      </c>
    </row>
    <row r="31" spans="1:7" s="7" customFormat="1" ht="18" thickTop="1" thickBot="1" x14ac:dyDescent="0.25">
      <c r="A31" s="24"/>
      <c r="B31" s="123">
        <v>45474</v>
      </c>
      <c r="C31" s="124"/>
      <c r="D31" s="120" t="s">
        <v>22</v>
      </c>
      <c r="E31" s="121">
        <v>1475138.01</v>
      </c>
      <c r="F31" s="193"/>
      <c r="G31" s="122">
        <f t="shared" si="0"/>
        <v>14617191.939699832</v>
      </c>
    </row>
    <row r="32" spans="1:7" s="7" customFormat="1" ht="14.25" customHeight="1" thickTop="1" thickBot="1" x14ac:dyDescent="0.25">
      <c r="A32" s="24"/>
      <c r="B32" s="123">
        <v>45474</v>
      </c>
      <c r="C32" s="124"/>
      <c r="D32" s="120" t="s">
        <v>22</v>
      </c>
      <c r="E32" s="121">
        <v>647324.51</v>
      </c>
      <c r="F32" s="193"/>
      <c r="G32" s="122">
        <f t="shared" si="0"/>
        <v>15264516.449699832</v>
      </c>
    </row>
    <row r="33" spans="1:9" s="7" customFormat="1" ht="18" thickTop="1" thickBot="1" x14ac:dyDescent="0.25">
      <c r="A33" s="24"/>
      <c r="B33" s="123">
        <v>45474</v>
      </c>
      <c r="C33" s="124"/>
      <c r="D33" s="120" t="s">
        <v>22</v>
      </c>
      <c r="E33" s="121">
        <v>988755.66</v>
      </c>
      <c r="F33" s="193"/>
      <c r="G33" s="122">
        <f t="shared" si="0"/>
        <v>16253272.109699832</v>
      </c>
    </row>
    <row r="34" spans="1:9" s="7" customFormat="1" ht="18" thickTop="1" thickBot="1" x14ac:dyDescent="0.25">
      <c r="A34" s="24"/>
      <c r="B34" s="123">
        <v>45474</v>
      </c>
      <c r="C34" s="124"/>
      <c r="D34" s="120" t="s">
        <v>22</v>
      </c>
      <c r="E34" s="121">
        <v>126211.7</v>
      </c>
      <c r="F34" s="193"/>
      <c r="G34" s="122">
        <f t="shared" si="0"/>
        <v>16379483.809699832</v>
      </c>
    </row>
    <row r="35" spans="1:9" s="7" customFormat="1" ht="25.5" customHeight="1" thickTop="1" thickBot="1" x14ac:dyDescent="0.25">
      <c r="A35" s="24"/>
      <c r="B35" s="123">
        <v>45474</v>
      </c>
      <c r="C35" s="124"/>
      <c r="D35" s="120" t="s">
        <v>22</v>
      </c>
      <c r="E35" s="121">
        <v>1383350.98</v>
      </c>
      <c r="F35" s="193"/>
      <c r="G35" s="122">
        <f t="shared" si="0"/>
        <v>17762834.78969983</v>
      </c>
    </row>
    <row r="36" spans="1:9" s="7" customFormat="1" ht="61.5" thickTop="1" thickBot="1" x14ac:dyDescent="0.25">
      <c r="A36" s="24"/>
      <c r="B36" s="123">
        <v>45474</v>
      </c>
      <c r="C36" s="124"/>
      <c r="D36" s="120" t="s">
        <v>79</v>
      </c>
      <c r="E36" s="121">
        <v>1500</v>
      </c>
      <c r="F36" s="193"/>
      <c r="G36" s="122">
        <f t="shared" si="0"/>
        <v>17764334.78969983</v>
      </c>
    </row>
    <row r="37" spans="1:9" s="7" customFormat="1" ht="15" customHeight="1" thickTop="1" thickBot="1" x14ac:dyDescent="0.25">
      <c r="A37" s="24"/>
      <c r="B37" s="123">
        <v>45475</v>
      </c>
      <c r="C37" s="124"/>
      <c r="D37" s="120" t="s">
        <v>37</v>
      </c>
      <c r="E37" s="121">
        <v>35775</v>
      </c>
      <c r="F37" s="193"/>
      <c r="G37" s="122">
        <f t="shared" si="0"/>
        <v>17800109.78969983</v>
      </c>
    </row>
    <row r="38" spans="1:9" s="7" customFormat="1" ht="18" thickTop="1" thickBot="1" x14ac:dyDescent="0.25">
      <c r="A38" s="24"/>
      <c r="B38" s="123">
        <v>45475</v>
      </c>
      <c r="C38" s="124"/>
      <c r="D38" s="120" t="s">
        <v>37</v>
      </c>
      <c r="E38" s="121">
        <v>11380</v>
      </c>
      <c r="F38" s="193"/>
      <c r="G38" s="122">
        <f t="shared" si="0"/>
        <v>17811489.78969983</v>
      </c>
    </row>
    <row r="39" spans="1:9" s="7" customFormat="1" ht="28.5" customHeight="1" thickTop="1" thickBot="1" x14ac:dyDescent="0.25">
      <c r="A39" s="24"/>
      <c r="B39" s="123">
        <v>45475</v>
      </c>
      <c r="C39" s="124"/>
      <c r="D39" s="120" t="s">
        <v>37</v>
      </c>
      <c r="E39" s="121">
        <v>800</v>
      </c>
      <c r="F39" s="193"/>
      <c r="G39" s="122">
        <f t="shared" si="0"/>
        <v>17812289.78969983</v>
      </c>
    </row>
    <row r="40" spans="1:9" s="7" customFormat="1" ht="18" thickTop="1" thickBot="1" x14ac:dyDescent="0.25">
      <c r="A40" s="24"/>
      <c r="B40" s="123">
        <v>45475</v>
      </c>
      <c r="C40" s="124"/>
      <c r="D40" s="120" t="s">
        <v>37</v>
      </c>
      <c r="E40" s="121">
        <v>5255</v>
      </c>
      <c r="F40" s="193"/>
      <c r="G40" s="122">
        <f t="shared" si="0"/>
        <v>17817544.78969983</v>
      </c>
    </row>
    <row r="41" spans="1:9" s="7" customFormat="1" ht="18" customHeight="1" thickTop="1" thickBot="1" x14ac:dyDescent="0.25">
      <c r="A41" s="24"/>
      <c r="B41" s="123">
        <v>45475</v>
      </c>
      <c r="C41" s="124"/>
      <c r="D41" s="120" t="s">
        <v>37</v>
      </c>
      <c r="E41" s="121">
        <v>29835</v>
      </c>
      <c r="F41" s="194"/>
      <c r="G41" s="122">
        <f t="shared" si="0"/>
        <v>17847379.78969983</v>
      </c>
    </row>
    <row r="42" spans="1:9" s="7" customFormat="1" ht="18" thickTop="1" thickBot="1" x14ac:dyDescent="0.25">
      <c r="A42" s="24"/>
      <c r="B42" s="123">
        <v>45475</v>
      </c>
      <c r="C42" s="124"/>
      <c r="D42" s="120" t="s">
        <v>37</v>
      </c>
      <c r="E42" s="121">
        <v>8005</v>
      </c>
      <c r="F42" s="193"/>
      <c r="G42" s="122">
        <f t="shared" si="0"/>
        <v>17855384.78969983</v>
      </c>
    </row>
    <row r="43" spans="1:9" s="7" customFormat="1" ht="18" thickTop="1" thickBot="1" x14ac:dyDescent="0.25">
      <c r="A43" s="24"/>
      <c r="B43" s="123">
        <v>45475</v>
      </c>
      <c r="C43" s="124"/>
      <c r="D43" s="120" t="s">
        <v>37</v>
      </c>
      <c r="E43" s="121">
        <v>27375</v>
      </c>
      <c r="F43" s="193"/>
      <c r="G43" s="122">
        <f t="shared" si="0"/>
        <v>17882759.78969983</v>
      </c>
    </row>
    <row r="44" spans="1:9" s="7" customFormat="1" ht="19.5" customHeight="1" thickTop="1" thickBot="1" x14ac:dyDescent="0.25">
      <c r="A44" s="24"/>
      <c r="B44" s="123">
        <v>45475</v>
      </c>
      <c r="C44" s="124"/>
      <c r="D44" s="120" t="s">
        <v>37</v>
      </c>
      <c r="E44" s="121">
        <v>1700</v>
      </c>
      <c r="F44" s="193"/>
      <c r="G44" s="122">
        <f t="shared" si="0"/>
        <v>17884459.78969983</v>
      </c>
    </row>
    <row r="45" spans="1:9" s="7" customFormat="1" ht="18.75" customHeight="1" thickTop="1" thickBot="1" x14ac:dyDescent="0.25">
      <c r="A45" s="24"/>
      <c r="B45" s="123">
        <v>45475</v>
      </c>
      <c r="C45" s="124"/>
      <c r="D45" s="138" t="s">
        <v>29</v>
      </c>
      <c r="E45" s="121">
        <v>108704.7</v>
      </c>
      <c r="F45" s="194">
        <v>2806.42</v>
      </c>
      <c r="G45" s="122">
        <f t="shared" si="0"/>
        <v>17990358.069699828</v>
      </c>
      <c r="H45" s="203"/>
      <c r="I45" s="110"/>
    </row>
    <row r="46" spans="1:9" s="7" customFormat="1" ht="19.5" customHeight="1" thickTop="1" thickBot="1" x14ac:dyDescent="0.25">
      <c r="A46" s="24"/>
      <c r="B46" s="123">
        <v>45475</v>
      </c>
      <c r="C46" s="124"/>
      <c r="D46" s="120" t="s">
        <v>80</v>
      </c>
      <c r="E46" s="121">
        <v>20000</v>
      </c>
      <c r="F46" s="194"/>
      <c r="G46" s="122">
        <f t="shared" si="0"/>
        <v>18010358.069699828</v>
      </c>
    </row>
    <row r="47" spans="1:9" s="7" customFormat="1" ht="18" thickTop="1" thickBot="1" x14ac:dyDescent="0.25">
      <c r="A47" s="24"/>
      <c r="B47" s="123">
        <v>45476</v>
      </c>
      <c r="C47" s="124"/>
      <c r="D47" s="120" t="s">
        <v>37</v>
      </c>
      <c r="E47" s="121">
        <v>25785</v>
      </c>
      <c r="F47" s="193"/>
      <c r="G47" s="122">
        <f t="shared" si="0"/>
        <v>18036143.069699828</v>
      </c>
    </row>
    <row r="48" spans="1:9" s="7" customFormat="1" ht="18" thickTop="1" thickBot="1" x14ac:dyDescent="0.25">
      <c r="A48" s="24"/>
      <c r="B48" s="123">
        <v>45476</v>
      </c>
      <c r="C48" s="124"/>
      <c r="D48" s="120" t="s">
        <v>37</v>
      </c>
      <c r="E48" s="121">
        <v>19700</v>
      </c>
      <c r="F48" s="193"/>
      <c r="G48" s="122">
        <f t="shared" si="0"/>
        <v>18055843.069699828</v>
      </c>
    </row>
    <row r="49" spans="1:7" s="7" customFormat="1" ht="18" thickTop="1" thickBot="1" x14ac:dyDescent="0.25">
      <c r="A49" s="24"/>
      <c r="B49" s="123">
        <v>45476</v>
      </c>
      <c r="C49" s="124"/>
      <c r="D49" s="120" t="s">
        <v>37</v>
      </c>
      <c r="E49" s="121">
        <v>2655</v>
      </c>
      <c r="F49" s="193"/>
      <c r="G49" s="122">
        <f t="shared" si="0"/>
        <v>18058498.069699828</v>
      </c>
    </row>
    <row r="50" spans="1:7" s="7" customFormat="1" ht="18" thickTop="1" thickBot="1" x14ac:dyDescent="0.25">
      <c r="A50" s="24"/>
      <c r="B50" s="123">
        <v>45476</v>
      </c>
      <c r="C50" s="124"/>
      <c r="D50" s="120" t="s">
        <v>37</v>
      </c>
      <c r="E50" s="121">
        <v>8165</v>
      </c>
      <c r="F50" s="193"/>
      <c r="G50" s="122">
        <f t="shared" si="0"/>
        <v>18066663.069699828</v>
      </c>
    </row>
    <row r="51" spans="1:7" s="7" customFormat="1" ht="19.5" customHeight="1" thickTop="1" thickBot="1" x14ac:dyDescent="0.25">
      <c r="A51" s="24"/>
      <c r="B51" s="123">
        <v>45476</v>
      </c>
      <c r="C51" s="124"/>
      <c r="D51" s="120" t="s">
        <v>37</v>
      </c>
      <c r="E51" s="121">
        <v>1550</v>
      </c>
      <c r="F51" s="193"/>
      <c r="G51" s="122">
        <f t="shared" si="0"/>
        <v>18068213.069699828</v>
      </c>
    </row>
    <row r="52" spans="1:7" s="7" customFormat="1" ht="18" thickTop="1" thickBot="1" x14ac:dyDescent="0.25">
      <c r="A52" s="24"/>
      <c r="B52" s="123">
        <v>45476</v>
      </c>
      <c r="C52" s="124"/>
      <c r="D52" s="120" t="s">
        <v>37</v>
      </c>
      <c r="E52" s="121">
        <v>1100</v>
      </c>
      <c r="F52" s="193"/>
      <c r="G52" s="122">
        <f t="shared" si="0"/>
        <v>18069313.069699828</v>
      </c>
    </row>
    <row r="53" spans="1:7" s="7" customFormat="1" ht="20.25" customHeight="1" thickTop="1" thickBot="1" x14ac:dyDescent="0.25">
      <c r="A53" s="24"/>
      <c r="B53" s="123">
        <v>45476</v>
      </c>
      <c r="C53" s="124"/>
      <c r="D53" s="125" t="s">
        <v>37</v>
      </c>
      <c r="E53" s="121">
        <v>36840</v>
      </c>
      <c r="F53" s="195"/>
      <c r="G53" s="122">
        <f t="shared" si="0"/>
        <v>18106153.069699828</v>
      </c>
    </row>
    <row r="54" spans="1:7" s="7" customFormat="1" ht="21" customHeight="1" thickTop="1" thickBot="1" x14ac:dyDescent="0.25">
      <c r="A54" s="24"/>
      <c r="B54" s="123">
        <v>45476</v>
      </c>
      <c r="C54" s="124"/>
      <c r="D54" s="120" t="s">
        <v>37</v>
      </c>
      <c r="E54" s="121">
        <v>55</v>
      </c>
      <c r="F54" s="193"/>
      <c r="G54" s="122">
        <f t="shared" si="0"/>
        <v>18106208.069699828</v>
      </c>
    </row>
    <row r="55" spans="1:7" s="7" customFormat="1" ht="18" thickTop="1" thickBot="1" x14ac:dyDescent="0.25">
      <c r="A55" s="24"/>
      <c r="B55" s="123">
        <v>45476</v>
      </c>
      <c r="C55" s="124"/>
      <c r="D55" s="120" t="s">
        <v>29</v>
      </c>
      <c r="E55" s="121">
        <v>38203.25</v>
      </c>
      <c r="F55" s="193">
        <v>986.5</v>
      </c>
      <c r="G55" s="122">
        <f t="shared" si="0"/>
        <v>18143424.819699828</v>
      </c>
    </row>
    <row r="56" spans="1:7" s="7" customFormat="1" ht="18" thickTop="1" thickBot="1" x14ac:dyDescent="0.25">
      <c r="A56" s="24"/>
      <c r="B56" s="123">
        <v>45476</v>
      </c>
      <c r="C56" s="124"/>
      <c r="D56" s="120" t="s">
        <v>22</v>
      </c>
      <c r="E56" s="121">
        <v>2135211.06</v>
      </c>
      <c r="F56" s="194"/>
      <c r="G56" s="122">
        <f t="shared" si="0"/>
        <v>20278635.879699826</v>
      </c>
    </row>
    <row r="57" spans="1:7" s="7" customFormat="1" ht="18" thickTop="1" thickBot="1" x14ac:dyDescent="0.25">
      <c r="A57" s="24"/>
      <c r="B57" s="123">
        <v>45476</v>
      </c>
      <c r="C57" s="124"/>
      <c r="D57" s="120" t="s">
        <v>22</v>
      </c>
      <c r="E57" s="121">
        <v>1032935.66</v>
      </c>
      <c r="F57" s="193"/>
      <c r="G57" s="122">
        <f t="shared" si="0"/>
        <v>21311571.539699826</v>
      </c>
    </row>
    <row r="58" spans="1:7" s="7" customFormat="1" ht="25.5" customHeight="1" thickTop="1" thickBot="1" x14ac:dyDescent="0.25">
      <c r="A58" s="24"/>
      <c r="B58" s="123">
        <v>45476</v>
      </c>
      <c r="C58" s="124"/>
      <c r="D58" s="120" t="s">
        <v>22</v>
      </c>
      <c r="E58" s="121">
        <v>73992.5</v>
      </c>
      <c r="F58" s="193"/>
      <c r="G58" s="122">
        <f t="shared" si="0"/>
        <v>21385564.039699826</v>
      </c>
    </row>
    <row r="59" spans="1:7" s="7" customFormat="1" ht="18" thickTop="1" thickBot="1" x14ac:dyDescent="0.25">
      <c r="A59" s="24"/>
      <c r="B59" s="123">
        <v>45477</v>
      </c>
      <c r="C59" s="124"/>
      <c r="D59" s="120" t="s">
        <v>37</v>
      </c>
      <c r="E59" s="121">
        <v>69831</v>
      </c>
      <c r="F59" s="193"/>
      <c r="G59" s="122">
        <f t="shared" si="0"/>
        <v>21455395.039699826</v>
      </c>
    </row>
    <row r="60" spans="1:7" s="7" customFormat="1" ht="24" customHeight="1" thickTop="1" thickBot="1" x14ac:dyDescent="0.25">
      <c r="A60" s="24"/>
      <c r="B60" s="123">
        <v>45477</v>
      </c>
      <c r="C60" s="124"/>
      <c r="D60" s="120" t="s">
        <v>37</v>
      </c>
      <c r="E60" s="121">
        <v>7205</v>
      </c>
      <c r="F60" s="195"/>
      <c r="G60" s="122">
        <f t="shared" si="0"/>
        <v>21462600.039699826</v>
      </c>
    </row>
    <row r="61" spans="1:7" s="7" customFormat="1" ht="18" thickTop="1" thickBot="1" x14ac:dyDescent="0.25">
      <c r="A61" s="24"/>
      <c r="B61" s="123">
        <v>45477</v>
      </c>
      <c r="C61" s="124"/>
      <c r="D61" s="120" t="s">
        <v>37</v>
      </c>
      <c r="E61" s="121">
        <v>2750</v>
      </c>
      <c r="F61" s="193"/>
      <c r="G61" s="122">
        <f t="shared" si="0"/>
        <v>21465350.039699826</v>
      </c>
    </row>
    <row r="62" spans="1:7" s="7" customFormat="1" ht="15.75" customHeight="1" thickTop="1" thickBot="1" x14ac:dyDescent="0.25">
      <c r="A62" s="24"/>
      <c r="B62" s="123">
        <v>45477</v>
      </c>
      <c r="C62" s="124"/>
      <c r="D62" s="120" t="s">
        <v>37</v>
      </c>
      <c r="E62" s="121">
        <v>28820</v>
      </c>
      <c r="F62" s="193"/>
      <c r="G62" s="122">
        <f t="shared" si="0"/>
        <v>21494170.039699826</v>
      </c>
    </row>
    <row r="63" spans="1:7" s="7" customFormat="1" ht="18" thickTop="1" thickBot="1" x14ac:dyDescent="0.25">
      <c r="A63" s="24"/>
      <c r="B63" s="123">
        <v>45477</v>
      </c>
      <c r="C63" s="124"/>
      <c r="D63" s="125" t="s">
        <v>37</v>
      </c>
      <c r="E63" s="121">
        <v>2830</v>
      </c>
      <c r="F63" s="195"/>
      <c r="G63" s="122">
        <f t="shared" si="0"/>
        <v>21497000.039699826</v>
      </c>
    </row>
    <row r="64" spans="1:7" s="7" customFormat="1" ht="18" thickTop="1" thickBot="1" x14ac:dyDescent="0.25">
      <c r="A64" s="24"/>
      <c r="B64" s="123">
        <v>45477</v>
      </c>
      <c r="C64" s="124"/>
      <c r="D64" s="120" t="s">
        <v>37</v>
      </c>
      <c r="E64" s="121">
        <v>1255</v>
      </c>
      <c r="F64" s="193"/>
      <c r="G64" s="122">
        <f t="shared" si="0"/>
        <v>21498255.039699826</v>
      </c>
    </row>
    <row r="65" spans="1:7" s="7" customFormat="1" ht="18" thickTop="1" thickBot="1" x14ac:dyDescent="0.25">
      <c r="A65" s="24"/>
      <c r="B65" s="123">
        <v>45477</v>
      </c>
      <c r="C65" s="124"/>
      <c r="D65" s="120" t="s">
        <v>37</v>
      </c>
      <c r="E65" s="121">
        <v>70580</v>
      </c>
      <c r="F65" s="193"/>
      <c r="G65" s="122">
        <f t="shared" si="0"/>
        <v>21568835.039699826</v>
      </c>
    </row>
    <row r="66" spans="1:7" s="7" customFormat="1" ht="18" thickTop="1" thickBot="1" x14ac:dyDescent="0.25">
      <c r="A66" s="24"/>
      <c r="B66" s="123">
        <v>45477</v>
      </c>
      <c r="C66" s="124"/>
      <c r="D66" s="120" t="s">
        <v>29</v>
      </c>
      <c r="E66" s="121">
        <v>135479.51</v>
      </c>
      <c r="F66" s="193">
        <v>3560.79</v>
      </c>
      <c r="G66" s="122">
        <f t="shared" si="0"/>
        <v>21700753.759699829</v>
      </c>
    </row>
    <row r="67" spans="1:7" s="7" customFormat="1" ht="69" customHeight="1" thickTop="1" thickBot="1" x14ac:dyDescent="0.25">
      <c r="A67" s="24"/>
      <c r="B67" s="123">
        <v>45477</v>
      </c>
      <c r="C67" s="124"/>
      <c r="D67" s="120" t="s">
        <v>81</v>
      </c>
      <c r="E67" s="121">
        <v>30600</v>
      </c>
      <c r="F67" s="193"/>
      <c r="G67" s="122">
        <f t="shared" si="0"/>
        <v>21731353.759699829</v>
      </c>
    </row>
    <row r="68" spans="1:7" s="7" customFormat="1" ht="18" thickTop="1" thickBot="1" x14ac:dyDescent="0.25">
      <c r="A68" s="24"/>
      <c r="B68" s="123">
        <v>45477</v>
      </c>
      <c r="C68" s="124"/>
      <c r="D68" s="120" t="s">
        <v>22</v>
      </c>
      <c r="E68" s="121">
        <v>933361.3</v>
      </c>
      <c r="F68" s="193"/>
      <c r="G68" s="122">
        <f t="shared" si="0"/>
        <v>22664715.05969983</v>
      </c>
    </row>
    <row r="69" spans="1:7" s="7" customFormat="1" ht="18" thickTop="1" thickBot="1" x14ac:dyDescent="0.25">
      <c r="A69" s="24"/>
      <c r="B69" s="123">
        <v>45477</v>
      </c>
      <c r="C69" s="124"/>
      <c r="D69" s="120" t="s">
        <v>22</v>
      </c>
      <c r="E69" s="121">
        <v>15782.4</v>
      </c>
      <c r="F69" s="193"/>
      <c r="G69" s="122">
        <f t="shared" si="0"/>
        <v>22680497.459699828</v>
      </c>
    </row>
    <row r="70" spans="1:7" s="7" customFormat="1" ht="18" thickTop="1" thickBot="1" x14ac:dyDescent="0.25">
      <c r="A70" s="24"/>
      <c r="B70" s="123">
        <v>45477</v>
      </c>
      <c r="C70" s="124"/>
      <c r="D70" s="120" t="s">
        <v>22</v>
      </c>
      <c r="E70" s="121">
        <v>2243.6</v>
      </c>
      <c r="F70" s="193"/>
      <c r="G70" s="122">
        <f t="shared" si="0"/>
        <v>22682741.05969983</v>
      </c>
    </row>
    <row r="71" spans="1:7" s="7" customFormat="1" ht="18" thickTop="1" thickBot="1" x14ac:dyDescent="0.25">
      <c r="A71" s="24"/>
      <c r="B71" s="123">
        <v>45477</v>
      </c>
      <c r="C71" s="124"/>
      <c r="D71" s="120" t="s">
        <v>22</v>
      </c>
      <c r="E71" s="126">
        <v>720</v>
      </c>
      <c r="F71" s="193"/>
      <c r="G71" s="122">
        <f t="shared" si="0"/>
        <v>22683461.05969983</v>
      </c>
    </row>
    <row r="72" spans="1:7" s="7" customFormat="1" ht="18" thickTop="1" thickBot="1" x14ac:dyDescent="0.25">
      <c r="A72" s="24"/>
      <c r="B72" s="123">
        <v>45477</v>
      </c>
      <c r="C72" s="124"/>
      <c r="D72" s="120" t="s">
        <v>23</v>
      </c>
      <c r="E72" s="126"/>
      <c r="F72" s="193">
        <v>238764.08</v>
      </c>
      <c r="G72" s="122">
        <f t="shared" si="0"/>
        <v>22444696.979699831</v>
      </c>
    </row>
    <row r="73" spans="1:7" s="7" customFormat="1" ht="31.5" thickTop="1" thickBot="1" x14ac:dyDescent="0.25">
      <c r="A73" s="24"/>
      <c r="B73" s="123">
        <v>45477</v>
      </c>
      <c r="C73" s="124"/>
      <c r="D73" s="120" t="s">
        <v>82</v>
      </c>
      <c r="E73" s="126"/>
      <c r="F73" s="196">
        <v>2962959.46</v>
      </c>
      <c r="G73" s="122">
        <f t="shared" si="0"/>
        <v>19481737.519699831</v>
      </c>
    </row>
    <row r="74" spans="1:7" s="7" customFormat="1" ht="18" thickTop="1" thickBot="1" x14ac:dyDescent="0.25">
      <c r="A74" s="24"/>
      <c r="B74" s="123">
        <v>45478</v>
      </c>
      <c r="C74" s="124"/>
      <c r="D74" s="120" t="s">
        <v>37</v>
      </c>
      <c r="E74" s="126">
        <v>37706</v>
      </c>
      <c r="F74" s="196"/>
      <c r="G74" s="122">
        <f t="shared" si="0"/>
        <v>19519443.519699831</v>
      </c>
    </row>
    <row r="75" spans="1:7" s="7" customFormat="1" ht="18" thickTop="1" thickBot="1" x14ac:dyDescent="0.25">
      <c r="A75" s="24"/>
      <c r="B75" s="123">
        <v>45478</v>
      </c>
      <c r="C75" s="124"/>
      <c r="D75" s="125" t="s">
        <v>37</v>
      </c>
      <c r="E75" s="121">
        <v>5250</v>
      </c>
      <c r="F75" s="193"/>
      <c r="G75" s="122">
        <f t="shared" si="0"/>
        <v>19524693.519699831</v>
      </c>
    </row>
    <row r="76" spans="1:7" s="7" customFormat="1" ht="18" customHeight="1" thickTop="1" thickBot="1" x14ac:dyDescent="0.25">
      <c r="A76" s="24"/>
      <c r="B76" s="123">
        <v>45478</v>
      </c>
      <c r="C76" s="124"/>
      <c r="D76" s="120" t="s">
        <v>37</v>
      </c>
      <c r="E76" s="121">
        <v>4900</v>
      </c>
      <c r="F76" s="193"/>
      <c r="G76" s="122">
        <f t="shared" si="0"/>
        <v>19529593.519699831</v>
      </c>
    </row>
    <row r="77" spans="1:7" s="7" customFormat="1" ht="18" customHeight="1" thickTop="1" thickBot="1" x14ac:dyDescent="0.25">
      <c r="A77" s="24"/>
      <c r="B77" s="123">
        <v>45478</v>
      </c>
      <c r="C77" s="124"/>
      <c r="D77" s="120" t="s">
        <v>37</v>
      </c>
      <c r="E77" s="121">
        <v>24980</v>
      </c>
      <c r="F77" s="193"/>
      <c r="G77" s="122">
        <f t="shared" si="0"/>
        <v>19554573.519699831</v>
      </c>
    </row>
    <row r="78" spans="1:7" s="112" customFormat="1" ht="18" thickTop="1" thickBot="1" x14ac:dyDescent="0.25">
      <c r="A78" s="111"/>
      <c r="B78" s="123">
        <v>45478</v>
      </c>
      <c r="C78" s="124"/>
      <c r="D78" s="120" t="s">
        <v>37</v>
      </c>
      <c r="E78" s="121">
        <v>1300</v>
      </c>
      <c r="F78" s="193"/>
      <c r="G78" s="122">
        <f t="shared" si="0"/>
        <v>19555873.519699831</v>
      </c>
    </row>
    <row r="79" spans="1:7" s="7" customFormat="1" ht="18" thickTop="1" thickBot="1" x14ac:dyDescent="0.25">
      <c r="A79" s="24"/>
      <c r="B79" s="123">
        <v>45478</v>
      </c>
      <c r="C79" s="124"/>
      <c r="D79" s="120" t="s">
        <v>37</v>
      </c>
      <c r="E79" s="121">
        <v>2901</v>
      </c>
      <c r="F79" s="196"/>
      <c r="G79" s="122">
        <f t="shared" si="0"/>
        <v>19558774.519699831</v>
      </c>
    </row>
    <row r="80" spans="1:7" s="7" customFormat="1" ht="18" thickTop="1" thickBot="1" x14ac:dyDescent="0.25">
      <c r="A80" s="24"/>
      <c r="B80" s="123">
        <v>45478</v>
      </c>
      <c r="C80" s="124"/>
      <c r="D80" s="120" t="s">
        <v>37</v>
      </c>
      <c r="E80" s="121">
        <v>38750</v>
      </c>
      <c r="F80" s="193"/>
      <c r="G80" s="122">
        <f t="shared" si="0"/>
        <v>19597524.519699831</v>
      </c>
    </row>
    <row r="81" spans="1:8" s="7" customFormat="1" ht="18" thickTop="1" thickBot="1" x14ac:dyDescent="0.25">
      <c r="A81" s="24"/>
      <c r="B81" s="123">
        <v>45478</v>
      </c>
      <c r="C81" s="124"/>
      <c r="D81" s="120" t="s">
        <v>29</v>
      </c>
      <c r="E81" s="121">
        <v>82036.210000000006</v>
      </c>
      <c r="F81" s="193">
        <v>2152.9</v>
      </c>
      <c r="G81" s="122">
        <f t="shared" si="0"/>
        <v>19677407.829699833</v>
      </c>
    </row>
    <row r="82" spans="1:8" s="7" customFormat="1" ht="18.75" customHeight="1" thickTop="1" thickBot="1" x14ac:dyDescent="0.25">
      <c r="A82" s="24"/>
      <c r="B82" s="123">
        <v>45478</v>
      </c>
      <c r="C82" s="124"/>
      <c r="D82" s="120" t="s">
        <v>83</v>
      </c>
      <c r="E82" s="121">
        <v>315860.83</v>
      </c>
      <c r="F82" s="193"/>
      <c r="G82" s="122">
        <f t="shared" ref="G82:G145" si="1">G81+E82-F82</f>
        <v>19993268.659699831</v>
      </c>
    </row>
    <row r="83" spans="1:8" s="7" customFormat="1" ht="27.75" customHeight="1" thickTop="1" thickBot="1" x14ac:dyDescent="0.25">
      <c r="A83" s="24"/>
      <c r="B83" s="123">
        <v>45478</v>
      </c>
      <c r="C83" s="124"/>
      <c r="D83" s="204" t="s">
        <v>23</v>
      </c>
      <c r="E83" s="121"/>
      <c r="F83" s="193">
        <v>31080</v>
      </c>
      <c r="G83" s="122">
        <f t="shared" si="1"/>
        <v>19962188.659699831</v>
      </c>
    </row>
    <row r="84" spans="1:8" s="7" customFormat="1" ht="24.75" customHeight="1" thickTop="1" thickBot="1" x14ac:dyDescent="0.25">
      <c r="A84" s="24"/>
      <c r="B84" s="123">
        <v>45479</v>
      </c>
      <c r="C84" s="124"/>
      <c r="D84" s="139" t="s">
        <v>37</v>
      </c>
      <c r="E84" s="121">
        <v>7945</v>
      </c>
      <c r="F84" s="193"/>
      <c r="G84" s="122">
        <f t="shared" si="1"/>
        <v>19970133.659699831</v>
      </c>
    </row>
    <row r="85" spans="1:8" s="7" customFormat="1" ht="15" customHeight="1" thickTop="1" thickBot="1" x14ac:dyDescent="0.25">
      <c r="A85" s="24"/>
      <c r="B85" s="123">
        <v>45479</v>
      </c>
      <c r="C85" s="124"/>
      <c r="D85" s="120" t="s">
        <v>29</v>
      </c>
      <c r="E85" s="121">
        <v>13000</v>
      </c>
      <c r="F85" s="193">
        <v>325</v>
      </c>
      <c r="G85" s="122">
        <f t="shared" si="1"/>
        <v>19982808.659699831</v>
      </c>
    </row>
    <row r="86" spans="1:8" s="7" customFormat="1" ht="18" thickTop="1" thickBot="1" x14ac:dyDescent="0.25">
      <c r="A86" s="24"/>
      <c r="B86" s="123">
        <v>45480</v>
      </c>
      <c r="C86" s="124"/>
      <c r="D86" s="120" t="s">
        <v>37</v>
      </c>
      <c r="E86" s="121">
        <v>870</v>
      </c>
      <c r="F86" s="193"/>
      <c r="G86" s="122">
        <f t="shared" si="1"/>
        <v>19983678.659699831</v>
      </c>
    </row>
    <row r="87" spans="1:8" s="7" customFormat="1" ht="18" thickTop="1" thickBot="1" x14ac:dyDescent="0.25">
      <c r="A87" s="24"/>
      <c r="B87" s="123">
        <v>45480</v>
      </c>
      <c r="C87" s="124"/>
      <c r="D87" s="120" t="s">
        <v>29</v>
      </c>
      <c r="E87" s="121">
        <v>886</v>
      </c>
      <c r="F87" s="193">
        <v>22.15</v>
      </c>
      <c r="G87" s="122">
        <f t="shared" si="1"/>
        <v>19984542.509699833</v>
      </c>
    </row>
    <row r="88" spans="1:8" s="7" customFormat="1" ht="18" thickTop="1" thickBot="1" x14ac:dyDescent="0.25">
      <c r="A88" s="24"/>
      <c r="B88" s="123">
        <v>45481</v>
      </c>
      <c r="C88" s="124"/>
      <c r="D88" s="120" t="s">
        <v>37</v>
      </c>
      <c r="E88" s="121">
        <v>60</v>
      </c>
      <c r="F88" s="193"/>
      <c r="G88" s="122">
        <f t="shared" si="1"/>
        <v>19984602.509699833</v>
      </c>
    </row>
    <row r="89" spans="1:8" s="7" customFormat="1" ht="18" thickTop="1" thickBot="1" x14ac:dyDescent="0.25">
      <c r="A89" s="24"/>
      <c r="B89" s="123">
        <v>45481</v>
      </c>
      <c r="C89" s="124"/>
      <c r="D89" s="125" t="s">
        <v>37</v>
      </c>
      <c r="E89" s="121">
        <v>27266</v>
      </c>
      <c r="F89" s="193"/>
      <c r="G89" s="122">
        <f t="shared" si="1"/>
        <v>20011868.509699833</v>
      </c>
    </row>
    <row r="90" spans="1:8" s="7" customFormat="1" ht="18" thickTop="1" thickBot="1" x14ac:dyDescent="0.25">
      <c r="A90" s="24"/>
      <c r="B90" s="123">
        <v>45481</v>
      </c>
      <c r="C90" s="124"/>
      <c r="D90" s="120" t="s">
        <v>37</v>
      </c>
      <c r="E90" s="121">
        <v>63950</v>
      </c>
      <c r="F90" s="193"/>
      <c r="G90" s="122">
        <f t="shared" si="1"/>
        <v>20075818.509699833</v>
      </c>
    </row>
    <row r="91" spans="1:8" s="7" customFormat="1" ht="18" thickTop="1" thickBot="1" x14ac:dyDescent="0.25">
      <c r="A91" s="24"/>
      <c r="B91" s="123">
        <v>45481</v>
      </c>
      <c r="C91" s="124"/>
      <c r="D91" s="120" t="s">
        <v>37</v>
      </c>
      <c r="E91" s="121">
        <v>4545</v>
      </c>
      <c r="F91" s="193"/>
      <c r="G91" s="122">
        <f t="shared" si="1"/>
        <v>20080363.509699833</v>
      </c>
    </row>
    <row r="92" spans="1:8" s="7" customFormat="1" ht="18" thickTop="1" thickBot="1" x14ac:dyDescent="0.25">
      <c r="A92" s="24"/>
      <c r="B92" s="123">
        <v>45481</v>
      </c>
      <c r="C92" s="124"/>
      <c r="D92" s="120" t="s">
        <v>37</v>
      </c>
      <c r="E92" s="121">
        <v>12180</v>
      </c>
      <c r="F92" s="193"/>
      <c r="G92" s="122">
        <f t="shared" si="1"/>
        <v>20092543.509699833</v>
      </c>
    </row>
    <row r="93" spans="1:8" s="7" customFormat="1" ht="18" thickTop="1" thickBot="1" x14ac:dyDescent="0.25">
      <c r="A93" s="24"/>
      <c r="B93" s="123">
        <v>45481</v>
      </c>
      <c r="C93" s="124"/>
      <c r="D93" s="120" t="s">
        <v>37</v>
      </c>
      <c r="E93" s="121">
        <v>4050</v>
      </c>
      <c r="F93" s="193"/>
      <c r="G93" s="122">
        <f t="shared" si="1"/>
        <v>20096593.509699833</v>
      </c>
    </row>
    <row r="94" spans="1:8" s="7" customFormat="1" ht="18" thickTop="1" thickBot="1" x14ac:dyDescent="0.25">
      <c r="A94" s="24"/>
      <c r="B94" s="123">
        <v>45481</v>
      </c>
      <c r="C94" s="124"/>
      <c r="D94" s="120" t="s">
        <v>37</v>
      </c>
      <c r="E94" s="121">
        <v>4985</v>
      </c>
      <c r="F94" s="193"/>
      <c r="G94" s="122">
        <f t="shared" si="1"/>
        <v>20101578.509699833</v>
      </c>
      <c r="H94" s="110"/>
    </row>
    <row r="95" spans="1:8" s="7" customFormat="1" ht="18" thickTop="1" thickBot="1" x14ac:dyDescent="0.25">
      <c r="A95" s="24"/>
      <c r="B95" s="123">
        <v>45481</v>
      </c>
      <c r="C95" s="124"/>
      <c r="D95" s="120" t="s">
        <v>37</v>
      </c>
      <c r="E95" s="121">
        <v>43985</v>
      </c>
      <c r="F95" s="193"/>
      <c r="G95" s="122">
        <f t="shared" si="1"/>
        <v>20145563.509699833</v>
      </c>
    </row>
    <row r="96" spans="1:8" s="7" customFormat="1" ht="18" thickTop="1" thickBot="1" x14ac:dyDescent="0.25">
      <c r="A96" s="24"/>
      <c r="B96" s="123">
        <v>45481</v>
      </c>
      <c r="C96" s="124"/>
      <c r="D96" s="120" t="s">
        <v>29</v>
      </c>
      <c r="E96" s="121">
        <v>87044.56</v>
      </c>
      <c r="F96" s="193">
        <v>2243.7399999999998</v>
      </c>
      <c r="G96" s="122">
        <f t="shared" si="1"/>
        <v>20230364.329699833</v>
      </c>
    </row>
    <row r="97" spans="1:7" s="7" customFormat="1" ht="165" customHeight="1" thickTop="1" thickBot="1" x14ac:dyDescent="0.25">
      <c r="A97" s="24"/>
      <c r="B97" s="123">
        <v>45481</v>
      </c>
      <c r="C97" s="124"/>
      <c r="D97" s="120" t="s">
        <v>84</v>
      </c>
      <c r="E97" s="121">
        <v>2008064</v>
      </c>
      <c r="F97" s="193"/>
      <c r="G97" s="122">
        <f t="shared" si="1"/>
        <v>22238428.329699833</v>
      </c>
    </row>
    <row r="98" spans="1:7" s="7" customFormat="1" ht="25.5" customHeight="1" thickTop="1" thickBot="1" x14ac:dyDescent="0.25">
      <c r="A98" s="24"/>
      <c r="B98" s="123">
        <v>45482</v>
      </c>
      <c r="C98" s="124"/>
      <c r="D98" s="120" t="s">
        <v>37</v>
      </c>
      <c r="E98" s="121">
        <v>20175</v>
      </c>
      <c r="F98" s="193"/>
      <c r="G98" s="122">
        <f t="shared" si="1"/>
        <v>22258603.329699833</v>
      </c>
    </row>
    <row r="99" spans="1:7" s="7" customFormat="1" ht="18" thickTop="1" thickBot="1" x14ac:dyDescent="0.25">
      <c r="A99" s="24"/>
      <c r="B99" s="123">
        <v>45482</v>
      </c>
      <c r="C99" s="124"/>
      <c r="D99" s="120" t="s">
        <v>37</v>
      </c>
      <c r="E99" s="121">
        <v>95151</v>
      </c>
      <c r="F99" s="193"/>
      <c r="G99" s="122">
        <f t="shared" si="1"/>
        <v>22353754.329699833</v>
      </c>
    </row>
    <row r="100" spans="1:7" s="7" customFormat="1" ht="21" customHeight="1" thickTop="1" thickBot="1" x14ac:dyDescent="0.25">
      <c r="A100" s="24"/>
      <c r="B100" s="123">
        <v>45482</v>
      </c>
      <c r="C100" s="124"/>
      <c r="D100" s="120" t="s">
        <v>37</v>
      </c>
      <c r="E100" s="121">
        <v>40800</v>
      </c>
      <c r="F100" s="193"/>
      <c r="G100" s="122">
        <f t="shared" si="1"/>
        <v>22394554.329699833</v>
      </c>
    </row>
    <row r="101" spans="1:7" s="7" customFormat="1" ht="18" thickTop="1" thickBot="1" x14ac:dyDescent="0.25">
      <c r="A101" s="24"/>
      <c r="B101" s="123">
        <v>45482</v>
      </c>
      <c r="C101" s="124"/>
      <c r="D101" s="120" t="s">
        <v>37</v>
      </c>
      <c r="E101" s="121">
        <v>1150</v>
      </c>
      <c r="F101" s="194"/>
      <c r="G101" s="122">
        <f t="shared" si="1"/>
        <v>22395704.329699833</v>
      </c>
    </row>
    <row r="102" spans="1:7" s="7" customFormat="1" ht="18" thickTop="1" thickBot="1" x14ac:dyDescent="0.25">
      <c r="A102" s="24"/>
      <c r="B102" s="123">
        <v>45482</v>
      </c>
      <c r="C102" s="124"/>
      <c r="D102" s="125" t="s">
        <v>37</v>
      </c>
      <c r="E102" s="121">
        <v>6870</v>
      </c>
      <c r="F102" s="193"/>
      <c r="G102" s="122">
        <f t="shared" si="1"/>
        <v>22402574.329699833</v>
      </c>
    </row>
    <row r="103" spans="1:7" s="7" customFormat="1" ht="18" thickTop="1" thickBot="1" x14ac:dyDescent="0.25">
      <c r="A103" s="24"/>
      <c r="B103" s="123">
        <v>45482</v>
      </c>
      <c r="C103" s="124"/>
      <c r="D103" s="120" t="s">
        <v>37</v>
      </c>
      <c r="E103" s="121">
        <v>2720</v>
      </c>
      <c r="F103" s="193"/>
      <c r="G103" s="122">
        <f t="shared" si="1"/>
        <v>22405294.329699833</v>
      </c>
    </row>
    <row r="104" spans="1:7" s="7" customFormat="1" ht="18" thickTop="1" thickBot="1" x14ac:dyDescent="0.25">
      <c r="A104" s="24"/>
      <c r="B104" s="123">
        <v>45482</v>
      </c>
      <c r="C104" s="124"/>
      <c r="D104" s="120" t="s">
        <v>37</v>
      </c>
      <c r="E104" s="121">
        <v>11196</v>
      </c>
      <c r="F104" s="193"/>
      <c r="G104" s="122">
        <f t="shared" si="1"/>
        <v>22416490.329699833</v>
      </c>
    </row>
    <row r="105" spans="1:7" s="7" customFormat="1" ht="27" customHeight="1" thickTop="1" thickBot="1" x14ac:dyDescent="0.25">
      <c r="A105" s="24"/>
      <c r="B105" s="123">
        <v>45482</v>
      </c>
      <c r="C105" s="124"/>
      <c r="D105" s="120" t="s">
        <v>37</v>
      </c>
      <c r="E105" s="121">
        <v>1900</v>
      </c>
      <c r="F105" s="193"/>
      <c r="G105" s="122">
        <f t="shared" si="1"/>
        <v>22418390.329699833</v>
      </c>
    </row>
    <row r="106" spans="1:7" s="7" customFormat="1" ht="18" thickTop="1" thickBot="1" x14ac:dyDescent="0.25">
      <c r="A106" s="24"/>
      <c r="B106" s="123">
        <v>45482</v>
      </c>
      <c r="C106" s="124"/>
      <c r="D106" s="120" t="s">
        <v>29</v>
      </c>
      <c r="E106" s="121">
        <v>73346.820000000007</v>
      </c>
      <c r="F106" s="193">
        <v>1905.78</v>
      </c>
      <c r="G106" s="122">
        <f t="shared" si="1"/>
        <v>22489831.369699832</v>
      </c>
    </row>
    <row r="107" spans="1:7" s="7" customFormat="1" ht="31.5" thickTop="1" thickBot="1" x14ac:dyDescent="0.25">
      <c r="A107" s="24"/>
      <c r="B107" s="123">
        <v>45482</v>
      </c>
      <c r="C107" s="124"/>
      <c r="D107" s="120" t="s">
        <v>45</v>
      </c>
      <c r="E107" s="121">
        <v>9352.5</v>
      </c>
      <c r="F107" s="193">
        <v>305.57499999999999</v>
      </c>
      <c r="G107" s="122">
        <f t="shared" si="1"/>
        <v>22498878.294699833</v>
      </c>
    </row>
    <row r="108" spans="1:7" s="7" customFormat="1" ht="18" thickTop="1" thickBot="1" x14ac:dyDescent="0.25">
      <c r="A108" s="24"/>
      <c r="B108" s="123">
        <v>45482</v>
      </c>
      <c r="C108" s="124"/>
      <c r="D108" s="120" t="s">
        <v>22</v>
      </c>
      <c r="E108" s="121">
        <v>136963.32999999999</v>
      </c>
      <c r="F108" s="193"/>
      <c r="G108" s="122">
        <f t="shared" si="1"/>
        <v>22635841.624699831</v>
      </c>
    </row>
    <row r="109" spans="1:7" s="7" customFormat="1" ht="29.25" customHeight="1" thickTop="1" thickBot="1" x14ac:dyDescent="0.25">
      <c r="A109" s="24"/>
      <c r="B109" s="127">
        <v>45482</v>
      </c>
      <c r="C109" s="128"/>
      <c r="D109" s="120" t="s">
        <v>22</v>
      </c>
      <c r="E109" s="121">
        <v>57858.2</v>
      </c>
      <c r="F109" s="193"/>
      <c r="G109" s="122">
        <f t="shared" si="1"/>
        <v>22693699.82469983</v>
      </c>
    </row>
    <row r="110" spans="1:7" s="7" customFormat="1" ht="46.5" thickTop="1" thickBot="1" x14ac:dyDescent="0.25">
      <c r="A110" s="24"/>
      <c r="B110" s="123">
        <v>45482</v>
      </c>
      <c r="C110" s="124"/>
      <c r="D110" s="120" t="s">
        <v>85</v>
      </c>
      <c r="E110" s="121">
        <v>750</v>
      </c>
      <c r="F110" s="193"/>
      <c r="G110" s="122">
        <f t="shared" si="1"/>
        <v>22694449.82469983</v>
      </c>
    </row>
    <row r="111" spans="1:7" s="7" customFormat="1" ht="18" thickTop="1" thickBot="1" x14ac:dyDescent="0.25">
      <c r="A111" s="24"/>
      <c r="B111" s="123">
        <v>45482</v>
      </c>
      <c r="C111" s="124"/>
      <c r="D111" s="120" t="s">
        <v>23</v>
      </c>
      <c r="E111" s="121"/>
      <c r="F111" s="193">
        <v>1511433.75</v>
      </c>
      <c r="G111" s="122">
        <f t="shared" si="1"/>
        <v>21183016.07469983</v>
      </c>
    </row>
    <row r="112" spans="1:7" s="7" customFormat="1" ht="17.25" customHeight="1" thickTop="1" thickBot="1" x14ac:dyDescent="0.25">
      <c r="A112" s="24"/>
      <c r="B112" s="123">
        <v>45483</v>
      </c>
      <c r="C112" s="124"/>
      <c r="D112" s="120" t="s">
        <v>37</v>
      </c>
      <c r="E112" s="121">
        <v>33360</v>
      </c>
      <c r="F112" s="193"/>
      <c r="G112" s="122">
        <f t="shared" si="1"/>
        <v>21216376.07469983</v>
      </c>
    </row>
    <row r="113" spans="1:9" s="7" customFormat="1" ht="18" thickTop="1" thickBot="1" x14ac:dyDescent="0.25">
      <c r="A113" s="24"/>
      <c r="B113" s="123">
        <v>45483</v>
      </c>
      <c r="C113" s="124"/>
      <c r="D113" s="120" t="s">
        <v>37</v>
      </c>
      <c r="E113" s="121">
        <v>7050</v>
      </c>
      <c r="F113" s="193"/>
      <c r="G113" s="122">
        <f t="shared" si="1"/>
        <v>21223426.07469983</v>
      </c>
    </row>
    <row r="114" spans="1:9" s="7" customFormat="1" ht="21" customHeight="1" thickTop="1" thickBot="1" x14ac:dyDescent="0.25">
      <c r="A114" s="24"/>
      <c r="B114" s="123">
        <v>45483</v>
      </c>
      <c r="C114" s="124"/>
      <c r="D114" s="120" t="s">
        <v>37</v>
      </c>
      <c r="E114" s="121">
        <v>5155</v>
      </c>
      <c r="F114" s="193"/>
      <c r="G114" s="122">
        <f t="shared" si="1"/>
        <v>21228581.07469983</v>
      </c>
    </row>
    <row r="115" spans="1:9" s="7" customFormat="1" ht="15.75" customHeight="1" thickTop="1" thickBot="1" x14ac:dyDescent="0.25">
      <c r="A115" s="24"/>
      <c r="B115" s="127">
        <v>45483</v>
      </c>
      <c r="C115" s="128"/>
      <c r="D115" s="120" t="s">
        <v>37</v>
      </c>
      <c r="E115" s="121">
        <v>49200</v>
      </c>
      <c r="F115" s="193"/>
      <c r="G115" s="122">
        <f t="shared" si="1"/>
        <v>21277781.07469983</v>
      </c>
    </row>
    <row r="116" spans="1:9" s="7" customFormat="1" ht="18" thickTop="1" thickBot="1" x14ac:dyDescent="0.25">
      <c r="A116" s="24"/>
      <c r="B116" s="123">
        <v>45483</v>
      </c>
      <c r="C116" s="124"/>
      <c r="D116" s="120" t="s">
        <v>37</v>
      </c>
      <c r="E116" s="121">
        <v>7165</v>
      </c>
      <c r="F116" s="193"/>
      <c r="G116" s="122">
        <f t="shared" si="1"/>
        <v>21284946.07469983</v>
      </c>
    </row>
    <row r="117" spans="1:9" s="7" customFormat="1" ht="18" thickTop="1" thickBot="1" x14ac:dyDescent="0.25">
      <c r="A117" s="24"/>
      <c r="B117" s="123">
        <v>45483</v>
      </c>
      <c r="C117" s="124"/>
      <c r="D117" s="120" t="s">
        <v>37</v>
      </c>
      <c r="E117" s="121">
        <v>62780</v>
      </c>
      <c r="F117" s="161"/>
      <c r="G117" s="122">
        <f t="shared" si="1"/>
        <v>21347726.07469983</v>
      </c>
    </row>
    <row r="118" spans="1:9" s="7" customFormat="1" ht="18" thickTop="1" thickBot="1" x14ac:dyDescent="0.25">
      <c r="A118" s="24"/>
      <c r="B118" s="123">
        <v>45483</v>
      </c>
      <c r="C118" s="124"/>
      <c r="D118" s="120" t="s">
        <v>37</v>
      </c>
      <c r="E118" s="121">
        <v>12500</v>
      </c>
      <c r="F118" s="193"/>
      <c r="G118" s="122">
        <f t="shared" si="1"/>
        <v>21360226.07469983</v>
      </c>
    </row>
    <row r="119" spans="1:9" s="7" customFormat="1" ht="18" thickTop="1" thickBot="1" x14ac:dyDescent="0.25">
      <c r="A119" s="24"/>
      <c r="B119" s="123">
        <v>45483</v>
      </c>
      <c r="C119" s="124"/>
      <c r="D119" s="120" t="s">
        <v>29</v>
      </c>
      <c r="E119" s="121">
        <v>75438.62</v>
      </c>
      <c r="F119" s="193">
        <v>1980.56</v>
      </c>
      <c r="G119" s="122">
        <f t="shared" si="1"/>
        <v>21433684.134699833</v>
      </c>
    </row>
    <row r="120" spans="1:9" s="7" customFormat="1" ht="21.75" customHeight="1" thickTop="1" thickBot="1" x14ac:dyDescent="0.25">
      <c r="A120" s="24"/>
      <c r="B120" s="123">
        <v>45483</v>
      </c>
      <c r="C120" s="124"/>
      <c r="D120" s="125" t="s">
        <v>49</v>
      </c>
      <c r="E120" s="121">
        <v>9373</v>
      </c>
      <c r="F120" s="193"/>
      <c r="G120" s="122">
        <f t="shared" si="1"/>
        <v>21443057.134699833</v>
      </c>
    </row>
    <row r="121" spans="1:9" s="7" customFormat="1" ht="18" thickTop="1" thickBot="1" x14ac:dyDescent="0.25">
      <c r="A121" s="24"/>
      <c r="B121" s="123">
        <v>45483</v>
      </c>
      <c r="C121" s="124"/>
      <c r="D121" s="120" t="s">
        <v>49</v>
      </c>
      <c r="E121" s="121">
        <v>15746.4</v>
      </c>
      <c r="F121" s="193"/>
      <c r="G121" s="122">
        <f t="shared" si="1"/>
        <v>21458803.534699831</v>
      </c>
    </row>
    <row r="122" spans="1:9" s="7" customFormat="1" ht="61.5" thickTop="1" thickBot="1" x14ac:dyDescent="0.25">
      <c r="A122" s="24"/>
      <c r="B122" s="123">
        <v>45483</v>
      </c>
      <c r="C122" s="124"/>
      <c r="D122" s="120" t="s">
        <v>86</v>
      </c>
      <c r="E122" s="121">
        <v>9352</v>
      </c>
      <c r="F122" s="193"/>
      <c r="G122" s="122">
        <f t="shared" si="1"/>
        <v>21468155.534699831</v>
      </c>
    </row>
    <row r="123" spans="1:9" s="7" customFormat="1" ht="18" thickTop="1" thickBot="1" x14ac:dyDescent="0.25">
      <c r="A123" s="24"/>
      <c r="B123" s="123">
        <v>45483</v>
      </c>
      <c r="C123" s="124"/>
      <c r="D123" s="120" t="s">
        <v>23</v>
      </c>
      <c r="E123" s="121"/>
      <c r="F123" s="193">
        <v>687085</v>
      </c>
      <c r="G123" s="122">
        <f t="shared" si="1"/>
        <v>20781070.534699831</v>
      </c>
    </row>
    <row r="124" spans="1:9" s="7" customFormat="1" ht="18" thickTop="1" thickBot="1" x14ac:dyDescent="0.25">
      <c r="A124" s="24"/>
      <c r="B124" s="123">
        <v>45484</v>
      </c>
      <c r="C124" s="124"/>
      <c r="D124" s="120" t="s">
        <v>37</v>
      </c>
      <c r="E124" s="121">
        <v>59200</v>
      </c>
      <c r="F124" s="193"/>
      <c r="G124" s="122">
        <f t="shared" si="1"/>
        <v>20840270.534699831</v>
      </c>
    </row>
    <row r="125" spans="1:9" s="7" customFormat="1" ht="18" thickTop="1" thickBot="1" x14ac:dyDescent="0.25">
      <c r="A125" s="24"/>
      <c r="B125" s="123">
        <v>45484</v>
      </c>
      <c r="C125" s="124"/>
      <c r="D125" s="120" t="s">
        <v>37</v>
      </c>
      <c r="E125" s="121">
        <v>400</v>
      </c>
      <c r="F125" s="193"/>
      <c r="G125" s="122">
        <f t="shared" si="1"/>
        <v>20840670.534699831</v>
      </c>
    </row>
    <row r="126" spans="1:9" s="7" customFormat="1" ht="18" thickTop="1" thickBot="1" x14ac:dyDescent="0.25">
      <c r="A126" s="24"/>
      <c r="B126" s="123">
        <v>45484</v>
      </c>
      <c r="C126" s="124"/>
      <c r="D126" s="120" t="s">
        <v>37</v>
      </c>
      <c r="E126" s="121">
        <v>4600</v>
      </c>
      <c r="F126" s="194"/>
      <c r="G126" s="122">
        <f t="shared" si="1"/>
        <v>20845270.534699831</v>
      </c>
    </row>
    <row r="127" spans="1:9" s="7" customFormat="1" ht="18" thickTop="1" thickBot="1" x14ac:dyDescent="0.25">
      <c r="A127" s="24"/>
      <c r="B127" s="123">
        <v>45484</v>
      </c>
      <c r="C127" s="124"/>
      <c r="D127" s="120" t="s">
        <v>37</v>
      </c>
      <c r="E127" s="121">
        <v>42735</v>
      </c>
      <c r="F127" s="193"/>
      <c r="G127" s="122">
        <f t="shared" si="1"/>
        <v>20888005.534699831</v>
      </c>
    </row>
    <row r="128" spans="1:9" s="7" customFormat="1" ht="21.75" customHeight="1" thickTop="1" thickBot="1" x14ac:dyDescent="0.25">
      <c r="A128" s="24"/>
      <c r="B128" s="123">
        <v>45484</v>
      </c>
      <c r="C128" s="124"/>
      <c r="D128" s="120" t="s">
        <v>37</v>
      </c>
      <c r="E128" s="121">
        <v>9160</v>
      </c>
      <c r="F128" s="193"/>
      <c r="G128" s="122">
        <f t="shared" si="1"/>
        <v>20897165.534699831</v>
      </c>
      <c r="H128" s="203"/>
      <c r="I128" s="110"/>
    </row>
    <row r="129" spans="1:7" s="7" customFormat="1" ht="18" thickTop="1" thickBot="1" x14ac:dyDescent="0.25">
      <c r="A129" s="79"/>
      <c r="B129" s="123">
        <v>45484</v>
      </c>
      <c r="C129" s="124"/>
      <c r="D129" s="125" t="s">
        <v>37</v>
      </c>
      <c r="E129" s="121">
        <v>1465</v>
      </c>
      <c r="F129" s="195"/>
      <c r="G129" s="122">
        <f t="shared" si="1"/>
        <v>20898630.534699831</v>
      </c>
    </row>
    <row r="130" spans="1:7" s="7" customFormat="1" ht="18" thickTop="1" thickBot="1" x14ac:dyDescent="0.25">
      <c r="A130" s="79"/>
      <c r="B130" s="123">
        <v>45484</v>
      </c>
      <c r="C130" s="124"/>
      <c r="D130" s="125" t="s">
        <v>37</v>
      </c>
      <c r="E130" s="121">
        <v>89805</v>
      </c>
      <c r="F130" s="197"/>
      <c r="G130" s="122">
        <f t="shared" si="1"/>
        <v>20988435.534699831</v>
      </c>
    </row>
    <row r="131" spans="1:7" s="7" customFormat="1" ht="18" thickTop="1" thickBot="1" x14ac:dyDescent="0.25">
      <c r="A131" s="79"/>
      <c r="B131" s="123">
        <v>45484</v>
      </c>
      <c r="C131" s="124"/>
      <c r="D131" s="120" t="s">
        <v>37</v>
      </c>
      <c r="E131" s="121">
        <v>4445</v>
      </c>
      <c r="F131" s="193"/>
      <c r="G131" s="122">
        <f t="shared" si="1"/>
        <v>20992880.534699831</v>
      </c>
    </row>
    <row r="132" spans="1:7" s="7" customFormat="1" ht="18" thickTop="1" thickBot="1" x14ac:dyDescent="0.25">
      <c r="A132" s="79"/>
      <c r="B132" s="123">
        <v>45484</v>
      </c>
      <c r="C132" s="124"/>
      <c r="D132" s="120" t="s">
        <v>29</v>
      </c>
      <c r="E132" s="121">
        <v>71065.37</v>
      </c>
      <c r="F132" s="193">
        <v>1828.13</v>
      </c>
      <c r="G132" s="122">
        <f t="shared" si="1"/>
        <v>21062117.774699833</v>
      </c>
    </row>
    <row r="133" spans="1:7" s="7" customFormat="1" ht="18" thickTop="1" thickBot="1" x14ac:dyDescent="0.25">
      <c r="A133" s="79"/>
      <c r="B133" s="123">
        <v>45484</v>
      </c>
      <c r="C133" s="124"/>
      <c r="D133" s="120" t="s">
        <v>22</v>
      </c>
      <c r="E133" s="121">
        <v>265503</v>
      </c>
      <c r="F133" s="193"/>
      <c r="G133" s="122">
        <f t="shared" si="1"/>
        <v>21327620.774699833</v>
      </c>
    </row>
    <row r="134" spans="1:7" s="7" customFormat="1" ht="61.5" customHeight="1" thickTop="1" thickBot="1" x14ac:dyDescent="0.25">
      <c r="A134" s="79"/>
      <c r="B134" s="123">
        <v>45484</v>
      </c>
      <c r="C134" s="124"/>
      <c r="D134" s="120" t="s">
        <v>87</v>
      </c>
      <c r="E134" s="121">
        <v>337484</v>
      </c>
      <c r="F134" s="193"/>
      <c r="G134" s="122">
        <f t="shared" si="1"/>
        <v>21665104.774699833</v>
      </c>
    </row>
    <row r="135" spans="1:7" s="7" customFormat="1" ht="18" thickTop="1" thickBot="1" x14ac:dyDescent="0.25">
      <c r="A135" s="79"/>
      <c r="B135" s="123">
        <v>45484</v>
      </c>
      <c r="C135" s="124"/>
      <c r="D135" s="120" t="s">
        <v>62</v>
      </c>
      <c r="E135" s="121">
        <v>94029.02</v>
      </c>
      <c r="F135" s="193"/>
      <c r="G135" s="122">
        <f t="shared" si="1"/>
        <v>21759133.794699833</v>
      </c>
    </row>
    <row r="136" spans="1:7" s="7" customFormat="1" ht="18" thickTop="1" thickBot="1" x14ac:dyDescent="0.25">
      <c r="A136" s="79"/>
      <c r="B136" s="123">
        <v>45484</v>
      </c>
      <c r="C136" s="124"/>
      <c r="D136" s="120" t="s">
        <v>23</v>
      </c>
      <c r="E136" s="121"/>
      <c r="F136" s="193">
        <v>1188231.22</v>
      </c>
      <c r="G136" s="122">
        <f t="shared" si="1"/>
        <v>20570902.574699834</v>
      </c>
    </row>
    <row r="137" spans="1:7" s="7" customFormat="1" ht="18" thickTop="1" thickBot="1" x14ac:dyDescent="0.25">
      <c r="A137" s="79"/>
      <c r="B137" s="123">
        <v>45485</v>
      </c>
      <c r="C137" s="124"/>
      <c r="D137" s="120" t="s">
        <v>37</v>
      </c>
      <c r="E137" s="121">
        <v>37130</v>
      </c>
      <c r="F137" s="193"/>
      <c r="G137" s="122">
        <f t="shared" si="1"/>
        <v>20608032.574699834</v>
      </c>
    </row>
    <row r="138" spans="1:7" s="7" customFormat="1" ht="18" thickTop="1" thickBot="1" x14ac:dyDescent="0.25">
      <c r="A138" s="79"/>
      <c r="B138" s="123">
        <v>45485</v>
      </c>
      <c r="C138" s="124"/>
      <c r="D138" s="120" t="s">
        <v>37</v>
      </c>
      <c r="E138" s="121">
        <v>105</v>
      </c>
      <c r="F138" s="193"/>
      <c r="G138" s="122">
        <f t="shared" si="1"/>
        <v>20608137.574699834</v>
      </c>
    </row>
    <row r="139" spans="1:7" s="7" customFormat="1" ht="18" thickTop="1" thickBot="1" x14ac:dyDescent="0.25">
      <c r="A139" s="79"/>
      <c r="B139" s="123">
        <v>45485</v>
      </c>
      <c r="C139" s="124"/>
      <c r="D139" s="120" t="s">
        <v>37</v>
      </c>
      <c r="E139" s="121">
        <v>2105</v>
      </c>
      <c r="F139" s="193"/>
      <c r="G139" s="122">
        <f t="shared" si="1"/>
        <v>20610242.574699834</v>
      </c>
    </row>
    <row r="140" spans="1:7" s="7" customFormat="1" ht="18" thickTop="1" thickBot="1" x14ac:dyDescent="0.25">
      <c r="A140" s="79"/>
      <c r="B140" s="123">
        <v>45485</v>
      </c>
      <c r="C140" s="124"/>
      <c r="D140" s="120" t="s">
        <v>37</v>
      </c>
      <c r="E140" s="121">
        <v>3850</v>
      </c>
      <c r="F140" s="193"/>
      <c r="G140" s="122">
        <f t="shared" si="1"/>
        <v>20614092.574699834</v>
      </c>
    </row>
    <row r="141" spans="1:7" s="7" customFormat="1" ht="18" customHeight="1" thickTop="1" thickBot="1" x14ac:dyDescent="0.25">
      <c r="A141" s="79"/>
      <c r="B141" s="123">
        <v>45485</v>
      </c>
      <c r="C141" s="124"/>
      <c r="D141" s="120" t="s">
        <v>37</v>
      </c>
      <c r="E141" s="121">
        <v>36905</v>
      </c>
      <c r="F141" s="193"/>
      <c r="G141" s="122">
        <f t="shared" si="1"/>
        <v>20650997.574699834</v>
      </c>
    </row>
    <row r="142" spans="1:7" s="7" customFormat="1" ht="18" thickTop="1" thickBot="1" x14ac:dyDescent="0.25">
      <c r="A142" s="79"/>
      <c r="B142" s="123">
        <v>45485</v>
      </c>
      <c r="C142" s="124"/>
      <c r="D142" s="120" t="s">
        <v>37</v>
      </c>
      <c r="E142" s="126">
        <v>56692</v>
      </c>
      <c r="F142" s="196"/>
      <c r="G142" s="122">
        <f t="shared" si="1"/>
        <v>20707689.574699834</v>
      </c>
    </row>
    <row r="143" spans="1:7" s="7" customFormat="1" ht="18" thickTop="1" thickBot="1" x14ac:dyDescent="0.25">
      <c r="A143" s="79"/>
      <c r="B143" s="123">
        <v>45485</v>
      </c>
      <c r="C143" s="124"/>
      <c r="D143" s="120" t="s">
        <v>37</v>
      </c>
      <c r="E143" s="126">
        <v>6000</v>
      </c>
      <c r="F143" s="196"/>
      <c r="G143" s="122">
        <f t="shared" si="1"/>
        <v>20713689.574699834</v>
      </c>
    </row>
    <row r="144" spans="1:7" s="7" customFormat="1" ht="17.25" customHeight="1" thickTop="1" thickBot="1" x14ac:dyDescent="0.25">
      <c r="A144" s="79"/>
      <c r="B144" s="123">
        <v>45485</v>
      </c>
      <c r="C144" s="124"/>
      <c r="D144" s="120" t="s">
        <v>37</v>
      </c>
      <c r="E144" s="126">
        <v>6630</v>
      </c>
      <c r="F144" s="193"/>
      <c r="G144" s="122">
        <f t="shared" si="1"/>
        <v>20720319.574699834</v>
      </c>
    </row>
    <row r="145" spans="1:7" s="7" customFormat="1" ht="18" thickTop="1" thickBot="1" x14ac:dyDescent="0.25">
      <c r="A145" s="79"/>
      <c r="B145" s="123">
        <v>45485</v>
      </c>
      <c r="C145" s="124"/>
      <c r="D145" s="120" t="s">
        <v>29</v>
      </c>
      <c r="E145" s="126">
        <v>52989.78</v>
      </c>
      <c r="F145" s="193">
        <v>1361.48</v>
      </c>
      <c r="G145" s="122">
        <f t="shared" si="1"/>
        <v>20771947.874699835</v>
      </c>
    </row>
    <row r="146" spans="1:7" s="7" customFormat="1" ht="121.5" thickTop="1" thickBot="1" x14ac:dyDescent="0.25">
      <c r="A146" s="79"/>
      <c r="B146" s="123">
        <v>45485</v>
      </c>
      <c r="C146" s="124"/>
      <c r="D146" s="120" t="s">
        <v>88</v>
      </c>
      <c r="E146" s="121">
        <v>201280</v>
      </c>
      <c r="F146" s="193"/>
      <c r="G146" s="122">
        <f t="shared" ref="G146:G209" si="2">G145+E146-F146</f>
        <v>20973227.874699835</v>
      </c>
    </row>
    <row r="147" spans="1:7" s="7" customFormat="1" ht="18" thickTop="1" thickBot="1" x14ac:dyDescent="0.25">
      <c r="A147" s="79"/>
      <c r="B147" s="123">
        <v>45486</v>
      </c>
      <c r="C147" s="124"/>
      <c r="D147" s="120" t="s">
        <v>37</v>
      </c>
      <c r="E147" s="121">
        <v>16000</v>
      </c>
      <c r="F147" s="193"/>
      <c r="G147" s="122">
        <f t="shared" si="2"/>
        <v>20989227.874699835</v>
      </c>
    </row>
    <row r="148" spans="1:7" s="7" customFormat="1" ht="18" customHeight="1" thickTop="1" thickBot="1" x14ac:dyDescent="0.25">
      <c r="A148" s="79"/>
      <c r="B148" s="123">
        <v>45486</v>
      </c>
      <c r="C148" s="124"/>
      <c r="D148" s="120" t="s">
        <v>29</v>
      </c>
      <c r="E148" s="121">
        <v>7500</v>
      </c>
      <c r="F148" s="193">
        <v>204</v>
      </c>
      <c r="G148" s="122">
        <f t="shared" si="2"/>
        <v>20996523.874699835</v>
      </c>
    </row>
    <row r="149" spans="1:7" s="7" customFormat="1" ht="19.5" customHeight="1" thickTop="1" thickBot="1" x14ac:dyDescent="0.25">
      <c r="A149" s="79"/>
      <c r="B149" s="123">
        <v>45487</v>
      </c>
      <c r="C149" s="124"/>
      <c r="D149" s="120" t="s">
        <v>29</v>
      </c>
      <c r="E149" s="121">
        <v>26300</v>
      </c>
      <c r="F149" s="193">
        <v>657.5</v>
      </c>
      <c r="G149" s="122">
        <f t="shared" si="2"/>
        <v>21022166.374699835</v>
      </c>
    </row>
    <row r="150" spans="1:7" s="7" customFormat="1" ht="18" thickTop="1" thickBot="1" x14ac:dyDescent="0.25">
      <c r="A150" s="79"/>
      <c r="B150" s="123">
        <v>45488</v>
      </c>
      <c r="C150" s="124"/>
      <c r="D150" s="120" t="s">
        <v>37</v>
      </c>
      <c r="E150" s="121">
        <v>810</v>
      </c>
      <c r="F150" s="193"/>
      <c r="G150" s="122">
        <f t="shared" si="2"/>
        <v>21022976.374699835</v>
      </c>
    </row>
    <row r="151" spans="1:7" s="7" customFormat="1" ht="18" thickTop="1" thickBot="1" x14ac:dyDescent="0.25">
      <c r="A151" s="79"/>
      <c r="B151" s="123">
        <v>45488</v>
      </c>
      <c r="C151" s="124"/>
      <c r="D151" s="120" t="s">
        <v>37</v>
      </c>
      <c r="E151" s="121">
        <v>45550</v>
      </c>
      <c r="F151" s="193"/>
      <c r="G151" s="122">
        <f t="shared" si="2"/>
        <v>21068526.374699835</v>
      </c>
    </row>
    <row r="152" spans="1:7" s="7" customFormat="1" ht="18" thickTop="1" thickBot="1" x14ac:dyDescent="0.25">
      <c r="A152" s="79"/>
      <c r="B152" s="123">
        <v>45488</v>
      </c>
      <c r="C152" s="124"/>
      <c r="D152" s="120" t="s">
        <v>37</v>
      </c>
      <c r="E152" s="121">
        <v>18010</v>
      </c>
      <c r="F152" s="193"/>
      <c r="G152" s="122">
        <f t="shared" si="2"/>
        <v>21086536.374699835</v>
      </c>
    </row>
    <row r="153" spans="1:7" s="7" customFormat="1" ht="18" thickTop="1" thickBot="1" x14ac:dyDescent="0.25">
      <c r="A153" s="79"/>
      <c r="B153" s="123">
        <v>45488</v>
      </c>
      <c r="C153" s="124"/>
      <c r="D153" s="120" t="s">
        <v>37</v>
      </c>
      <c r="E153" s="121">
        <v>15210</v>
      </c>
      <c r="F153" s="193"/>
      <c r="G153" s="122">
        <f t="shared" si="2"/>
        <v>21101746.374699835</v>
      </c>
    </row>
    <row r="154" spans="1:7" s="7" customFormat="1" ht="18" thickTop="1" thickBot="1" x14ac:dyDescent="0.25">
      <c r="A154" s="79"/>
      <c r="B154" s="123">
        <v>45488</v>
      </c>
      <c r="C154" s="124"/>
      <c r="D154" s="120" t="s">
        <v>37</v>
      </c>
      <c r="E154" s="121">
        <v>5930</v>
      </c>
      <c r="F154" s="193"/>
      <c r="G154" s="122">
        <f t="shared" si="2"/>
        <v>21107676.374699835</v>
      </c>
    </row>
    <row r="155" spans="1:7" s="7" customFormat="1" ht="18" thickTop="1" thickBot="1" x14ac:dyDescent="0.25">
      <c r="A155" s="79"/>
      <c r="B155" s="123">
        <v>45488</v>
      </c>
      <c r="C155" s="124"/>
      <c r="D155" s="120" t="s">
        <v>37</v>
      </c>
      <c r="E155" s="121">
        <v>13830</v>
      </c>
      <c r="F155" s="193"/>
      <c r="G155" s="122">
        <f t="shared" si="2"/>
        <v>21121506.374699835</v>
      </c>
    </row>
    <row r="156" spans="1:7" s="7" customFormat="1" ht="18.75" customHeight="1" thickTop="1" thickBot="1" x14ac:dyDescent="0.25">
      <c r="A156" s="79"/>
      <c r="B156" s="123">
        <v>45488</v>
      </c>
      <c r="C156" s="124"/>
      <c r="D156" s="120" t="s">
        <v>37</v>
      </c>
      <c r="E156" s="121">
        <v>70130</v>
      </c>
      <c r="F156" s="193"/>
      <c r="G156" s="122">
        <f t="shared" si="2"/>
        <v>21191636.374699835</v>
      </c>
    </row>
    <row r="157" spans="1:7" s="7" customFormat="1" ht="23.25" customHeight="1" thickTop="1" thickBot="1" x14ac:dyDescent="0.25">
      <c r="A157" s="79"/>
      <c r="B157" s="123">
        <v>45488</v>
      </c>
      <c r="C157" s="124"/>
      <c r="D157" s="120" t="s">
        <v>37</v>
      </c>
      <c r="E157" s="121">
        <v>9585</v>
      </c>
      <c r="F157" s="193"/>
      <c r="G157" s="122">
        <f t="shared" si="2"/>
        <v>21201221.374699835</v>
      </c>
    </row>
    <row r="158" spans="1:7" s="7" customFormat="1" ht="19.5" customHeight="1" thickTop="1" thickBot="1" x14ac:dyDescent="0.25">
      <c r="A158" s="79"/>
      <c r="B158" s="123">
        <v>45488</v>
      </c>
      <c r="C158" s="124"/>
      <c r="D158" s="120" t="s">
        <v>29</v>
      </c>
      <c r="E158" s="121">
        <v>45193.38</v>
      </c>
      <c r="F158" s="193">
        <v>1154.49</v>
      </c>
      <c r="G158" s="122">
        <f t="shared" si="2"/>
        <v>21245260.264699835</v>
      </c>
    </row>
    <row r="159" spans="1:7" s="7" customFormat="1" ht="21.75" customHeight="1" thickTop="1" thickBot="1" x14ac:dyDescent="0.25">
      <c r="A159" s="79"/>
      <c r="B159" s="139">
        <v>45488</v>
      </c>
      <c r="C159" s="139"/>
      <c r="D159" s="139" t="s">
        <v>22</v>
      </c>
      <c r="E159" s="164">
        <v>173850.28</v>
      </c>
      <c r="F159" s="164"/>
      <c r="G159" s="122">
        <f t="shared" si="2"/>
        <v>21419110.544699837</v>
      </c>
    </row>
    <row r="160" spans="1:7" s="7" customFormat="1" ht="18" thickTop="1" thickBot="1" x14ac:dyDescent="0.25">
      <c r="A160" s="79"/>
      <c r="B160" s="139">
        <v>45488</v>
      </c>
      <c r="C160" s="139"/>
      <c r="D160" s="139" t="s">
        <v>22</v>
      </c>
      <c r="E160" s="164">
        <v>25932.37</v>
      </c>
      <c r="F160" s="164"/>
      <c r="G160" s="122">
        <f t="shared" si="2"/>
        <v>21445042.914699838</v>
      </c>
    </row>
    <row r="161" spans="1:7" s="7" customFormat="1" ht="18" thickTop="1" thickBot="1" x14ac:dyDescent="0.25">
      <c r="A161" s="79"/>
      <c r="B161" s="139">
        <v>45488</v>
      </c>
      <c r="C161" s="139"/>
      <c r="D161" s="139" t="s">
        <v>64</v>
      </c>
      <c r="E161" s="164">
        <v>613790.49</v>
      </c>
      <c r="F161" s="164"/>
      <c r="G161" s="122">
        <f t="shared" si="2"/>
        <v>22058833.404699836</v>
      </c>
    </row>
    <row r="162" spans="1:7" s="7" customFormat="1" ht="18" thickTop="1" thickBot="1" x14ac:dyDescent="0.25">
      <c r="A162" s="79"/>
      <c r="B162" s="139">
        <v>45488</v>
      </c>
      <c r="C162" s="139"/>
      <c r="D162" s="139" t="s">
        <v>63</v>
      </c>
      <c r="E162" s="164">
        <v>1339</v>
      </c>
      <c r="F162" s="164"/>
      <c r="G162" s="122">
        <f t="shared" si="2"/>
        <v>22060172.404699836</v>
      </c>
    </row>
    <row r="163" spans="1:7" s="7" customFormat="1" ht="18" thickTop="1" thickBot="1" x14ac:dyDescent="0.25">
      <c r="A163" s="79"/>
      <c r="B163" s="139">
        <v>45488</v>
      </c>
      <c r="C163" s="139"/>
      <c r="D163" s="139" t="s">
        <v>63</v>
      </c>
      <c r="E163" s="164">
        <v>2338731.02</v>
      </c>
      <c r="F163" s="164"/>
      <c r="G163" s="122">
        <f t="shared" si="2"/>
        <v>24398903.424699835</v>
      </c>
    </row>
    <row r="164" spans="1:7" s="7" customFormat="1" ht="18" thickTop="1" thickBot="1" x14ac:dyDescent="0.25">
      <c r="A164" s="79"/>
      <c r="B164" s="139">
        <v>45488</v>
      </c>
      <c r="C164" s="139"/>
      <c r="D164" s="139" t="s">
        <v>60</v>
      </c>
      <c r="E164" s="164">
        <v>631957.18999999994</v>
      </c>
      <c r="F164" s="164"/>
      <c r="G164" s="122">
        <f t="shared" si="2"/>
        <v>25030860.614699837</v>
      </c>
    </row>
    <row r="165" spans="1:7" s="7" customFormat="1" ht="58.5" thickTop="1" thickBot="1" x14ac:dyDescent="0.25">
      <c r="A165" s="79"/>
      <c r="B165" s="139">
        <v>45488</v>
      </c>
      <c r="C165" s="139"/>
      <c r="D165" s="139" t="s">
        <v>89</v>
      </c>
      <c r="E165" s="164">
        <v>2015</v>
      </c>
      <c r="F165" s="164"/>
      <c r="G165" s="122">
        <f t="shared" si="2"/>
        <v>25032875.614699837</v>
      </c>
    </row>
    <row r="166" spans="1:7" s="7" customFormat="1" ht="18" thickTop="1" thickBot="1" x14ac:dyDescent="0.25">
      <c r="A166" s="79"/>
      <c r="B166" s="139">
        <v>45484</v>
      </c>
      <c r="C166" s="139"/>
      <c r="D166" s="139" t="s">
        <v>23</v>
      </c>
      <c r="E166" s="164"/>
      <c r="F166" s="164">
        <v>1958667.43</v>
      </c>
      <c r="G166" s="122">
        <f t="shared" si="2"/>
        <v>23074208.184699837</v>
      </c>
    </row>
    <row r="167" spans="1:7" s="7" customFormat="1" ht="18" thickTop="1" thickBot="1" x14ac:dyDescent="0.25">
      <c r="A167" s="79"/>
      <c r="B167" s="139">
        <v>45489</v>
      </c>
      <c r="C167" s="139"/>
      <c r="D167" s="139" t="s">
        <v>37</v>
      </c>
      <c r="E167" s="164">
        <v>37750</v>
      </c>
      <c r="F167" s="164"/>
      <c r="G167" s="122">
        <f t="shared" si="2"/>
        <v>23111958.184699837</v>
      </c>
    </row>
    <row r="168" spans="1:7" s="7" customFormat="1" ht="18" thickTop="1" thickBot="1" x14ac:dyDescent="0.25">
      <c r="A168" s="79"/>
      <c r="B168" s="169">
        <v>45489</v>
      </c>
      <c r="C168" s="170"/>
      <c r="D168" s="166" t="s">
        <v>37</v>
      </c>
      <c r="E168" s="168">
        <v>312</v>
      </c>
      <c r="F168" s="168"/>
      <c r="G168" s="122">
        <f t="shared" si="2"/>
        <v>23112270.184699837</v>
      </c>
    </row>
    <row r="169" spans="1:7" s="7" customFormat="1" ht="18" thickTop="1" thickBot="1" x14ac:dyDescent="0.25">
      <c r="A169" s="79"/>
      <c r="B169" s="139">
        <v>45489</v>
      </c>
      <c r="C169" s="139"/>
      <c r="D169" s="205" t="s">
        <v>37</v>
      </c>
      <c r="E169" s="164">
        <v>32205</v>
      </c>
      <c r="F169" s="164"/>
      <c r="G169" s="122">
        <f t="shared" si="2"/>
        <v>23144475.184699837</v>
      </c>
    </row>
    <row r="170" spans="1:7" s="7" customFormat="1" ht="18" thickTop="1" thickBot="1" x14ac:dyDescent="0.25">
      <c r="A170" s="79"/>
      <c r="B170" s="163">
        <v>45489</v>
      </c>
      <c r="C170" s="139"/>
      <c r="D170" s="162" t="s">
        <v>37</v>
      </c>
      <c r="E170" s="164">
        <v>10730</v>
      </c>
      <c r="F170" s="164"/>
      <c r="G170" s="122">
        <f t="shared" si="2"/>
        <v>23155205.184699837</v>
      </c>
    </row>
    <row r="171" spans="1:7" s="7" customFormat="1" ht="18" thickTop="1" thickBot="1" x14ac:dyDescent="0.25">
      <c r="A171" s="79"/>
      <c r="B171" s="163">
        <v>45489</v>
      </c>
      <c r="C171" s="139"/>
      <c r="D171" s="162" t="s">
        <v>37</v>
      </c>
      <c r="E171" s="164">
        <v>4040</v>
      </c>
      <c r="F171" s="164"/>
      <c r="G171" s="122">
        <f t="shared" si="2"/>
        <v>23159245.184699837</v>
      </c>
    </row>
    <row r="172" spans="1:7" s="7" customFormat="1" ht="18" thickTop="1" thickBot="1" x14ac:dyDescent="0.25">
      <c r="A172" s="79"/>
      <c r="B172" s="163">
        <v>45489</v>
      </c>
      <c r="C172" s="139"/>
      <c r="D172" s="162" t="s">
        <v>37</v>
      </c>
      <c r="E172" s="164">
        <v>7445</v>
      </c>
      <c r="F172" s="164"/>
      <c r="G172" s="122">
        <f t="shared" si="2"/>
        <v>23166690.184699837</v>
      </c>
    </row>
    <row r="173" spans="1:7" s="7" customFormat="1" ht="18" thickTop="1" thickBot="1" x14ac:dyDescent="0.25">
      <c r="A173" s="79"/>
      <c r="B173" s="165">
        <v>45489</v>
      </c>
      <c r="C173" s="161"/>
      <c r="D173" s="166" t="s">
        <v>37</v>
      </c>
      <c r="E173" s="161">
        <v>11150</v>
      </c>
      <c r="F173" s="161"/>
      <c r="G173" s="122">
        <f t="shared" si="2"/>
        <v>23177840.184699837</v>
      </c>
    </row>
    <row r="174" spans="1:7" s="7" customFormat="1" ht="17.25" customHeight="1" thickTop="1" thickBot="1" x14ac:dyDescent="0.25">
      <c r="A174" s="79"/>
      <c r="B174" s="123">
        <v>45489</v>
      </c>
      <c r="C174" s="124"/>
      <c r="D174" s="120" t="s">
        <v>37</v>
      </c>
      <c r="E174" s="121">
        <v>4790</v>
      </c>
      <c r="F174" s="171"/>
      <c r="G174" s="122">
        <f t="shared" si="2"/>
        <v>23182630.184699837</v>
      </c>
    </row>
    <row r="175" spans="1:7" s="7" customFormat="1" ht="18" thickTop="1" thickBot="1" x14ac:dyDescent="0.25">
      <c r="A175" s="79"/>
      <c r="B175" s="129">
        <v>45489</v>
      </c>
      <c r="C175" s="130"/>
      <c r="D175" s="120" t="s">
        <v>29</v>
      </c>
      <c r="E175" s="121">
        <v>83793.440000000002</v>
      </c>
      <c r="F175" s="171">
        <v>2204.29</v>
      </c>
      <c r="G175" s="122">
        <f t="shared" si="2"/>
        <v>23264219.334699839</v>
      </c>
    </row>
    <row r="176" spans="1:7" s="7" customFormat="1" ht="18" thickTop="1" thickBot="1" x14ac:dyDescent="0.25">
      <c r="A176" s="79"/>
      <c r="B176" s="129">
        <v>45489</v>
      </c>
      <c r="C176" s="130"/>
      <c r="D176" s="120" t="s">
        <v>40</v>
      </c>
      <c r="E176" s="121">
        <v>107650.68</v>
      </c>
      <c r="F176" s="171"/>
      <c r="G176" s="122">
        <f t="shared" si="2"/>
        <v>23371870.014699839</v>
      </c>
    </row>
    <row r="177" spans="1:9" s="7" customFormat="1" ht="18" thickTop="1" thickBot="1" x14ac:dyDescent="0.25">
      <c r="A177" s="79"/>
      <c r="B177" s="129">
        <v>45484</v>
      </c>
      <c r="C177" s="130"/>
      <c r="D177" s="120" t="s">
        <v>23</v>
      </c>
      <c r="E177" s="121"/>
      <c r="F177" s="171">
        <v>12367382.99</v>
      </c>
      <c r="G177" s="122">
        <f t="shared" si="2"/>
        <v>11004487.024699839</v>
      </c>
    </row>
    <row r="178" spans="1:9" s="7" customFormat="1" ht="18" thickTop="1" thickBot="1" x14ac:dyDescent="0.25">
      <c r="A178" s="79"/>
      <c r="B178" s="129">
        <v>45490</v>
      </c>
      <c r="C178" s="130"/>
      <c r="D178" s="120" t="s">
        <v>37</v>
      </c>
      <c r="E178" s="121">
        <v>71060</v>
      </c>
      <c r="F178" s="171"/>
      <c r="G178" s="122">
        <f t="shared" si="2"/>
        <v>11075547.024699839</v>
      </c>
    </row>
    <row r="179" spans="1:9" s="7" customFormat="1" ht="18" thickTop="1" thickBot="1" x14ac:dyDescent="0.25">
      <c r="A179" s="79"/>
      <c r="B179" s="129">
        <v>45490</v>
      </c>
      <c r="C179" s="130"/>
      <c r="D179" s="120" t="s">
        <v>37</v>
      </c>
      <c r="E179" s="121">
        <v>12863</v>
      </c>
      <c r="F179" s="171"/>
      <c r="G179" s="122">
        <f t="shared" si="2"/>
        <v>11088410.024699839</v>
      </c>
    </row>
    <row r="180" spans="1:9" s="7" customFormat="1" ht="18" thickTop="1" thickBot="1" x14ac:dyDescent="0.25">
      <c r="A180" s="79"/>
      <c r="B180" s="129">
        <v>45490</v>
      </c>
      <c r="C180" s="130"/>
      <c r="D180" s="120" t="s">
        <v>37</v>
      </c>
      <c r="E180" s="121">
        <v>57785</v>
      </c>
      <c r="F180" s="171"/>
      <c r="G180" s="122">
        <f t="shared" si="2"/>
        <v>11146195.024699839</v>
      </c>
    </row>
    <row r="181" spans="1:9" s="7" customFormat="1" ht="18" thickTop="1" thickBot="1" x14ac:dyDescent="0.25">
      <c r="A181" s="79"/>
      <c r="B181" s="129">
        <v>45490</v>
      </c>
      <c r="C181" s="130"/>
      <c r="D181" s="120" t="s">
        <v>37</v>
      </c>
      <c r="E181" s="121">
        <v>8054</v>
      </c>
      <c r="F181" s="171"/>
      <c r="G181" s="122">
        <f t="shared" si="2"/>
        <v>11154249.024699839</v>
      </c>
    </row>
    <row r="182" spans="1:9" s="7" customFormat="1" ht="24.75" customHeight="1" thickTop="1" thickBot="1" x14ac:dyDescent="0.25">
      <c r="A182" s="79"/>
      <c r="B182" s="129">
        <v>45490</v>
      </c>
      <c r="C182" s="130"/>
      <c r="D182" s="120" t="s">
        <v>37</v>
      </c>
      <c r="E182" s="121">
        <v>6515</v>
      </c>
      <c r="F182" s="171"/>
      <c r="G182" s="122">
        <f t="shared" si="2"/>
        <v>11160764.024699839</v>
      </c>
    </row>
    <row r="183" spans="1:9" s="7" customFormat="1" ht="18" thickTop="1" thickBot="1" x14ac:dyDescent="0.25">
      <c r="A183" s="79"/>
      <c r="B183" s="129">
        <v>45490</v>
      </c>
      <c r="C183" s="130"/>
      <c r="D183" s="120" t="s">
        <v>37</v>
      </c>
      <c r="E183" s="121">
        <v>11825</v>
      </c>
      <c r="F183" s="171"/>
      <c r="G183" s="122">
        <f t="shared" si="2"/>
        <v>11172589.024699839</v>
      </c>
    </row>
    <row r="184" spans="1:9" s="7" customFormat="1" ht="27" customHeight="1" thickTop="1" thickBot="1" x14ac:dyDescent="0.25">
      <c r="A184" s="79"/>
      <c r="B184" s="129">
        <v>45490</v>
      </c>
      <c r="C184" s="130"/>
      <c r="D184" s="120" t="s">
        <v>37</v>
      </c>
      <c r="E184" s="121">
        <v>52130</v>
      </c>
      <c r="F184" s="171"/>
      <c r="G184" s="122">
        <f t="shared" si="2"/>
        <v>11224719.024699839</v>
      </c>
    </row>
    <row r="185" spans="1:9" s="7" customFormat="1" ht="18" thickTop="1" thickBot="1" x14ac:dyDescent="0.25">
      <c r="A185" s="79"/>
      <c r="B185" s="129">
        <v>45490</v>
      </c>
      <c r="C185" s="130"/>
      <c r="D185" s="120" t="s">
        <v>29</v>
      </c>
      <c r="E185" s="121">
        <v>113917.38</v>
      </c>
      <c r="F185" s="171">
        <v>2980.03</v>
      </c>
      <c r="G185" s="122">
        <f t="shared" si="2"/>
        <v>11335656.37469984</v>
      </c>
    </row>
    <row r="186" spans="1:9" s="7" customFormat="1" ht="18" thickTop="1" thickBot="1" x14ac:dyDescent="0.25">
      <c r="A186" s="79"/>
      <c r="B186" s="129">
        <v>45490</v>
      </c>
      <c r="C186" s="130"/>
      <c r="D186" s="120" t="s">
        <v>22</v>
      </c>
      <c r="E186" s="121">
        <v>765474.24</v>
      </c>
      <c r="F186" s="171"/>
      <c r="G186" s="122">
        <f t="shared" si="2"/>
        <v>12101130.614699841</v>
      </c>
    </row>
    <row r="187" spans="1:9" s="7" customFormat="1" ht="18" thickTop="1" thickBot="1" x14ac:dyDescent="0.25">
      <c r="A187" s="79"/>
      <c r="B187" s="129">
        <v>45490</v>
      </c>
      <c r="C187" s="130"/>
      <c r="D187" s="120" t="s">
        <v>22</v>
      </c>
      <c r="E187" s="121">
        <v>3312893.47</v>
      </c>
      <c r="F187" s="171"/>
      <c r="G187" s="122">
        <f t="shared" si="2"/>
        <v>15414024.084699841</v>
      </c>
    </row>
    <row r="188" spans="1:9" s="7" customFormat="1" ht="18" thickTop="1" thickBot="1" x14ac:dyDescent="0.25">
      <c r="A188" s="79"/>
      <c r="B188" s="129">
        <v>45490</v>
      </c>
      <c r="C188" s="130"/>
      <c r="D188" s="120" t="s">
        <v>22</v>
      </c>
      <c r="E188" s="121">
        <v>786077.63</v>
      </c>
      <c r="F188" s="171"/>
      <c r="G188" s="122">
        <f t="shared" si="2"/>
        <v>16200101.714699842</v>
      </c>
      <c r="H188" s="203"/>
      <c r="I188" s="110"/>
    </row>
    <row r="189" spans="1:9" s="7" customFormat="1" ht="18" thickTop="1" thickBot="1" x14ac:dyDescent="0.25">
      <c r="A189" s="79"/>
      <c r="B189" s="129">
        <v>45490</v>
      </c>
      <c r="C189" s="130"/>
      <c r="D189" s="120" t="s">
        <v>22</v>
      </c>
      <c r="E189" s="121">
        <v>1068907.2</v>
      </c>
      <c r="F189" s="171"/>
      <c r="G189" s="122">
        <f t="shared" si="2"/>
        <v>17269008.914699841</v>
      </c>
    </row>
    <row r="190" spans="1:9" s="7" customFormat="1" ht="18" thickTop="1" thickBot="1" x14ac:dyDescent="0.25">
      <c r="A190" s="79"/>
      <c r="B190" s="129">
        <v>45490</v>
      </c>
      <c r="C190" s="130"/>
      <c r="D190" s="120" t="s">
        <v>22</v>
      </c>
      <c r="E190" s="121">
        <v>1826563.6</v>
      </c>
      <c r="F190" s="171"/>
      <c r="G190" s="122">
        <f t="shared" si="2"/>
        <v>19095572.514699843</v>
      </c>
    </row>
    <row r="191" spans="1:9" s="7" customFormat="1" ht="18" thickTop="1" thickBot="1" x14ac:dyDescent="0.25">
      <c r="A191" s="79"/>
      <c r="B191" s="129">
        <v>45490</v>
      </c>
      <c r="C191" s="130"/>
      <c r="D191" s="120" t="s">
        <v>22</v>
      </c>
      <c r="E191" s="121">
        <v>5543.01</v>
      </c>
      <c r="F191" s="171"/>
      <c r="G191" s="122">
        <f t="shared" si="2"/>
        <v>19101115.524699844</v>
      </c>
    </row>
    <row r="192" spans="1:9" s="7" customFormat="1" ht="18" thickTop="1" thickBot="1" x14ac:dyDescent="0.25">
      <c r="A192" s="79"/>
      <c r="B192" s="129">
        <v>45490</v>
      </c>
      <c r="C192" s="130"/>
      <c r="D192" s="120" t="s">
        <v>49</v>
      </c>
      <c r="E192" s="121">
        <v>701781.75</v>
      </c>
      <c r="F192" s="171"/>
      <c r="G192" s="122">
        <f t="shared" si="2"/>
        <v>19802897.274699844</v>
      </c>
    </row>
    <row r="193" spans="1:7" s="7" customFormat="1" ht="18" thickTop="1" thickBot="1" x14ac:dyDescent="0.25">
      <c r="A193" s="79"/>
      <c r="B193" s="129">
        <v>45490</v>
      </c>
      <c r="C193" s="130"/>
      <c r="D193" s="120" t="s">
        <v>49</v>
      </c>
      <c r="E193" s="121">
        <v>15598</v>
      </c>
      <c r="F193" s="171"/>
      <c r="G193" s="122">
        <f t="shared" si="2"/>
        <v>19818495.274699844</v>
      </c>
    </row>
    <row r="194" spans="1:7" s="7" customFormat="1" ht="46.5" thickTop="1" thickBot="1" x14ac:dyDescent="0.25">
      <c r="A194" s="79"/>
      <c r="B194" s="129">
        <v>45490</v>
      </c>
      <c r="C194" s="130"/>
      <c r="D194" s="120" t="s">
        <v>90</v>
      </c>
      <c r="E194" s="121">
        <v>75000</v>
      </c>
      <c r="F194" s="171"/>
      <c r="G194" s="122">
        <f t="shared" si="2"/>
        <v>19893495.274699844</v>
      </c>
    </row>
    <row r="195" spans="1:7" s="7" customFormat="1" ht="121.5" thickTop="1" thickBot="1" x14ac:dyDescent="0.25">
      <c r="A195" s="79"/>
      <c r="B195" s="129">
        <v>45490</v>
      </c>
      <c r="C195" s="130"/>
      <c r="D195" s="120" t="s">
        <v>91</v>
      </c>
      <c r="E195" s="121">
        <v>180000</v>
      </c>
      <c r="F195" s="171"/>
      <c r="G195" s="122">
        <f t="shared" si="2"/>
        <v>20073495.274699844</v>
      </c>
    </row>
    <row r="196" spans="1:7" s="7" customFormat="1" ht="18" thickTop="1" thickBot="1" x14ac:dyDescent="0.25">
      <c r="A196" s="79"/>
      <c r="B196" s="129">
        <v>45490</v>
      </c>
      <c r="C196" s="130"/>
      <c r="D196" s="120" t="s">
        <v>23</v>
      </c>
      <c r="E196" s="121"/>
      <c r="F196" s="171">
        <v>4058112.15</v>
      </c>
      <c r="G196" s="122">
        <f t="shared" si="2"/>
        <v>16015383.124699844</v>
      </c>
    </row>
    <row r="197" spans="1:7" s="7" customFormat="1" ht="21.75" customHeight="1" thickTop="1" thickBot="1" x14ac:dyDescent="0.25">
      <c r="A197" s="79"/>
      <c r="B197" s="129">
        <v>45491</v>
      </c>
      <c r="C197" s="130"/>
      <c r="D197" s="120" t="s">
        <v>37</v>
      </c>
      <c r="E197" s="121">
        <v>39670</v>
      </c>
      <c r="F197" s="171"/>
      <c r="G197" s="122">
        <f t="shared" si="2"/>
        <v>16055053.124699844</v>
      </c>
    </row>
    <row r="198" spans="1:7" s="7" customFormat="1" ht="18" thickTop="1" thickBot="1" x14ac:dyDescent="0.25">
      <c r="A198" s="79"/>
      <c r="B198" s="129">
        <v>45491</v>
      </c>
      <c r="C198" s="130"/>
      <c r="D198" s="120" t="s">
        <v>37</v>
      </c>
      <c r="E198" s="121">
        <v>190</v>
      </c>
      <c r="F198" s="171"/>
      <c r="G198" s="122">
        <f t="shared" si="2"/>
        <v>16055243.124699844</v>
      </c>
    </row>
    <row r="199" spans="1:7" s="7" customFormat="1" ht="18" thickTop="1" thickBot="1" x14ac:dyDescent="0.25">
      <c r="A199" s="79"/>
      <c r="B199" s="129">
        <v>45491</v>
      </c>
      <c r="C199" s="130"/>
      <c r="D199" s="120" t="s">
        <v>37</v>
      </c>
      <c r="E199" s="121">
        <v>53770</v>
      </c>
      <c r="F199" s="171"/>
      <c r="G199" s="122">
        <f t="shared" si="2"/>
        <v>16109013.124699844</v>
      </c>
    </row>
    <row r="200" spans="1:7" s="7" customFormat="1" ht="18" thickTop="1" thickBot="1" x14ac:dyDescent="0.25">
      <c r="A200" s="79"/>
      <c r="B200" s="129">
        <v>45491</v>
      </c>
      <c r="C200" s="130"/>
      <c r="D200" s="120" t="s">
        <v>37</v>
      </c>
      <c r="E200" s="121">
        <v>3710</v>
      </c>
      <c r="F200" s="171"/>
      <c r="G200" s="122">
        <f t="shared" si="2"/>
        <v>16112723.124699844</v>
      </c>
    </row>
    <row r="201" spans="1:7" s="7" customFormat="1" ht="18" thickTop="1" thickBot="1" x14ac:dyDescent="0.25">
      <c r="A201" s="79"/>
      <c r="B201" s="129">
        <v>45491</v>
      </c>
      <c r="C201" s="130"/>
      <c r="D201" s="120" t="s">
        <v>37</v>
      </c>
      <c r="E201" s="121">
        <v>20674</v>
      </c>
      <c r="F201" s="171"/>
      <c r="G201" s="122">
        <f t="shared" si="2"/>
        <v>16133397.124699844</v>
      </c>
    </row>
    <row r="202" spans="1:7" s="7" customFormat="1" ht="18" thickTop="1" thickBot="1" x14ac:dyDescent="0.25">
      <c r="A202" s="79"/>
      <c r="B202" s="129">
        <v>45491</v>
      </c>
      <c r="C202" s="130"/>
      <c r="D202" s="120" t="s">
        <v>37</v>
      </c>
      <c r="E202" s="121">
        <v>5950</v>
      </c>
      <c r="F202" s="171"/>
      <c r="G202" s="122">
        <f t="shared" si="2"/>
        <v>16139347.124699844</v>
      </c>
    </row>
    <row r="203" spans="1:7" s="7" customFormat="1" ht="18" thickTop="1" thickBot="1" x14ac:dyDescent="0.25">
      <c r="A203" s="79"/>
      <c r="B203" s="129">
        <v>45491</v>
      </c>
      <c r="C203" s="130"/>
      <c r="D203" s="120" t="s">
        <v>37</v>
      </c>
      <c r="E203" s="121">
        <v>8350</v>
      </c>
      <c r="F203" s="171"/>
      <c r="G203" s="122">
        <f t="shared" si="2"/>
        <v>16147697.124699844</v>
      </c>
    </row>
    <row r="204" spans="1:7" s="7" customFormat="1" ht="18" thickTop="1" thickBot="1" x14ac:dyDescent="0.25">
      <c r="A204" s="79"/>
      <c r="B204" s="129">
        <v>45491</v>
      </c>
      <c r="C204" s="130"/>
      <c r="D204" s="120" t="s">
        <v>37</v>
      </c>
      <c r="E204" s="121">
        <v>32750</v>
      </c>
      <c r="F204" s="171"/>
      <c r="G204" s="122">
        <f t="shared" si="2"/>
        <v>16180447.124699844</v>
      </c>
    </row>
    <row r="205" spans="1:7" s="7" customFormat="1" ht="18" thickTop="1" thickBot="1" x14ac:dyDescent="0.25">
      <c r="A205" s="79"/>
      <c r="B205" s="129">
        <v>45491</v>
      </c>
      <c r="C205" s="130"/>
      <c r="D205" s="120" t="s">
        <v>29</v>
      </c>
      <c r="E205" s="121">
        <v>83099.03</v>
      </c>
      <c r="F205" s="171">
        <v>2182.5300000000002</v>
      </c>
      <c r="G205" s="122">
        <f t="shared" si="2"/>
        <v>16261363.624699844</v>
      </c>
    </row>
    <row r="206" spans="1:7" s="7" customFormat="1" ht="18" thickTop="1" thickBot="1" x14ac:dyDescent="0.25">
      <c r="A206" s="79"/>
      <c r="B206" s="129">
        <v>45491</v>
      </c>
      <c r="C206" s="130"/>
      <c r="D206" s="120" t="s">
        <v>65</v>
      </c>
      <c r="E206" s="121">
        <v>17903.2</v>
      </c>
      <c r="F206" s="171"/>
      <c r="G206" s="122">
        <f t="shared" si="2"/>
        <v>16279266.824699843</v>
      </c>
    </row>
    <row r="207" spans="1:7" s="7" customFormat="1" ht="18" thickTop="1" thickBot="1" x14ac:dyDescent="0.25">
      <c r="A207" s="79"/>
      <c r="B207" s="129">
        <v>45491</v>
      </c>
      <c r="C207" s="130"/>
      <c r="D207" s="120" t="s">
        <v>65</v>
      </c>
      <c r="E207" s="121">
        <v>64106.01</v>
      </c>
      <c r="F207" s="171"/>
      <c r="G207" s="122">
        <f t="shared" si="2"/>
        <v>16343372.834699843</v>
      </c>
    </row>
    <row r="208" spans="1:7" s="7" customFormat="1" ht="18" thickTop="1" thickBot="1" x14ac:dyDescent="0.25">
      <c r="A208" s="79"/>
      <c r="B208" s="129">
        <v>45491</v>
      </c>
      <c r="C208" s="130"/>
      <c r="D208" s="120" t="s">
        <v>66</v>
      </c>
      <c r="E208" s="121">
        <v>83610.25</v>
      </c>
      <c r="F208" s="171"/>
      <c r="G208" s="122">
        <f t="shared" si="2"/>
        <v>16426983.084699843</v>
      </c>
    </row>
    <row r="209" spans="1:7" s="7" customFormat="1" ht="61.5" thickTop="1" thickBot="1" x14ac:dyDescent="0.25">
      <c r="A209" s="79"/>
      <c r="B209" s="129">
        <v>45491</v>
      </c>
      <c r="C209" s="130"/>
      <c r="D209" s="120" t="s">
        <v>92</v>
      </c>
      <c r="E209" s="121">
        <v>6000</v>
      </c>
      <c r="F209" s="171"/>
      <c r="G209" s="122">
        <f t="shared" si="2"/>
        <v>16432983.084699843</v>
      </c>
    </row>
    <row r="210" spans="1:7" s="7" customFormat="1" ht="18" thickTop="1" thickBot="1" x14ac:dyDescent="0.25">
      <c r="A210" s="79"/>
      <c r="B210" s="129">
        <v>45491</v>
      </c>
      <c r="C210" s="130"/>
      <c r="D210" s="120" t="s">
        <v>23</v>
      </c>
      <c r="E210" s="121"/>
      <c r="F210" s="171">
        <v>268409.57</v>
      </c>
      <c r="G210" s="122">
        <f t="shared" ref="G210:G274" si="3">G209+E210-F210</f>
        <v>16164573.514699843</v>
      </c>
    </row>
    <row r="211" spans="1:7" s="7" customFormat="1" ht="18" thickTop="1" thickBot="1" x14ac:dyDescent="0.25">
      <c r="A211" s="79"/>
      <c r="B211" s="129">
        <v>45492</v>
      </c>
      <c r="C211" s="130"/>
      <c r="D211" s="120" t="s">
        <v>37</v>
      </c>
      <c r="E211" s="121">
        <v>43475</v>
      </c>
      <c r="F211" s="171"/>
      <c r="G211" s="122">
        <f t="shared" si="3"/>
        <v>16208048.514699843</v>
      </c>
    </row>
    <row r="212" spans="1:7" s="7" customFormat="1" ht="18" thickTop="1" thickBot="1" x14ac:dyDescent="0.25">
      <c r="A212" s="79"/>
      <c r="B212" s="129">
        <v>45492</v>
      </c>
      <c r="C212" s="130"/>
      <c r="D212" s="120" t="s">
        <v>37</v>
      </c>
      <c r="E212" s="121">
        <v>41495</v>
      </c>
      <c r="F212" s="171"/>
      <c r="G212" s="122">
        <f t="shared" si="3"/>
        <v>16249543.514699843</v>
      </c>
    </row>
    <row r="213" spans="1:7" s="7" customFormat="1" ht="18" thickTop="1" thickBot="1" x14ac:dyDescent="0.25">
      <c r="A213" s="79"/>
      <c r="B213" s="129">
        <v>45492</v>
      </c>
      <c r="C213" s="130"/>
      <c r="D213" s="120" t="s">
        <v>37</v>
      </c>
      <c r="E213" s="121">
        <v>3300</v>
      </c>
      <c r="F213" s="171"/>
      <c r="G213" s="122">
        <f t="shared" si="3"/>
        <v>16252843.514699843</v>
      </c>
    </row>
    <row r="214" spans="1:7" s="7" customFormat="1" ht="18" thickTop="1" thickBot="1" x14ac:dyDescent="0.25">
      <c r="A214" s="79"/>
      <c r="B214" s="129">
        <v>45492</v>
      </c>
      <c r="C214" s="130"/>
      <c r="D214" s="120" t="s">
        <v>37</v>
      </c>
      <c r="E214" s="121">
        <v>2375</v>
      </c>
      <c r="F214" s="171"/>
      <c r="G214" s="122">
        <f t="shared" si="3"/>
        <v>16255218.514699843</v>
      </c>
    </row>
    <row r="215" spans="1:7" s="7" customFormat="1" ht="18" thickTop="1" thickBot="1" x14ac:dyDescent="0.25">
      <c r="A215" s="79"/>
      <c r="B215" s="129">
        <v>45492</v>
      </c>
      <c r="C215" s="130"/>
      <c r="D215" s="120" t="s">
        <v>37</v>
      </c>
      <c r="E215" s="121">
        <v>600</v>
      </c>
      <c r="F215" s="171"/>
      <c r="G215" s="122">
        <f t="shared" si="3"/>
        <v>16255818.514699843</v>
      </c>
    </row>
    <row r="216" spans="1:7" s="7" customFormat="1" ht="18" thickTop="1" thickBot="1" x14ac:dyDescent="0.25">
      <c r="A216" s="79"/>
      <c r="B216" s="129">
        <v>45492</v>
      </c>
      <c r="C216" s="130"/>
      <c r="D216" s="120" t="s">
        <v>37</v>
      </c>
      <c r="E216" s="121">
        <v>1870</v>
      </c>
      <c r="F216" s="171"/>
      <c r="G216" s="122">
        <f t="shared" si="3"/>
        <v>16257688.514699843</v>
      </c>
    </row>
    <row r="217" spans="1:7" s="7" customFormat="1" ht="18" thickTop="1" thickBot="1" x14ac:dyDescent="0.25">
      <c r="A217" s="79"/>
      <c r="B217" s="129">
        <v>45492</v>
      </c>
      <c r="C217" s="130"/>
      <c r="D217" s="120" t="s">
        <v>37</v>
      </c>
      <c r="E217" s="121">
        <v>13650</v>
      </c>
      <c r="F217" s="171"/>
      <c r="G217" s="122">
        <f t="shared" si="3"/>
        <v>16271338.514699843</v>
      </c>
    </row>
    <row r="218" spans="1:7" s="7" customFormat="1" ht="18" thickTop="1" thickBot="1" x14ac:dyDescent="0.25">
      <c r="A218" s="79"/>
      <c r="B218" s="129">
        <v>45492</v>
      </c>
      <c r="C218" s="130"/>
      <c r="D218" s="120" t="s">
        <v>29</v>
      </c>
      <c r="E218" s="121">
        <v>94309.87</v>
      </c>
      <c r="F218" s="171">
        <v>2399.0300000000002</v>
      </c>
      <c r="G218" s="122">
        <f t="shared" si="3"/>
        <v>16363249.354699843</v>
      </c>
    </row>
    <row r="219" spans="1:7" s="7" customFormat="1" ht="18" thickTop="1" thickBot="1" x14ac:dyDescent="0.25">
      <c r="A219" s="79"/>
      <c r="B219" s="129">
        <v>45492</v>
      </c>
      <c r="C219" s="130"/>
      <c r="D219" s="120" t="s">
        <v>38</v>
      </c>
      <c r="E219" s="121">
        <v>22963</v>
      </c>
      <c r="F219" s="171"/>
      <c r="G219" s="122">
        <f t="shared" si="3"/>
        <v>16386212.354699843</v>
      </c>
    </row>
    <row r="220" spans="1:7" s="7" customFormat="1" ht="57.75" customHeight="1" thickTop="1" thickBot="1" x14ac:dyDescent="0.25">
      <c r="A220" s="79"/>
      <c r="B220" s="129">
        <v>45492</v>
      </c>
      <c r="C220" s="130"/>
      <c r="D220" s="120" t="s">
        <v>38</v>
      </c>
      <c r="E220" s="121">
        <v>350448.35</v>
      </c>
      <c r="F220" s="171"/>
      <c r="G220" s="122">
        <f t="shared" si="3"/>
        <v>16736660.704699842</v>
      </c>
    </row>
    <row r="221" spans="1:7" s="7" customFormat="1" ht="18" thickTop="1" thickBot="1" x14ac:dyDescent="0.25">
      <c r="A221" s="79"/>
      <c r="B221" s="129">
        <v>45492</v>
      </c>
      <c r="C221" s="130"/>
      <c r="D221" s="120" t="s">
        <v>38</v>
      </c>
      <c r="E221" s="121">
        <v>346488.29</v>
      </c>
      <c r="F221" s="171"/>
      <c r="G221" s="122">
        <f t="shared" si="3"/>
        <v>17083148.994699843</v>
      </c>
    </row>
    <row r="222" spans="1:7" s="7" customFormat="1" ht="18" thickTop="1" thickBot="1" x14ac:dyDescent="0.25">
      <c r="A222" s="79"/>
      <c r="B222" s="129">
        <v>45492</v>
      </c>
      <c r="C222" s="130"/>
      <c r="D222" s="120" t="s">
        <v>38</v>
      </c>
      <c r="E222" s="121">
        <v>86537.7</v>
      </c>
      <c r="F222" s="171"/>
      <c r="G222" s="122">
        <f t="shared" si="3"/>
        <v>17169686.694699842</v>
      </c>
    </row>
    <row r="223" spans="1:7" s="7" customFormat="1" ht="18" thickTop="1" thickBot="1" x14ac:dyDescent="0.25">
      <c r="A223" s="79"/>
      <c r="B223" s="129">
        <v>45492</v>
      </c>
      <c r="C223" s="130"/>
      <c r="D223" s="120" t="s">
        <v>38</v>
      </c>
      <c r="E223" s="121">
        <v>1976010.38</v>
      </c>
      <c r="F223" s="171"/>
      <c r="G223" s="122">
        <f t="shared" si="3"/>
        <v>19145697.074699841</v>
      </c>
    </row>
    <row r="224" spans="1:7" s="7" customFormat="1" ht="18" thickTop="1" thickBot="1" x14ac:dyDescent="0.25">
      <c r="A224" s="79"/>
      <c r="B224" s="129">
        <v>45492</v>
      </c>
      <c r="C224" s="130"/>
      <c r="D224" s="120" t="s">
        <v>38</v>
      </c>
      <c r="E224" s="121">
        <v>500931.11</v>
      </c>
      <c r="F224" s="171"/>
      <c r="G224" s="122">
        <f t="shared" si="3"/>
        <v>19646628.184699841</v>
      </c>
    </row>
    <row r="225" spans="1:7" s="7" customFormat="1" ht="18" thickTop="1" thickBot="1" x14ac:dyDescent="0.25">
      <c r="A225" s="79"/>
      <c r="B225" s="129">
        <v>45492</v>
      </c>
      <c r="C225" s="130"/>
      <c r="D225" s="120" t="s">
        <v>38</v>
      </c>
      <c r="E225" s="121">
        <v>416941.48</v>
      </c>
      <c r="F225" s="171"/>
      <c r="G225" s="122">
        <f t="shared" si="3"/>
        <v>20063569.664699841</v>
      </c>
    </row>
    <row r="226" spans="1:7" s="7" customFormat="1" ht="18" thickTop="1" thickBot="1" x14ac:dyDescent="0.25">
      <c r="A226" s="79"/>
      <c r="B226" s="129">
        <v>45492</v>
      </c>
      <c r="C226" s="130"/>
      <c r="D226" s="120" t="s">
        <v>38</v>
      </c>
      <c r="E226" s="121">
        <v>328919.89</v>
      </c>
      <c r="F226" s="171"/>
      <c r="G226" s="122">
        <f t="shared" si="3"/>
        <v>20392489.554699842</v>
      </c>
    </row>
    <row r="227" spans="1:7" s="7" customFormat="1" ht="18" thickTop="1" thickBot="1" x14ac:dyDescent="0.25">
      <c r="A227" s="79"/>
      <c r="B227" s="129">
        <v>45492</v>
      </c>
      <c r="C227" s="130"/>
      <c r="D227" s="120" t="s">
        <v>38</v>
      </c>
      <c r="E227" s="121">
        <v>326630.96999999997</v>
      </c>
      <c r="F227" s="171"/>
      <c r="G227" s="122">
        <f t="shared" si="3"/>
        <v>20719120.524699841</v>
      </c>
    </row>
    <row r="228" spans="1:7" s="7" customFormat="1" ht="18" thickTop="1" thickBot="1" x14ac:dyDescent="0.25">
      <c r="A228" s="79"/>
      <c r="B228" s="129">
        <v>45492</v>
      </c>
      <c r="C228" s="130"/>
      <c r="D228" s="120" t="s">
        <v>38</v>
      </c>
      <c r="E228" s="121">
        <v>22185.02</v>
      </c>
      <c r="F228" s="171"/>
      <c r="G228" s="122">
        <f t="shared" si="3"/>
        <v>20741305.54469984</v>
      </c>
    </row>
    <row r="229" spans="1:7" s="7" customFormat="1" ht="18" thickTop="1" thickBot="1" x14ac:dyDescent="0.25">
      <c r="A229" s="79"/>
      <c r="B229" s="129">
        <v>45492</v>
      </c>
      <c r="C229" s="130"/>
      <c r="D229" s="120" t="s">
        <v>38</v>
      </c>
      <c r="E229" s="121">
        <v>1890.4</v>
      </c>
      <c r="F229" s="171"/>
      <c r="G229" s="122">
        <f t="shared" si="3"/>
        <v>20743195.944699839</v>
      </c>
    </row>
    <row r="230" spans="1:7" s="7" customFormat="1" ht="18" thickTop="1" thickBot="1" x14ac:dyDescent="0.25">
      <c r="A230" s="79"/>
      <c r="B230" s="129">
        <v>45492</v>
      </c>
      <c r="C230" s="130"/>
      <c r="D230" s="120" t="s">
        <v>22</v>
      </c>
      <c r="E230" s="121">
        <v>7478151.75</v>
      </c>
      <c r="F230" s="171"/>
      <c r="G230" s="122">
        <f t="shared" si="3"/>
        <v>28221347.694699839</v>
      </c>
    </row>
    <row r="231" spans="1:7" s="7" customFormat="1" ht="18" thickTop="1" thickBot="1" x14ac:dyDescent="0.25">
      <c r="A231" s="79"/>
      <c r="B231" s="129">
        <v>45492</v>
      </c>
      <c r="C231" s="130"/>
      <c r="D231" s="120" t="s">
        <v>22</v>
      </c>
      <c r="E231" s="121">
        <v>914012.18</v>
      </c>
      <c r="F231" s="171"/>
      <c r="G231" s="122">
        <f t="shared" si="3"/>
        <v>29135359.874699838</v>
      </c>
    </row>
    <row r="232" spans="1:7" s="7" customFormat="1" ht="18" thickTop="1" thickBot="1" x14ac:dyDescent="0.25">
      <c r="A232" s="79"/>
      <c r="B232" s="129">
        <v>45492</v>
      </c>
      <c r="C232" s="130"/>
      <c r="D232" s="120" t="s">
        <v>22</v>
      </c>
      <c r="E232" s="121">
        <v>1195868.8600000001</v>
      </c>
      <c r="F232" s="171"/>
      <c r="G232" s="122">
        <f t="shared" si="3"/>
        <v>30331228.734699838</v>
      </c>
    </row>
    <row r="233" spans="1:7" s="7" customFormat="1" ht="18" thickTop="1" thickBot="1" x14ac:dyDescent="0.25">
      <c r="A233" s="79"/>
      <c r="B233" s="129">
        <v>45492</v>
      </c>
      <c r="C233" s="130"/>
      <c r="D233" s="120" t="s">
        <v>83</v>
      </c>
      <c r="E233" s="121">
        <v>274448</v>
      </c>
      <c r="F233" s="171"/>
      <c r="G233" s="122">
        <f t="shared" si="3"/>
        <v>30605676.734699838</v>
      </c>
    </row>
    <row r="234" spans="1:7" s="7" customFormat="1" ht="23.25" customHeight="1" thickTop="1" thickBot="1" x14ac:dyDescent="0.25">
      <c r="A234" s="79"/>
      <c r="B234" s="129">
        <v>45492</v>
      </c>
      <c r="C234" s="130"/>
      <c r="D234" s="120" t="s">
        <v>23</v>
      </c>
      <c r="E234" s="121"/>
      <c r="F234" s="171">
        <v>5247150.04</v>
      </c>
      <c r="G234" s="122">
        <f t="shared" si="3"/>
        <v>25358526.694699839</v>
      </c>
    </row>
    <row r="235" spans="1:7" s="7" customFormat="1" ht="18" thickTop="1" thickBot="1" x14ac:dyDescent="0.25">
      <c r="A235" s="79"/>
      <c r="B235" s="129">
        <v>45492</v>
      </c>
      <c r="C235" s="130"/>
      <c r="D235" s="120" t="s">
        <v>23</v>
      </c>
      <c r="E235" s="121"/>
      <c r="F235" s="171">
        <v>3759512.01</v>
      </c>
      <c r="G235" s="122">
        <f t="shared" si="3"/>
        <v>21599014.684699841</v>
      </c>
    </row>
    <row r="236" spans="1:7" s="7" customFormat="1" ht="18" thickTop="1" thickBot="1" x14ac:dyDescent="0.25">
      <c r="A236" s="79"/>
      <c r="B236" s="129">
        <v>45493</v>
      </c>
      <c r="C236" s="130"/>
      <c r="D236" s="120" t="s">
        <v>37</v>
      </c>
      <c r="E236" s="121">
        <v>28180</v>
      </c>
      <c r="F236" s="171"/>
      <c r="G236" s="122">
        <f t="shared" si="3"/>
        <v>21627194.684699841</v>
      </c>
    </row>
    <row r="237" spans="1:7" s="7" customFormat="1" ht="18" thickTop="1" thickBot="1" x14ac:dyDescent="0.25">
      <c r="A237" s="79"/>
      <c r="B237" s="129">
        <v>45493</v>
      </c>
      <c r="C237" s="130"/>
      <c r="D237" s="120" t="s">
        <v>29</v>
      </c>
      <c r="E237" s="121">
        <v>25300</v>
      </c>
      <c r="F237" s="171">
        <v>688.16</v>
      </c>
      <c r="G237" s="122">
        <f t="shared" si="3"/>
        <v>21651806.524699841</v>
      </c>
    </row>
    <row r="238" spans="1:7" s="7" customFormat="1" ht="18" thickTop="1" thickBot="1" x14ac:dyDescent="0.25">
      <c r="A238" s="79"/>
      <c r="B238" s="129">
        <v>45494</v>
      </c>
      <c r="C238" s="130"/>
      <c r="D238" s="120" t="s">
        <v>37</v>
      </c>
      <c r="E238" s="121">
        <v>950</v>
      </c>
      <c r="F238" s="171"/>
      <c r="G238" s="122">
        <f t="shared" si="3"/>
        <v>21652756.524699841</v>
      </c>
    </row>
    <row r="239" spans="1:7" s="7" customFormat="1" ht="18" thickTop="1" thickBot="1" x14ac:dyDescent="0.25">
      <c r="A239" s="79"/>
      <c r="B239" s="129">
        <v>45494</v>
      </c>
      <c r="C239" s="130"/>
      <c r="D239" s="120" t="s">
        <v>37</v>
      </c>
      <c r="E239" s="121">
        <v>2000</v>
      </c>
      <c r="F239" s="171"/>
      <c r="G239" s="122">
        <f t="shared" si="3"/>
        <v>21654756.524699841</v>
      </c>
    </row>
    <row r="240" spans="1:7" s="7" customFormat="1" ht="18" thickTop="1" thickBot="1" x14ac:dyDescent="0.25">
      <c r="A240" s="79"/>
      <c r="B240" s="129">
        <v>45494</v>
      </c>
      <c r="C240" s="130"/>
      <c r="D240" s="120" t="s">
        <v>29</v>
      </c>
      <c r="E240" s="121">
        <v>19800</v>
      </c>
      <c r="F240" s="171">
        <v>538.55999999999995</v>
      </c>
      <c r="G240" s="122">
        <f t="shared" si="3"/>
        <v>21674017.964699842</v>
      </c>
    </row>
    <row r="241" spans="1:9" s="7" customFormat="1" ht="18" thickTop="1" thickBot="1" x14ac:dyDescent="0.25">
      <c r="A241" s="79"/>
      <c r="B241" s="129">
        <v>45495</v>
      </c>
      <c r="C241" s="130"/>
      <c r="D241" s="120" t="s">
        <v>37</v>
      </c>
      <c r="E241" s="121">
        <v>13685</v>
      </c>
      <c r="F241" s="171"/>
      <c r="G241" s="122">
        <f t="shared" si="3"/>
        <v>21687702.964699842</v>
      </c>
    </row>
    <row r="242" spans="1:9" s="7" customFormat="1" ht="18" thickTop="1" thickBot="1" x14ac:dyDescent="0.25">
      <c r="A242" s="79"/>
      <c r="B242" s="129">
        <v>45495</v>
      </c>
      <c r="C242" s="130"/>
      <c r="D242" s="120" t="s">
        <v>37</v>
      </c>
      <c r="E242" s="121">
        <v>8165</v>
      </c>
      <c r="F242" s="171"/>
      <c r="G242" s="122">
        <f t="shared" si="3"/>
        <v>21695867.964699842</v>
      </c>
    </row>
    <row r="243" spans="1:9" s="7" customFormat="1" ht="18" thickTop="1" thickBot="1" x14ac:dyDescent="0.25">
      <c r="A243" s="79"/>
      <c r="B243" s="129">
        <v>45495</v>
      </c>
      <c r="C243" s="130"/>
      <c r="D243" s="120" t="s">
        <v>37</v>
      </c>
      <c r="E243" s="121">
        <v>19970</v>
      </c>
      <c r="F243" s="171"/>
      <c r="G243" s="122">
        <f t="shared" si="3"/>
        <v>21715837.964699842</v>
      </c>
    </row>
    <row r="244" spans="1:9" s="7" customFormat="1" ht="18" thickTop="1" thickBot="1" x14ac:dyDescent="0.25">
      <c r="A244" s="79"/>
      <c r="B244" s="129">
        <v>45495</v>
      </c>
      <c r="C244" s="130"/>
      <c r="D244" s="120" t="s">
        <v>37</v>
      </c>
      <c r="E244" s="121">
        <v>33765</v>
      </c>
      <c r="F244" s="171"/>
      <c r="G244" s="122">
        <f t="shared" si="3"/>
        <v>21749602.964699842</v>
      </c>
    </row>
    <row r="245" spans="1:9" s="7" customFormat="1" ht="18" thickTop="1" thickBot="1" x14ac:dyDescent="0.25">
      <c r="A245" s="79"/>
      <c r="B245" s="129">
        <v>45495</v>
      </c>
      <c r="C245" s="130"/>
      <c r="D245" s="120" t="s">
        <v>37</v>
      </c>
      <c r="E245" s="121">
        <v>64905</v>
      </c>
      <c r="F245" s="171"/>
      <c r="G245" s="122">
        <f t="shared" si="3"/>
        <v>21814507.964699842</v>
      </c>
    </row>
    <row r="246" spans="1:9" s="7" customFormat="1" ht="18" thickTop="1" thickBot="1" x14ac:dyDescent="0.25">
      <c r="A246" s="79"/>
      <c r="B246" s="129">
        <v>45495</v>
      </c>
      <c r="C246" s="130"/>
      <c r="D246" s="120" t="s">
        <v>37</v>
      </c>
      <c r="E246" s="121">
        <v>6260</v>
      </c>
      <c r="F246" s="171"/>
      <c r="G246" s="122">
        <f t="shared" si="3"/>
        <v>21820767.964699842</v>
      </c>
    </row>
    <row r="247" spans="1:9" s="7" customFormat="1" ht="18" thickTop="1" thickBot="1" x14ac:dyDescent="0.25">
      <c r="A247" s="79"/>
      <c r="B247" s="129">
        <v>45495</v>
      </c>
      <c r="C247" s="130"/>
      <c r="D247" s="120" t="s">
        <v>37</v>
      </c>
      <c r="E247" s="121">
        <v>59270</v>
      </c>
      <c r="F247" s="171"/>
      <c r="G247" s="122">
        <f t="shared" si="3"/>
        <v>21880037.964699842</v>
      </c>
    </row>
    <row r="248" spans="1:9" s="7" customFormat="1" ht="18" thickTop="1" thickBot="1" x14ac:dyDescent="0.25">
      <c r="A248" s="79"/>
      <c r="B248" s="129">
        <v>45495</v>
      </c>
      <c r="C248" s="130"/>
      <c r="D248" s="120" t="s">
        <v>37</v>
      </c>
      <c r="E248" s="121">
        <v>636</v>
      </c>
      <c r="F248" s="171"/>
      <c r="G248" s="122">
        <f t="shared" si="3"/>
        <v>21880673.964699842</v>
      </c>
    </row>
    <row r="249" spans="1:9" s="7" customFormat="1" ht="18" thickTop="1" thickBot="1" x14ac:dyDescent="0.25">
      <c r="A249" s="79"/>
      <c r="B249" s="129">
        <v>45495</v>
      </c>
      <c r="C249" s="130"/>
      <c r="D249" s="120" t="s">
        <v>29</v>
      </c>
      <c r="E249" s="121">
        <v>69358.38</v>
      </c>
      <c r="F249" s="171">
        <v>1791.37</v>
      </c>
      <c r="G249" s="122">
        <f t="shared" si="3"/>
        <v>21948240.97469984</v>
      </c>
      <c r="H249" s="203">
        <v>28642556.619699832</v>
      </c>
      <c r="I249" s="110">
        <f>+H249-G249</f>
        <v>6694315.6449999921</v>
      </c>
    </row>
    <row r="250" spans="1:9" s="7" customFormat="1" ht="18" thickTop="1" thickBot="1" x14ac:dyDescent="0.25">
      <c r="A250" s="79"/>
      <c r="B250" s="129">
        <v>45495</v>
      </c>
      <c r="C250" s="130"/>
      <c r="D250" s="120" t="s">
        <v>55</v>
      </c>
      <c r="E250" s="121">
        <v>845406.76</v>
      </c>
      <c r="F250" s="171"/>
      <c r="G250" s="122">
        <f t="shared" si="3"/>
        <v>22793647.734699842</v>
      </c>
    </row>
    <row r="251" spans="1:9" s="7" customFormat="1" ht="18" thickTop="1" thickBot="1" x14ac:dyDescent="0.25">
      <c r="A251" s="79"/>
      <c r="B251" s="129">
        <v>45495</v>
      </c>
      <c r="C251" s="130"/>
      <c r="D251" s="120" t="s">
        <v>23</v>
      </c>
      <c r="E251" s="121"/>
      <c r="F251" s="171">
        <v>478820.81</v>
      </c>
      <c r="G251" s="122">
        <f t="shared" si="3"/>
        <v>22314826.924699843</v>
      </c>
    </row>
    <row r="252" spans="1:9" s="7" customFormat="1" ht="18" thickTop="1" thickBot="1" x14ac:dyDescent="0.25">
      <c r="A252" s="79"/>
      <c r="B252" s="129">
        <v>45496</v>
      </c>
      <c r="C252" s="130"/>
      <c r="D252" s="120" t="s">
        <v>37</v>
      </c>
      <c r="E252" s="121">
        <v>35585</v>
      </c>
      <c r="F252" s="171"/>
      <c r="G252" s="122">
        <f t="shared" si="3"/>
        <v>22350411.924699843</v>
      </c>
    </row>
    <row r="253" spans="1:9" s="7" customFormat="1" ht="18" thickTop="1" thickBot="1" x14ac:dyDescent="0.25">
      <c r="A253" s="79"/>
      <c r="B253" s="129">
        <v>45496</v>
      </c>
      <c r="C253" s="130"/>
      <c r="D253" s="120" t="s">
        <v>37</v>
      </c>
      <c r="E253" s="121">
        <v>10950</v>
      </c>
      <c r="F253" s="171"/>
      <c r="G253" s="122">
        <f t="shared" si="3"/>
        <v>22361361.924699843</v>
      </c>
    </row>
    <row r="254" spans="1:9" s="7" customFormat="1" ht="18" thickTop="1" thickBot="1" x14ac:dyDescent="0.25">
      <c r="A254" s="79"/>
      <c r="B254" s="129">
        <v>45496</v>
      </c>
      <c r="C254" s="130"/>
      <c r="D254" s="120" t="s">
        <v>37</v>
      </c>
      <c r="E254" s="121">
        <v>4690</v>
      </c>
      <c r="F254" s="171"/>
      <c r="G254" s="122">
        <f t="shared" si="3"/>
        <v>22366051.924699843</v>
      </c>
    </row>
    <row r="255" spans="1:9" s="7" customFormat="1" ht="18" thickTop="1" thickBot="1" x14ac:dyDescent="0.25">
      <c r="A255" s="79"/>
      <c r="B255" s="129">
        <v>45496</v>
      </c>
      <c r="C255" s="130"/>
      <c r="D255" s="120" t="s">
        <v>37</v>
      </c>
      <c r="E255" s="121">
        <v>10425</v>
      </c>
      <c r="F255" s="171"/>
      <c r="G255" s="122">
        <f t="shared" si="3"/>
        <v>22376476.924699843</v>
      </c>
    </row>
    <row r="256" spans="1:9" s="7" customFormat="1" ht="20.25" customHeight="1" thickTop="1" thickBot="1" x14ac:dyDescent="0.25">
      <c r="A256" s="79"/>
      <c r="B256" s="129">
        <v>45496</v>
      </c>
      <c r="C256" s="130"/>
      <c r="D256" s="120" t="s">
        <v>37</v>
      </c>
      <c r="E256" s="121">
        <v>5905</v>
      </c>
      <c r="F256" s="171"/>
      <c r="G256" s="122">
        <f t="shared" si="3"/>
        <v>22382381.924699843</v>
      </c>
    </row>
    <row r="257" spans="1:7" s="7" customFormat="1" ht="18" thickTop="1" thickBot="1" x14ac:dyDescent="0.25">
      <c r="A257" s="79"/>
      <c r="B257" s="129">
        <v>45496</v>
      </c>
      <c r="C257" s="130"/>
      <c r="D257" s="120" t="s">
        <v>37</v>
      </c>
      <c r="E257" s="121">
        <v>23915</v>
      </c>
      <c r="F257" s="171"/>
      <c r="G257" s="122">
        <f t="shared" si="3"/>
        <v>22406296.924699843</v>
      </c>
    </row>
    <row r="258" spans="1:7" s="7" customFormat="1" ht="18" thickTop="1" thickBot="1" x14ac:dyDescent="0.25">
      <c r="A258" s="79"/>
      <c r="B258" s="129">
        <v>45496</v>
      </c>
      <c r="C258" s="130"/>
      <c r="D258" s="120" t="s">
        <v>37</v>
      </c>
      <c r="E258" s="121">
        <v>33465</v>
      </c>
      <c r="F258" s="171"/>
      <c r="G258" s="122">
        <f t="shared" si="3"/>
        <v>22439761.924699843</v>
      </c>
    </row>
    <row r="259" spans="1:7" s="7" customFormat="1" ht="18" thickTop="1" thickBot="1" x14ac:dyDescent="0.25">
      <c r="A259" s="79"/>
      <c r="B259" s="129">
        <v>45496</v>
      </c>
      <c r="C259" s="130"/>
      <c r="D259" s="120" t="s">
        <v>37</v>
      </c>
      <c r="E259" s="121">
        <v>21</v>
      </c>
      <c r="F259" s="171"/>
      <c r="G259" s="122">
        <f t="shared" si="3"/>
        <v>22439782.924699843</v>
      </c>
    </row>
    <row r="260" spans="1:7" s="7" customFormat="1" ht="18" thickTop="1" thickBot="1" x14ac:dyDescent="0.25">
      <c r="A260" s="79"/>
      <c r="B260" s="129">
        <v>45496</v>
      </c>
      <c r="C260" s="130"/>
      <c r="D260" s="120" t="s">
        <v>29</v>
      </c>
      <c r="E260" s="121">
        <v>86565.64</v>
      </c>
      <c r="F260" s="171">
        <v>2218.1799999999998</v>
      </c>
      <c r="G260" s="122">
        <f t="shared" si="3"/>
        <v>22524130.384699844</v>
      </c>
    </row>
    <row r="261" spans="1:7" s="7" customFormat="1" ht="46.5" thickTop="1" thickBot="1" x14ac:dyDescent="0.25">
      <c r="A261" s="79"/>
      <c r="B261" s="129">
        <v>45496</v>
      </c>
      <c r="C261" s="130"/>
      <c r="D261" s="120" t="s">
        <v>93</v>
      </c>
      <c r="E261" s="121">
        <v>349852</v>
      </c>
      <c r="F261" s="171"/>
      <c r="G261" s="122">
        <f t="shared" si="3"/>
        <v>22873982.384699844</v>
      </c>
    </row>
    <row r="262" spans="1:7" s="7" customFormat="1" ht="18" thickTop="1" thickBot="1" x14ac:dyDescent="0.25">
      <c r="A262" s="79"/>
      <c r="B262" s="129">
        <v>45496</v>
      </c>
      <c r="C262" s="130"/>
      <c r="D262" s="120" t="s">
        <v>23</v>
      </c>
      <c r="E262" s="121"/>
      <c r="F262" s="171">
        <v>4569600.0599999996</v>
      </c>
      <c r="G262" s="122">
        <f t="shared" si="3"/>
        <v>18304382.324699845</v>
      </c>
    </row>
    <row r="263" spans="1:7" s="7" customFormat="1" ht="18" thickTop="1" thickBot="1" x14ac:dyDescent="0.25">
      <c r="A263" s="79"/>
      <c r="B263" s="129">
        <v>45497</v>
      </c>
      <c r="C263" s="130"/>
      <c r="D263" s="120" t="s">
        <v>37</v>
      </c>
      <c r="E263" s="121">
        <v>19440</v>
      </c>
      <c r="F263" s="171"/>
      <c r="G263" s="122">
        <f t="shared" si="3"/>
        <v>18323822.324699845</v>
      </c>
    </row>
    <row r="264" spans="1:7" s="7" customFormat="1" ht="18" thickTop="1" thickBot="1" x14ac:dyDescent="0.25">
      <c r="A264" s="79"/>
      <c r="B264" s="129">
        <v>45497</v>
      </c>
      <c r="C264" s="130"/>
      <c r="D264" s="120" t="s">
        <v>37</v>
      </c>
      <c r="E264" s="121">
        <v>7772</v>
      </c>
      <c r="F264" s="171"/>
      <c r="G264" s="122">
        <f t="shared" si="3"/>
        <v>18331594.324699845</v>
      </c>
    </row>
    <row r="265" spans="1:7" s="7" customFormat="1" ht="18" thickTop="1" thickBot="1" x14ac:dyDescent="0.25">
      <c r="A265" s="79"/>
      <c r="B265" s="129">
        <v>45497</v>
      </c>
      <c r="C265" s="130"/>
      <c r="D265" s="120" t="s">
        <v>37</v>
      </c>
      <c r="E265" s="121">
        <v>3030</v>
      </c>
      <c r="F265" s="171"/>
      <c r="G265" s="122">
        <f t="shared" si="3"/>
        <v>18334624.324699845</v>
      </c>
    </row>
    <row r="266" spans="1:7" s="7" customFormat="1" ht="18" thickTop="1" thickBot="1" x14ac:dyDescent="0.25">
      <c r="A266" s="79"/>
      <c r="B266" s="129">
        <v>45497</v>
      </c>
      <c r="C266" s="130"/>
      <c r="D266" s="120" t="s">
        <v>37</v>
      </c>
      <c r="E266" s="121">
        <v>14830</v>
      </c>
      <c r="F266" s="171"/>
      <c r="G266" s="122">
        <f t="shared" si="3"/>
        <v>18349454.324699845</v>
      </c>
    </row>
    <row r="267" spans="1:7" s="7" customFormat="1" ht="18" thickTop="1" thickBot="1" x14ac:dyDescent="0.25">
      <c r="A267" s="79"/>
      <c r="B267" s="129">
        <v>45497</v>
      </c>
      <c r="C267" s="130"/>
      <c r="D267" s="120" t="s">
        <v>37</v>
      </c>
      <c r="E267" s="121">
        <v>800</v>
      </c>
      <c r="F267" s="171"/>
      <c r="G267" s="122">
        <f t="shared" si="3"/>
        <v>18350254.324699845</v>
      </c>
    </row>
    <row r="268" spans="1:7" s="7" customFormat="1" ht="18" thickTop="1" thickBot="1" x14ac:dyDescent="0.25">
      <c r="A268" s="79"/>
      <c r="B268" s="129">
        <v>45497</v>
      </c>
      <c r="C268" s="130"/>
      <c r="D268" s="120" t="s">
        <v>37</v>
      </c>
      <c r="E268" s="121">
        <v>48225</v>
      </c>
      <c r="F268" s="171"/>
      <c r="G268" s="122">
        <f t="shared" si="3"/>
        <v>18398479.324699845</v>
      </c>
    </row>
    <row r="269" spans="1:7" s="7" customFormat="1" ht="18" thickTop="1" thickBot="1" x14ac:dyDescent="0.25">
      <c r="A269" s="79"/>
      <c r="B269" s="129">
        <v>45497</v>
      </c>
      <c r="C269" s="130"/>
      <c r="D269" s="120" t="s">
        <v>37</v>
      </c>
      <c r="E269" s="121">
        <v>32965</v>
      </c>
      <c r="F269" s="171"/>
      <c r="G269" s="122">
        <f t="shared" si="3"/>
        <v>18431444.324699845</v>
      </c>
    </row>
    <row r="270" spans="1:7" s="7" customFormat="1" ht="18" thickTop="1" thickBot="1" x14ac:dyDescent="0.25">
      <c r="A270" s="79"/>
      <c r="B270" s="129">
        <v>45497</v>
      </c>
      <c r="C270" s="130"/>
      <c r="D270" s="120" t="s">
        <v>37</v>
      </c>
      <c r="E270" s="121">
        <v>310</v>
      </c>
      <c r="F270" s="171"/>
      <c r="G270" s="122">
        <f t="shared" si="3"/>
        <v>18431754.324699845</v>
      </c>
    </row>
    <row r="271" spans="1:7" s="7" customFormat="1" ht="18" thickTop="1" thickBot="1" x14ac:dyDescent="0.25">
      <c r="A271" s="79"/>
      <c r="B271" s="129">
        <v>45497</v>
      </c>
      <c r="C271" s="130"/>
      <c r="D271" s="120" t="s">
        <v>29</v>
      </c>
      <c r="E271" s="121">
        <v>56559.22</v>
      </c>
      <c r="F271" s="171">
        <v>1463.36</v>
      </c>
      <c r="G271" s="122">
        <f t="shared" si="3"/>
        <v>18486850.184699845</v>
      </c>
    </row>
    <row r="272" spans="1:7" s="7" customFormat="1" ht="18" thickTop="1" thickBot="1" x14ac:dyDescent="0.25">
      <c r="A272" s="79"/>
      <c r="B272" s="129">
        <v>45498</v>
      </c>
      <c r="C272" s="130"/>
      <c r="D272" s="120" t="s">
        <v>37</v>
      </c>
      <c r="E272" s="121">
        <v>2193</v>
      </c>
      <c r="F272" s="171"/>
      <c r="G272" s="122">
        <f t="shared" si="3"/>
        <v>18489043.184699845</v>
      </c>
    </row>
    <row r="273" spans="1:7" s="7" customFormat="1" ht="18" thickTop="1" thickBot="1" x14ac:dyDescent="0.25">
      <c r="A273" s="79"/>
      <c r="B273" s="129">
        <v>45498</v>
      </c>
      <c r="C273" s="130"/>
      <c r="D273" s="120" t="s">
        <v>37</v>
      </c>
      <c r="E273" s="121">
        <v>108495</v>
      </c>
      <c r="F273" s="171"/>
      <c r="G273" s="122">
        <f t="shared" si="3"/>
        <v>18597538.184699845</v>
      </c>
    </row>
    <row r="274" spans="1:7" s="7" customFormat="1" ht="18" thickTop="1" thickBot="1" x14ac:dyDescent="0.25">
      <c r="A274" s="79"/>
      <c r="B274" s="129">
        <v>45498</v>
      </c>
      <c r="C274" s="130"/>
      <c r="D274" s="120" t="s">
        <v>37</v>
      </c>
      <c r="E274" s="121">
        <v>9575</v>
      </c>
      <c r="F274" s="171"/>
      <c r="G274" s="122">
        <f t="shared" si="3"/>
        <v>18607113.184699845</v>
      </c>
    </row>
    <row r="275" spans="1:7" s="7" customFormat="1" ht="18" thickTop="1" thickBot="1" x14ac:dyDescent="0.25">
      <c r="A275" s="79"/>
      <c r="B275" s="129">
        <v>45498</v>
      </c>
      <c r="C275" s="130"/>
      <c r="D275" s="120" t="s">
        <v>37</v>
      </c>
      <c r="E275" s="121">
        <v>1930</v>
      </c>
      <c r="F275" s="171"/>
      <c r="G275" s="122">
        <f t="shared" ref="G275:G342" si="4">G274+E275-F275</f>
        <v>18609043.184699845</v>
      </c>
    </row>
    <row r="276" spans="1:7" s="7" customFormat="1" ht="18" thickTop="1" thickBot="1" x14ac:dyDescent="0.25">
      <c r="A276" s="79"/>
      <c r="B276" s="129">
        <v>45498</v>
      </c>
      <c r="C276" s="130"/>
      <c r="D276" s="120" t="s">
        <v>37</v>
      </c>
      <c r="E276" s="121">
        <v>47750</v>
      </c>
      <c r="F276" s="171"/>
      <c r="G276" s="122">
        <f t="shared" si="4"/>
        <v>18656793.184699845</v>
      </c>
    </row>
    <row r="277" spans="1:7" s="7" customFormat="1" ht="18" thickTop="1" thickBot="1" x14ac:dyDescent="0.25">
      <c r="A277" s="79"/>
      <c r="B277" s="129">
        <v>45498</v>
      </c>
      <c r="C277" s="130"/>
      <c r="D277" s="120" t="s">
        <v>37</v>
      </c>
      <c r="E277" s="121">
        <v>10005</v>
      </c>
      <c r="F277" s="171"/>
      <c r="G277" s="122">
        <f t="shared" si="4"/>
        <v>18666798.184699845</v>
      </c>
    </row>
    <row r="278" spans="1:7" s="7" customFormat="1" ht="18" thickTop="1" thickBot="1" x14ac:dyDescent="0.25">
      <c r="A278" s="79"/>
      <c r="B278" s="129">
        <v>45498</v>
      </c>
      <c r="C278" s="130"/>
      <c r="D278" s="120" t="s">
        <v>37</v>
      </c>
      <c r="E278" s="121">
        <v>53910</v>
      </c>
      <c r="F278" s="171"/>
      <c r="G278" s="122">
        <f t="shared" si="4"/>
        <v>18720708.184699845</v>
      </c>
    </row>
    <row r="279" spans="1:7" s="7" customFormat="1" ht="18" thickTop="1" thickBot="1" x14ac:dyDescent="0.25">
      <c r="A279" s="79"/>
      <c r="B279" s="129">
        <v>45498</v>
      </c>
      <c r="C279" s="130"/>
      <c r="D279" s="120" t="s">
        <v>29</v>
      </c>
      <c r="E279" s="121">
        <v>92351.87</v>
      </c>
      <c r="F279" s="171">
        <v>2446.42</v>
      </c>
      <c r="G279" s="122">
        <f t="shared" si="4"/>
        <v>18810613.634699844</v>
      </c>
    </row>
    <row r="280" spans="1:7" s="7" customFormat="1" ht="18" thickTop="1" thickBot="1" x14ac:dyDescent="0.25">
      <c r="A280" s="79"/>
      <c r="B280" s="129">
        <v>45498</v>
      </c>
      <c r="C280" s="130"/>
      <c r="D280" s="120" t="s">
        <v>49</v>
      </c>
      <c r="E280" s="121">
        <v>6821.07</v>
      </c>
      <c r="F280" s="171"/>
      <c r="G280" s="122">
        <f t="shared" si="4"/>
        <v>18817434.704699844</v>
      </c>
    </row>
    <row r="281" spans="1:7" s="7" customFormat="1" ht="18" thickTop="1" thickBot="1" x14ac:dyDescent="0.25">
      <c r="A281" s="79"/>
      <c r="B281" s="129">
        <v>45498</v>
      </c>
      <c r="C281" s="130"/>
      <c r="D281" s="120" t="s">
        <v>22</v>
      </c>
      <c r="E281" s="121">
        <v>3426840.13</v>
      </c>
      <c r="F281" s="171"/>
      <c r="G281" s="122">
        <f t="shared" si="4"/>
        <v>22244274.834699843</v>
      </c>
    </row>
    <row r="282" spans="1:7" s="7" customFormat="1" ht="18" thickTop="1" thickBot="1" x14ac:dyDescent="0.25">
      <c r="A282" s="79"/>
      <c r="B282" s="129">
        <v>45498</v>
      </c>
      <c r="C282" s="130"/>
      <c r="D282" s="120" t="s">
        <v>83</v>
      </c>
      <c r="E282" s="121">
        <v>444934.08</v>
      </c>
      <c r="F282" s="171"/>
      <c r="G282" s="122">
        <f t="shared" si="4"/>
        <v>22689208.914699841</v>
      </c>
    </row>
    <row r="283" spans="1:7" s="7" customFormat="1" ht="46.5" thickTop="1" thickBot="1" x14ac:dyDescent="0.25">
      <c r="A283" s="79"/>
      <c r="B283" s="129">
        <v>45498</v>
      </c>
      <c r="C283" s="130"/>
      <c r="D283" s="120" t="s">
        <v>94</v>
      </c>
      <c r="E283" s="121">
        <v>13440</v>
      </c>
      <c r="F283" s="171"/>
      <c r="G283" s="122">
        <f t="shared" si="4"/>
        <v>22702648.914699841</v>
      </c>
    </row>
    <row r="284" spans="1:7" s="7" customFormat="1" ht="18" thickTop="1" thickBot="1" x14ac:dyDescent="0.25">
      <c r="A284" s="79"/>
      <c r="B284" s="129">
        <v>45496</v>
      </c>
      <c r="C284" s="130"/>
      <c r="D284" s="120" t="s">
        <v>23</v>
      </c>
      <c r="E284" s="121"/>
      <c r="F284" s="171">
        <v>290756.67</v>
      </c>
      <c r="G284" s="122">
        <f t="shared" si="4"/>
        <v>22411892.24469984</v>
      </c>
    </row>
    <row r="285" spans="1:7" s="7" customFormat="1" ht="18" thickTop="1" thickBot="1" x14ac:dyDescent="0.25">
      <c r="A285" s="79"/>
      <c r="B285" s="129">
        <v>45499</v>
      </c>
      <c r="C285" s="130"/>
      <c r="D285" s="120" t="s">
        <v>37</v>
      </c>
      <c r="E285" s="121">
        <v>39167</v>
      </c>
      <c r="F285" s="171"/>
      <c r="G285" s="122">
        <f t="shared" si="4"/>
        <v>22451059.24469984</v>
      </c>
    </row>
    <row r="286" spans="1:7" s="7" customFormat="1" ht="18" thickTop="1" thickBot="1" x14ac:dyDescent="0.25">
      <c r="A286" s="79"/>
      <c r="B286" s="129">
        <v>45499</v>
      </c>
      <c r="C286" s="130"/>
      <c r="D286" s="120" t="s">
        <v>37</v>
      </c>
      <c r="E286" s="121">
        <v>4510</v>
      </c>
      <c r="F286" s="171"/>
      <c r="G286" s="122">
        <f t="shared" si="4"/>
        <v>22455569.24469984</v>
      </c>
    </row>
    <row r="287" spans="1:7" s="7" customFormat="1" ht="18" thickTop="1" thickBot="1" x14ac:dyDescent="0.25">
      <c r="A287" s="79"/>
      <c r="B287" s="129">
        <v>45499</v>
      </c>
      <c r="C287" s="130"/>
      <c r="D287" s="120" t="s">
        <v>37</v>
      </c>
      <c r="E287" s="121">
        <v>1250</v>
      </c>
      <c r="F287" s="171"/>
      <c r="G287" s="122">
        <f t="shared" si="4"/>
        <v>22456819.24469984</v>
      </c>
    </row>
    <row r="288" spans="1:7" s="7" customFormat="1" ht="18" thickTop="1" thickBot="1" x14ac:dyDescent="0.25">
      <c r="A288" s="79"/>
      <c r="B288" s="129">
        <v>45499</v>
      </c>
      <c r="C288" s="130"/>
      <c r="D288" s="120" t="s">
        <v>37</v>
      </c>
      <c r="E288" s="121">
        <v>10157</v>
      </c>
      <c r="F288" s="171"/>
      <c r="G288" s="122">
        <f t="shared" si="4"/>
        <v>22466976.24469984</v>
      </c>
    </row>
    <row r="289" spans="1:7" s="7" customFormat="1" ht="18" thickTop="1" thickBot="1" x14ac:dyDescent="0.25">
      <c r="A289" s="79"/>
      <c r="B289" s="129">
        <v>45499</v>
      </c>
      <c r="C289" s="130"/>
      <c r="D289" s="120" t="s">
        <v>37</v>
      </c>
      <c r="E289" s="121">
        <v>13709</v>
      </c>
      <c r="F289" s="171"/>
      <c r="G289" s="122">
        <f t="shared" si="4"/>
        <v>22480685.24469984</v>
      </c>
    </row>
    <row r="290" spans="1:7" s="7" customFormat="1" ht="18" thickTop="1" thickBot="1" x14ac:dyDescent="0.25">
      <c r="A290" s="79"/>
      <c r="B290" s="129">
        <v>45499</v>
      </c>
      <c r="C290" s="130"/>
      <c r="D290" s="120" t="s">
        <v>37</v>
      </c>
      <c r="E290" s="121">
        <v>8000</v>
      </c>
      <c r="F290" s="171"/>
      <c r="G290" s="122">
        <f t="shared" si="4"/>
        <v>22488685.24469984</v>
      </c>
    </row>
    <row r="291" spans="1:7" s="7" customFormat="1" ht="18" thickTop="1" thickBot="1" x14ac:dyDescent="0.25">
      <c r="A291" s="79"/>
      <c r="B291" s="129">
        <v>45499</v>
      </c>
      <c r="C291" s="130"/>
      <c r="D291" s="120" t="s">
        <v>37</v>
      </c>
      <c r="E291" s="121">
        <v>29150</v>
      </c>
      <c r="F291" s="171"/>
      <c r="G291" s="122">
        <f t="shared" si="4"/>
        <v>22517835.24469984</v>
      </c>
    </row>
    <row r="292" spans="1:7" s="7" customFormat="1" ht="18" thickTop="1" thickBot="1" x14ac:dyDescent="0.25">
      <c r="A292" s="79"/>
      <c r="B292" s="129">
        <v>45499</v>
      </c>
      <c r="C292" s="130"/>
      <c r="D292" s="120" t="s">
        <v>29</v>
      </c>
      <c r="E292" s="121">
        <v>17204.509999999998</v>
      </c>
      <c r="F292" s="171">
        <v>443.79</v>
      </c>
      <c r="G292" s="122">
        <f t="shared" si="4"/>
        <v>22534595.964699842</v>
      </c>
    </row>
    <row r="293" spans="1:7" s="7" customFormat="1" ht="18" thickTop="1" thickBot="1" x14ac:dyDescent="0.25">
      <c r="A293" s="79"/>
      <c r="B293" s="129">
        <v>45499</v>
      </c>
      <c r="C293" s="130"/>
      <c r="D293" s="120" t="s">
        <v>95</v>
      </c>
      <c r="E293" s="121">
        <v>500</v>
      </c>
      <c r="F293" s="171"/>
      <c r="G293" s="122">
        <f t="shared" si="4"/>
        <v>22535095.964699842</v>
      </c>
    </row>
    <row r="294" spans="1:7" s="7" customFormat="1" ht="18" thickTop="1" thickBot="1" x14ac:dyDescent="0.25">
      <c r="A294" s="79"/>
      <c r="B294" s="129">
        <v>45500</v>
      </c>
      <c r="C294" s="130"/>
      <c r="D294" s="120" t="s">
        <v>37</v>
      </c>
      <c r="E294" s="121">
        <v>6820</v>
      </c>
      <c r="F294" s="171"/>
      <c r="G294" s="122">
        <f t="shared" si="4"/>
        <v>22541915.964699842</v>
      </c>
    </row>
    <row r="295" spans="1:7" s="7" customFormat="1" ht="18" thickTop="1" thickBot="1" x14ac:dyDescent="0.25">
      <c r="A295" s="79"/>
      <c r="B295" s="129">
        <v>45500</v>
      </c>
      <c r="C295" s="130"/>
      <c r="D295" s="120" t="s">
        <v>29</v>
      </c>
      <c r="E295" s="121">
        <v>5000</v>
      </c>
      <c r="F295" s="171">
        <v>129.4</v>
      </c>
      <c r="G295" s="122">
        <f t="shared" si="4"/>
        <v>22546786.564699844</v>
      </c>
    </row>
    <row r="296" spans="1:7" s="7" customFormat="1" ht="18" thickTop="1" thickBot="1" x14ac:dyDescent="0.25">
      <c r="A296" s="79"/>
      <c r="B296" s="129">
        <v>45501</v>
      </c>
      <c r="C296" s="130"/>
      <c r="D296" s="120" t="s">
        <v>37</v>
      </c>
      <c r="E296" s="121">
        <v>12230</v>
      </c>
      <c r="F296" s="171"/>
      <c r="G296" s="122">
        <f t="shared" si="4"/>
        <v>22559016.564699844</v>
      </c>
    </row>
    <row r="297" spans="1:7" s="7" customFormat="1" ht="18" thickTop="1" thickBot="1" x14ac:dyDescent="0.25">
      <c r="A297" s="79"/>
      <c r="B297" s="129">
        <v>45502</v>
      </c>
      <c r="C297" s="130"/>
      <c r="D297" s="120" t="s">
        <v>37</v>
      </c>
      <c r="E297" s="121">
        <v>557</v>
      </c>
      <c r="F297" s="171"/>
      <c r="G297" s="122">
        <f t="shared" si="4"/>
        <v>22559573.564699844</v>
      </c>
    </row>
    <row r="298" spans="1:7" s="7" customFormat="1" ht="18" thickTop="1" thickBot="1" x14ac:dyDescent="0.25">
      <c r="A298" s="79"/>
      <c r="B298" s="129">
        <v>45502</v>
      </c>
      <c r="C298" s="130"/>
      <c r="D298" s="120" t="s">
        <v>37</v>
      </c>
      <c r="E298" s="121">
        <v>15100</v>
      </c>
      <c r="F298" s="171"/>
      <c r="G298" s="122">
        <f t="shared" si="4"/>
        <v>22574673.564699844</v>
      </c>
    </row>
    <row r="299" spans="1:7" s="7" customFormat="1" ht="18" thickTop="1" thickBot="1" x14ac:dyDescent="0.25">
      <c r="A299" s="79"/>
      <c r="B299" s="129">
        <v>45502</v>
      </c>
      <c r="C299" s="130"/>
      <c r="D299" s="120" t="s">
        <v>37</v>
      </c>
      <c r="E299" s="121">
        <v>3900</v>
      </c>
      <c r="F299" s="171"/>
      <c r="G299" s="122">
        <f t="shared" si="4"/>
        <v>22578573.564699844</v>
      </c>
    </row>
    <row r="300" spans="1:7" s="7" customFormat="1" ht="18" thickTop="1" thickBot="1" x14ac:dyDescent="0.25">
      <c r="A300" s="79"/>
      <c r="B300" s="129">
        <v>45502</v>
      </c>
      <c r="C300" s="130"/>
      <c r="D300" s="120" t="s">
        <v>37</v>
      </c>
      <c r="E300" s="121">
        <v>32175</v>
      </c>
      <c r="F300" s="171"/>
      <c r="G300" s="122">
        <f t="shared" si="4"/>
        <v>22610748.564699844</v>
      </c>
    </row>
    <row r="301" spans="1:7" s="7" customFormat="1" ht="18" thickTop="1" thickBot="1" x14ac:dyDescent="0.25">
      <c r="A301" s="79"/>
      <c r="B301" s="129">
        <v>45502</v>
      </c>
      <c r="C301" s="130"/>
      <c r="D301" s="120" t="s">
        <v>37</v>
      </c>
      <c r="E301" s="121">
        <v>10111</v>
      </c>
      <c r="F301" s="171"/>
      <c r="G301" s="122">
        <f t="shared" si="4"/>
        <v>22620859.564699844</v>
      </c>
    </row>
    <row r="302" spans="1:7" s="7" customFormat="1" ht="18" thickTop="1" thickBot="1" x14ac:dyDescent="0.25">
      <c r="A302" s="79"/>
      <c r="B302" s="129">
        <v>45502</v>
      </c>
      <c r="C302" s="130"/>
      <c r="D302" s="120" t="s">
        <v>37</v>
      </c>
      <c r="E302" s="121">
        <v>11225</v>
      </c>
      <c r="F302" s="171"/>
      <c r="G302" s="122">
        <f t="shared" si="4"/>
        <v>22632084.564699844</v>
      </c>
    </row>
    <row r="303" spans="1:7" s="7" customFormat="1" ht="18" thickTop="1" thickBot="1" x14ac:dyDescent="0.25">
      <c r="A303" s="79"/>
      <c r="B303" s="129">
        <v>45502</v>
      </c>
      <c r="C303" s="130"/>
      <c r="D303" s="120" t="s">
        <v>37</v>
      </c>
      <c r="E303" s="121">
        <v>63970</v>
      </c>
      <c r="F303" s="171"/>
      <c r="G303" s="122">
        <f t="shared" si="4"/>
        <v>22696054.564699844</v>
      </c>
    </row>
    <row r="304" spans="1:7" s="7" customFormat="1" ht="18" thickTop="1" thickBot="1" x14ac:dyDescent="0.25">
      <c r="A304" s="79"/>
      <c r="B304" s="129">
        <v>45502</v>
      </c>
      <c r="C304" s="130"/>
      <c r="D304" s="120" t="s">
        <v>37</v>
      </c>
      <c r="E304" s="121">
        <v>50540</v>
      </c>
      <c r="F304" s="171"/>
      <c r="G304" s="122">
        <f t="shared" si="4"/>
        <v>22746594.564699844</v>
      </c>
    </row>
    <row r="305" spans="1:9" s="7" customFormat="1" ht="18" thickTop="1" thickBot="1" x14ac:dyDescent="0.25">
      <c r="A305" s="79"/>
      <c r="B305" s="129">
        <v>45502</v>
      </c>
      <c r="C305" s="130"/>
      <c r="D305" s="120" t="s">
        <v>29</v>
      </c>
      <c r="E305" s="121">
        <v>55138.46</v>
      </c>
      <c r="F305" s="171">
        <v>1412.26</v>
      </c>
      <c r="G305" s="122">
        <f t="shared" si="4"/>
        <v>22800320.764699843</v>
      </c>
    </row>
    <row r="306" spans="1:9" s="7" customFormat="1" ht="31.5" thickTop="1" thickBot="1" x14ac:dyDescent="0.25">
      <c r="A306" s="79"/>
      <c r="B306" s="129">
        <v>45502</v>
      </c>
      <c r="C306" s="130"/>
      <c r="D306" s="120" t="s">
        <v>45</v>
      </c>
      <c r="E306" s="121">
        <v>564</v>
      </c>
      <c r="F306" s="171">
        <v>41.92</v>
      </c>
      <c r="G306" s="122">
        <f t="shared" si="4"/>
        <v>22800842.844699841</v>
      </c>
      <c r="I306" s="7" t="s">
        <v>212</v>
      </c>
    </row>
    <row r="307" spans="1:9" s="7" customFormat="1" ht="18" thickTop="1" thickBot="1" x14ac:dyDescent="0.25">
      <c r="A307" s="79"/>
      <c r="B307" s="129">
        <v>45502</v>
      </c>
      <c r="C307" s="130"/>
      <c r="D307" s="120" t="s">
        <v>42</v>
      </c>
      <c r="E307" s="121">
        <v>846060.13</v>
      </c>
      <c r="F307" s="171"/>
      <c r="G307" s="122">
        <f t="shared" si="4"/>
        <v>23646902.97469984</v>
      </c>
    </row>
    <row r="308" spans="1:9" s="7" customFormat="1" ht="46.5" thickTop="1" thickBot="1" x14ac:dyDescent="0.25">
      <c r="A308" s="79"/>
      <c r="B308" s="129">
        <v>45502</v>
      </c>
      <c r="C308" s="130"/>
      <c r="D308" s="120" t="s">
        <v>96</v>
      </c>
      <c r="E308" s="121">
        <v>1600</v>
      </c>
      <c r="F308" s="171"/>
      <c r="G308" s="122">
        <f t="shared" si="4"/>
        <v>23648502.97469984</v>
      </c>
    </row>
    <row r="309" spans="1:9" s="7" customFormat="1" ht="46.5" thickTop="1" thickBot="1" x14ac:dyDescent="0.25">
      <c r="A309" s="79"/>
      <c r="B309" s="129">
        <v>45502</v>
      </c>
      <c r="C309" s="130"/>
      <c r="D309" s="120" t="s">
        <v>97</v>
      </c>
      <c r="E309" s="121">
        <v>3000</v>
      </c>
      <c r="F309" s="171"/>
      <c r="G309" s="122">
        <f t="shared" si="4"/>
        <v>23651502.97469984</v>
      </c>
    </row>
    <row r="310" spans="1:9" s="7" customFormat="1" ht="46.5" thickTop="1" thickBot="1" x14ac:dyDescent="0.25">
      <c r="A310" s="79"/>
      <c r="B310" s="129">
        <v>45502</v>
      </c>
      <c r="C310" s="130"/>
      <c r="D310" s="120" t="s">
        <v>98</v>
      </c>
      <c r="E310" s="121">
        <v>1800</v>
      </c>
      <c r="F310" s="171"/>
      <c r="G310" s="122">
        <f t="shared" si="4"/>
        <v>23653302.97469984</v>
      </c>
    </row>
    <row r="311" spans="1:9" s="7" customFormat="1" ht="18" thickTop="1" thickBot="1" x14ac:dyDescent="0.25">
      <c r="A311" s="79"/>
      <c r="B311" s="129">
        <v>45503</v>
      </c>
      <c r="C311" s="130"/>
      <c r="D311" s="120" t="s">
        <v>37</v>
      </c>
      <c r="E311" s="121">
        <v>5000</v>
      </c>
      <c r="F311" s="171"/>
      <c r="G311" s="122">
        <f t="shared" si="4"/>
        <v>23658302.97469984</v>
      </c>
    </row>
    <row r="312" spans="1:9" s="7" customFormat="1" ht="18" thickTop="1" thickBot="1" x14ac:dyDescent="0.25">
      <c r="A312" s="79"/>
      <c r="B312" s="129">
        <v>45503</v>
      </c>
      <c r="C312" s="130"/>
      <c r="D312" s="120" t="s">
        <v>37</v>
      </c>
      <c r="E312" s="121">
        <v>2126</v>
      </c>
      <c r="F312" s="171"/>
      <c r="G312" s="122">
        <f t="shared" si="4"/>
        <v>23660428.97469984</v>
      </c>
    </row>
    <row r="313" spans="1:9" s="7" customFormat="1" ht="18" thickTop="1" thickBot="1" x14ac:dyDescent="0.25">
      <c r="A313" s="79"/>
      <c r="B313" s="129">
        <v>45503</v>
      </c>
      <c r="C313" s="130"/>
      <c r="D313" s="120" t="s">
        <v>37</v>
      </c>
      <c r="E313" s="121">
        <v>2975</v>
      </c>
      <c r="F313" s="171"/>
      <c r="G313" s="122">
        <f t="shared" si="4"/>
        <v>23663403.97469984</v>
      </c>
    </row>
    <row r="314" spans="1:9" s="7" customFormat="1" ht="18" thickTop="1" thickBot="1" x14ac:dyDescent="0.25">
      <c r="A314" s="79"/>
      <c r="B314" s="129">
        <v>45503</v>
      </c>
      <c r="C314" s="130"/>
      <c r="D314" s="120" t="s">
        <v>37</v>
      </c>
      <c r="E314" s="121">
        <v>100880</v>
      </c>
      <c r="F314" s="171"/>
      <c r="G314" s="122">
        <f t="shared" si="4"/>
        <v>23764283.97469984</v>
      </c>
    </row>
    <row r="315" spans="1:9" s="7" customFormat="1" ht="18" thickTop="1" thickBot="1" x14ac:dyDescent="0.25">
      <c r="A315" s="79"/>
      <c r="B315" s="129">
        <v>45503</v>
      </c>
      <c r="C315" s="130"/>
      <c r="D315" s="120" t="s">
        <v>37</v>
      </c>
      <c r="E315" s="121">
        <v>42031</v>
      </c>
      <c r="F315" s="171"/>
      <c r="G315" s="122">
        <f t="shared" si="4"/>
        <v>23806314.97469984</v>
      </c>
    </row>
    <row r="316" spans="1:9" s="7" customFormat="1" ht="18" thickTop="1" thickBot="1" x14ac:dyDescent="0.25">
      <c r="A316" s="79"/>
      <c r="B316" s="129">
        <v>45503</v>
      </c>
      <c r="C316" s="130"/>
      <c r="D316" s="120" t="s">
        <v>37</v>
      </c>
      <c r="E316" s="121">
        <v>5350</v>
      </c>
      <c r="F316" s="171"/>
      <c r="G316" s="122">
        <f t="shared" si="4"/>
        <v>23811664.97469984</v>
      </c>
    </row>
    <row r="317" spans="1:9" s="7" customFormat="1" ht="18" thickTop="1" thickBot="1" x14ac:dyDescent="0.25">
      <c r="A317" s="79"/>
      <c r="B317" s="129">
        <v>45503</v>
      </c>
      <c r="C317" s="130"/>
      <c r="D317" s="120" t="s">
        <v>37</v>
      </c>
      <c r="E317" s="121">
        <v>13256</v>
      </c>
      <c r="F317" s="171"/>
      <c r="G317" s="122">
        <f t="shared" si="4"/>
        <v>23824920.97469984</v>
      </c>
    </row>
    <row r="318" spans="1:9" s="7" customFormat="1" ht="18" thickTop="1" thickBot="1" x14ac:dyDescent="0.25">
      <c r="A318" s="79"/>
      <c r="B318" s="129">
        <v>45503</v>
      </c>
      <c r="C318" s="130"/>
      <c r="D318" s="120" t="s">
        <v>37</v>
      </c>
      <c r="E318" s="121">
        <v>8940</v>
      </c>
      <c r="F318" s="171"/>
      <c r="G318" s="122">
        <f t="shared" si="4"/>
        <v>23833860.97469984</v>
      </c>
    </row>
    <row r="319" spans="1:9" s="7" customFormat="1" ht="18" thickTop="1" thickBot="1" x14ac:dyDescent="0.25">
      <c r="A319" s="79"/>
      <c r="B319" s="129">
        <v>45503</v>
      </c>
      <c r="C319" s="130"/>
      <c r="D319" s="120" t="s">
        <v>29</v>
      </c>
      <c r="E319" s="121">
        <v>72892.539999999994</v>
      </c>
      <c r="F319" s="171">
        <v>1851.64</v>
      </c>
      <c r="G319" s="122">
        <f t="shared" si="4"/>
        <v>23904901.874699838</v>
      </c>
    </row>
    <row r="320" spans="1:9" s="7" customFormat="1" ht="18" thickTop="1" thickBot="1" x14ac:dyDescent="0.25">
      <c r="A320" s="79"/>
      <c r="B320" s="129">
        <v>45503</v>
      </c>
      <c r="C320" s="130"/>
      <c r="D320" s="120" t="s">
        <v>99</v>
      </c>
      <c r="E320" s="121">
        <v>288966.75</v>
      </c>
      <c r="F320" s="171"/>
      <c r="G320" s="122">
        <f t="shared" si="4"/>
        <v>24193868.624699838</v>
      </c>
    </row>
    <row r="321" spans="1:7" s="7" customFormat="1" ht="18" thickTop="1" thickBot="1" x14ac:dyDescent="0.25">
      <c r="A321" s="79"/>
      <c r="B321" s="129">
        <v>45503</v>
      </c>
      <c r="C321" s="130"/>
      <c r="D321" s="120" t="s">
        <v>60</v>
      </c>
      <c r="E321" s="121">
        <v>567522.65</v>
      </c>
      <c r="F321" s="171"/>
      <c r="G321" s="122">
        <f t="shared" si="4"/>
        <v>24761391.274699837</v>
      </c>
    </row>
    <row r="322" spans="1:7" s="7" customFormat="1" ht="18" thickTop="1" thickBot="1" x14ac:dyDescent="0.25">
      <c r="A322" s="79"/>
      <c r="B322" s="129">
        <v>45504</v>
      </c>
      <c r="C322" s="130"/>
      <c r="D322" s="120" t="s">
        <v>37</v>
      </c>
      <c r="E322" s="121">
        <v>106455</v>
      </c>
      <c r="F322" s="171"/>
      <c r="G322" s="122">
        <f t="shared" si="4"/>
        <v>24867846.274699837</v>
      </c>
    </row>
    <row r="323" spans="1:7" s="7" customFormat="1" ht="18" thickTop="1" thickBot="1" x14ac:dyDescent="0.25">
      <c r="A323" s="79"/>
      <c r="B323" s="129">
        <v>45504</v>
      </c>
      <c r="C323" s="130"/>
      <c r="D323" s="120" t="s">
        <v>37</v>
      </c>
      <c r="E323" s="121">
        <v>28882</v>
      </c>
      <c r="F323" s="171"/>
      <c r="G323" s="122">
        <f t="shared" si="4"/>
        <v>24896728.274699837</v>
      </c>
    </row>
    <row r="324" spans="1:7" s="7" customFormat="1" ht="18" thickTop="1" thickBot="1" x14ac:dyDescent="0.25">
      <c r="A324" s="79"/>
      <c r="B324" s="129">
        <v>45504</v>
      </c>
      <c r="C324" s="130"/>
      <c r="D324" s="120" t="s">
        <v>37</v>
      </c>
      <c r="E324" s="121">
        <v>44675</v>
      </c>
      <c r="F324" s="171"/>
      <c r="G324" s="122">
        <f t="shared" si="4"/>
        <v>24941403.274699837</v>
      </c>
    </row>
    <row r="325" spans="1:7" s="7" customFormat="1" ht="18" thickTop="1" thickBot="1" x14ac:dyDescent="0.25">
      <c r="A325" s="79"/>
      <c r="B325" s="129">
        <v>45504</v>
      </c>
      <c r="C325" s="130"/>
      <c r="D325" s="120" t="s">
        <v>37</v>
      </c>
      <c r="E325" s="121">
        <v>20150</v>
      </c>
      <c r="F325" s="171"/>
      <c r="G325" s="122">
        <f t="shared" si="4"/>
        <v>24961553.274699837</v>
      </c>
    </row>
    <row r="326" spans="1:7" s="7" customFormat="1" ht="18" thickTop="1" thickBot="1" x14ac:dyDescent="0.25">
      <c r="A326" s="79"/>
      <c r="B326" s="129">
        <v>45504</v>
      </c>
      <c r="C326" s="130"/>
      <c r="D326" s="120" t="s">
        <v>37</v>
      </c>
      <c r="E326" s="121">
        <v>3000</v>
      </c>
      <c r="F326" s="171"/>
      <c r="G326" s="122">
        <f t="shared" si="4"/>
        <v>24964553.274699837</v>
      </c>
    </row>
    <row r="327" spans="1:7" s="7" customFormat="1" ht="18" thickTop="1" thickBot="1" x14ac:dyDescent="0.25">
      <c r="A327" s="79"/>
      <c r="B327" s="129">
        <v>45504</v>
      </c>
      <c r="C327" s="130"/>
      <c r="D327" s="120" t="s">
        <v>37</v>
      </c>
      <c r="E327" s="121">
        <v>2625</v>
      </c>
      <c r="F327" s="171"/>
      <c r="G327" s="122">
        <f t="shared" si="4"/>
        <v>24967178.274699837</v>
      </c>
    </row>
    <row r="328" spans="1:7" s="7" customFormat="1" ht="18" thickTop="1" thickBot="1" x14ac:dyDescent="0.25">
      <c r="A328" s="79"/>
      <c r="B328" s="129">
        <v>45504</v>
      </c>
      <c r="C328" s="130"/>
      <c r="D328" s="120" t="s">
        <v>37</v>
      </c>
      <c r="E328" s="121">
        <v>63825</v>
      </c>
      <c r="F328" s="171"/>
      <c r="G328" s="122">
        <f t="shared" si="4"/>
        <v>25031003.274699837</v>
      </c>
    </row>
    <row r="329" spans="1:7" s="7" customFormat="1" ht="18" thickTop="1" thickBot="1" x14ac:dyDescent="0.25">
      <c r="A329" s="79"/>
      <c r="B329" s="129">
        <v>45504</v>
      </c>
      <c r="C329" s="130"/>
      <c r="D329" s="120" t="s">
        <v>37</v>
      </c>
      <c r="E329" s="121">
        <v>2200</v>
      </c>
      <c r="F329" s="171"/>
      <c r="G329" s="122">
        <f t="shared" si="4"/>
        <v>25033203.274699837</v>
      </c>
    </row>
    <row r="330" spans="1:7" s="7" customFormat="1" ht="121.5" thickTop="1" thickBot="1" x14ac:dyDescent="0.25">
      <c r="A330" s="79"/>
      <c r="B330" s="129">
        <v>45504</v>
      </c>
      <c r="C330" s="130"/>
      <c r="D330" s="120" t="s">
        <v>100</v>
      </c>
      <c r="E330" s="121">
        <v>120000</v>
      </c>
      <c r="F330" s="171"/>
      <c r="G330" s="122">
        <f t="shared" si="4"/>
        <v>25153203.274699837</v>
      </c>
    </row>
    <row r="331" spans="1:7" s="7" customFormat="1" ht="18" thickTop="1" thickBot="1" x14ac:dyDescent="0.25">
      <c r="A331" s="79"/>
      <c r="B331" s="129">
        <v>45504</v>
      </c>
      <c r="C331" s="130"/>
      <c r="D331" s="120" t="s">
        <v>29</v>
      </c>
      <c r="E331" s="121">
        <v>77112.72</v>
      </c>
      <c r="F331" s="171"/>
      <c r="G331" s="122">
        <f t="shared" si="4"/>
        <v>25230315.994699836</v>
      </c>
    </row>
    <row r="332" spans="1:7" s="7" customFormat="1" ht="18" thickTop="1" thickBot="1" x14ac:dyDescent="0.25">
      <c r="A332" s="79"/>
      <c r="B332" s="129">
        <v>45504</v>
      </c>
      <c r="C332" s="130"/>
      <c r="D332" s="120" t="s">
        <v>59</v>
      </c>
      <c r="E332" s="121">
        <v>758987.79</v>
      </c>
      <c r="F332" s="171"/>
      <c r="G332" s="122">
        <f t="shared" si="4"/>
        <v>25989303.784699835</v>
      </c>
    </row>
    <row r="333" spans="1:7" s="7" customFormat="1" ht="18" hidden="1" thickTop="1" thickBot="1" x14ac:dyDescent="0.25">
      <c r="A333" s="79"/>
      <c r="B333" s="129"/>
      <c r="C333" s="130"/>
      <c r="D333" s="120"/>
      <c r="E333" s="121"/>
      <c r="F333" s="171"/>
      <c r="G333" s="122">
        <f t="shared" si="4"/>
        <v>25989303.784699835</v>
      </c>
    </row>
    <row r="334" spans="1:7" s="7" customFormat="1" ht="18" hidden="1" thickTop="1" thickBot="1" x14ac:dyDescent="0.25">
      <c r="A334" s="79"/>
      <c r="B334" s="129"/>
      <c r="C334" s="130"/>
      <c r="D334" s="120"/>
      <c r="E334" s="121"/>
      <c r="F334" s="171"/>
      <c r="G334" s="122">
        <f t="shared" si="4"/>
        <v>25989303.784699835</v>
      </c>
    </row>
    <row r="335" spans="1:7" s="7" customFormat="1" ht="18" hidden="1" thickTop="1" thickBot="1" x14ac:dyDescent="0.25">
      <c r="A335" s="79"/>
      <c r="B335" s="129"/>
      <c r="C335" s="130"/>
      <c r="D335" s="120"/>
      <c r="E335" s="121"/>
      <c r="F335" s="171"/>
      <c r="G335" s="122">
        <f t="shared" si="4"/>
        <v>25989303.784699835</v>
      </c>
    </row>
    <row r="336" spans="1:7" s="7" customFormat="1" ht="18" hidden="1" thickTop="1" thickBot="1" x14ac:dyDescent="0.25">
      <c r="A336" s="79"/>
      <c r="B336" s="129"/>
      <c r="C336" s="130"/>
      <c r="D336" s="120"/>
      <c r="E336" s="121"/>
      <c r="F336" s="171"/>
      <c r="G336" s="122">
        <f t="shared" si="4"/>
        <v>25989303.784699835</v>
      </c>
    </row>
    <row r="337" spans="1:8" s="7" customFormat="1" ht="18" hidden="1" thickTop="1" thickBot="1" x14ac:dyDescent="0.25">
      <c r="A337" s="79"/>
      <c r="B337" s="129"/>
      <c r="C337" s="130"/>
      <c r="D337" s="120"/>
      <c r="E337" s="121"/>
      <c r="F337" s="171"/>
      <c r="G337" s="122">
        <f t="shared" si="4"/>
        <v>25989303.784699835</v>
      </c>
    </row>
    <row r="338" spans="1:8" s="7" customFormat="1" ht="18" hidden="1" thickTop="1" thickBot="1" x14ac:dyDescent="0.25">
      <c r="A338" s="79"/>
      <c r="B338" s="129"/>
      <c r="C338" s="130"/>
      <c r="D338" s="120"/>
      <c r="E338" s="121"/>
      <c r="F338" s="171"/>
      <c r="G338" s="122">
        <f t="shared" si="4"/>
        <v>25989303.784699835</v>
      </c>
    </row>
    <row r="339" spans="1:8" s="7" customFormat="1" ht="18" hidden="1" thickTop="1" thickBot="1" x14ac:dyDescent="0.25">
      <c r="A339" s="79"/>
      <c r="B339" s="129"/>
      <c r="C339" s="130"/>
      <c r="D339" s="120"/>
      <c r="E339" s="121"/>
      <c r="F339" s="171"/>
      <c r="G339" s="122">
        <f t="shared" si="4"/>
        <v>25989303.784699835</v>
      </c>
    </row>
    <row r="340" spans="1:8" s="7" customFormat="1" ht="18" hidden="1" thickTop="1" thickBot="1" x14ac:dyDescent="0.25">
      <c r="A340" s="79"/>
      <c r="B340" s="129"/>
      <c r="C340" s="130"/>
      <c r="D340" s="120"/>
      <c r="E340" s="121"/>
      <c r="F340" s="171"/>
      <c r="G340" s="122">
        <f t="shared" si="4"/>
        <v>25989303.784699835</v>
      </c>
    </row>
    <row r="341" spans="1:8" s="7" customFormat="1" ht="18" hidden="1" thickTop="1" thickBot="1" x14ac:dyDescent="0.25">
      <c r="A341" s="79"/>
      <c r="B341" s="129"/>
      <c r="C341" s="130"/>
      <c r="D341" s="120"/>
      <c r="E341" s="121"/>
      <c r="F341" s="171"/>
      <c r="G341" s="122">
        <f t="shared" si="4"/>
        <v>25989303.784699835</v>
      </c>
    </row>
    <row r="342" spans="1:8" s="7" customFormat="1" ht="18" thickTop="1" thickBot="1" x14ac:dyDescent="0.25">
      <c r="A342" s="79"/>
      <c r="B342" s="129"/>
      <c r="C342" s="130"/>
      <c r="D342" s="120"/>
      <c r="E342" s="121"/>
      <c r="F342" s="171"/>
      <c r="G342" s="122">
        <f t="shared" si="4"/>
        <v>25989303.784699835</v>
      </c>
    </row>
    <row r="343" spans="1:8" ht="18" thickTop="1" thickBot="1" x14ac:dyDescent="0.25">
      <c r="A343" s="26"/>
      <c r="B343" s="186"/>
      <c r="C343" s="187"/>
      <c r="D343" s="187" t="s">
        <v>8</v>
      </c>
      <c r="E343" s="185">
        <f>SUM(E17:E342)</f>
        <v>53208512.18</v>
      </c>
      <c r="F343" s="185">
        <f>SUM(F17:F342)</f>
        <v>39667276.505000003</v>
      </c>
      <c r="G343" s="122">
        <f>G16+E343-F343</f>
        <v>25989303.784699827</v>
      </c>
      <c r="H343" s="28">
        <f>+G343-'[1]CTA. RECOLECTORA (010) y 3000'!$G$8067</f>
        <v>0</v>
      </c>
    </row>
    <row r="344" spans="1:8" ht="16.5" x14ac:dyDescent="0.2">
      <c r="A344" s="5"/>
      <c r="B344" s="131"/>
      <c r="C344" s="131"/>
      <c r="D344" s="131"/>
      <c r="E344" s="132"/>
      <c r="F344" s="198"/>
      <c r="G344" s="132"/>
    </row>
    <row r="345" spans="1:8" ht="16.5" x14ac:dyDescent="0.2">
      <c r="A345" s="5"/>
      <c r="B345" s="131"/>
      <c r="C345" s="133" t="s">
        <v>31</v>
      </c>
      <c r="D345" s="134"/>
      <c r="E345" s="208"/>
      <c r="F345" s="199"/>
      <c r="G345" s="132"/>
    </row>
    <row r="346" spans="1:8" ht="16.5" x14ac:dyDescent="0.2">
      <c r="A346" s="5"/>
      <c r="B346" s="131"/>
      <c r="C346" s="133" t="s">
        <v>32</v>
      </c>
      <c r="D346" s="134"/>
      <c r="E346" s="135"/>
      <c r="F346" s="199"/>
      <c r="G346" s="132"/>
    </row>
    <row r="347" spans="1:8" ht="16.5" x14ac:dyDescent="0.2">
      <c r="A347" s="5"/>
      <c r="B347" s="131"/>
      <c r="C347" s="133" t="s">
        <v>33</v>
      </c>
      <c r="D347" s="133" t="s">
        <v>34</v>
      </c>
      <c r="E347" s="133" t="s">
        <v>35</v>
      </c>
      <c r="G347" s="177" t="s">
        <v>44</v>
      </c>
    </row>
    <row r="348" spans="1:8" ht="16.5" x14ac:dyDescent="0.2">
      <c r="A348" s="5"/>
      <c r="B348" s="131"/>
      <c r="C348" s="134"/>
      <c r="D348" s="133" t="s">
        <v>31</v>
      </c>
      <c r="E348" s="83" t="s">
        <v>70</v>
      </c>
      <c r="G348" s="133" t="s">
        <v>53</v>
      </c>
    </row>
    <row r="349" spans="1:8" ht="16.5" x14ac:dyDescent="0.2">
      <c r="A349" s="5"/>
      <c r="B349" s="131"/>
      <c r="C349" s="134"/>
      <c r="D349" s="133" t="s">
        <v>32</v>
      </c>
      <c r="E349" s="210" t="s">
        <v>71</v>
      </c>
      <c r="G349" s="133" t="s">
        <v>39</v>
      </c>
    </row>
    <row r="350" spans="1:8" ht="18" customHeight="1" x14ac:dyDescent="0.2">
      <c r="A350" s="5"/>
      <c r="B350" s="131"/>
      <c r="C350" s="134"/>
      <c r="D350" s="133" t="s">
        <v>33</v>
      </c>
      <c r="E350" s="83" t="s">
        <v>74</v>
      </c>
      <c r="G350" s="211" t="s">
        <v>72</v>
      </c>
    </row>
    <row r="351" spans="1:8" ht="16.5" x14ac:dyDescent="0.2">
      <c r="A351" s="5"/>
      <c r="B351" s="131"/>
      <c r="C351" s="134"/>
      <c r="D351" s="135"/>
      <c r="F351" s="198"/>
      <c r="H351" s="25"/>
    </row>
    <row r="352" spans="1:8" ht="16.5" x14ac:dyDescent="0.2">
      <c r="A352" s="5"/>
      <c r="B352" s="131"/>
      <c r="C352" s="134"/>
      <c r="D352" s="135"/>
      <c r="F352" s="198"/>
      <c r="G352" s="132"/>
    </row>
    <row r="353" spans="1:7" ht="16.5" x14ac:dyDescent="0.2">
      <c r="A353" s="5"/>
      <c r="B353" s="131"/>
      <c r="C353" s="134"/>
      <c r="D353" s="135"/>
      <c r="F353" s="198"/>
      <c r="G353" s="132"/>
    </row>
    <row r="354" spans="1:7" ht="16.5" x14ac:dyDescent="0.2">
      <c r="A354" s="5"/>
      <c r="B354" s="131"/>
      <c r="C354" s="134"/>
      <c r="D354" s="135"/>
      <c r="F354" s="198"/>
      <c r="G354" s="132"/>
    </row>
    <row r="355" spans="1:7" ht="16.5" x14ac:dyDescent="0.2">
      <c r="A355" s="5"/>
      <c r="B355" s="131"/>
      <c r="C355" s="131"/>
      <c r="F355" s="198"/>
      <c r="G355" s="132"/>
    </row>
    <row r="356" spans="1:7" ht="16.5" x14ac:dyDescent="0.2">
      <c r="A356" s="5"/>
      <c r="B356" s="131"/>
      <c r="C356" s="131"/>
      <c r="E356" s="135"/>
      <c r="F356" s="198"/>
      <c r="G356" s="132"/>
    </row>
    <row r="357" spans="1:7" ht="16.5" x14ac:dyDescent="0.2">
      <c r="A357" s="5"/>
      <c r="B357" s="5"/>
      <c r="C357" s="5"/>
      <c r="F357" s="201"/>
      <c r="G357" s="8"/>
    </row>
    <row r="358" spans="1:7" ht="16.5" x14ac:dyDescent="0.2">
      <c r="A358" s="5"/>
      <c r="B358" s="5"/>
      <c r="C358" s="5"/>
      <c r="F358" s="201"/>
      <c r="G358" s="8"/>
    </row>
    <row r="359" spans="1:7" ht="16.5" x14ac:dyDescent="0.2">
      <c r="A359" s="5"/>
      <c r="B359" s="5"/>
      <c r="C359" s="5"/>
      <c r="E359" s="8"/>
      <c r="F359" s="201"/>
      <c r="G359" s="8"/>
    </row>
    <row r="360" spans="1:7" x14ac:dyDescent="0.2">
      <c r="A360" s="9"/>
      <c r="B360" s="9"/>
      <c r="C360" s="9"/>
      <c r="D360" s="9"/>
      <c r="E360" s="9"/>
      <c r="F360" s="202"/>
      <c r="G360" s="9"/>
    </row>
    <row r="361" spans="1:7" x14ac:dyDescent="0.2">
      <c r="A361" s="9"/>
      <c r="B361" s="9"/>
      <c r="C361" s="9"/>
      <c r="D361" s="9"/>
      <c r="E361" s="9"/>
      <c r="F361" s="202"/>
      <c r="G361" s="9"/>
    </row>
    <row r="362" spans="1:7" x14ac:dyDescent="0.2">
      <c r="A362" s="9"/>
      <c r="B362" s="9"/>
      <c r="C362" s="9"/>
      <c r="D362" s="9"/>
      <c r="E362" s="9"/>
      <c r="F362" s="202"/>
      <c r="G362" s="9"/>
    </row>
    <row r="381" spans="1:1" ht="13.5" thickBot="1" x14ac:dyDescent="0.25"/>
    <row r="382" spans="1:1" ht="15" x14ac:dyDescent="0.2">
      <c r="A382" s="2"/>
    </row>
  </sheetData>
  <autoFilter ref="B1:H382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6" manualBreakCount="6">
    <brk id="62" max="6" man="1"/>
    <brk id="109" max="6" man="1"/>
    <brk id="157" max="6" man="1"/>
    <brk id="195" max="6" man="1"/>
    <brk id="252" max="6" man="1"/>
    <brk id="30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47"/>
  <sheetViews>
    <sheetView topLeftCell="B14" zoomScale="80" zoomScaleNormal="80" workbookViewId="0">
      <selection activeCell="F14" sqref="F1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4" customWidth="1"/>
    <col min="6" max="6" width="46.7109375" style="1" customWidth="1"/>
    <col min="7" max="7" width="22.85546875" style="1" customWidth="1"/>
    <col min="8" max="8" width="32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9"/>
    </row>
    <row r="2" spans="1:13" s="11" customFormat="1" x14ac:dyDescent="0.2">
      <c r="E2" s="179"/>
    </row>
    <row r="3" spans="1:13" s="14" customFormat="1" ht="12" customHeight="1" x14ac:dyDescent="0.2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8" t="s">
        <v>10</v>
      </c>
      <c r="D6" s="218"/>
      <c r="E6" s="218"/>
      <c r="F6" s="218"/>
      <c r="G6" s="218"/>
      <c r="H6" s="218"/>
      <c r="I6" s="218"/>
      <c r="J6" s="16"/>
      <c r="K6" s="16"/>
    </row>
    <row r="7" spans="1:13" s="14" customFormat="1" ht="18.75" x14ac:dyDescent="0.2">
      <c r="B7" s="18"/>
      <c r="C7" s="224" t="s">
        <v>19</v>
      </c>
      <c r="D7" s="224"/>
      <c r="E7" s="224"/>
      <c r="F7" s="224"/>
      <c r="G7" s="224"/>
      <c r="H7" s="224"/>
      <c r="I7" s="224"/>
    </row>
    <row r="8" spans="1:13" s="17" customFormat="1" ht="21" customHeight="1" x14ac:dyDescent="0.2">
      <c r="B8" s="18"/>
      <c r="C8" s="224" t="s">
        <v>3</v>
      </c>
      <c r="D8" s="224"/>
      <c r="E8" s="224"/>
      <c r="F8" s="224"/>
      <c r="G8" s="224"/>
      <c r="H8" s="224"/>
      <c r="I8" s="224"/>
    </row>
    <row r="9" spans="1:13" s="14" customFormat="1" ht="18.75" x14ac:dyDescent="0.2">
      <c r="C9" s="225" t="s">
        <v>75</v>
      </c>
      <c r="D9" s="225"/>
      <c r="E9" s="225"/>
      <c r="F9" s="225"/>
      <c r="G9" s="225"/>
      <c r="H9" s="225"/>
      <c r="I9" s="225"/>
    </row>
    <row r="10" spans="1:13" s="11" customFormat="1" ht="19.5" customHeight="1" thickBot="1" x14ac:dyDescent="0.25">
      <c r="E10" s="179"/>
    </row>
    <row r="11" spans="1:13" s="3" customFormat="1" ht="28.5" customHeight="1" thickTop="1" thickBot="1" x14ac:dyDescent="0.25">
      <c r="A11" s="7"/>
      <c r="B11" s="7"/>
      <c r="C11" s="223"/>
      <c r="D11" s="220" t="s">
        <v>17</v>
      </c>
      <c r="E11" s="220"/>
      <c r="F11" s="220"/>
      <c r="G11" s="220"/>
      <c r="H11" s="220"/>
      <c r="I11" s="220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3"/>
      <c r="D12" s="219" t="s">
        <v>7</v>
      </c>
      <c r="E12" s="219"/>
      <c r="F12" s="219"/>
      <c r="G12" s="219"/>
      <c r="H12" s="219"/>
      <c r="I12" s="51">
        <f>+'[1]CTA. RECOLECTORA AUXILIAR 3001'!$J$4831</f>
        <v>-8520689.147199953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3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2"/>
      <c r="F14" s="154">
        <v>45473</v>
      </c>
      <c r="G14" s="152"/>
      <c r="H14" s="153">
        <v>0</v>
      </c>
      <c r="I14" s="61">
        <f>+I12</f>
        <v>-8520689.147199953</v>
      </c>
    </row>
    <row r="15" spans="1:13" s="27" customFormat="1" ht="31.5" customHeight="1" thickTop="1" thickBot="1" x14ac:dyDescent="0.25">
      <c r="C15" s="63"/>
      <c r="D15" s="65">
        <v>45475</v>
      </c>
      <c r="E15" s="66">
        <v>9597</v>
      </c>
      <c r="F15" s="101" t="s">
        <v>16</v>
      </c>
      <c r="G15" s="105"/>
      <c r="H15" s="105">
        <v>44250.555500000002</v>
      </c>
      <c r="I15" s="45">
        <f>I14+G15-H15</f>
        <v>-8564939.7026999537</v>
      </c>
    </row>
    <row r="16" spans="1:13" s="27" customFormat="1" ht="31.5" customHeight="1" thickTop="1" thickBot="1" x14ac:dyDescent="0.25">
      <c r="C16" s="140"/>
      <c r="D16" s="65">
        <v>45475</v>
      </c>
      <c r="E16" s="69">
        <v>9597</v>
      </c>
      <c r="F16" s="101" t="s">
        <v>101</v>
      </c>
      <c r="G16" s="106"/>
      <c r="H16" s="106">
        <v>1000062.5645</v>
      </c>
      <c r="I16" s="45">
        <f t="shared" ref="I16:I79" si="0">I15+G16-H16</f>
        <v>-9565002.267199954</v>
      </c>
    </row>
    <row r="17" spans="3:9" s="27" customFormat="1" ht="24.75" customHeight="1" thickTop="1" thickBot="1" x14ac:dyDescent="0.25">
      <c r="C17" s="64"/>
      <c r="D17" s="65">
        <v>45475</v>
      </c>
      <c r="E17" s="66">
        <v>9598</v>
      </c>
      <c r="F17" s="101" t="s">
        <v>16</v>
      </c>
      <c r="G17" s="106"/>
      <c r="H17" s="103">
        <v>38743.826500000003</v>
      </c>
      <c r="I17" s="45">
        <f t="shared" si="0"/>
        <v>-9603746.0936999545</v>
      </c>
    </row>
    <row r="18" spans="3:9" s="27" customFormat="1" ht="18" thickTop="1" thickBot="1" x14ac:dyDescent="0.25">
      <c r="C18" s="64"/>
      <c r="D18" s="65">
        <v>45475</v>
      </c>
      <c r="E18" s="69">
        <v>9598</v>
      </c>
      <c r="F18" s="101" t="s">
        <v>101</v>
      </c>
      <c r="G18" s="106"/>
      <c r="H18" s="103">
        <v>875610.48350000009</v>
      </c>
      <c r="I18" s="45">
        <f t="shared" si="0"/>
        <v>-10479356.577199955</v>
      </c>
    </row>
    <row r="19" spans="3:9" s="27" customFormat="1" ht="30" thickTop="1" thickBot="1" x14ac:dyDescent="0.25">
      <c r="C19" s="64"/>
      <c r="D19" s="65">
        <v>45476</v>
      </c>
      <c r="E19" s="66">
        <v>9599</v>
      </c>
      <c r="F19" s="101" t="s">
        <v>16</v>
      </c>
      <c r="G19" s="106"/>
      <c r="H19" s="103">
        <v>32233.23</v>
      </c>
      <c r="I19" s="45">
        <f t="shared" si="0"/>
        <v>-10511589.807199955</v>
      </c>
    </row>
    <row r="20" spans="3:9" s="27" customFormat="1" ht="18" thickTop="1" thickBot="1" x14ac:dyDescent="0.25">
      <c r="C20" s="64"/>
      <c r="D20" s="65">
        <v>45476</v>
      </c>
      <c r="E20" s="69">
        <v>9599</v>
      </c>
      <c r="F20" s="101" t="s">
        <v>101</v>
      </c>
      <c r="G20" s="106"/>
      <c r="H20" s="103">
        <v>728470.7200000002</v>
      </c>
      <c r="I20" s="45">
        <f t="shared" si="0"/>
        <v>-11240060.527199956</v>
      </c>
    </row>
    <row r="21" spans="3:9" s="27" customFormat="1" ht="30" thickTop="1" thickBot="1" x14ac:dyDescent="0.25">
      <c r="C21" s="64"/>
      <c r="D21" s="65">
        <v>45476</v>
      </c>
      <c r="E21" s="66">
        <v>9600</v>
      </c>
      <c r="F21" s="101" t="s">
        <v>16</v>
      </c>
      <c r="G21" s="106"/>
      <c r="H21" s="103">
        <v>5463.38</v>
      </c>
      <c r="I21" s="45">
        <f t="shared" si="0"/>
        <v>-11245523.907199956</v>
      </c>
    </row>
    <row r="22" spans="3:9" s="27" customFormat="1" ht="18" thickTop="1" thickBot="1" x14ac:dyDescent="0.25">
      <c r="C22" s="64"/>
      <c r="D22" s="65">
        <v>45476</v>
      </c>
      <c r="E22" s="69">
        <v>9600</v>
      </c>
      <c r="F22" s="101" t="s">
        <v>101</v>
      </c>
      <c r="G22" s="106"/>
      <c r="H22" s="103">
        <v>123472.23000000001</v>
      </c>
      <c r="I22" s="45">
        <f t="shared" si="0"/>
        <v>-11368996.137199957</v>
      </c>
    </row>
    <row r="23" spans="3:9" s="27" customFormat="1" ht="30" thickTop="1" thickBot="1" x14ac:dyDescent="0.25">
      <c r="C23" s="64"/>
      <c r="D23" s="65">
        <v>45477</v>
      </c>
      <c r="E23" s="66">
        <v>9601</v>
      </c>
      <c r="F23" s="101" t="s">
        <v>16</v>
      </c>
      <c r="G23" s="106"/>
      <c r="H23" s="103">
        <v>204046.3</v>
      </c>
      <c r="I23" s="45">
        <f t="shared" si="0"/>
        <v>-11573042.437199958</v>
      </c>
    </row>
    <row r="24" spans="3:9" s="27" customFormat="1" ht="18" thickTop="1" thickBot="1" x14ac:dyDescent="0.25">
      <c r="C24" s="64"/>
      <c r="D24" s="65">
        <v>45477</v>
      </c>
      <c r="E24" s="69">
        <v>9601</v>
      </c>
      <c r="F24" s="101" t="s">
        <v>101</v>
      </c>
      <c r="G24" s="106"/>
      <c r="H24" s="102">
        <v>4611446.2699999996</v>
      </c>
      <c r="I24" s="45">
        <f t="shared" si="0"/>
        <v>-16184488.707199957</v>
      </c>
    </row>
    <row r="25" spans="3:9" s="27" customFormat="1" ht="30" thickTop="1" thickBot="1" x14ac:dyDescent="0.25">
      <c r="C25" s="64"/>
      <c r="D25" s="65">
        <v>45477</v>
      </c>
      <c r="E25" s="69"/>
      <c r="F25" s="101" t="s">
        <v>23</v>
      </c>
      <c r="G25" s="106">
        <v>238764.08</v>
      </c>
      <c r="H25" s="102"/>
      <c r="I25" s="45">
        <f t="shared" si="0"/>
        <v>-15945724.627199957</v>
      </c>
    </row>
    <row r="26" spans="3:9" s="27" customFormat="1" ht="30" thickTop="1" thickBot="1" x14ac:dyDescent="0.25">
      <c r="C26" s="64"/>
      <c r="D26" s="65">
        <v>45478</v>
      </c>
      <c r="E26" s="66">
        <v>9602</v>
      </c>
      <c r="F26" s="101" t="s">
        <v>41</v>
      </c>
      <c r="G26" s="106"/>
      <c r="H26" s="103">
        <v>8229.83</v>
      </c>
      <c r="I26" s="45">
        <f t="shared" si="0"/>
        <v>-15953954.457199957</v>
      </c>
    </row>
    <row r="27" spans="3:9" s="27" customFormat="1" ht="30" thickTop="1" thickBot="1" x14ac:dyDescent="0.25">
      <c r="C27" s="64"/>
      <c r="D27" s="65">
        <v>45478</v>
      </c>
      <c r="E27" s="66">
        <v>9602</v>
      </c>
      <c r="F27" s="101" t="s">
        <v>102</v>
      </c>
      <c r="G27" s="106"/>
      <c r="H27" s="103">
        <v>164958.73000000001</v>
      </c>
      <c r="I27" s="45">
        <f t="shared" si="0"/>
        <v>-16118913.187199958</v>
      </c>
    </row>
    <row r="28" spans="3:9" s="27" customFormat="1" ht="30" thickTop="1" thickBot="1" x14ac:dyDescent="0.25">
      <c r="C28" s="64"/>
      <c r="D28" s="65">
        <v>45478</v>
      </c>
      <c r="E28" s="69">
        <v>9603</v>
      </c>
      <c r="F28" s="101" t="s">
        <v>41</v>
      </c>
      <c r="G28" s="106"/>
      <c r="H28" s="103">
        <v>7195.41</v>
      </c>
      <c r="I28" s="45">
        <f t="shared" si="0"/>
        <v>-16126108.597199958</v>
      </c>
    </row>
    <row r="29" spans="3:9" s="27" customFormat="1" ht="18" thickTop="1" thickBot="1" x14ac:dyDescent="0.25">
      <c r="C29" s="64"/>
      <c r="D29" s="65">
        <v>45478</v>
      </c>
      <c r="E29" s="69">
        <v>9603</v>
      </c>
      <c r="F29" s="101" t="s">
        <v>103</v>
      </c>
      <c r="G29" s="106"/>
      <c r="H29" s="103">
        <v>148861.32999999999</v>
      </c>
      <c r="I29" s="45">
        <f t="shared" si="0"/>
        <v>-16274969.927199958</v>
      </c>
    </row>
    <row r="30" spans="3:9" s="27" customFormat="1" ht="30" thickTop="1" thickBot="1" x14ac:dyDescent="0.25">
      <c r="C30" s="64"/>
      <c r="D30" s="65">
        <v>45478</v>
      </c>
      <c r="E30" s="66"/>
      <c r="F30" s="101" t="s">
        <v>23</v>
      </c>
      <c r="G30" s="107">
        <v>31080</v>
      </c>
      <c r="H30" s="103"/>
      <c r="I30" s="45">
        <f t="shared" si="0"/>
        <v>-16243889.927199958</v>
      </c>
    </row>
    <row r="31" spans="3:9" s="27" customFormat="1" ht="30" thickTop="1" thickBot="1" x14ac:dyDescent="0.25">
      <c r="C31" s="64"/>
      <c r="D31" s="65">
        <v>45482</v>
      </c>
      <c r="E31" s="69"/>
      <c r="F31" s="67" t="s">
        <v>23</v>
      </c>
      <c r="G31" s="104">
        <v>1511433.75</v>
      </c>
      <c r="H31" s="82"/>
      <c r="I31" s="45">
        <f t="shared" si="0"/>
        <v>-14732456.177199958</v>
      </c>
    </row>
    <row r="32" spans="3:9" s="27" customFormat="1" ht="30" thickTop="1" thickBot="1" x14ac:dyDescent="0.25">
      <c r="C32" s="64"/>
      <c r="D32" s="65">
        <v>45483</v>
      </c>
      <c r="E32" s="66"/>
      <c r="F32" s="67" t="s">
        <v>23</v>
      </c>
      <c r="G32" s="82">
        <v>687085</v>
      </c>
      <c r="H32" s="82"/>
      <c r="I32" s="45">
        <f t="shared" si="0"/>
        <v>-14045371.177199958</v>
      </c>
    </row>
    <row r="33" spans="3:9" s="27" customFormat="1" ht="18" thickTop="1" thickBot="1" x14ac:dyDescent="0.25">
      <c r="C33" s="64"/>
      <c r="D33" s="65">
        <v>45483</v>
      </c>
      <c r="E33" s="69">
        <v>9604</v>
      </c>
      <c r="F33" s="67" t="s">
        <v>48</v>
      </c>
      <c r="G33" s="82"/>
      <c r="H33" s="82">
        <v>242235.21999999997</v>
      </c>
      <c r="I33" s="45">
        <f t="shared" si="0"/>
        <v>-14287606.397199959</v>
      </c>
    </row>
    <row r="34" spans="3:9" s="27" customFormat="1" ht="18" thickTop="1" thickBot="1" x14ac:dyDescent="0.25">
      <c r="C34" s="64"/>
      <c r="D34" s="65">
        <v>45483</v>
      </c>
      <c r="E34" s="66">
        <v>9605</v>
      </c>
      <c r="F34" s="67" t="s">
        <v>47</v>
      </c>
      <c r="G34" s="82"/>
      <c r="H34" s="82">
        <v>58117.5</v>
      </c>
      <c r="I34" s="45">
        <f t="shared" si="0"/>
        <v>-14345723.897199959</v>
      </c>
    </row>
    <row r="35" spans="3:9" s="27" customFormat="1" ht="18" thickTop="1" thickBot="1" x14ac:dyDescent="0.25">
      <c r="C35" s="64"/>
      <c r="D35" s="65">
        <v>45483</v>
      </c>
      <c r="E35" s="69">
        <v>9606</v>
      </c>
      <c r="F35" s="67" t="s">
        <v>50</v>
      </c>
      <c r="G35" s="82"/>
      <c r="H35" s="82">
        <v>124436.67</v>
      </c>
      <c r="I35" s="45">
        <f t="shared" si="0"/>
        <v>-14470160.567199958</v>
      </c>
    </row>
    <row r="36" spans="3:9" s="27" customFormat="1" ht="18" thickTop="1" thickBot="1" x14ac:dyDescent="0.25">
      <c r="C36" s="64"/>
      <c r="D36" s="65">
        <v>45483</v>
      </c>
      <c r="E36" s="66">
        <v>9607</v>
      </c>
      <c r="F36" s="67" t="s">
        <v>46</v>
      </c>
      <c r="G36" s="82"/>
      <c r="H36" s="82">
        <v>131096</v>
      </c>
      <c r="I36" s="45">
        <f t="shared" si="0"/>
        <v>-14601256.567199958</v>
      </c>
    </row>
    <row r="37" spans="3:9" s="27" customFormat="1" ht="18" thickTop="1" thickBot="1" x14ac:dyDescent="0.25">
      <c r="C37" s="64"/>
      <c r="D37" s="65">
        <v>45483</v>
      </c>
      <c r="E37" s="69">
        <v>9608</v>
      </c>
      <c r="F37" s="67" t="s">
        <v>46</v>
      </c>
      <c r="G37" s="82"/>
      <c r="H37" s="68">
        <v>286684.59999999998</v>
      </c>
      <c r="I37" s="45">
        <f t="shared" si="0"/>
        <v>-14887941.167199958</v>
      </c>
    </row>
    <row r="38" spans="3:9" s="27" customFormat="1" ht="30" thickTop="1" thickBot="1" x14ac:dyDescent="0.25">
      <c r="C38" s="64"/>
      <c r="D38" s="65">
        <v>45483</v>
      </c>
      <c r="E38" s="66">
        <v>9609</v>
      </c>
      <c r="F38" s="67" t="s">
        <v>16</v>
      </c>
      <c r="G38" s="82"/>
      <c r="H38" s="68">
        <v>14300</v>
      </c>
      <c r="I38" s="45">
        <f t="shared" si="0"/>
        <v>-14902241.167199958</v>
      </c>
    </row>
    <row r="39" spans="3:9" s="27" customFormat="1" ht="30" thickTop="1" thickBot="1" x14ac:dyDescent="0.25">
      <c r="C39" s="64"/>
      <c r="D39" s="65">
        <v>45483</v>
      </c>
      <c r="E39" s="69">
        <v>9609</v>
      </c>
      <c r="F39" s="67" t="s">
        <v>56</v>
      </c>
      <c r="G39" s="82"/>
      <c r="H39" s="68">
        <v>271700</v>
      </c>
      <c r="I39" s="45">
        <f t="shared" si="0"/>
        <v>-15173941.167199958</v>
      </c>
    </row>
    <row r="40" spans="3:9" s="27" customFormat="1" ht="30" thickTop="1" thickBot="1" x14ac:dyDescent="0.25">
      <c r="C40" s="64"/>
      <c r="D40" s="65">
        <v>45483</v>
      </c>
      <c r="E40" s="66">
        <v>9610</v>
      </c>
      <c r="F40" s="67" t="s">
        <v>16</v>
      </c>
      <c r="G40" s="82"/>
      <c r="H40" s="68">
        <v>7000</v>
      </c>
      <c r="I40" s="45">
        <f t="shared" si="0"/>
        <v>-15180941.167199958</v>
      </c>
    </row>
    <row r="41" spans="3:9" s="27" customFormat="1" ht="30" thickTop="1" thickBot="1" x14ac:dyDescent="0.25">
      <c r="C41" s="64"/>
      <c r="D41" s="65">
        <v>45483</v>
      </c>
      <c r="E41" s="69">
        <v>9610</v>
      </c>
      <c r="F41" s="67" t="s">
        <v>57</v>
      </c>
      <c r="G41" s="82"/>
      <c r="H41" s="68">
        <v>133000</v>
      </c>
      <c r="I41" s="45">
        <f t="shared" si="0"/>
        <v>-15313941.167199958</v>
      </c>
    </row>
    <row r="42" spans="3:9" s="27" customFormat="1" ht="30" thickTop="1" thickBot="1" x14ac:dyDescent="0.25">
      <c r="C42" s="64"/>
      <c r="D42" s="65">
        <v>45484</v>
      </c>
      <c r="E42" s="69">
        <v>9611</v>
      </c>
      <c r="F42" s="67" t="s">
        <v>104</v>
      </c>
      <c r="G42" s="82"/>
      <c r="H42" s="68">
        <v>328120.75</v>
      </c>
      <c r="I42" s="45">
        <f t="shared" si="0"/>
        <v>-15642061.917199958</v>
      </c>
    </row>
    <row r="43" spans="3:9" s="27" customFormat="1" ht="35.25" customHeight="1" thickTop="1" thickBot="1" x14ac:dyDescent="0.25">
      <c r="C43" s="64"/>
      <c r="D43" s="65">
        <v>45484</v>
      </c>
      <c r="E43" s="69">
        <v>9612</v>
      </c>
      <c r="F43" s="67" t="s">
        <v>105</v>
      </c>
      <c r="G43" s="82"/>
      <c r="H43" s="68">
        <v>1036853</v>
      </c>
      <c r="I43" s="45">
        <f t="shared" si="0"/>
        <v>-16678914.917199958</v>
      </c>
    </row>
    <row r="44" spans="3:9" s="27" customFormat="1" ht="30" thickTop="1" thickBot="1" x14ac:dyDescent="0.25">
      <c r="C44" s="64"/>
      <c r="D44" s="65">
        <v>45484</v>
      </c>
      <c r="E44" s="69"/>
      <c r="F44" s="67" t="s">
        <v>23</v>
      </c>
      <c r="G44" s="82">
        <v>1188231.22</v>
      </c>
      <c r="H44" s="68"/>
      <c r="I44" s="45">
        <f t="shared" si="0"/>
        <v>-15490683.697199957</v>
      </c>
    </row>
    <row r="45" spans="3:9" s="27" customFormat="1" ht="30" thickTop="1" thickBot="1" x14ac:dyDescent="0.25">
      <c r="C45" s="64"/>
      <c r="D45" s="65">
        <v>45485</v>
      </c>
      <c r="E45" s="69">
        <v>9613</v>
      </c>
      <c r="F45" s="67" t="s">
        <v>16</v>
      </c>
      <c r="G45" s="82"/>
      <c r="H45" s="68">
        <v>550</v>
      </c>
      <c r="I45" s="45">
        <f t="shared" si="0"/>
        <v>-15491233.697199957</v>
      </c>
    </row>
    <row r="46" spans="3:9" s="27" customFormat="1" ht="30" thickTop="1" thickBot="1" x14ac:dyDescent="0.25">
      <c r="C46" s="64"/>
      <c r="D46" s="65">
        <v>45485</v>
      </c>
      <c r="E46" s="69">
        <v>9613</v>
      </c>
      <c r="F46" s="67" t="s">
        <v>106</v>
      </c>
      <c r="G46" s="82"/>
      <c r="H46" s="68">
        <v>10450</v>
      </c>
      <c r="I46" s="45">
        <f t="shared" si="0"/>
        <v>-15501683.697199957</v>
      </c>
    </row>
    <row r="47" spans="3:9" s="27" customFormat="1" ht="30" thickTop="1" thickBot="1" x14ac:dyDescent="0.25">
      <c r="C47" s="64"/>
      <c r="D47" s="65">
        <v>45485</v>
      </c>
      <c r="E47" s="69">
        <v>9614</v>
      </c>
      <c r="F47" s="67" t="s">
        <v>16</v>
      </c>
      <c r="G47" s="82"/>
      <c r="H47" s="68">
        <v>1650</v>
      </c>
      <c r="I47" s="45">
        <f t="shared" si="0"/>
        <v>-15503333.697199957</v>
      </c>
    </row>
    <row r="48" spans="3:9" s="27" customFormat="1" ht="30" thickTop="1" thickBot="1" x14ac:dyDescent="0.25">
      <c r="C48" s="64"/>
      <c r="D48" s="65">
        <v>45485</v>
      </c>
      <c r="E48" s="69">
        <v>9614</v>
      </c>
      <c r="F48" s="67" t="s">
        <v>106</v>
      </c>
      <c r="G48" s="82"/>
      <c r="H48" s="68">
        <v>31350</v>
      </c>
      <c r="I48" s="45">
        <f t="shared" si="0"/>
        <v>-15534683.697199957</v>
      </c>
    </row>
    <row r="49" spans="3:9" s="27" customFormat="1" ht="30" thickTop="1" thickBot="1" x14ac:dyDescent="0.25">
      <c r="C49" s="64"/>
      <c r="D49" s="65">
        <v>45485</v>
      </c>
      <c r="E49" s="69">
        <v>9615</v>
      </c>
      <c r="F49" s="67" t="s">
        <v>16</v>
      </c>
      <c r="G49" s="82"/>
      <c r="H49" s="68">
        <v>850</v>
      </c>
      <c r="I49" s="45">
        <f t="shared" si="0"/>
        <v>-15535533.697199957</v>
      </c>
    </row>
    <row r="50" spans="3:9" s="27" customFormat="1" ht="30" thickTop="1" thickBot="1" x14ac:dyDescent="0.25">
      <c r="C50" s="64"/>
      <c r="D50" s="65">
        <v>45485</v>
      </c>
      <c r="E50" s="69">
        <v>9615</v>
      </c>
      <c r="F50" s="67" t="s">
        <v>107</v>
      </c>
      <c r="G50" s="82"/>
      <c r="H50" s="68">
        <v>16150</v>
      </c>
      <c r="I50" s="45">
        <f t="shared" si="0"/>
        <v>-15551683.697199957</v>
      </c>
    </row>
    <row r="51" spans="3:9" s="27" customFormat="1" ht="30" thickTop="1" thickBot="1" x14ac:dyDescent="0.25">
      <c r="C51" s="64"/>
      <c r="D51" s="65">
        <v>45485</v>
      </c>
      <c r="E51" s="69">
        <v>9616</v>
      </c>
      <c r="F51" s="67" t="s">
        <v>108</v>
      </c>
      <c r="G51" s="82"/>
      <c r="H51" s="68">
        <v>30320</v>
      </c>
      <c r="I51" s="45">
        <f t="shared" si="0"/>
        <v>-15582003.697199957</v>
      </c>
    </row>
    <row r="52" spans="3:9" s="27" customFormat="1" ht="30" thickTop="1" thickBot="1" x14ac:dyDescent="0.25">
      <c r="C52" s="64"/>
      <c r="D52" s="65">
        <v>45485</v>
      </c>
      <c r="E52" s="69">
        <v>9617</v>
      </c>
      <c r="F52" s="67" t="s">
        <v>16</v>
      </c>
      <c r="G52" s="82"/>
      <c r="H52" s="68">
        <v>3750</v>
      </c>
      <c r="I52" s="45">
        <f t="shared" si="0"/>
        <v>-15585753.697199957</v>
      </c>
    </row>
    <row r="53" spans="3:9" s="27" customFormat="1" ht="18" thickTop="1" thickBot="1" x14ac:dyDescent="0.25">
      <c r="C53" s="64"/>
      <c r="D53" s="65">
        <v>45485</v>
      </c>
      <c r="E53" s="69">
        <v>9617</v>
      </c>
      <c r="F53" s="67" t="s">
        <v>109</v>
      </c>
      <c r="G53" s="82"/>
      <c r="H53" s="68">
        <v>71250</v>
      </c>
      <c r="I53" s="45">
        <f t="shared" si="0"/>
        <v>-15657003.697199957</v>
      </c>
    </row>
    <row r="54" spans="3:9" s="27" customFormat="1" ht="30" thickTop="1" thickBot="1" x14ac:dyDescent="0.25">
      <c r="C54" s="64"/>
      <c r="D54" s="65">
        <v>45488</v>
      </c>
      <c r="E54" s="69"/>
      <c r="F54" s="67" t="s">
        <v>23</v>
      </c>
      <c r="G54" s="82">
        <v>1958667.43</v>
      </c>
      <c r="H54" s="68"/>
      <c r="I54" s="45">
        <f t="shared" si="0"/>
        <v>-13698336.267199958</v>
      </c>
    </row>
    <row r="55" spans="3:9" s="27" customFormat="1" ht="30" thickTop="1" thickBot="1" x14ac:dyDescent="0.25">
      <c r="C55" s="64"/>
      <c r="D55" s="65">
        <v>45489</v>
      </c>
      <c r="E55" s="69"/>
      <c r="F55" s="67" t="s">
        <v>23</v>
      </c>
      <c r="G55" s="82">
        <v>12367382.99</v>
      </c>
      <c r="H55" s="68"/>
      <c r="I55" s="45">
        <f t="shared" si="0"/>
        <v>-1330953.2771999575</v>
      </c>
    </row>
    <row r="56" spans="3:9" s="27" customFormat="1" ht="30" thickTop="1" thickBot="1" x14ac:dyDescent="0.25">
      <c r="C56" s="64"/>
      <c r="D56" s="65">
        <v>45490</v>
      </c>
      <c r="E56" s="69"/>
      <c r="F56" s="67" t="s">
        <v>23</v>
      </c>
      <c r="G56" s="82">
        <v>4058112.15</v>
      </c>
      <c r="H56" s="68"/>
      <c r="I56" s="45">
        <f t="shared" si="0"/>
        <v>2727158.8728000424</v>
      </c>
    </row>
    <row r="57" spans="3:9" s="27" customFormat="1" ht="30" thickTop="1" thickBot="1" x14ac:dyDescent="0.25">
      <c r="C57" s="64"/>
      <c r="D57" s="65">
        <v>45491</v>
      </c>
      <c r="E57" s="69"/>
      <c r="F57" s="67" t="s">
        <v>23</v>
      </c>
      <c r="G57" s="82">
        <v>268409.57</v>
      </c>
      <c r="H57" s="68"/>
      <c r="I57" s="45">
        <f t="shared" si="0"/>
        <v>2995568.4428000422</v>
      </c>
    </row>
    <row r="58" spans="3:9" s="27" customFormat="1" ht="44.25" thickTop="1" thickBot="1" x14ac:dyDescent="0.25">
      <c r="C58" s="64"/>
      <c r="D58" s="65">
        <v>45491</v>
      </c>
      <c r="E58" s="69">
        <v>9628</v>
      </c>
      <c r="F58" s="67" t="s">
        <v>110</v>
      </c>
      <c r="G58" s="82"/>
      <c r="H58" s="68">
        <v>57200.83</v>
      </c>
      <c r="I58" s="45">
        <f t="shared" si="0"/>
        <v>2938367.6128000421</v>
      </c>
    </row>
    <row r="59" spans="3:9" s="27" customFormat="1" ht="30" thickTop="1" thickBot="1" x14ac:dyDescent="0.25">
      <c r="C59" s="64"/>
      <c r="D59" s="65">
        <v>45492</v>
      </c>
      <c r="E59" s="69"/>
      <c r="F59" s="67" t="s">
        <v>23</v>
      </c>
      <c r="G59" s="82">
        <v>5247150.04</v>
      </c>
      <c r="H59" s="68"/>
      <c r="I59" s="45">
        <f t="shared" si="0"/>
        <v>8185517.6528000422</v>
      </c>
    </row>
    <row r="60" spans="3:9" s="27" customFormat="1" ht="30" thickTop="1" thickBot="1" x14ac:dyDescent="0.25">
      <c r="C60" s="64"/>
      <c r="D60" s="65">
        <v>45492</v>
      </c>
      <c r="E60" s="69"/>
      <c r="F60" s="67" t="s">
        <v>23</v>
      </c>
      <c r="G60" s="82">
        <v>3759512.01</v>
      </c>
      <c r="H60" s="68"/>
      <c r="I60" s="45">
        <f t="shared" si="0"/>
        <v>11945029.662800042</v>
      </c>
    </row>
    <row r="61" spans="3:9" s="27" customFormat="1" ht="30" thickTop="1" thickBot="1" x14ac:dyDescent="0.25">
      <c r="C61" s="64"/>
      <c r="D61" s="65">
        <v>45492</v>
      </c>
      <c r="E61" s="69">
        <v>9628</v>
      </c>
      <c r="F61" s="67" t="s">
        <v>16</v>
      </c>
      <c r="G61" s="82"/>
      <c r="H61" s="68">
        <v>167928.75</v>
      </c>
      <c r="I61" s="45">
        <f t="shared" si="0"/>
        <v>11777100.912800042</v>
      </c>
    </row>
    <row r="62" spans="3:9" s="27" customFormat="1" ht="30" thickTop="1" thickBot="1" x14ac:dyDescent="0.25">
      <c r="C62" s="64"/>
      <c r="D62" s="65">
        <v>45492</v>
      </c>
      <c r="E62" s="69">
        <v>9628</v>
      </c>
      <c r="F62" s="67" t="s">
        <v>43</v>
      </c>
      <c r="G62" s="82"/>
      <c r="H62" s="68">
        <v>181363.05</v>
      </c>
      <c r="I62" s="45">
        <f t="shared" si="0"/>
        <v>11595737.862800041</v>
      </c>
    </row>
    <row r="63" spans="3:9" s="27" customFormat="1" ht="18" thickTop="1" thickBot="1" x14ac:dyDescent="0.25">
      <c r="C63" s="64"/>
      <c r="D63" s="65">
        <v>45492</v>
      </c>
      <c r="E63" s="69">
        <v>9628</v>
      </c>
      <c r="F63" s="67" t="s">
        <v>51</v>
      </c>
      <c r="G63" s="82"/>
      <c r="H63" s="68">
        <v>3613826.6999999997</v>
      </c>
      <c r="I63" s="45">
        <f t="shared" si="0"/>
        <v>7981911.162800042</v>
      </c>
    </row>
    <row r="64" spans="3:9" s="27" customFormat="1" ht="30" thickTop="1" thickBot="1" x14ac:dyDescent="0.25">
      <c r="C64" s="64"/>
      <c r="D64" s="65">
        <v>45492</v>
      </c>
      <c r="E64" s="69">
        <v>9629</v>
      </c>
      <c r="F64" s="67" t="s">
        <v>41</v>
      </c>
      <c r="G64" s="82"/>
      <c r="H64" s="68">
        <v>40274.120000000003</v>
      </c>
      <c r="I64" s="45">
        <f t="shared" si="0"/>
        <v>7941637.0428000418</v>
      </c>
    </row>
    <row r="65" spans="3:9" s="27" customFormat="1" ht="44.25" thickTop="1" thickBot="1" x14ac:dyDescent="0.25">
      <c r="C65" s="64"/>
      <c r="D65" s="65">
        <v>45492</v>
      </c>
      <c r="E65" s="69">
        <v>9629</v>
      </c>
      <c r="F65" s="67" t="s">
        <v>111</v>
      </c>
      <c r="G65" s="82"/>
      <c r="H65" s="68">
        <v>310149.71999999997</v>
      </c>
      <c r="I65" s="45">
        <f t="shared" si="0"/>
        <v>7631487.3228000421</v>
      </c>
    </row>
    <row r="66" spans="3:9" s="27" customFormat="1" ht="30" thickTop="1" thickBot="1" x14ac:dyDescent="0.25">
      <c r="C66" s="64"/>
      <c r="D66" s="65">
        <v>45492</v>
      </c>
      <c r="E66" s="69">
        <v>9630</v>
      </c>
      <c r="F66" s="67" t="s">
        <v>41</v>
      </c>
      <c r="G66" s="82"/>
      <c r="H66" s="68">
        <v>442710.46</v>
      </c>
      <c r="I66" s="45">
        <f t="shared" si="0"/>
        <v>7188776.8628000421</v>
      </c>
    </row>
    <row r="67" spans="3:9" s="27" customFormat="1" ht="30" thickTop="1" thickBot="1" x14ac:dyDescent="0.25">
      <c r="C67" s="64"/>
      <c r="D67" s="65">
        <v>45492</v>
      </c>
      <c r="E67" s="69">
        <v>9630</v>
      </c>
      <c r="F67" s="67" t="s">
        <v>112</v>
      </c>
      <c r="G67" s="82"/>
      <c r="H67" s="68">
        <v>16839044.02</v>
      </c>
      <c r="I67" s="45">
        <f t="shared" si="0"/>
        <v>-9650267.1571999565</v>
      </c>
    </row>
    <row r="68" spans="3:9" s="27" customFormat="1" ht="30" thickTop="1" thickBot="1" x14ac:dyDescent="0.25">
      <c r="C68" s="64"/>
      <c r="D68" s="65">
        <v>45492</v>
      </c>
      <c r="E68" s="69">
        <v>9631</v>
      </c>
      <c r="F68" s="67" t="s">
        <v>41</v>
      </c>
      <c r="G68" s="82"/>
      <c r="H68" s="68">
        <v>63470.21</v>
      </c>
      <c r="I68" s="45">
        <f t="shared" si="0"/>
        <v>-9713737.3671999574</v>
      </c>
    </row>
    <row r="69" spans="3:9" s="27" customFormat="1" ht="30" thickTop="1" thickBot="1" x14ac:dyDescent="0.25">
      <c r="C69" s="64"/>
      <c r="D69" s="65">
        <v>45492</v>
      </c>
      <c r="E69" s="69">
        <v>9631</v>
      </c>
      <c r="F69" s="67" t="s">
        <v>113</v>
      </c>
      <c r="G69" s="82"/>
      <c r="H69" s="68">
        <v>571232.11</v>
      </c>
      <c r="I69" s="45">
        <f t="shared" si="0"/>
        <v>-10284969.477199957</v>
      </c>
    </row>
    <row r="70" spans="3:9" s="27" customFormat="1" ht="30" thickTop="1" thickBot="1" x14ac:dyDescent="0.25">
      <c r="C70" s="64"/>
      <c r="D70" s="65">
        <v>45492</v>
      </c>
      <c r="E70" s="69">
        <v>9632</v>
      </c>
      <c r="F70" s="67" t="s">
        <v>41</v>
      </c>
      <c r="G70" s="82"/>
      <c r="H70" s="68">
        <v>557564.01</v>
      </c>
      <c r="I70" s="45">
        <f t="shared" si="0"/>
        <v>-10842533.487199957</v>
      </c>
    </row>
    <row r="71" spans="3:9" s="27" customFormat="1" ht="30" thickTop="1" thickBot="1" x14ac:dyDescent="0.25">
      <c r="C71" s="64"/>
      <c r="D71" s="65">
        <v>45492</v>
      </c>
      <c r="E71" s="69">
        <v>9632</v>
      </c>
      <c r="F71" s="67" t="s">
        <v>114</v>
      </c>
      <c r="G71" s="82"/>
      <c r="H71" s="68">
        <v>5018076.7</v>
      </c>
      <c r="I71" s="45">
        <f t="shared" si="0"/>
        <v>-15860610.187199958</v>
      </c>
    </row>
    <row r="72" spans="3:9" s="27" customFormat="1" ht="30" thickTop="1" thickBot="1" x14ac:dyDescent="0.25">
      <c r="C72" s="64"/>
      <c r="D72" s="65">
        <v>45494</v>
      </c>
      <c r="E72" s="69">
        <v>9629</v>
      </c>
      <c r="F72" s="67" t="s">
        <v>58</v>
      </c>
      <c r="G72" s="82"/>
      <c r="H72" s="68">
        <v>37264</v>
      </c>
      <c r="I72" s="45">
        <f t="shared" si="0"/>
        <v>-15897874.187199958</v>
      </c>
    </row>
    <row r="73" spans="3:9" s="27" customFormat="1" ht="18" thickTop="1" thickBot="1" x14ac:dyDescent="0.25">
      <c r="C73" s="64"/>
      <c r="D73" s="65">
        <v>45494</v>
      </c>
      <c r="E73" s="69">
        <v>9630</v>
      </c>
      <c r="F73" s="67" t="s">
        <v>115</v>
      </c>
      <c r="G73" s="82"/>
      <c r="H73" s="68">
        <v>36029.919999999998</v>
      </c>
      <c r="I73" s="45">
        <f t="shared" si="0"/>
        <v>-15933904.107199958</v>
      </c>
    </row>
    <row r="74" spans="3:9" s="27" customFormat="1" ht="30" thickTop="1" thickBot="1" x14ac:dyDescent="0.25">
      <c r="C74" s="64"/>
      <c r="D74" s="65">
        <v>45494</v>
      </c>
      <c r="E74" s="69">
        <v>9631</v>
      </c>
      <c r="F74" s="67" t="s">
        <v>16</v>
      </c>
      <c r="G74" s="82"/>
      <c r="H74" s="68">
        <v>20000</v>
      </c>
      <c r="I74" s="45">
        <f t="shared" si="0"/>
        <v>-15953904.107199958</v>
      </c>
    </row>
    <row r="75" spans="3:9" s="27" customFormat="1" ht="30" thickTop="1" thickBot="1" x14ac:dyDescent="0.25">
      <c r="C75" s="64"/>
      <c r="D75" s="65">
        <v>45494</v>
      </c>
      <c r="E75" s="69">
        <v>9631</v>
      </c>
      <c r="F75" s="67" t="s">
        <v>116</v>
      </c>
      <c r="G75" s="82"/>
      <c r="H75" s="68">
        <v>380000</v>
      </c>
      <c r="I75" s="45">
        <f t="shared" si="0"/>
        <v>-16333904.107199958</v>
      </c>
    </row>
    <row r="76" spans="3:9" s="27" customFormat="1" ht="18" thickTop="1" thickBot="1" x14ac:dyDescent="0.25">
      <c r="C76" s="64"/>
      <c r="D76" s="65">
        <v>45494</v>
      </c>
      <c r="E76" s="69">
        <v>9633</v>
      </c>
      <c r="F76" s="67" t="s">
        <v>117</v>
      </c>
      <c r="G76" s="82"/>
      <c r="H76" s="68">
        <v>206272.56</v>
      </c>
      <c r="I76" s="45">
        <f t="shared" si="0"/>
        <v>-16540176.667199958</v>
      </c>
    </row>
    <row r="77" spans="3:9" s="27" customFormat="1" ht="30" thickTop="1" thickBot="1" x14ac:dyDescent="0.25">
      <c r="C77" s="64"/>
      <c r="D77" s="65">
        <v>45494</v>
      </c>
      <c r="E77" s="69">
        <v>9634</v>
      </c>
      <c r="F77" s="67" t="s">
        <v>16</v>
      </c>
      <c r="G77" s="82"/>
      <c r="H77" s="68">
        <v>11237.362000000001</v>
      </c>
      <c r="I77" s="45">
        <f t="shared" si="0"/>
        <v>-16551414.029199958</v>
      </c>
    </row>
    <row r="78" spans="3:9" s="27" customFormat="1" ht="30" thickTop="1" thickBot="1" x14ac:dyDescent="0.25">
      <c r="C78" s="64"/>
      <c r="D78" s="65">
        <v>45494</v>
      </c>
      <c r="E78" s="69">
        <v>9634</v>
      </c>
      <c r="F78" s="67" t="s">
        <v>43</v>
      </c>
      <c r="G78" s="82"/>
      <c r="H78" s="68">
        <v>12136.353000000001</v>
      </c>
      <c r="I78" s="45">
        <f t="shared" si="0"/>
        <v>-16563550.382199958</v>
      </c>
    </row>
    <row r="79" spans="3:9" s="27" customFormat="1" ht="18" thickTop="1" thickBot="1" x14ac:dyDescent="0.25">
      <c r="C79" s="64"/>
      <c r="D79" s="65">
        <v>45494</v>
      </c>
      <c r="E79" s="69">
        <v>9634</v>
      </c>
      <c r="F79" s="67" t="s">
        <v>118</v>
      </c>
      <c r="G79" s="82"/>
      <c r="H79" s="68">
        <v>241828.035</v>
      </c>
      <c r="I79" s="45">
        <f t="shared" si="0"/>
        <v>-16805378.417199958</v>
      </c>
    </row>
    <row r="80" spans="3:9" s="27" customFormat="1" ht="30" thickTop="1" thickBot="1" x14ac:dyDescent="0.25">
      <c r="C80" s="64"/>
      <c r="D80" s="65">
        <v>45494</v>
      </c>
      <c r="E80" s="69">
        <v>9643</v>
      </c>
      <c r="F80" s="67" t="s">
        <v>16</v>
      </c>
      <c r="G80" s="82"/>
      <c r="H80" s="68">
        <v>2475</v>
      </c>
      <c r="I80" s="45">
        <f t="shared" ref="I80:I130" si="1">I79+G80-H80</f>
        <v>-16807853.417199958</v>
      </c>
    </row>
    <row r="81" spans="3:9" s="27" customFormat="1" ht="30" thickTop="1" thickBot="1" x14ac:dyDescent="0.25">
      <c r="C81" s="64"/>
      <c r="D81" s="65">
        <v>45494</v>
      </c>
      <c r="E81" s="69">
        <v>9643</v>
      </c>
      <c r="F81" s="67" t="s">
        <v>43</v>
      </c>
      <c r="G81" s="82"/>
      <c r="H81" s="68">
        <v>2673</v>
      </c>
      <c r="I81" s="45">
        <f t="shared" si="1"/>
        <v>-16810526.417199958</v>
      </c>
    </row>
    <row r="82" spans="3:9" s="27" customFormat="1" ht="30" thickTop="1" thickBot="1" x14ac:dyDescent="0.25">
      <c r="C82" s="64"/>
      <c r="D82" s="65">
        <v>45494</v>
      </c>
      <c r="E82" s="69">
        <v>9643</v>
      </c>
      <c r="F82" s="67" t="s">
        <v>67</v>
      </c>
      <c r="G82" s="82"/>
      <c r="H82" s="68">
        <v>53262</v>
      </c>
      <c r="I82" s="45">
        <f t="shared" si="1"/>
        <v>-16863788.417199958</v>
      </c>
    </row>
    <row r="83" spans="3:9" s="27" customFormat="1" ht="30" thickTop="1" thickBot="1" x14ac:dyDescent="0.25">
      <c r="C83" s="109"/>
      <c r="D83" s="65">
        <v>45495</v>
      </c>
      <c r="E83" s="69"/>
      <c r="F83" s="67" t="s">
        <v>23</v>
      </c>
      <c r="G83" s="82">
        <v>478820.81</v>
      </c>
      <c r="H83" s="68"/>
      <c r="I83" s="45">
        <f t="shared" si="1"/>
        <v>-16384967.607199958</v>
      </c>
    </row>
    <row r="84" spans="3:9" s="27" customFormat="1" ht="30" thickTop="1" thickBot="1" x14ac:dyDescent="0.25">
      <c r="C84" s="109"/>
      <c r="D84" s="65">
        <v>45495</v>
      </c>
      <c r="E84" s="69">
        <v>9644</v>
      </c>
      <c r="F84" s="67" t="s">
        <v>16</v>
      </c>
      <c r="G84" s="82"/>
      <c r="H84" s="68">
        <v>14300</v>
      </c>
      <c r="I84" s="45">
        <f t="shared" si="1"/>
        <v>-16399267.607199958</v>
      </c>
    </row>
    <row r="85" spans="3:9" s="27" customFormat="1" ht="30" thickTop="1" thickBot="1" x14ac:dyDescent="0.25">
      <c r="C85" s="109"/>
      <c r="D85" s="65">
        <v>45495</v>
      </c>
      <c r="E85" s="69">
        <v>9644</v>
      </c>
      <c r="F85" s="67" t="s">
        <v>56</v>
      </c>
      <c r="G85" s="82"/>
      <c r="H85" s="68">
        <v>271700</v>
      </c>
      <c r="I85" s="45">
        <f t="shared" si="1"/>
        <v>-16670967.607199958</v>
      </c>
    </row>
    <row r="86" spans="3:9" s="27" customFormat="1" ht="30" thickTop="1" thickBot="1" x14ac:dyDescent="0.25">
      <c r="C86" s="109"/>
      <c r="D86" s="65">
        <v>45495</v>
      </c>
      <c r="E86" s="69">
        <v>9645</v>
      </c>
      <c r="F86" s="67" t="s">
        <v>16</v>
      </c>
      <c r="G86" s="82"/>
      <c r="H86" s="68">
        <v>211265.02500000002</v>
      </c>
      <c r="I86" s="45">
        <f t="shared" si="1"/>
        <v>-16882232.632199958</v>
      </c>
    </row>
    <row r="87" spans="3:9" s="27" customFormat="1" ht="18" thickTop="1" thickBot="1" x14ac:dyDescent="0.25">
      <c r="C87" s="113"/>
      <c r="D87" s="65">
        <v>45495</v>
      </c>
      <c r="E87" s="69">
        <v>9645</v>
      </c>
      <c r="F87" s="67" t="s">
        <v>51</v>
      </c>
      <c r="G87" s="82"/>
      <c r="H87" s="68">
        <v>4774589.5600000005</v>
      </c>
      <c r="I87" s="45">
        <f t="shared" si="1"/>
        <v>-21656822.19219996</v>
      </c>
    </row>
    <row r="88" spans="3:9" s="27" customFormat="1" ht="30" thickTop="1" thickBot="1" x14ac:dyDescent="0.25">
      <c r="C88" s="113"/>
      <c r="D88" s="65">
        <v>45496</v>
      </c>
      <c r="E88" s="69"/>
      <c r="F88" s="67" t="s">
        <v>23</v>
      </c>
      <c r="G88" s="82">
        <v>4569600.0599999996</v>
      </c>
      <c r="H88" s="68"/>
      <c r="I88" s="45">
        <f t="shared" si="1"/>
        <v>-17087222.132199962</v>
      </c>
    </row>
    <row r="89" spans="3:9" s="27" customFormat="1" ht="30" thickTop="1" thickBot="1" x14ac:dyDescent="0.25">
      <c r="C89" s="113"/>
      <c r="D89" s="65">
        <v>45496</v>
      </c>
      <c r="E89" s="69">
        <v>9646</v>
      </c>
      <c r="F89" s="67" t="s">
        <v>16</v>
      </c>
      <c r="G89" s="82"/>
      <c r="H89" s="68">
        <v>222713.33000000002</v>
      </c>
      <c r="I89" s="45">
        <f t="shared" si="1"/>
        <v>-17309935.46219996</v>
      </c>
    </row>
    <row r="90" spans="3:9" s="27" customFormat="1" ht="18" thickTop="1" thickBot="1" x14ac:dyDescent="0.25">
      <c r="C90" s="113"/>
      <c r="D90" s="65">
        <v>45496</v>
      </c>
      <c r="E90" s="69">
        <v>9646</v>
      </c>
      <c r="F90" s="67" t="s">
        <v>119</v>
      </c>
      <c r="G90" s="82"/>
      <c r="H90" s="68">
        <v>4231553.12</v>
      </c>
      <c r="I90" s="45">
        <f t="shared" si="1"/>
        <v>-21541488.582199961</v>
      </c>
    </row>
    <row r="91" spans="3:9" s="27" customFormat="1" ht="30" thickTop="1" thickBot="1" x14ac:dyDescent="0.25">
      <c r="C91" s="113"/>
      <c r="D91" s="65">
        <v>45496</v>
      </c>
      <c r="E91" s="69">
        <v>9647</v>
      </c>
      <c r="F91" s="67" t="s">
        <v>16</v>
      </c>
      <c r="G91" s="82"/>
      <c r="H91" s="68">
        <v>42000</v>
      </c>
      <c r="I91" s="45">
        <f t="shared" si="1"/>
        <v>-21583488.582199961</v>
      </c>
    </row>
    <row r="92" spans="3:9" s="27" customFormat="1" ht="18" thickTop="1" thickBot="1" x14ac:dyDescent="0.25">
      <c r="C92" s="113"/>
      <c r="D92" s="65">
        <v>45496</v>
      </c>
      <c r="E92" s="69">
        <v>9647</v>
      </c>
      <c r="F92" s="67" t="s">
        <v>120</v>
      </c>
      <c r="G92" s="82"/>
      <c r="H92" s="68">
        <v>949200</v>
      </c>
      <c r="I92" s="45">
        <f t="shared" si="1"/>
        <v>-22532688.582199961</v>
      </c>
    </row>
    <row r="93" spans="3:9" s="27" customFormat="1" ht="30" thickTop="1" thickBot="1" x14ac:dyDescent="0.25">
      <c r="C93" s="113"/>
      <c r="D93" s="65">
        <v>45496</v>
      </c>
      <c r="E93" s="69">
        <v>9648</v>
      </c>
      <c r="F93" s="67" t="s">
        <v>16</v>
      </c>
      <c r="G93" s="82"/>
      <c r="H93" s="68">
        <v>59.75</v>
      </c>
      <c r="I93" s="45">
        <f t="shared" si="1"/>
        <v>-22532748.332199961</v>
      </c>
    </row>
    <row r="94" spans="3:9" s="27" customFormat="1" ht="18" thickTop="1" thickBot="1" x14ac:dyDescent="0.25">
      <c r="C94" s="113"/>
      <c r="D94" s="65">
        <v>45496</v>
      </c>
      <c r="E94" s="69">
        <v>9648</v>
      </c>
      <c r="F94" s="67" t="s">
        <v>119</v>
      </c>
      <c r="G94" s="82"/>
      <c r="H94" s="68">
        <v>1135.25</v>
      </c>
      <c r="I94" s="45">
        <f t="shared" si="1"/>
        <v>-22533883.582199961</v>
      </c>
    </row>
    <row r="95" spans="3:9" s="27" customFormat="1" ht="30" thickTop="1" thickBot="1" x14ac:dyDescent="0.25">
      <c r="C95" s="113"/>
      <c r="D95" s="65">
        <v>45496</v>
      </c>
      <c r="E95" s="69">
        <v>9649</v>
      </c>
      <c r="F95" s="67" t="s">
        <v>16</v>
      </c>
      <c r="G95" s="82"/>
      <c r="H95" s="68">
        <v>16019.900000000001</v>
      </c>
      <c r="I95" s="45">
        <f t="shared" si="1"/>
        <v>-22549903.482199959</v>
      </c>
    </row>
    <row r="96" spans="3:9" s="27" customFormat="1" ht="18" thickTop="1" thickBot="1" x14ac:dyDescent="0.25">
      <c r="C96" s="113"/>
      <c r="D96" s="65">
        <v>45496</v>
      </c>
      <c r="E96" s="69">
        <v>9649</v>
      </c>
      <c r="F96" s="67" t="s">
        <v>119</v>
      </c>
      <c r="G96" s="82"/>
      <c r="H96" s="68">
        <v>347943.13999999996</v>
      </c>
      <c r="I96" s="45">
        <f t="shared" si="1"/>
        <v>-22897846.62219996</v>
      </c>
    </row>
    <row r="97" spans="3:9" s="27" customFormat="1" ht="30" thickTop="1" thickBot="1" x14ac:dyDescent="0.25">
      <c r="C97" s="113"/>
      <c r="D97" s="65">
        <v>45497</v>
      </c>
      <c r="E97" s="69">
        <v>9650</v>
      </c>
      <c r="F97" s="67" t="s">
        <v>16</v>
      </c>
      <c r="G97" s="82"/>
      <c r="H97" s="68">
        <v>11804.000000000002</v>
      </c>
      <c r="I97" s="45">
        <f t="shared" si="1"/>
        <v>-22909650.62219996</v>
      </c>
    </row>
    <row r="98" spans="3:9" s="27" customFormat="1" ht="18" thickTop="1" thickBot="1" x14ac:dyDescent="0.25">
      <c r="C98" s="113"/>
      <c r="D98" s="65">
        <v>45497</v>
      </c>
      <c r="E98" s="69">
        <v>9650</v>
      </c>
      <c r="F98" s="67" t="s">
        <v>121</v>
      </c>
      <c r="G98" s="82"/>
      <c r="H98" s="68">
        <v>266770.40000000002</v>
      </c>
      <c r="I98" s="45">
        <f t="shared" si="1"/>
        <v>-23176421.022199959</v>
      </c>
    </row>
    <row r="99" spans="3:9" s="27" customFormat="1" ht="30" thickTop="1" thickBot="1" x14ac:dyDescent="0.25">
      <c r="C99" s="113"/>
      <c r="D99" s="65">
        <v>45497</v>
      </c>
      <c r="E99" s="69">
        <v>9651</v>
      </c>
      <c r="F99" s="67" t="s">
        <v>16</v>
      </c>
      <c r="G99" s="82"/>
      <c r="H99" s="68">
        <v>11395.37</v>
      </c>
      <c r="I99" s="45">
        <f t="shared" si="1"/>
        <v>-23187816.39219996</v>
      </c>
    </row>
    <row r="100" spans="3:9" s="27" customFormat="1" ht="18" thickTop="1" thickBot="1" x14ac:dyDescent="0.25">
      <c r="C100" s="113"/>
      <c r="D100" s="65">
        <v>45497</v>
      </c>
      <c r="E100" s="69">
        <v>9651</v>
      </c>
      <c r="F100" s="67" t="s">
        <v>121</v>
      </c>
      <c r="G100" s="82"/>
      <c r="H100" s="68">
        <v>257535.47</v>
      </c>
      <c r="I100" s="45">
        <f t="shared" si="1"/>
        <v>-23445351.862199958</v>
      </c>
    </row>
    <row r="101" spans="3:9" s="27" customFormat="1" ht="30" thickTop="1" thickBot="1" x14ac:dyDescent="0.25">
      <c r="C101" s="113"/>
      <c r="D101" s="65">
        <v>45497</v>
      </c>
      <c r="E101" s="69">
        <v>9652</v>
      </c>
      <c r="F101" s="67" t="s">
        <v>16</v>
      </c>
      <c r="G101" s="82"/>
      <c r="H101" s="68">
        <v>3735.43</v>
      </c>
      <c r="I101" s="45">
        <f t="shared" si="1"/>
        <v>-23449087.292199958</v>
      </c>
    </row>
    <row r="102" spans="3:9" s="27" customFormat="1" ht="18" thickTop="1" thickBot="1" x14ac:dyDescent="0.25">
      <c r="C102" s="113"/>
      <c r="D102" s="65">
        <v>45497</v>
      </c>
      <c r="E102" s="69">
        <v>9652</v>
      </c>
      <c r="F102" s="67" t="s">
        <v>119</v>
      </c>
      <c r="G102" s="82"/>
      <c r="H102" s="68">
        <v>78923.75</v>
      </c>
      <c r="I102" s="45">
        <f t="shared" si="1"/>
        <v>-23528011.042199958</v>
      </c>
    </row>
    <row r="103" spans="3:9" s="27" customFormat="1" ht="30" thickTop="1" thickBot="1" x14ac:dyDescent="0.25">
      <c r="C103" s="113"/>
      <c r="D103" s="65">
        <v>45497</v>
      </c>
      <c r="E103" s="69">
        <v>9653</v>
      </c>
      <c r="F103" s="67" t="s">
        <v>16</v>
      </c>
      <c r="G103" s="82"/>
      <c r="H103" s="68">
        <v>1530</v>
      </c>
      <c r="I103" s="45">
        <f t="shared" si="1"/>
        <v>-23529541.042199958</v>
      </c>
    </row>
    <row r="104" spans="3:9" s="27" customFormat="1" ht="18" thickTop="1" thickBot="1" x14ac:dyDescent="0.25">
      <c r="C104" s="113"/>
      <c r="D104" s="65">
        <v>45497</v>
      </c>
      <c r="E104" s="69">
        <v>9653</v>
      </c>
      <c r="F104" s="67" t="s">
        <v>119</v>
      </c>
      <c r="G104" s="82"/>
      <c r="H104" s="68">
        <v>29070</v>
      </c>
      <c r="I104" s="45">
        <f t="shared" si="1"/>
        <v>-23558611.042199958</v>
      </c>
    </row>
    <row r="105" spans="3:9" s="27" customFormat="1" ht="30" thickTop="1" thickBot="1" x14ac:dyDescent="0.25">
      <c r="C105" s="113"/>
      <c r="D105" s="65">
        <v>45498</v>
      </c>
      <c r="E105" s="69"/>
      <c r="F105" s="67" t="s">
        <v>23</v>
      </c>
      <c r="G105" s="82">
        <v>290756.67</v>
      </c>
      <c r="H105" s="68"/>
      <c r="I105" s="45">
        <f t="shared" si="1"/>
        <v>-23267854.372199956</v>
      </c>
    </row>
    <row r="106" spans="3:9" s="27" customFormat="1" ht="30" thickTop="1" thickBot="1" x14ac:dyDescent="0.25">
      <c r="C106" s="113"/>
      <c r="D106" s="65">
        <v>45498</v>
      </c>
      <c r="E106" s="69">
        <v>9654</v>
      </c>
      <c r="F106" s="67" t="s">
        <v>16</v>
      </c>
      <c r="G106" s="82"/>
      <c r="H106" s="68">
        <v>8581.7999999999993</v>
      </c>
      <c r="I106" s="45">
        <f t="shared" si="1"/>
        <v>-23276436.172199957</v>
      </c>
    </row>
    <row r="107" spans="3:9" s="27" customFormat="1" ht="18" thickTop="1" thickBot="1" x14ac:dyDescent="0.25">
      <c r="C107" s="113"/>
      <c r="D107" s="65">
        <v>45498</v>
      </c>
      <c r="E107" s="69">
        <v>9654</v>
      </c>
      <c r="F107" s="67" t="s">
        <v>119</v>
      </c>
      <c r="G107" s="82"/>
      <c r="H107" s="68">
        <v>163054.20000000001</v>
      </c>
      <c r="I107" s="45">
        <f t="shared" si="1"/>
        <v>-23439490.372199956</v>
      </c>
    </row>
    <row r="108" spans="3:9" s="27" customFormat="1" ht="30" thickTop="1" thickBot="1" x14ac:dyDescent="0.25">
      <c r="C108" s="113"/>
      <c r="D108" s="65">
        <v>45498</v>
      </c>
      <c r="E108" s="69">
        <v>9655</v>
      </c>
      <c r="F108" s="67" t="s">
        <v>16</v>
      </c>
      <c r="G108" s="82"/>
      <c r="H108" s="68">
        <v>2404.31</v>
      </c>
      <c r="I108" s="45">
        <f t="shared" si="1"/>
        <v>-23441894.682199955</v>
      </c>
    </row>
    <row r="109" spans="3:9" s="27" customFormat="1" ht="18" thickTop="1" thickBot="1" x14ac:dyDescent="0.25">
      <c r="C109" s="113"/>
      <c r="D109" s="65">
        <v>45498</v>
      </c>
      <c r="E109" s="69">
        <v>9655</v>
      </c>
      <c r="F109" s="67" t="s">
        <v>119</v>
      </c>
      <c r="G109" s="82"/>
      <c r="H109" s="68">
        <v>54337.41</v>
      </c>
      <c r="I109" s="45">
        <f t="shared" si="1"/>
        <v>-23496232.092199955</v>
      </c>
    </row>
    <row r="110" spans="3:9" s="27" customFormat="1" ht="30" thickTop="1" thickBot="1" x14ac:dyDescent="0.25">
      <c r="C110" s="113"/>
      <c r="D110" s="65">
        <v>45498</v>
      </c>
      <c r="E110" s="69">
        <v>9656</v>
      </c>
      <c r="F110" s="67" t="s">
        <v>16</v>
      </c>
      <c r="G110" s="82"/>
      <c r="H110" s="68">
        <v>4101.3559999999998</v>
      </c>
      <c r="I110" s="45">
        <f t="shared" si="1"/>
        <v>-23500333.448199954</v>
      </c>
    </row>
    <row r="111" spans="3:9" s="27" customFormat="1" ht="18" thickTop="1" thickBot="1" x14ac:dyDescent="0.25">
      <c r="C111" s="113"/>
      <c r="D111" s="65">
        <v>45498</v>
      </c>
      <c r="E111" s="69">
        <v>9656</v>
      </c>
      <c r="F111" s="67" t="s">
        <v>69</v>
      </c>
      <c r="G111" s="82"/>
      <c r="H111" s="68">
        <v>92690.644</v>
      </c>
      <c r="I111" s="45">
        <f t="shared" si="1"/>
        <v>-23593024.092199955</v>
      </c>
    </row>
    <row r="112" spans="3:9" s="27" customFormat="1" ht="30" thickTop="1" thickBot="1" x14ac:dyDescent="0.25">
      <c r="C112" s="113"/>
      <c r="D112" s="65">
        <v>45498</v>
      </c>
      <c r="E112" s="69">
        <v>9657</v>
      </c>
      <c r="F112" s="67" t="s">
        <v>16</v>
      </c>
      <c r="G112" s="82"/>
      <c r="H112" s="68">
        <v>728.14</v>
      </c>
      <c r="I112" s="45">
        <f t="shared" si="1"/>
        <v>-23593752.232199956</v>
      </c>
    </row>
    <row r="113" spans="3:9" s="27" customFormat="1" ht="18" thickTop="1" thickBot="1" x14ac:dyDescent="0.25">
      <c r="C113" s="113"/>
      <c r="D113" s="65">
        <v>45498</v>
      </c>
      <c r="E113" s="69">
        <v>9657</v>
      </c>
      <c r="F113" s="67" t="s">
        <v>69</v>
      </c>
      <c r="G113" s="82"/>
      <c r="H113" s="68">
        <v>16455.88</v>
      </c>
      <c r="I113" s="45">
        <f t="shared" si="1"/>
        <v>-23610208.112199955</v>
      </c>
    </row>
    <row r="114" spans="3:9" s="27" customFormat="1" ht="30" thickTop="1" thickBot="1" x14ac:dyDescent="0.25">
      <c r="C114" s="113"/>
      <c r="D114" s="65">
        <v>45498</v>
      </c>
      <c r="E114" s="69">
        <v>9658</v>
      </c>
      <c r="F114" s="67" t="s">
        <v>16</v>
      </c>
      <c r="G114" s="82"/>
      <c r="H114" s="68">
        <v>25643.48</v>
      </c>
      <c r="I114" s="45">
        <f t="shared" si="1"/>
        <v>-23635851.592199955</v>
      </c>
    </row>
    <row r="115" spans="3:9" s="27" customFormat="1" ht="18" thickTop="1" thickBot="1" x14ac:dyDescent="0.25">
      <c r="C115" s="113"/>
      <c r="D115" s="65">
        <v>45498</v>
      </c>
      <c r="E115" s="69">
        <v>9658</v>
      </c>
      <c r="F115" s="67" t="s">
        <v>69</v>
      </c>
      <c r="G115" s="82"/>
      <c r="H115" s="68">
        <v>576003.81999999995</v>
      </c>
      <c r="I115" s="45">
        <f t="shared" si="1"/>
        <v>-24211855.412199955</v>
      </c>
    </row>
    <row r="116" spans="3:9" s="27" customFormat="1" ht="30" thickTop="1" thickBot="1" x14ac:dyDescent="0.25">
      <c r="C116" s="113"/>
      <c r="D116" s="65">
        <v>45504</v>
      </c>
      <c r="E116" s="69">
        <v>9659</v>
      </c>
      <c r="F116" s="67" t="s">
        <v>16</v>
      </c>
      <c r="G116" s="82"/>
      <c r="H116" s="68">
        <v>6897.2000000000007</v>
      </c>
      <c r="I116" s="45">
        <f t="shared" si="1"/>
        <v>-24218752.612199955</v>
      </c>
    </row>
    <row r="117" spans="3:9" s="27" customFormat="1" ht="18" thickTop="1" thickBot="1" x14ac:dyDescent="0.25">
      <c r="C117" s="113"/>
      <c r="D117" s="65">
        <v>45504</v>
      </c>
      <c r="E117" s="69">
        <v>9659</v>
      </c>
      <c r="F117" s="67" t="s">
        <v>122</v>
      </c>
      <c r="G117" s="82"/>
      <c r="H117" s="68">
        <v>155876.72</v>
      </c>
      <c r="I117" s="45">
        <f t="shared" si="1"/>
        <v>-24374629.332199953</v>
      </c>
    </row>
    <row r="118" spans="3:9" s="27" customFormat="1" ht="30" thickTop="1" thickBot="1" x14ac:dyDescent="0.25">
      <c r="C118" s="113"/>
      <c r="D118" s="65">
        <v>45504</v>
      </c>
      <c r="E118" s="69">
        <v>9660</v>
      </c>
      <c r="F118" s="67" t="s">
        <v>16</v>
      </c>
      <c r="G118" s="82"/>
      <c r="H118" s="68">
        <v>4050</v>
      </c>
      <c r="I118" s="45">
        <f t="shared" si="1"/>
        <v>-24378679.332199953</v>
      </c>
    </row>
    <row r="119" spans="3:9" s="27" customFormat="1" ht="18" thickTop="1" thickBot="1" x14ac:dyDescent="0.25">
      <c r="C119" s="113"/>
      <c r="D119" s="65">
        <v>45504</v>
      </c>
      <c r="E119" s="69">
        <v>9660</v>
      </c>
      <c r="F119" s="67" t="s">
        <v>123</v>
      </c>
      <c r="G119" s="82"/>
      <c r="H119" s="68">
        <v>76950</v>
      </c>
      <c r="I119" s="45">
        <f t="shared" si="1"/>
        <v>-24455629.332199953</v>
      </c>
    </row>
    <row r="120" spans="3:9" s="27" customFormat="1" ht="30" thickTop="1" thickBot="1" x14ac:dyDescent="0.25">
      <c r="C120" s="113"/>
      <c r="D120" s="65">
        <v>45504</v>
      </c>
      <c r="E120" s="69">
        <v>9661</v>
      </c>
      <c r="F120" s="67" t="s">
        <v>16</v>
      </c>
      <c r="G120" s="82"/>
      <c r="H120" s="68">
        <v>8255</v>
      </c>
      <c r="I120" s="45">
        <f t="shared" si="1"/>
        <v>-24463884.332199953</v>
      </c>
    </row>
    <row r="121" spans="3:9" s="27" customFormat="1" ht="30" thickTop="1" thickBot="1" x14ac:dyDescent="0.25">
      <c r="C121" s="113"/>
      <c r="D121" s="65">
        <v>0</v>
      </c>
      <c r="E121" s="69">
        <v>0</v>
      </c>
      <c r="F121" s="67" t="s">
        <v>43</v>
      </c>
      <c r="G121" s="82"/>
      <c r="H121" s="68">
        <v>8915.4</v>
      </c>
      <c r="I121" s="45">
        <f t="shared" si="1"/>
        <v>-24472799.732199952</v>
      </c>
    </row>
    <row r="122" spans="3:9" s="27" customFormat="1" ht="18" thickTop="1" thickBot="1" x14ac:dyDescent="0.25">
      <c r="C122" s="113"/>
      <c r="D122" s="65">
        <v>45504</v>
      </c>
      <c r="E122" s="66">
        <v>9661</v>
      </c>
      <c r="F122" s="207" t="s">
        <v>124</v>
      </c>
      <c r="G122" s="82"/>
      <c r="H122" s="68">
        <v>177647.6</v>
      </c>
      <c r="I122" s="45">
        <f t="shared" si="1"/>
        <v>-24650447.332199953</v>
      </c>
    </row>
    <row r="123" spans="3:9" s="27" customFormat="1" ht="18" hidden="1" thickTop="1" thickBot="1" x14ac:dyDescent="0.25">
      <c r="C123" s="113"/>
      <c r="D123" s="65"/>
      <c r="E123" s="69"/>
      <c r="F123" s="67"/>
      <c r="G123" s="82"/>
      <c r="H123" s="68"/>
      <c r="I123" s="45">
        <f t="shared" si="1"/>
        <v>-24650447.332199953</v>
      </c>
    </row>
    <row r="124" spans="3:9" s="27" customFormat="1" ht="18" hidden="1" thickTop="1" thickBot="1" x14ac:dyDescent="0.25">
      <c r="C124" s="113"/>
      <c r="D124" s="65"/>
      <c r="E124" s="69"/>
      <c r="F124" s="67"/>
      <c r="G124" s="82"/>
      <c r="H124" s="68"/>
      <c r="I124" s="45">
        <f t="shared" si="1"/>
        <v>-24650447.332199953</v>
      </c>
    </row>
    <row r="125" spans="3:9" s="27" customFormat="1" ht="18" hidden="1" thickTop="1" thickBot="1" x14ac:dyDescent="0.25">
      <c r="C125" s="113"/>
      <c r="D125" s="65"/>
      <c r="E125" s="69"/>
      <c r="F125" s="67"/>
      <c r="G125" s="82"/>
      <c r="H125" s="68"/>
      <c r="I125" s="45">
        <f t="shared" si="1"/>
        <v>-24650447.332199953</v>
      </c>
    </row>
    <row r="126" spans="3:9" s="27" customFormat="1" ht="18" hidden="1" thickTop="1" thickBot="1" x14ac:dyDescent="0.25">
      <c r="C126" s="113"/>
      <c r="D126" s="65"/>
      <c r="E126" s="69"/>
      <c r="F126" s="67"/>
      <c r="G126" s="82"/>
      <c r="H126" s="68"/>
      <c r="I126" s="45">
        <f t="shared" si="1"/>
        <v>-24650447.332199953</v>
      </c>
    </row>
    <row r="127" spans="3:9" s="27" customFormat="1" ht="18" hidden="1" thickTop="1" thickBot="1" x14ac:dyDescent="0.25">
      <c r="C127" s="113"/>
      <c r="D127" s="65"/>
      <c r="E127" s="69"/>
      <c r="F127" s="67"/>
      <c r="G127" s="82"/>
      <c r="H127" s="68"/>
      <c r="I127" s="45">
        <f t="shared" si="1"/>
        <v>-24650447.332199953</v>
      </c>
    </row>
    <row r="128" spans="3:9" s="27" customFormat="1" ht="18" hidden="1" thickTop="1" thickBot="1" x14ac:dyDescent="0.25">
      <c r="C128" s="113"/>
      <c r="D128" s="65"/>
      <c r="E128" s="69"/>
      <c r="F128" s="67"/>
      <c r="G128" s="82"/>
      <c r="H128" s="68"/>
      <c r="I128" s="45">
        <f t="shared" si="1"/>
        <v>-24650447.332199953</v>
      </c>
    </row>
    <row r="129" spans="3:9" s="27" customFormat="1" ht="18" hidden="1" thickTop="1" thickBot="1" x14ac:dyDescent="0.25">
      <c r="C129" s="113"/>
      <c r="D129" s="65"/>
      <c r="E129" s="69"/>
      <c r="F129" s="67"/>
      <c r="G129" s="82"/>
      <c r="H129" s="68"/>
      <c r="I129" s="45">
        <f t="shared" si="1"/>
        <v>-24650447.332199953</v>
      </c>
    </row>
    <row r="130" spans="3:9" s="27" customFormat="1" ht="18" hidden="1" thickTop="1" thickBot="1" x14ac:dyDescent="0.25">
      <c r="C130" s="113"/>
      <c r="D130" s="65"/>
      <c r="E130" s="69"/>
      <c r="F130" s="67"/>
      <c r="G130" s="82"/>
      <c r="H130" s="68"/>
      <c r="I130" s="45">
        <f t="shared" si="1"/>
        <v>-24650447.332199953</v>
      </c>
    </row>
    <row r="131" spans="3:9" s="27" customFormat="1" ht="18" hidden="1" thickTop="1" thickBot="1" x14ac:dyDescent="0.25">
      <c r="C131" s="113"/>
      <c r="D131" s="65"/>
      <c r="E131" s="69"/>
      <c r="F131" s="67"/>
      <c r="G131" s="82"/>
      <c r="H131" s="68"/>
      <c r="I131" s="45">
        <f>I130+G131-H131</f>
        <v>-24650447.332199953</v>
      </c>
    </row>
    <row r="132" spans="3:9" s="27" customFormat="1" ht="18" hidden="1" thickTop="1" thickBot="1" x14ac:dyDescent="0.25">
      <c r="C132" s="113"/>
      <c r="D132" s="65"/>
      <c r="E132" s="69"/>
      <c r="F132" s="67"/>
      <c r="G132" s="82"/>
      <c r="H132" s="68"/>
      <c r="I132" s="45">
        <f t="shared" ref="I132:I140" si="2">I131+G132-H132</f>
        <v>-24650447.332199953</v>
      </c>
    </row>
    <row r="133" spans="3:9" s="27" customFormat="1" ht="18" hidden="1" thickTop="1" thickBot="1" x14ac:dyDescent="0.25">
      <c r="C133" s="113"/>
      <c r="D133" s="65"/>
      <c r="E133" s="69"/>
      <c r="F133" s="67"/>
      <c r="G133" s="82"/>
      <c r="H133" s="68"/>
      <c r="I133" s="45">
        <f t="shared" si="2"/>
        <v>-24650447.332199953</v>
      </c>
    </row>
    <row r="134" spans="3:9" s="27" customFormat="1" ht="18" hidden="1" thickTop="1" thickBot="1" x14ac:dyDescent="0.25">
      <c r="C134" s="113"/>
      <c r="D134" s="65"/>
      <c r="E134" s="69"/>
      <c r="F134" s="67"/>
      <c r="G134" s="82"/>
      <c r="H134" s="68"/>
      <c r="I134" s="45">
        <f t="shared" si="2"/>
        <v>-24650447.332199953</v>
      </c>
    </row>
    <row r="135" spans="3:9" s="27" customFormat="1" ht="18" hidden="1" thickTop="1" thickBot="1" x14ac:dyDescent="0.25">
      <c r="C135" s="113"/>
      <c r="D135" s="65"/>
      <c r="E135" s="69"/>
      <c r="F135" s="67"/>
      <c r="G135" s="82"/>
      <c r="H135" s="68"/>
      <c r="I135" s="45">
        <f t="shared" si="2"/>
        <v>-24650447.332199953</v>
      </c>
    </row>
    <row r="136" spans="3:9" s="27" customFormat="1" ht="18" hidden="1" thickTop="1" thickBot="1" x14ac:dyDescent="0.25">
      <c r="C136" s="113"/>
      <c r="D136" s="65"/>
      <c r="E136" s="69"/>
      <c r="F136" s="67"/>
      <c r="G136" s="82"/>
      <c r="H136" s="68"/>
      <c r="I136" s="45">
        <f t="shared" si="2"/>
        <v>-24650447.332199953</v>
      </c>
    </row>
    <row r="137" spans="3:9" s="27" customFormat="1" ht="18" hidden="1" thickTop="1" thickBot="1" x14ac:dyDescent="0.25">
      <c r="C137" s="113"/>
      <c r="D137" s="65"/>
      <c r="E137" s="69"/>
      <c r="F137" s="67"/>
      <c r="G137" s="82"/>
      <c r="H137" s="68"/>
      <c r="I137" s="45">
        <f t="shared" si="2"/>
        <v>-24650447.332199953</v>
      </c>
    </row>
    <row r="138" spans="3:9" s="27" customFormat="1" ht="18" hidden="1" thickTop="1" thickBot="1" x14ac:dyDescent="0.25">
      <c r="C138" s="113"/>
      <c r="D138" s="65"/>
      <c r="E138" s="69"/>
      <c r="F138" s="67"/>
      <c r="G138" s="82"/>
      <c r="H138" s="68"/>
      <c r="I138" s="45">
        <f t="shared" si="2"/>
        <v>-24650447.332199953</v>
      </c>
    </row>
    <row r="139" spans="3:9" s="27" customFormat="1" ht="18" hidden="1" thickTop="1" thickBot="1" x14ac:dyDescent="0.25">
      <c r="C139" s="113"/>
      <c r="D139" s="65"/>
      <c r="E139" s="69"/>
      <c r="F139" s="67"/>
      <c r="G139" s="82"/>
      <c r="H139" s="68"/>
      <c r="I139" s="45">
        <f t="shared" si="2"/>
        <v>-24650447.332199953</v>
      </c>
    </row>
    <row r="140" spans="3:9" s="27" customFormat="1" ht="18" hidden="1" thickTop="1" thickBot="1" x14ac:dyDescent="0.25">
      <c r="C140" s="113"/>
      <c r="D140" s="65"/>
      <c r="E140" s="69"/>
      <c r="F140" s="67"/>
      <c r="G140" s="82"/>
      <c r="H140" s="68"/>
      <c r="I140" s="45">
        <f t="shared" si="2"/>
        <v>-24650447.332199953</v>
      </c>
    </row>
    <row r="141" spans="3:9" s="27" customFormat="1" ht="18" hidden="1" thickTop="1" thickBot="1" x14ac:dyDescent="0.25">
      <c r="C141" s="113"/>
      <c r="D141" s="65"/>
      <c r="E141" s="69"/>
      <c r="F141" s="67"/>
      <c r="G141" s="82"/>
      <c r="H141" s="68"/>
      <c r="I141" s="45">
        <f>I140+G141-H141</f>
        <v>-24650447.332199953</v>
      </c>
    </row>
    <row r="142" spans="3:9" s="27" customFormat="1" ht="18" hidden="1" thickTop="1" thickBot="1" x14ac:dyDescent="0.25">
      <c r="C142" s="113"/>
      <c r="D142" s="65"/>
      <c r="E142" s="69"/>
      <c r="F142" s="67"/>
      <c r="G142" s="82"/>
      <c r="H142" s="68"/>
      <c r="I142" s="45">
        <f t="shared" ref="I142:I146" si="3">I141+G142-H142</f>
        <v>-24650447.332199953</v>
      </c>
    </row>
    <row r="143" spans="3:9" s="27" customFormat="1" ht="18" hidden="1" thickTop="1" thickBot="1" x14ac:dyDescent="0.25">
      <c r="C143" s="113"/>
      <c r="D143" s="65"/>
      <c r="E143" s="69"/>
      <c r="F143" s="67"/>
      <c r="G143" s="82"/>
      <c r="H143" s="68"/>
      <c r="I143" s="45">
        <f t="shared" si="3"/>
        <v>-24650447.332199953</v>
      </c>
    </row>
    <row r="144" spans="3:9" s="27" customFormat="1" ht="18" hidden="1" thickTop="1" thickBot="1" x14ac:dyDescent="0.25">
      <c r="C144" s="113"/>
      <c r="D144" s="65"/>
      <c r="E144" s="69"/>
      <c r="F144" s="67"/>
      <c r="G144" s="82"/>
      <c r="H144" s="68"/>
      <c r="I144" s="45">
        <f t="shared" si="3"/>
        <v>-24650447.332199953</v>
      </c>
    </row>
    <row r="145" spans="3:9" s="27" customFormat="1" ht="18" hidden="1" thickTop="1" thickBot="1" x14ac:dyDescent="0.25">
      <c r="C145" s="113"/>
      <c r="D145" s="65"/>
      <c r="E145" s="69"/>
      <c r="F145" s="67"/>
      <c r="G145" s="82"/>
      <c r="H145" s="68"/>
      <c r="I145" s="45">
        <f t="shared" si="3"/>
        <v>-24650447.332199953</v>
      </c>
    </row>
    <row r="146" spans="3:9" s="27" customFormat="1" ht="18" hidden="1" thickTop="1" thickBot="1" x14ac:dyDescent="0.25">
      <c r="C146" s="113"/>
      <c r="D146" s="65"/>
      <c r="E146" s="69"/>
      <c r="F146" s="67"/>
      <c r="G146" s="82"/>
      <c r="H146" s="68"/>
      <c r="I146" s="45">
        <f t="shared" si="3"/>
        <v>-24650447.332199953</v>
      </c>
    </row>
    <row r="147" spans="3:9" s="27" customFormat="1" ht="18" hidden="1" thickTop="1" thickBot="1" x14ac:dyDescent="0.25">
      <c r="C147" s="113"/>
      <c r="D147" s="65"/>
      <c r="E147" s="69"/>
      <c r="F147" s="67"/>
      <c r="G147" s="82"/>
      <c r="H147" s="68"/>
      <c r="I147" s="45">
        <f>I146+G147-H147</f>
        <v>-24650447.332199953</v>
      </c>
    </row>
    <row r="148" spans="3:9" s="27" customFormat="1" ht="18" hidden="1" thickTop="1" thickBot="1" x14ac:dyDescent="0.25">
      <c r="C148" s="113"/>
      <c r="D148" s="65"/>
      <c r="E148" s="69"/>
      <c r="F148" s="67"/>
      <c r="G148" s="82"/>
      <c r="H148" s="68"/>
      <c r="I148" s="45">
        <f t="shared" ref="I148:I177" si="4">I147+G148-H148</f>
        <v>-24650447.332199953</v>
      </c>
    </row>
    <row r="149" spans="3:9" s="27" customFormat="1" ht="18" hidden="1" thickTop="1" thickBot="1" x14ac:dyDescent="0.25">
      <c r="C149" s="113"/>
      <c r="D149" s="65"/>
      <c r="E149" s="69"/>
      <c r="F149" s="67"/>
      <c r="G149" s="82"/>
      <c r="H149" s="68"/>
      <c r="I149" s="45">
        <f t="shared" si="4"/>
        <v>-24650447.332199953</v>
      </c>
    </row>
    <row r="150" spans="3:9" s="27" customFormat="1" ht="18" hidden="1" thickTop="1" thickBot="1" x14ac:dyDescent="0.25">
      <c r="C150" s="113"/>
      <c r="D150" s="65"/>
      <c r="E150" s="69"/>
      <c r="F150" s="67"/>
      <c r="G150" s="82"/>
      <c r="H150" s="68"/>
      <c r="I150" s="45">
        <f t="shared" si="4"/>
        <v>-24650447.332199953</v>
      </c>
    </row>
    <row r="151" spans="3:9" s="27" customFormat="1" ht="18" hidden="1" thickTop="1" thickBot="1" x14ac:dyDescent="0.25">
      <c r="C151" s="113"/>
      <c r="D151" s="65"/>
      <c r="E151" s="69"/>
      <c r="F151" s="67"/>
      <c r="G151" s="82"/>
      <c r="H151" s="68"/>
      <c r="I151" s="45">
        <f t="shared" si="4"/>
        <v>-24650447.332199953</v>
      </c>
    </row>
    <row r="152" spans="3:9" s="27" customFormat="1" ht="18" hidden="1" thickTop="1" thickBot="1" x14ac:dyDescent="0.25">
      <c r="C152" s="113"/>
      <c r="D152" s="65"/>
      <c r="E152" s="69"/>
      <c r="F152" s="67"/>
      <c r="G152" s="82"/>
      <c r="H152" s="68"/>
      <c r="I152" s="45">
        <f t="shared" si="4"/>
        <v>-24650447.332199953</v>
      </c>
    </row>
    <row r="153" spans="3:9" s="27" customFormat="1" ht="18" hidden="1" thickTop="1" thickBot="1" x14ac:dyDescent="0.25">
      <c r="C153" s="113"/>
      <c r="D153" s="65"/>
      <c r="E153" s="69"/>
      <c r="F153" s="67"/>
      <c r="G153" s="82"/>
      <c r="H153" s="68"/>
      <c r="I153" s="45">
        <f t="shared" si="4"/>
        <v>-24650447.332199953</v>
      </c>
    </row>
    <row r="154" spans="3:9" s="27" customFormat="1" ht="18" hidden="1" thickTop="1" thickBot="1" x14ac:dyDescent="0.25">
      <c r="C154" s="113"/>
      <c r="D154" s="65"/>
      <c r="E154" s="69"/>
      <c r="F154" s="67"/>
      <c r="G154" s="82"/>
      <c r="H154" s="68"/>
      <c r="I154" s="45">
        <f t="shared" si="4"/>
        <v>-24650447.332199953</v>
      </c>
    </row>
    <row r="155" spans="3:9" s="27" customFormat="1" ht="18" hidden="1" thickTop="1" thickBot="1" x14ac:dyDescent="0.25">
      <c r="C155" s="113"/>
      <c r="D155" s="65"/>
      <c r="E155" s="69"/>
      <c r="F155" s="67"/>
      <c r="G155" s="82"/>
      <c r="H155" s="68"/>
      <c r="I155" s="45">
        <f t="shared" si="4"/>
        <v>-24650447.332199953</v>
      </c>
    </row>
    <row r="156" spans="3:9" s="27" customFormat="1" ht="18" hidden="1" thickTop="1" thickBot="1" x14ac:dyDescent="0.25">
      <c r="C156" s="113"/>
      <c r="D156" s="65"/>
      <c r="E156" s="69"/>
      <c r="F156" s="67"/>
      <c r="G156" s="82"/>
      <c r="H156" s="68"/>
      <c r="I156" s="45">
        <f t="shared" si="4"/>
        <v>-24650447.332199953</v>
      </c>
    </row>
    <row r="157" spans="3:9" s="27" customFormat="1" ht="18" hidden="1" thickTop="1" thickBot="1" x14ac:dyDescent="0.25">
      <c r="C157" s="113"/>
      <c r="D157" s="65"/>
      <c r="E157" s="69"/>
      <c r="F157" s="67"/>
      <c r="G157" s="82"/>
      <c r="H157" s="68"/>
      <c r="I157" s="45">
        <f t="shared" si="4"/>
        <v>-24650447.332199953</v>
      </c>
    </row>
    <row r="158" spans="3:9" s="27" customFormat="1" ht="18" hidden="1" thickTop="1" thickBot="1" x14ac:dyDescent="0.25">
      <c r="C158" s="113"/>
      <c r="D158" s="65"/>
      <c r="E158" s="69"/>
      <c r="F158" s="67"/>
      <c r="G158" s="82"/>
      <c r="H158" s="68"/>
      <c r="I158" s="45">
        <f t="shared" si="4"/>
        <v>-24650447.332199953</v>
      </c>
    </row>
    <row r="159" spans="3:9" s="27" customFormat="1" ht="18" hidden="1" thickTop="1" thickBot="1" x14ac:dyDescent="0.25">
      <c r="C159" s="113"/>
      <c r="D159" s="65"/>
      <c r="E159" s="69"/>
      <c r="F159" s="67"/>
      <c r="G159" s="82"/>
      <c r="H159" s="68"/>
      <c r="I159" s="45">
        <f t="shared" si="4"/>
        <v>-24650447.332199953</v>
      </c>
    </row>
    <row r="160" spans="3:9" s="27" customFormat="1" ht="18" hidden="1" thickTop="1" thickBot="1" x14ac:dyDescent="0.25">
      <c r="C160" s="113"/>
      <c r="D160" s="65"/>
      <c r="E160" s="69"/>
      <c r="F160" s="67"/>
      <c r="G160" s="82"/>
      <c r="H160" s="68"/>
      <c r="I160" s="45">
        <f t="shared" si="4"/>
        <v>-24650447.332199953</v>
      </c>
    </row>
    <row r="161" spans="3:9" s="27" customFormat="1" ht="18" hidden="1" thickTop="1" thickBot="1" x14ac:dyDescent="0.25">
      <c r="C161" s="113"/>
      <c r="D161" s="65"/>
      <c r="E161" s="69"/>
      <c r="F161" s="67"/>
      <c r="G161" s="82"/>
      <c r="H161" s="68"/>
      <c r="I161" s="45">
        <f t="shared" si="4"/>
        <v>-24650447.332199953</v>
      </c>
    </row>
    <row r="162" spans="3:9" s="27" customFormat="1" ht="18" hidden="1" thickTop="1" thickBot="1" x14ac:dyDescent="0.25">
      <c r="C162" s="113"/>
      <c r="D162" s="65"/>
      <c r="E162" s="69"/>
      <c r="F162" s="67"/>
      <c r="G162" s="82"/>
      <c r="H162" s="68"/>
      <c r="I162" s="45">
        <f t="shared" si="4"/>
        <v>-24650447.332199953</v>
      </c>
    </row>
    <row r="163" spans="3:9" s="27" customFormat="1" ht="18" hidden="1" thickTop="1" thickBot="1" x14ac:dyDescent="0.25">
      <c r="C163" s="113"/>
      <c r="D163" s="65"/>
      <c r="E163" s="69"/>
      <c r="F163" s="67"/>
      <c r="G163" s="82"/>
      <c r="H163" s="68"/>
      <c r="I163" s="45">
        <f t="shared" si="4"/>
        <v>-24650447.332199953</v>
      </c>
    </row>
    <row r="164" spans="3:9" s="27" customFormat="1" ht="18" hidden="1" thickTop="1" thickBot="1" x14ac:dyDescent="0.25">
      <c r="C164" s="113"/>
      <c r="D164" s="65"/>
      <c r="E164" s="69"/>
      <c r="F164" s="67"/>
      <c r="G164" s="82"/>
      <c r="H164" s="68"/>
      <c r="I164" s="45">
        <f t="shared" si="4"/>
        <v>-24650447.332199953</v>
      </c>
    </row>
    <row r="165" spans="3:9" s="27" customFormat="1" ht="18" hidden="1" thickTop="1" thickBot="1" x14ac:dyDescent="0.25">
      <c r="C165" s="113"/>
      <c r="D165" s="65"/>
      <c r="E165" s="69"/>
      <c r="F165" s="67"/>
      <c r="G165" s="82"/>
      <c r="H165" s="68"/>
      <c r="I165" s="45">
        <f t="shared" si="4"/>
        <v>-24650447.332199953</v>
      </c>
    </row>
    <row r="166" spans="3:9" s="27" customFormat="1" ht="18" hidden="1" thickTop="1" thickBot="1" x14ac:dyDescent="0.25">
      <c r="C166" s="113"/>
      <c r="D166" s="65"/>
      <c r="E166" s="69"/>
      <c r="F166" s="67"/>
      <c r="G166" s="82"/>
      <c r="H166" s="68"/>
      <c r="I166" s="45">
        <f t="shared" si="4"/>
        <v>-24650447.332199953</v>
      </c>
    </row>
    <row r="167" spans="3:9" s="27" customFormat="1" ht="18" hidden="1" thickTop="1" thickBot="1" x14ac:dyDescent="0.25">
      <c r="C167" s="113"/>
      <c r="D167" s="65"/>
      <c r="E167" s="69"/>
      <c r="F167" s="67"/>
      <c r="G167" s="82"/>
      <c r="H167" s="68"/>
      <c r="I167" s="45">
        <f t="shared" si="4"/>
        <v>-24650447.332199953</v>
      </c>
    </row>
    <row r="168" spans="3:9" s="27" customFormat="1" ht="18" hidden="1" thickTop="1" thickBot="1" x14ac:dyDescent="0.25">
      <c r="C168" s="113"/>
      <c r="D168" s="65"/>
      <c r="E168" s="69"/>
      <c r="F168" s="67"/>
      <c r="G168" s="82"/>
      <c r="H168" s="68"/>
      <c r="I168" s="45">
        <f t="shared" si="4"/>
        <v>-24650447.332199953</v>
      </c>
    </row>
    <row r="169" spans="3:9" s="27" customFormat="1" ht="18" hidden="1" thickTop="1" thickBot="1" x14ac:dyDescent="0.25">
      <c r="C169" s="113"/>
      <c r="D169" s="65"/>
      <c r="E169" s="69"/>
      <c r="F169" s="67"/>
      <c r="G169" s="82"/>
      <c r="H169" s="68"/>
      <c r="I169" s="45">
        <f t="shared" si="4"/>
        <v>-24650447.332199953</v>
      </c>
    </row>
    <row r="170" spans="3:9" s="27" customFormat="1" ht="18" hidden="1" thickTop="1" thickBot="1" x14ac:dyDescent="0.25">
      <c r="C170" s="113"/>
      <c r="D170" s="65"/>
      <c r="E170" s="69"/>
      <c r="F170" s="67"/>
      <c r="G170" s="82"/>
      <c r="H170" s="68"/>
      <c r="I170" s="45">
        <f t="shared" si="4"/>
        <v>-24650447.332199953</v>
      </c>
    </row>
    <row r="171" spans="3:9" s="27" customFormat="1" ht="18" hidden="1" thickTop="1" thickBot="1" x14ac:dyDescent="0.25">
      <c r="C171" s="113"/>
      <c r="D171" s="65"/>
      <c r="E171" s="69"/>
      <c r="F171" s="67"/>
      <c r="G171" s="82"/>
      <c r="H171" s="68"/>
      <c r="I171" s="45">
        <f t="shared" si="4"/>
        <v>-24650447.332199953</v>
      </c>
    </row>
    <row r="172" spans="3:9" s="27" customFormat="1" ht="18" hidden="1" thickTop="1" thickBot="1" x14ac:dyDescent="0.25">
      <c r="C172" s="113"/>
      <c r="D172" s="65"/>
      <c r="E172" s="69"/>
      <c r="F172" s="67"/>
      <c r="G172" s="82"/>
      <c r="H172" s="68"/>
      <c r="I172" s="45">
        <f t="shared" si="4"/>
        <v>-24650447.332199953</v>
      </c>
    </row>
    <row r="173" spans="3:9" s="27" customFormat="1" ht="18" hidden="1" thickTop="1" thickBot="1" x14ac:dyDescent="0.25">
      <c r="C173" s="113"/>
      <c r="D173" s="65"/>
      <c r="E173" s="69"/>
      <c r="F173" s="67"/>
      <c r="G173" s="82"/>
      <c r="H173" s="68"/>
      <c r="I173" s="45">
        <f t="shared" si="4"/>
        <v>-24650447.332199953</v>
      </c>
    </row>
    <row r="174" spans="3:9" s="27" customFormat="1" ht="18" hidden="1" thickTop="1" thickBot="1" x14ac:dyDescent="0.25">
      <c r="C174" s="113"/>
      <c r="D174" s="65"/>
      <c r="E174" s="69"/>
      <c r="F174" s="67"/>
      <c r="G174" s="82"/>
      <c r="H174" s="68"/>
      <c r="I174" s="45">
        <f t="shared" si="4"/>
        <v>-24650447.332199953</v>
      </c>
    </row>
    <row r="175" spans="3:9" s="27" customFormat="1" ht="18" hidden="1" thickTop="1" thickBot="1" x14ac:dyDescent="0.25">
      <c r="C175" s="113"/>
      <c r="D175" s="65"/>
      <c r="E175" s="69"/>
      <c r="F175" s="67"/>
      <c r="G175" s="82"/>
      <c r="H175" s="68"/>
      <c r="I175" s="45">
        <f t="shared" si="4"/>
        <v>-24650447.332199953</v>
      </c>
    </row>
    <row r="176" spans="3:9" s="27" customFormat="1" ht="18" hidden="1" thickTop="1" thickBot="1" x14ac:dyDescent="0.25">
      <c r="C176" s="113"/>
      <c r="D176" s="65"/>
      <c r="E176" s="69"/>
      <c r="F176" s="67"/>
      <c r="G176" s="82"/>
      <c r="H176" s="68"/>
      <c r="I176" s="45">
        <f t="shared" si="4"/>
        <v>-24650447.332199953</v>
      </c>
    </row>
    <row r="177" spans="3:9" s="27" customFormat="1" ht="18" hidden="1" thickTop="1" thickBot="1" x14ac:dyDescent="0.25">
      <c r="C177" s="113"/>
      <c r="D177" s="65"/>
      <c r="E177" s="69"/>
      <c r="F177" s="67"/>
      <c r="G177" s="82"/>
      <c r="H177" s="68"/>
      <c r="I177" s="45">
        <f t="shared" si="4"/>
        <v>-24650447.332199953</v>
      </c>
    </row>
    <row r="178" spans="3:9" s="27" customFormat="1" ht="18" hidden="1" thickTop="1" thickBot="1" x14ac:dyDescent="0.25">
      <c r="C178" s="113"/>
      <c r="D178" s="65"/>
      <c r="E178" s="69"/>
      <c r="F178" s="67"/>
      <c r="G178" s="82"/>
      <c r="H178" s="68"/>
      <c r="I178" s="45">
        <f>I177+G178-H178</f>
        <v>-24650447.332199953</v>
      </c>
    </row>
    <row r="179" spans="3:9" s="27" customFormat="1" ht="18" hidden="1" thickTop="1" thickBot="1" x14ac:dyDescent="0.25">
      <c r="C179" s="113"/>
      <c r="D179" s="65"/>
      <c r="E179" s="69"/>
      <c r="F179" s="67"/>
      <c r="G179" s="82"/>
      <c r="H179" s="68"/>
      <c r="I179" s="45">
        <f t="shared" ref="I179:I198" si="5">I178+G179-H179</f>
        <v>-24650447.332199953</v>
      </c>
    </row>
    <row r="180" spans="3:9" s="27" customFormat="1" ht="18" hidden="1" thickTop="1" thickBot="1" x14ac:dyDescent="0.25">
      <c r="C180" s="113"/>
      <c r="D180" s="65"/>
      <c r="E180" s="69"/>
      <c r="F180" s="67"/>
      <c r="G180" s="82"/>
      <c r="H180" s="68"/>
      <c r="I180" s="45">
        <f t="shared" si="5"/>
        <v>-24650447.332199953</v>
      </c>
    </row>
    <row r="181" spans="3:9" s="27" customFormat="1" ht="18" hidden="1" thickTop="1" thickBot="1" x14ac:dyDescent="0.25">
      <c r="C181" s="113"/>
      <c r="D181" s="65"/>
      <c r="E181" s="69"/>
      <c r="F181" s="67"/>
      <c r="G181" s="82"/>
      <c r="H181" s="68"/>
      <c r="I181" s="45">
        <f t="shared" si="5"/>
        <v>-24650447.332199953</v>
      </c>
    </row>
    <row r="182" spans="3:9" s="27" customFormat="1" ht="18" hidden="1" thickTop="1" thickBot="1" x14ac:dyDescent="0.25">
      <c r="C182" s="113"/>
      <c r="D182" s="65"/>
      <c r="E182" s="69"/>
      <c r="F182" s="67"/>
      <c r="G182" s="82"/>
      <c r="H182" s="68"/>
      <c r="I182" s="45">
        <f t="shared" si="5"/>
        <v>-24650447.332199953</v>
      </c>
    </row>
    <row r="183" spans="3:9" s="27" customFormat="1" ht="18" hidden="1" thickTop="1" thickBot="1" x14ac:dyDescent="0.25">
      <c r="C183" s="113"/>
      <c r="D183" s="65"/>
      <c r="E183" s="69"/>
      <c r="F183" s="67"/>
      <c r="G183" s="82"/>
      <c r="H183" s="68"/>
      <c r="I183" s="45">
        <f t="shared" si="5"/>
        <v>-24650447.332199953</v>
      </c>
    </row>
    <row r="184" spans="3:9" s="27" customFormat="1" ht="18" hidden="1" thickTop="1" thickBot="1" x14ac:dyDescent="0.25">
      <c r="C184" s="113"/>
      <c r="D184" s="65"/>
      <c r="E184" s="69"/>
      <c r="F184" s="67"/>
      <c r="G184" s="82"/>
      <c r="H184" s="68"/>
      <c r="I184" s="45">
        <f t="shared" si="5"/>
        <v>-24650447.332199953</v>
      </c>
    </row>
    <row r="185" spans="3:9" s="27" customFormat="1" ht="18" hidden="1" thickTop="1" thickBot="1" x14ac:dyDescent="0.25">
      <c r="C185" s="113"/>
      <c r="D185" s="65"/>
      <c r="E185" s="69"/>
      <c r="F185" s="67"/>
      <c r="G185" s="82"/>
      <c r="H185" s="68"/>
      <c r="I185" s="45">
        <f t="shared" si="5"/>
        <v>-24650447.332199953</v>
      </c>
    </row>
    <row r="186" spans="3:9" s="27" customFormat="1" ht="18" hidden="1" thickTop="1" thickBot="1" x14ac:dyDescent="0.25">
      <c r="C186" s="113"/>
      <c r="D186" s="65"/>
      <c r="E186" s="69"/>
      <c r="F186" s="67"/>
      <c r="G186" s="82"/>
      <c r="H186" s="68"/>
      <c r="I186" s="45">
        <f t="shared" si="5"/>
        <v>-24650447.332199953</v>
      </c>
    </row>
    <row r="187" spans="3:9" s="27" customFormat="1" ht="18" hidden="1" thickTop="1" thickBot="1" x14ac:dyDescent="0.25">
      <c r="C187" s="113"/>
      <c r="D187" s="65"/>
      <c r="E187" s="69"/>
      <c r="F187" s="67"/>
      <c r="G187" s="82"/>
      <c r="H187" s="68"/>
      <c r="I187" s="45">
        <f t="shared" si="5"/>
        <v>-24650447.332199953</v>
      </c>
    </row>
    <row r="188" spans="3:9" s="27" customFormat="1" ht="18" hidden="1" thickTop="1" thickBot="1" x14ac:dyDescent="0.25">
      <c r="C188" s="113"/>
      <c r="D188" s="65"/>
      <c r="E188" s="69"/>
      <c r="F188" s="67"/>
      <c r="G188" s="82"/>
      <c r="H188" s="68"/>
      <c r="I188" s="45">
        <f t="shared" si="5"/>
        <v>-24650447.332199953</v>
      </c>
    </row>
    <row r="189" spans="3:9" s="27" customFormat="1" ht="18" hidden="1" thickTop="1" thickBot="1" x14ac:dyDescent="0.25">
      <c r="C189" s="113"/>
      <c r="D189" s="65"/>
      <c r="E189" s="69"/>
      <c r="F189" s="67"/>
      <c r="G189" s="82"/>
      <c r="H189" s="68"/>
      <c r="I189" s="45">
        <f t="shared" si="5"/>
        <v>-24650447.332199953</v>
      </c>
    </row>
    <row r="190" spans="3:9" s="27" customFormat="1" ht="18" hidden="1" thickTop="1" thickBot="1" x14ac:dyDescent="0.25">
      <c r="C190" s="113"/>
      <c r="D190" s="65"/>
      <c r="E190" s="69"/>
      <c r="F190" s="67"/>
      <c r="G190" s="82"/>
      <c r="H190" s="68"/>
      <c r="I190" s="45">
        <f t="shared" si="5"/>
        <v>-24650447.332199953</v>
      </c>
    </row>
    <row r="191" spans="3:9" s="27" customFormat="1" ht="18" hidden="1" thickTop="1" thickBot="1" x14ac:dyDescent="0.25">
      <c r="C191" s="113"/>
      <c r="D191" s="65"/>
      <c r="E191" s="69"/>
      <c r="F191" s="67"/>
      <c r="G191" s="82"/>
      <c r="H191" s="68"/>
      <c r="I191" s="45">
        <f t="shared" si="5"/>
        <v>-24650447.332199953</v>
      </c>
    </row>
    <row r="192" spans="3:9" s="27" customFormat="1" ht="18" hidden="1" thickTop="1" thickBot="1" x14ac:dyDescent="0.25">
      <c r="C192" s="113"/>
      <c r="D192" s="65"/>
      <c r="E192" s="69"/>
      <c r="F192" s="67"/>
      <c r="G192" s="82"/>
      <c r="H192" s="68"/>
      <c r="I192" s="45">
        <f t="shared" si="5"/>
        <v>-24650447.332199953</v>
      </c>
    </row>
    <row r="193" spans="3:95" s="27" customFormat="1" ht="18" hidden="1" thickTop="1" thickBot="1" x14ac:dyDescent="0.25">
      <c r="C193" s="113"/>
      <c r="D193" s="65"/>
      <c r="E193" s="69"/>
      <c r="F193" s="67"/>
      <c r="G193" s="82"/>
      <c r="H193" s="68"/>
      <c r="I193" s="45">
        <f t="shared" si="5"/>
        <v>-24650447.332199953</v>
      </c>
    </row>
    <row r="194" spans="3:95" s="27" customFormat="1" ht="18" hidden="1" thickTop="1" thickBot="1" x14ac:dyDescent="0.25">
      <c r="C194" s="113"/>
      <c r="D194" s="65"/>
      <c r="E194" s="69"/>
      <c r="F194" s="67"/>
      <c r="G194" s="82"/>
      <c r="H194" s="68"/>
      <c r="I194" s="45">
        <f t="shared" si="5"/>
        <v>-24650447.332199953</v>
      </c>
    </row>
    <row r="195" spans="3:95" s="27" customFormat="1" ht="18" hidden="1" thickTop="1" thickBot="1" x14ac:dyDescent="0.25">
      <c r="C195" s="113"/>
      <c r="D195" s="65"/>
      <c r="E195" s="69"/>
      <c r="F195" s="67"/>
      <c r="G195" s="82"/>
      <c r="H195" s="68"/>
      <c r="I195" s="45">
        <f t="shared" si="5"/>
        <v>-24650447.332199953</v>
      </c>
    </row>
    <row r="196" spans="3:95" s="27" customFormat="1" ht="18" hidden="1" thickTop="1" thickBot="1" x14ac:dyDescent="0.25">
      <c r="C196" s="113"/>
      <c r="D196" s="65"/>
      <c r="E196" s="69"/>
      <c r="F196" s="67"/>
      <c r="G196" s="82"/>
      <c r="H196" s="68"/>
      <c r="I196" s="45">
        <f t="shared" si="5"/>
        <v>-24650447.332199953</v>
      </c>
    </row>
    <row r="197" spans="3:95" s="27" customFormat="1" ht="18" hidden="1" thickTop="1" thickBot="1" x14ac:dyDescent="0.25">
      <c r="C197" s="113"/>
      <c r="D197" s="65"/>
      <c r="E197" s="69"/>
      <c r="F197" s="67"/>
      <c r="G197" s="82"/>
      <c r="H197" s="68"/>
      <c r="I197" s="45">
        <f t="shared" si="5"/>
        <v>-24650447.332199953</v>
      </c>
    </row>
    <row r="198" spans="3:95" s="27" customFormat="1" ht="18" hidden="1" thickTop="1" thickBot="1" x14ac:dyDescent="0.25">
      <c r="C198" s="113"/>
      <c r="D198" s="65"/>
      <c r="E198" s="69"/>
      <c r="F198" s="67"/>
      <c r="G198" s="82"/>
      <c r="H198" s="68"/>
      <c r="I198" s="45">
        <f t="shared" si="5"/>
        <v>-24650447.332199953</v>
      </c>
    </row>
    <row r="199" spans="3:95" s="11" customFormat="1" ht="18" thickTop="1" thickBot="1" x14ac:dyDescent="0.25">
      <c r="C199" s="227" t="s">
        <v>8</v>
      </c>
      <c r="D199" s="228"/>
      <c r="E199" s="228"/>
      <c r="F199" s="228"/>
      <c r="G199" s="90">
        <f>SUM(G15:G198)</f>
        <v>36655005.779999994</v>
      </c>
      <c r="H199" s="90">
        <f>SUM(H15:H198)</f>
        <v>52784763.964999996</v>
      </c>
      <c r="I199" s="91">
        <f>+I14+G199-H199</f>
        <v>-24650447.332199953</v>
      </c>
      <c r="J199" s="28">
        <f>+I199-'[1]CTA. RECOLECTORA AUXILIAR 3001'!$J$4939</f>
        <v>0</v>
      </c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ht="17.25" thickTop="1" x14ac:dyDescent="0.2">
      <c r="C200" s="136"/>
      <c r="D200" s="136"/>
      <c r="E200" s="136"/>
      <c r="F200" s="136"/>
      <c r="G200" s="137"/>
      <c r="H200" s="137"/>
      <c r="I200" s="89"/>
      <c r="J200" s="20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ht="16.5" x14ac:dyDescent="0.2">
      <c r="C201" s="5"/>
      <c r="D201" s="5"/>
      <c r="E201" s="83"/>
      <c r="F201" s="84"/>
      <c r="G201" s="8"/>
      <c r="H201" s="83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ht="16.5" x14ac:dyDescent="0.2">
      <c r="C202" s="5"/>
      <c r="D202" s="83" t="s">
        <v>34</v>
      </c>
      <c r="E202" s="9"/>
      <c r="F202" s="84" t="s">
        <v>36</v>
      </c>
      <c r="G202" s="9"/>
      <c r="H202" s="83" t="s">
        <v>35</v>
      </c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03" spans="3:95" s="11" customFormat="1" ht="16.5" x14ac:dyDescent="0.2">
      <c r="C203" s="5"/>
      <c r="D203" s="83" t="s">
        <v>31</v>
      </c>
      <c r="E203" s="9"/>
      <c r="F203" s="83" t="s">
        <v>70</v>
      </c>
      <c r="G203" s="200"/>
      <c r="H203" s="133" t="s">
        <v>53</v>
      </c>
      <c r="I203" s="9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</row>
    <row r="204" spans="3:95" s="11" customFormat="1" ht="16.5" x14ac:dyDescent="0.2">
      <c r="C204" s="5"/>
      <c r="D204" s="212" t="s">
        <v>32</v>
      </c>
      <c r="E204" s="9"/>
      <c r="F204" s="210" t="s">
        <v>71</v>
      </c>
      <c r="G204" s="200"/>
      <c r="H204" s="133" t="s">
        <v>39</v>
      </c>
      <c r="I204" s="9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</row>
    <row r="205" spans="3:95" s="11" customFormat="1" ht="21" customHeight="1" x14ac:dyDescent="0.2">
      <c r="C205" s="5"/>
      <c r="D205" s="83" t="s">
        <v>33</v>
      </c>
      <c r="E205" s="9"/>
      <c r="F205" s="83" t="s">
        <v>74</v>
      </c>
      <c r="G205" s="200"/>
      <c r="H205" s="211" t="s">
        <v>72</v>
      </c>
      <c r="I205" s="9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</row>
    <row r="206" spans="3:95" s="11" customFormat="1" ht="16.5" x14ac:dyDescent="0.2">
      <c r="C206" s="5"/>
      <c r="D206" s="9"/>
      <c r="E206" s="1"/>
      <c r="F206" s="83"/>
      <c r="G206" s="9"/>
      <c r="H206" s="83"/>
      <c r="I206" s="9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</row>
    <row r="207" spans="3:95" s="11" customFormat="1" ht="16.5" x14ac:dyDescent="0.2">
      <c r="C207" s="5"/>
      <c r="D207" s="5"/>
      <c r="E207" s="85"/>
      <c r="F207" s="83"/>
      <c r="G207" s="84"/>
      <c r="H207" s="8"/>
      <c r="I207" s="8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</row>
    <row r="208" spans="3:95" s="11" customFormat="1" ht="18" x14ac:dyDescent="0.25">
      <c r="C208" s="21"/>
      <c r="D208" s="5"/>
      <c r="E208" s="85"/>
      <c r="F208" s="83"/>
      <c r="G208" s="84"/>
      <c r="H208" s="8"/>
      <c r="I208" s="19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</row>
    <row r="209" spans="3:95" s="11" customFormat="1" ht="18" x14ac:dyDescent="0.2">
      <c r="C209" s="22"/>
      <c r="D209" s="5"/>
      <c r="E209" s="85"/>
      <c r="F209" s="83"/>
      <c r="G209" s="84"/>
      <c r="H209" s="8"/>
      <c r="I209" s="23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</row>
    <row r="210" spans="3:95" s="11" customFormat="1" ht="18" x14ac:dyDescent="0.2">
      <c r="C210" s="22"/>
      <c r="D210" s="5"/>
      <c r="E210" s="85"/>
      <c r="G210" s="84"/>
      <c r="H210" s="8"/>
      <c r="I210" s="23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</row>
    <row r="211" spans="3:95" s="11" customFormat="1" ht="16.5" x14ac:dyDescent="0.2">
      <c r="C211" s="5"/>
      <c r="D211" s="5"/>
      <c r="E211" s="85"/>
      <c r="F211" s="84"/>
      <c r="G211" s="84"/>
      <c r="H211" s="8"/>
      <c r="I211" s="4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</row>
    <row r="212" spans="3:95" s="11" customFormat="1" ht="20.25" x14ac:dyDescent="0.2">
      <c r="C212" s="226"/>
      <c r="D212" s="226"/>
      <c r="E212" s="226"/>
      <c r="F212" s="226"/>
      <c r="G212" s="226"/>
      <c r="H212" s="226"/>
      <c r="I212" s="226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</row>
    <row r="213" spans="3:95" s="11" customFormat="1" ht="20.25" x14ac:dyDescent="0.2">
      <c r="C213" s="226"/>
      <c r="D213" s="226"/>
      <c r="E213" s="226"/>
      <c r="F213" s="226"/>
      <c r="G213" s="226"/>
      <c r="H213" s="226"/>
      <c r="I213" s="226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</row>
    <row r="214" spans="3:95" s="11" customFormat="1" ht="20.25" x14ac:dyDescent="0.2">
      <c r="C214" s="226"/>
      <c r="D214" s="226"/>
      <c r="E214" s="226"/>
      <c r="F214" s="226"/>
      <c r="G214" s="226"/>
      <c r="H214" s="226"/>
      <c r="I214" s="226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</row>
    <row r="215" spans="3:95" s="11" customFormat="1" ht="20.25" x14ac:dyDescent="0.2">
      <c r="C215" s="226"/>
      <c r="D215" s="226"/>
      <c r="E215" s="226"/>
      <c r="F215" s="226"/>
      <c r="G215" s="226"/>
      <c r="H215" s="226"/>
      <c r="I215" s="226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</row>
    <row r="216" spans="3:95" s="11" customFormat="1" x14ac:dyDescent="0.2">
      <c r="C216" s="9"/>
      <c r="D216" s="9"/>
      <c r="E216" s="183"/>
      <c r="F216" s="9"/>
      <c r="G216" s="9"/>
      <c r="H216" s="9"/>
      <c r="I216" s="9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</row>
    <row r="217" spans="3:95" s="11" customFormat="1" x14ac:dyDescent="0.2">
      <c r="C217" s="9"/>
      <c r="D217" s="9"/>
      <c r="E217" s="183"/>
      <c r="F217" s="9"/>
      <c r="G217" s="9"/>
      <c r="H217" s="9"/>
      <c r="I217" s="9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</row>
    <row r="218" spans="3:95" s="11" customFormat="1" x14ac:dyDescent="0.2">
      <c r="C218" s="9"/>
      <c r="D218" s="9"/>
      <c r="E218" s="183"/>
      <c r="F218" s="9"/>
      <c r="G218" s="9"/>
      <c r="H218" s="9"/>
      <c r="I218" s="9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</row>
    <row r="219" spans="3:95" s="11" customFormat="1" x14ac:dyDescent="0.2">
      <c r="C219" s="9"/>
      <c r="D219" s="9"/>
      <c r="E219" s="183"/>
      <c r="F219" s="9"/>
      <c r="G219" s="9"/>
      <c r="H219" s="9"/>
      <c r="I219" s="9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</row>
    <row r="220" spans="3:95" s="11" customFormat="1" x14ac:dyDescent="0.2">
      <c r="C220" s="9"/>
      <c r="D220" s="9"/>
      <c r="E220" s="183"/>
      <c r="F220" s="9"/>
      <c r="G220" s="9"/>
      <c r="H220" s="9"/>
      <c r="I220" s="9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</row>
    <row r="221" spans="3:95" s="11" customFormat="1" x14ac:dyDescent="0.2">
      <c r="C221" s="9"/>
      <c r="D221" s="9"/>
      <c r="E221" s="183"/>
      <c r="F221" s="9"/>
      <c r="G221" s="9"/>
      <c r="H221" s="9"/>
      <c r="I221" s="9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</row>
    <row r="222" spans="3:95" s="11" customFormat="1" x14ac:dyDescent="0.2">
      <c r="C222" s="9"/>
      <c r="D222" s="9"/>
      <c r="E222" s="183"/>
      <c r="F222" s="9"/>
      <c r="G222" s="9"/>
      <c r="H222" s="9"/>
      <c r="I222" s="9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</row>
    <row r="223" spans="3:95" s="11" customFormat="1" x14ac:dyDescent="0.2">
      <c r="C223" s="9"/>
      <c r="D223" s="9"/>
      <c r="E223" s="183"/>
      <c r="F223" s="9"/>
      <c r="G223" s="9"/>
      <c r="H223" s="9"/>
      <c r="I223" s="9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</row>
    <row r="224" spans="3:95" s="11" customFormat="1" ht="3" customHeight="1" x14ac:dyDescent="0.2">
      <c r="C224" s="9"/>
      <c r="D224" s="9"/>
      <c r="E224" s="183"/>
      <c r="F224" s="9"/>
      <c r="G224" s="9"/>
      <c r="H224" s="9"/>
      <c r="I224" s="9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</row>
    <row r="225" spans="3:95" s="11" customFormat="1" x14ac:dyDescent="0.2">
      <c r="C225" s="9"/>
      <c r="D225" s="9"/>
      <c r="E225" s="183"/>
      <c r="F225" s="9"/>
      <c r="G225" s="9"/>
      <c r="H225" s="9"/>
      <c r="I225" s="9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</row>
    <row r="226" spans="3:95" s="11" customFormat="1" x14ac:dyDescent="0.2">
      <c r="C226" s="9"/>
      <c r="D226" s="9"/>
      <c r="E226" s="183"/>
      <c r="F226" s="9"/>
      <c r="G226" s="9"/>
      <c r="H226" s="9"/>
      <c r="I226" s="9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x14ac:dyDescent="0.2">
      <c r="C227" s="9"/>
      <c r="D227" s="9"/>
      <c r="E227" s="183"/>
      <c r="F227" s="9"/>
      <c r="G227" s="9"/>
      <c r="H227" s="9"/>
      <c r="I227" s="9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46" spans="3:3" ht="13.5" thickBot="1" x14ac:dyDescent="0.25"/>
    <row r="247" spans="3:3" ht="15" x14ac:dyDescent="0.2">
      <c r="C247" s="2"/>
    </row>
  </sheetData>
  <mergeCells count="12">
    <mergeCell ref="C213:I213"/>
    <mergeCell ref="C214:I214"/>
    <mergeCell ref="C215:I215"/>
    <mergeCell ref="D11:I11"/>
    <mergeCell ref="C11:C13"/>
    <mergeCell ref="D12:H12"/>
    <mergeCell ref="C199:F199"/>
    <mergeCell ref="C6:I6"/>
    <mergeCell ref="C7:I7"/>
    <mergeCell ref="C212:I212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portrait" r:id="rId1"/>
  <headerFooter alignWithMargins="0">
    <oddFooter>Página &amp;P</oddFooter>
  </headerFooter>
  <rowBreaks count="4" manualBreakCount="4">
    <brk id="45" min="1" max="8" man="1"/>
    <brk id="74" min="1" max="8" man="1"/>
    <brk id="107" min="1" max="8" man="1"/>
    <brk id="211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21"/>
  <sheetViews>
    <sheetView topLeftCell="B55" zoomScale="80" zoomScaleNormal="80" zoomScaleSheetLayoutView="80" workbookViewId="0">
      <selection activeCell="F13" sqref="F1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32.7109375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8" t="s">
        <v>10</v>
      </c>
      <c r="D6" s="218"/>
      <c r="E6" s="218"/>
      <c r="F6" s="218"/>
      <c r="G6" s="218"/>
      <c r="H6" s="218"/>
      <c r="I6" s="218"/>
      <c r="J6" s="39"/>
    </row>
    <row r="7" spans="1:12" s="14" customFormat="1" ht="18" customHeight="1" x14ac:dyDescent="0.2">
      <c r="B7" s="18"/>
      <c r="C7" s="224" t="s">
        <v>11</v>
      </c>
      <c r="D7" s="224"/>
      <c r="E7" s="224"/>
      <c r="F7" s="224"/>
      <c r="G7" s="224"/>
      <c r="H7" s="224"/>
      <c r="I7" s="224"/>
      <c r="J7" s="40"/>
    </row>
    <row r="8" spans="1:12" s="17" customFormat="1" ht="15.75" customHeight="1" x14ac:dyDescent="0.2">
      <c r="B8" s="18"/>
      <c r="C8" s="224" t="s">
        <v>21</v>
      </c>
      <c r="D8" s="224"/>
      <c r="E8" s="224"/>
      <c r="F8" s="224"/>
      <c r="G8" s="224"/>
      <c r="H8" s="224"/>
      <c r="I8" s="224"/>
      <c r="J8" s="41"/>
    </row>
    <row r="9" spans="1:12" s="14" customFormat="1" ht="19.5" thickBot="1" x14ac:dyDescent="0.25">
      <c r="B9" s="15"/>
      <c r="C9" s="225" t="s">
        <v>75</v>
      </c>
      <c r="D9" s="225"/>
      <c r="E9" s="225"/>
      <c r="F9" s="225"/>
      <c r="G9" s="225"/>
      <c r="H9" s="225"/>
      <c r="I9" s="225"/>
      <c r="J9" s="40"/>
    </row>
    <row r="10" spans="1:12" s="3" customFormat="1" ht="28.5" customHeight="1" thickTop="1" thickBot="1" x14ac:dyDescent="0.25">
      <c r="A10" s="7"/>
      <c r="B10" s="7"/>
      <c r="C10" s="231"/>
      <c r="D10" s="220" t="s">
        <v>13</v>
      </c>
      <c r="E10" s="220"/>
      <c r="F10" s="220"/>
      <c r="G10" s="220"/>
      <c r="H10" s="220"/>
      <c r="I10" s="220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32"/>
      <c r="D11" s="219" t="s">
        <v>7</v>
      </c>
      <c r="E11" s="219"/>
      <c r="F11" s="219"/>
      <c r="G11" s="219"/>
      <c r="H11" s="219"/>
      <c r="I11" s="51">
        <f>+'[1]CTA. OPERATIVA.(160)'!$J$1125</f>
        <v>339540.29140001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32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19.5" customHeight="1" thickTop="1" thickBot="1" x14ac:dyDescent="0.25">
      <c r="C13" s="141"/>
      <c r="D13" s="142"/>
      <c r="E13" s="143"/>
      <c r="F13" s="154">
        <v>45473</v>
      </c>
      <c r="G13" s="145"/>
      <c r="H13" s="146">
        <v>0</v>
      </c>
      <c r="I13" s="61">
        <f>+I11</f>
        <v>339540.29140001</v>
      </c>
    </row>
    <row r="14" spans="1:12" s="10" customFormat="1" ht="43.5" thickTop="1" x14ac:dyDescent="0.2">
      <c r="C14" s="52"/>
      <c r="D14" s="53">
        <v>45474</v>
      </c>
      <c r="E14" s="77" t="s">
        <v>125</v>
      </c>
      <c r="F14" s="44" t="s">
        <v>137</v>
      </c>
      <c r="G14" s="54">
        <v>3409</v>
      </c>
      <c r="H14" s="54"/>
      <c r="I14" s="46">
        <f>I13+G14-H14</f>
        <v>342949.29140001</v>
      </c>
    </row>
    <row r="15" spans="1:12" s="10" customFormat="1" ht="42.75" x14ac:dyDescent="0.2">
      <c r="C15" s="55"/>
      <c r="D15" s="56">
        <v>45474</v>
      </c>
      <c r="E15" s="78" t="s">
        <v>126</v>
      </c>
      <c r="F15" s="47" t="s">
        <v>138</v>
      </c>
      <c r="G15" s="57">
        <v>6280</v>
      </c>
      <c r="H15" s="48"/>
      <c r="I15" s="49">
        <f t="shared" ref="I15:I91" si="0">I14+G15-H15</f>
        <v>349229.29140001</v>
      </c>
    </row>
    <row r="16" spans="1:12" s="7" customFormat="1" ht="42.75" x14ac:dyDescent="0.2">
      <c r="C16" s="55"/>
      <c r="D16" s="56">
        <v>45474</v>
      </c>
      <c r="E16" s="159" t="s">
        <v>127</v>
      </c>
      <c r="F16" s="47" t="s">
        <v>139</v>
      </c>
      <c r="G16" s="57">
        <v>6171.27</v>
      </c>
      <c r="H16" s="48"/>
      <c r="I16" s="49">
        <f t="shared" si="0"/>
        <v>355400.56140001002</v>
      </c>
    </row>
    <row r="17" spans="3:9" s="7" customFormat="1" ht="42.75" x14ac:dyDescent="0.2">
      <c r="C17" s="55"/>
      <c r="D17" s="56">
        <v>45474</v>
      </c>
      <c r="E17" s="78" t="s">
        <v>128</v>
      </c>
      <c r="F17" s="47" t="s">
        <v>140</v>
      </c>
      <c r="G17" s="57">
        <v>6360</v>
      </c>
      <c r="H17" s="48"/>
      <c r="I17" s="49">
        <f t="shared" si="0"/>
        <v>361760.56140001002</v>
      </c>
    </row>
    <row r="18" spans="3:9" s="7" customFormat="1" ht="42.75" x14ac:dyDescent="0.2">
      <c r="C18" s="55"/>
      <c r="D18" s="56">
        <v>45474</v>
      </c>
      <c r="E18" s="78">
        <v>2252</v>
      </c>
      <c r="F18" s="47" t="s">
        <v>141</v>
      </c>
      <c r="G18" s="57">
        <v>1385.28</v>
      </c>
      <c r="H18" s="48"/>
      <c r="I18" s="49">
        <f t="shared" si="0"/>
        <v>363145.84140001005</v>
      </c>
    </row>
    <row r="19" spans="3:9" s="7" customFormat="1" ht="42.75" x14ac:dyDescent="0.2">
      <c r="C19" s="55"/>
      <c r="D19" s="56">
        <v>45474</v>
      </c>
      <c r="E19" s="78" t="s">
        <v>129</v>
      </c>
      <c r="F19" s="47" t="s">
        <v>142</v>
      </c>
      <c r="G19" s="57">
        <v>2313.25</v>
      </c>
      <c r="H19" s="48"/>
      <c r="I19" s="49">
        <f t="shared" si="0"/>
        <v>365459.09140001005</v>
      </c>
    </row>
    <row r="20" spans="3:9" s="7" customFormat="1" ht="42.75" x14ac:dyDescent="0.2">
      <c r="C20" s="55"/>
      <c r="D20" s="56">
        <v>45478</v>
      </c>
      <c r="E20" s="78"/>
      <c r="F20" s="47" t="s">
        <v>82</v>
      </c>
      <c r="G20" s="57">
        <v>2962959.46</v>
      </c>
      <c r="H20" s="48"/>
      <c r="I20" s="49">
        <f t="shared" si="0"/>
        <v>3328418.55140001</v>
      </c>
    </row>
    <row r="21" spans="3:9" s="7" customFormat="1" ht="16.5" x14ac:dyDescent="0.2">
      <c r="C21" s="55"/>
      <c r="D21" s="56">
        <v>45481</v>
      </c>
      <c r="E21" s="78" t="s">
        <v>130</v>
      </c>
      <c r="F21" s="47" t="s">
        <v>143</v>
      </c>
      <c r="G21" s="57"/>
      <c r="H21" s="48">
        <v>25618.95</v>
      </c>
      <c r="I21" s="49">
        <f t="shared" si="0"/>
        <v>3302799.6014000098</v>
      </c>
    </row>
    <row r="22" spans="3:9" s="7" customFormat="1" ht="16.5" x14ac:dyDescent="0.2">
      <c r="C22" s="55"/>
      <c r="D22" s="58">
        <v>45481</v>
      </c>
      <c r="E22" s="59" t="s">
        <v>131</v>
      </c>
      <c r="F22" s="47" t="s">
        <v>144</v>
      </c>
      <c r="G22" s="57"/>
      <c r="H22" s="60">
        <v>34158.6</v>
      </c>
      <c r="I22" s="49">
        <f t="shared" si="0"/>
        <v>3268641.0014000097</v>
      </c>
    </row>
    <row r="23" spans="3:9" s="7" customFormat="1" ht="28.5" x14ac:dyDescent="0.2">
      <c r="C23" s="55"/>
      <c r="D23" s="58">
        <v>45481</v>
      </c>
      <c r="E23" s="78" t="s">
        <v>132</v>
      </c>
      <c r="F23" s="47" t="s">
        <v>145</v>
      </c>
      <c r="G23" s="57"/>
      <c r="H23" s="48">
        <v>34158.6</v>
      </c>
      <c r="I23" s="49">
        <f t="shared" si="0"/>
        <v>3234482.4014000096</v>
      </c>
    </row>
    <row r="24" spans="3:9" s="7" customFormat="1" ht="16.5" x14ac:dyDescent="0.2">
      <c r="C24" s="55"/>
      <c r="D24" s="56">
        <v>45485</v>
      </c>
      <c r="E24" s="78" t="s">
        <v>133</v>
      </c>
      <c r="F24" s="47" t="s">
        <v>146</v>
      </c>
      <c r="G24" s="57"/>
      <c r="H24" s="48">
        <v>40336.74</v>
      </c>
      <c r="I24" s="49">
        <f t="shared" si="0"/>
        <v>3194145.6614000094</v>
      </c>
    </row>
    <row r="25" spans="3:9" s="7" customFormat="1" ht="16.5" x14ac:dyDescent="0.2">
      <c r="C25" s="55"/>
      <c r="D25" s="56">
        <v>45488</v>
      </c>
      <c r="E25" s="78" t="s">
        <v>134</v>
      </c>
      <c r="F25" s="47" t="s">
        <v>147</v>
      </c>
      <c r="G25" s="57"/>
      <c r="H25" s="48">
        <v>50993.530000000006</v>
      </c>
      <c r="I25" s="49">
        <f t="shared" si="0"/>
        <v>3143152.1314000096</v>
      </c>
    </row>
    <row r="26" spans="3:9" s="7" customFormat="1" ht="28.5" x14ac:dyDescent="0.2">
      <c r="C26" s="55"/>
      <c r="D26" s="56">
        <v>45488</v>
      </c>
      <c r="E26" s="159" t="s">
        <v>135</v>
      </c>
      <c r="F26" s="47" t="s">
        <v>148</v>
      </c>
      <c r="G26" s="57"/>
      <c r="H26" s="48">
        <v>2183561.5</v>
      </c>
      <c r="I26" s="49">
        <f t="shared" si="0"/>
        <v>959590.63140000962</v>
      </c>
    </row>
    <row r="27" spans="3:9" s="7" customFormat="1" ht="16.5" x14ac:dyDescent="0.2">
      <c r="C27" s="55"/>
      <c r="D27" s="56">
        <v>45489</v>
      </c>
      <c r="E27" s="78" t="s">
        <v>136</v>
      </c>
      <c r="F27" s="47" t="s">
        <v>149</v>
      </c>
      <c r="G27" s="57"/>
      <c r="H27" s="48">
        <v>111760.46</v>
      </c>
      <c r="I27" s="49">
        <f t="shared" si="0"/>
        <v>847830.17140000965</v>
      </c>
    </row>
    <row r="28" spans="3:9" s="7" customFormat="1" ht="28.5" x14ac:dyDescent="0.2">
      <c r="C28" s="55"/>
      <c r="D28" s="56">
        <v>45489</v>
      </c>
      <c r="E28" s="78">
        <v>2308</v>
      </c>
      <c r="F28" s="47" t="s">
        <v>150</v>
      </c>
      <c r="G28" s="57"/>
      <c r="H28" s="48">
        <v>2909.7</v>
      </c>
      <c r="I28" s="49">
        <f t="shared" si="0"/>
        <v>844920.4714000097</v>
      </c>
    </row>
    <row r="29" spans="3:9" s="7" customFormat="1" ht="16.5" x14ac:dyDescent="0.2">
      <c r="C29" s="97"/>
      <c r="D29" s="95">
        <v>45489</v>
      </c>
      <c r="E29" s="108">
        <v>2309</v>
      </c>
      <c r="F29" s="98" t="s">
        <v>151</v>
      </c>
      <c r="G29" s="96"/>
      <c r="H29" s="92">
        <v>16158.66</v>
      </c>
      <c r="I29" s="49">
        <f t="shared" si="0"/>
        <v>828761.81140000967</v>
      </c>
    </row>
    <row r="30" spans="3:9" s="7" customFormat="1" ht="16.5" x14ac:dyDescent="0.2">
      <c r="C30" s="97"/>
      <c r="D30" s="95">
        <v>45489</v>
      </c>
      <c r="E30" s="108">
        <v>2310</v>
      </c>
      <c r="F30" s="98" t="s">
        <v>152</v>
      </c>
      <c r="G30" s="96"/>
      <c r="H30" s="92">
        <v>2471.04</v>
      </c>
      <c r="I30" s="49">
        <f t="shared" si="0"/>
        <v>826290.77140000963</v>
      </c>
    </row>
    <row r="31" spans="3:9" s="7" customFormat="1" ht="16.5" x14ac:dyDescent="0.2">
      <c r="C31" s="97"/>
      <c r="D31" s="95">
        <v>45489</v>
      </c>
      <c r="E31" s="108">
        <v>2311</v>
      </c>
      <c r="F31" s="98" t="s">
        <v>153</v>
      </c>
      <c r="G31" s="96"/>
      <c r="H31" s="92">
        <v>7500</v>
      </c>
      <c r="I31" s="49">
        <f t="shared" si="0"/>
        <v>818790.77140000963</v>
      </c>
    </row>
    <row r="32" spans="3:9" s="7" customFormat="1" ht="16.5" x14ac:dyDescent="0.2">
      <c r="C32" s="97"/>
      <c r="D32" s="95">
        <v>45489</v>
      </c>
      <c r="E32" s="108">
        <v>2312</v>
      </c>
      <c r="F32" s="98" t="s">
        <v>154</v>
      </c>
      <c r="G32" s="96"/>
      <c r="H32" s="92">
        <v>38960</v>
      </c>
      <c r="I32" s="49">
        <f t="shared" si="0"/>
        <v>779830.77140000963</v>
      </c>
    </row>
    <row r="33" spans="3:9" s="7" customFormat="1" ht="16.5" x14ac:dyDescent="0.2">
      <c r="C33" s="97"/>
      <c r="D33" s="95">
        <v>45489</v>
      </c>
      <c r="E33" s="108">
        <v>2313</v>
      </c>
      <c r="F33" s="98" t="s">
        <v>155</v>
      </c>
      <c r="G33" s="96"/>
      <c r="H33" s="92">
        <v>3000</v>
      </c>
      <c r="I33" s="49">
        <f t="shared" si="0"/>
        <v>776830.77140000963</v>
      </c>
    </row>
    <row r="34" spans="3:9" s="7" customFormat="1" ht="16.5" x14ac:dyDescent="0.2">
      <c r="C34" s="97"/>
      <c r="D34" s="95">
        <v>45489</v>
      </c>
      <c r="E34" s="108">
        <v>2314</v>
      </c>
      <c r="F34" s="98" t="s">
        <v>156</v>
      </c>
      <c r="G34" s="96"/>
      <c r="H34" s="92">
        <v>2060.16</v>
      </c>
      <c r="I34" s="49">
        <f t="shared" si="0"/>
        <v>774770.6114000096</v>
      </c>
    </row>
    <row r="35" spans="3:9" s="7" customFormat="1" ht="16.5" x14ac:dyDescent="0.2">
      <c r="C35" s="97"/>
      <c r="D35" s="95">
        <v>45489</v>
      </c>
      <c r="E35" s="108">
        <v>2315</v>
      </c>
      <c r="F35" s="98" t="s">
        <v>157</v>
      </c>
      <c r="G35" s="96"/>
      <c r="H35" s="92">
        <v>4013.2</v>
      </c>
      <c r="I35" s="49">
        <f t="shared" si="0"/>
        <v>770757.41140000965</v>
      </c>
    </row>
    <row r="36" spans="3:9" s="7" customFormat="1" ht="16.5" x14ac:dyDescent="0.2">
      <c r="C36" s="97"/>
      <c r="D36" s="95">
        <v>45489</v>
      </c>
      <c r="E36" s="108">
        <v>2316</v>
      </c>
      <c r="F36" s="98" t="s">
        <v>158</v>
      </c>
      <c r="G36" s="96"/>
      <c r="H36" s="92">
        <v>927.36</v>
      </c>
      <c r="I36" s="49">
        <f t="shared" si="0"/>
        <v>769830.05140000966</v>
      </c>
    </row>
    <row r="37" spans="3:9" s="7" customFormat="1" ht="16.5" x14ac:dyDescent="0.2">
      <c r="C37" s="97"/>
      <c r="D37" s="95">
        <v>45489</v>
      </c>
      <c r="E37" s="108">
        <v>2317</v>
      </c>
      <c r="F37" s="98" t="s">
        <v>159</v>
      </c>
      <c r="G37" s="96"/>
      <c r="H37" s="92">
        <v>36100</v>
      </c>
      <c r="I37" s="49">
        <f t="shared" si="0"/>
        <v>733730.05140000966</v>
      </c>
    </row>
    <row r="38" spans="3:9" s="7" customFormat="1" ht="16.5" x14ac:dyDescent="0.2">
      <c r="C38" s="97"/>
      <c r="D38" s="95">
        <v>45489</v>
      </c>
      <c r="E38" s="108">
        <v>2318</v>
      </c>
      <c r="F38" s="98" t="s">
        <v>160</v>
      </c>
      <c r="G38" s="96"/>
      <c r="H38" s="92">
        <v>7500</v>
      </c>
      <c r="I38" s="49">
        <f t="shared" si="0"/>
        <v>726230.05140000966</v>
      </c>
    </row>
    <row r="39" spans="3:9" s="7" customFormat="1" ht="16.5" x14ac:dyDescent="0.2">
      <c r="C39" s="97"/>
      <c r="D39" s="95">
        <v>45489</v>
      </c>
      <c r="E39" s="108">
        <v>2319</v>
      </c>
      <c r="F39" s="98" t="s">
        <v>161</v>
      </c>
      <c r="G39" s="96"/>
      <c r="H39" s="92">
        <v>17785.240000000002</v>
      </c>
      <c r="I39" s="49">
        <f t="shared" si="0"/>
        <v>708444.81140000967</v>
      </c>
    </row>
    <row r="40" spans="3:9" s="7" customFormat="1" ht="16.5" x14ac:dyDescent="0.2">
      <c r="C40" s="97"/>
      <c r="D40" s="95">
        <v>45489</v>
      </c>
      <c r="E40" s="108">
        <v>2320</v>
      </c>
      <c r="F40" s="98" t="s">
        <v>162</v>
      </c>
      <c r="G40" s="96"/>
      <c r="H40" s="92">
        <v>3028.78</v>
      </c>
      <c r="I40" s="49">
        <f t="shared" si="0"/>
        <v>705416.03140000964</v>
      </c>
    </row>
    <row r="41" spans="3:9" s="7" customFormat="1" ht="16.5" x14ac:dyDescent="0.2">
      <c r="C41" s="97"/>
      <c r="D41" s="95">
        <v>45489</v>
      </c>
      <c r="E41" s="108">
        <v>2321</v>
      </c>
      <c r="F41" s="98" t="s">
        <v>163</v>
      </c>
      <c r="G41" s="96"/>
      <c r="H41" s="92">
        <v>11688</v>
      </c>
      <c r="I41" s="49">
        <f t="shared" si="0"/>
        <v>693728.03140000964</v>
      </c>
    </row>
    <row r="42" spans="3:9" s="7" customFormat="1" ht="16.5" x14ac:dyDescent="0.2">
      <c r="C42" s="97"/>
      <c r="D42" s="95">
        <v>45489</v>
      </c>
      <c r="E42" s="108"/>
      <c r="F42" s="98" t="s">
        <v>12</v>
      </c>
      <c r="G42" s="96"/>
      <c r="H42" s="92">
        <v>2.08</v>
      </c>
      <c r="I42" s="49">
        <f t="shared" si="0"/>
        <v>693725.95140000968</v>
      </c>
    </row>
    <row r="43" spans="3:9" s="7" customFormat="1" ht="16.5" x14ac:dyDescent="0.2">
      <c r="C43" s="97"/>
      <c r="D43" s="95">
        <v>45491</v>
      </c>
      <c r="E43" s="108"/>
      <c r="F43" s="98" t="s">
        <v>12</v>
      </c>
      <c r="G43" s="96"/>
      <c r="H43" s="92">
        <v>60.51</v>
      </c>
      <c r="I43" s="49">
        <f t="shared" si="0"/>
        <v>693665.44140000967</v>
      </c>
    </row>
    <row r="44" spans="3:9" s="7" customFormat="1" ht="16.5" x14ac:dyDescent="0.2">
      <c r="C44" s="97"/>
      <c r="D44" s="95">
        <v>45496</v>
      </c>
      <c r="E44" s="108"/>
      <c r="F44" s="98" t="s">
        <v>12</v>
      </c>
      <c r="G44" s="96"/>
      <c r="H44" s="92">
        <v>26.68</v>
      </c>
      <c r="I44" s="49">
        <f t="shared" si="0"/>
        <v>693638.76140000962</v>
      </c>
    </row>
    <row r="45" spans="3:9" s="7" customFormat="1" ht="16.5" x14ac:dyDescent="0.2">
      <c r="C45" s="97"/>
      <c r="D45" s="95">
        <v>45497</v>
      </c>
      <c r="E45" s="108"/>
      <c r="F45" s="98" t="s">
        <v>12</v>
      </c>
      <c r="G45" s="96"/>
      <c r="H45" s="92">
        <v>71.08</v>
      </c>
      <c r="I45" s="49">
        <f t="shared" si="0"/>
        <v>693567.68140000966</v>
      </c>
    </row>
    <row r="46" spans="3:9" s="7" customFormat="1" ht="16.5" x14ac:dyDescent="0.2">
      <c r="C46" s="97"/>
      <c r="D46" s="95">
        <v>45498</v>
      </c>
      <c r="E46" s="108"/>
      <c r="F46" s="98" t="s">
        <v>12</v>
      </c>
      <c r="G46" s="96"/>
      <c r="H46" s="92">
        <v>95.710000000000008</v>
      </c>
      <c r="I46" s="49">
        <f t="shared" si="0"/>
        <v>693471.9714000097</v>
      </c>
    </row>
    <row r="47" spans="3:9" s="7" customFormat="1" ht="16.5" x14ac:dyDescent="0.2">
      <c r="C47" s="97"/>
      <c r="D47" s="95">
        <v>45498</v>
      </c>
      <c r="E47" s="108">
        <v>2322</v>
      </c>
      <c r="F47" s="98" t="s">
        <v>164</v>
      </c>
      <c r="G47" s="96"/>
      <c r="H47" s="92">
        <v>1112.8</v>
      </c>
      <c r="I47" s="49">
        <f t="shared" si="0"/>
        <v>692359.17140000965</v>
      </c>
    </row>
    <row r="48" spans="3:9" s="7" customFormat="1" ht="16.5" x14ac:dyDescent="0.2">
      <c r="C48" s="97"/>
      <c r="D48" s="95">
        <v>45498</v>
      </c>
      <c r="E48" s="108">
        <v>2323</v>
      </c>
      <c r="F48" s="98" t="s">
        <v>165</v>
      </c>
      <c r="G48" s="96"/>
      <c r="H48" s="92">
        <v>14025.6</v>
      </c>
      <c r="I48" s="49">
        <f t="shared" si="0"/>
        <v>678333.57140000968</v>
      </c>
    </row>
    <row r="49" spans="3:9" s="7" customFormat="1" ht="16.5" x14ac:dyDescent="0.2">
      <c r="C49" s="97"/>
      <c r="D49" s="95">
        <v>45498</v>
      </c>
      <c r="E49" s="108">
        <v>2324</v>
      </c>
      <c r="F49" s="98" t="s">
        <v>166</v>
      </c>
      <c r="G49" s="96"/>
      <c r="H49" s="92">
        <v>2060.16</v>
      </c>
      <c r="I49" s="49">
        <f t="shared" si="0"/>
        <v>676273.41140000965</v>
      </c>
    </row>
    <row r="50" spans="3:9" s="7" customFormat="1" ht="16.5" x14ac:dyDescent="0.2">
      <c r="C50" s="97"/>
      <c r="D50" s="95">
        <v>45498</v>
      </c>
      <c r="E50" s="108">
        <v>2325</v>
      </c>
      <c r="F50" s="98" t="s">
        <v>167</v>
      </c>
      <c r="G50" s="96"/>
      <c r="H50" s="92">
        <v>2006.6</v>
      </c>
      <c r="I50" s="49">
        <f t="shared" si="0"/>
        <v>674266.81140000967</v>
      </c>
    </row>
    <row r="51" spans="3:9" s="7" customFormat="1" ht="16.5" x14ac:dyDescent="0.2">
      <c r="C51" s="97"/>
      <c r="D51" s="95">
        <v>45498</v>
      </c>
      <c r="E51" s="108">
        <v>2326</v>
      </c>
      <c r="F51" s="98" t="s">
        <v>168</v>
      </c>
      <c r="G51" s="96"/>
      <c r="H51" s="92">
        <v>18000</v>
      </c>
      <c r="I51" s="49">
        <f t="shared" si="0"/>
        <v>656266.81140000967</v>
      </c>
    </row>
    <row r="52" spans="3:9" s="7" customFormat="1" ht="16.5" x14ac:dyDescent="0.2">
      <c r="C52" s="97"/>
      <c r="D52" s="95">
        <v>45498</v>
      </c>
      <c r="E52" s="108">
        <v>2327</v>
      </c>
      <c r="F52" s="98" t="s">
        <v>169</v>
      </c>
      <c r="G52" s="96"/>
      <c r="H52" s="92">
        <v>15025.6</v>
      </c>
      <c r="I52" s="49">
        <f t="shared" si="0"/>
        <v>641241.21140000969</v>
      </c>
    </row>
    <row r="53" spans="3:9" s="7" customFormat="1" ht="16.5" x14ac:dyDescent="0.2">
      <c r="C53" s="97"/>
      <c r="D53" s="95">
        <v>45498</v>
      </c>
      <c r="E53" s="108">
        <v>2328</v>
      </c>
      <c r="F53" s="98" t="s">
        <v>170</v>
      </c>
      <c r="G53" s="96"/>
      <c r="H53" s="92"/>
      <c r="I53" s="49">
        <f t="shared" si="0"/>
        <v>641241.21140000969</v>
      </c>
    </row>
    <row r="54" spans="3:9" s="7" customFormat="1" ht="28.5" x14ac:dyDescent="0.2">
      <c r="C54" s="97"/>
      <c r="D54" s="95">
        <v>45498</v>
      </c>
      <c r="E54" s="108">
        <v>2329</v>
      </c>
      <c r="F54" s="98" t="s">
        <v>171</v>
      </c>
      <c r="G54" s="96"/>
      <c r="H54" s="92">
        <v>2445.37</v>
      </c>
      <c r="I54" s="49">
        <f t="shared" si="0"/>
        <v>638795.8414000097</v>
      </c>
    </row>
    <row r="55" spans="3:9" s="7" customFormat="1" ht="16.5" x14ac:dyDescent="0.2">
      <c r="C55" s="97"/>
      <c r="D55" s="95">
        <v>45498</v>
      </c>
      <c r="E55" s="108">
        <v>2330</v>
      </c>
      <c r="F55" s="98" t="s">
        <v>172</v>
      </c>
      <c r="G55" s="96"/>
      <c r="H55" s="92">
        <v>7500</v>
      </c>
      <c r="I55" s="49">
        <f t="shared" si="0"/>
        <v>631295.8414000097</v>
      </c>
    </row>
    <row r="56" spans="3:9" s="7" customFormat="1" ht="16.5" x14ac:dyDescent="0.2">
      <c r="C56" s="97"/>
      <c r="D56" s="95">
        <v>45498</v>
      </c>
      <c r="E56" s="108">
        <v>2331</v>
      </c>
      <c r="F56" s="98" t="s">
        <v>170</v>
      </c>
      <c r="G56" s="96"/>
      <c r="H56" s="92"/>
      <c r="I56" s="49">
        <f t="shared" si="0"/>
        <v>631295.8414000097</v>
      </c>
    </row>
    <row r="57" spans="3:9" s="7" customFormat="1" ht="16.5" x14ac:dyDescent="0.2">
      <c r="C57" s="97"/>
      <c r="D57" s="95">
        <v>45498</v>
      </c>
      <c r="E57" s="108">
        <v>2332</v>
      </c>
      <c r="F57" s="98" t="s">
        <v>170</v>
      </c>
      <c r="G57" s="96"/>
      <c r="H57" s="92"/>
      <c r="I57" s="49">
        <f t="shared" si="0"/>
        <v>631295.8414000097</v>
      </c>
    </row>
    <row r="58" spans="3:9" s="7" customFormat="1" ht="16.5" x14ac:dyDescent="0.2">
      <c r="C58" s="97"/>
      <c r="D58" s="95">
        <v>45498</v>
      </c>
      <c r="E58" s="108">
        <v>2333</v>
      </c>
      <c r="F58" s="98" t="s">
        <v>170</v>
      </c>
      <c r="G58" s="96"/>
      <c r="H58" s="92"/>
      <c r="I58" s="49">
        <f t="shared" si="0"/>
        <v>631295.8414000097</v>
      </c>
    </row>
    <row r="59" spans="3:9" s="7" customFormat="1" ht="16.5" x14ac:dyDescent="0.2">
      <c r="C59" s="97"/>
      <c r="D59" s="95">
        <v>45498</v>
      </c>
      <c r="E59" s="108">
        <v>2334</v>
      </c>
      <c r="F59" s="98" t="s">
        <v>173</v>
      </c>
      <c r="G59" s="96"/>
      <c r="H59" s="92">
        <v>28600</v>
      </c>
      <c r="I59" s="49">
        <f t="shared" si="0"/>
        <v>602695.8414000097</v>
      </c>
    </row>
    <row r="60" spans="3:9" s="7" customFormat="1" ht="16.5" x14ac:dyDescent="0.2">
      <c r="C60" s="97"/>
      <c r="D60" s="95">
        <v>45498</v>
      </c>
      <c r="E60" s="108">
        <v>2335</v>
      </c>
      <c r="F60" s="98" t="s">
        <v>174</v>
      </c>
      <c r="G60" s="96"/>
      <c r="H60" s="92">
        <v>2060.16</v>
      </c>
      <c r="I60" s="49">
        <f t="shared" si="0"/>
        <v>600635.68140000966</v>
      </c>
    </row>
    <row r="61" spans="3:9" s="7" customFormat="1" ht="28.5" x14ac:dyDescent="0.2">
      <c r="C61" s="97"/>
      <c r="D61" s="95">
        <v>45498</v>
      </c>
      <c r="E61" s="108">
        <v>2336</v>
      </c>
      <c r="F61" s="98" t="s">
        <v>175</v>
      </c>
      <c r="G61" s="96"/>
      <c r="H61" s="92">
        <v>2445.37</v>
      </c>
      <c r="I61" s="49">
        <f t="shared" si="0"/>
        <v>598190.31140000967</v>
      </c>
    </row>
    <row r="62" spans="3:9" s="7" customFormat="1" ht="16.5" x14ac:dyDescent="0.2">
      <c r="C62" s="97"/>
      <c r="D62" s="95">
        <v>45498</v>
      </c>
      <c r="E62" s="108">
        <v>2337</v>
      </c>
      <c r="F62" s="98" t="s">
        <v>170</v>
      </c>
      <c r="G62" s="96"/>
      <c r="H62" s="92"/>
      <c r="I62" s="49">
        <f t="shared" si="0"/>
        <v>598190.31140000967</v>
      </c>
    </row>
    <row r="63" spans="3:9" s="7" customFormat="1" ht="16.5" x14ac:dyDescent="0.2">
      <c r="C63" s="97"/>
      <c r="D63" s="95">
        <v>45498</v>
      </c>
      <c r="E63" s="108">
        <v>2338</v>
      </c>
      <c r="F63" s="98" t="s">
        <v>176</v>
      </c>
      <c r="G63" s="96"/>
      <c r="H63" s="92">
        <v>31168</v>
      </c>
      <c r="I63" s="49">
        <f t="shared" si="0"/>
        <v>567022.31140000967</v>
      </c>
    </row>
    <row r="64" spans="3:9" s="7" customFormat="1" ht="16.5" x14ac:dyDescent="0.2">
      <c r="C64" s="97"/>
      <c r="D64" s="95">
        <v>45498</v>
      </c>
      <c r="E64" s="108">
        <v>2339</v>
      </c>
      <c r="F64" s="98" t="s">
        <v>177</v>
      </c>
      <c r="G64" s="96"/>
      <c r="H64" s="92">
        <v>3673.93</v>
      </c>
      <c r="I64" s="49">
        <f t="shared" si="0"/>
        <v>563348.38140000962</v>
      </c>
    </row>
    <row r="65" spans="3:9" s="7" customFormat="1" ht="16.5" x14ac:dyDescent="0.2">
      <c r="C65" s="97"/>
      <c r="D65" s="95">
        <v>45498</v>
      </c>
      <c r="E65" s="108">
        <v>2340</v>
      </c>
      <c r="F65" s="98" t="s">
        <v>170</v>
      </c>
      <c r="G65" s="96"/>
      <c r="H65" s="92"/>
      <c r="I65" s="49">
        <f t="shared" si="0"/>
        <v>563348.38140000962</v>
      </c>
    </row>
    <row r="66" spans="3:9" s="7" customFormat="1" ht="16.5" x14ac:dyDescent="0.2">
      <c r="C66" s="97"/>
      <c r="D66" s="95">
        <v>45499</v>
      </c>
      <c r="E66" s="108"/>
      <c r="F66" s="98" t="s">
        <v>12</v>
      </c>
      <c r="G66" s="96"/>
      <c r="H66" s="92">
        <v>89.67</v>
      </c>
      <c r="I66" s="49">
        <f t="shared" si="0"/>
        <v>563258.71140000958</v>
      </c>
    </row>
    <row r="67" spans="3:9" s="7" customFormat="1" ht="57" x14ac:dyDescent="0.2">
      <c r="C67" s="97"/>
      <c r="D67" s="95">
        <v>45499</v>
      </c>
      <c r="E67" s="108" t="s">
        <v>135</v>
      </c>
      <c r="F67" s="98" t="s">
        <v>178</v>
      </c>
      <c r="G67" s="96"/>
      <c r="H67" s="92">
        <v>480</v>
      </c>
      <c r="I67" s="49">
        <f t="shared" si="0"/>
        <v>562778.71140000958</v>
      </c>
    </row>
    <row r="68" spans="3:9" s="7" customFormat="1" ht="16.5" x14ac:dyDescent="0.2">
      <c r="C68" s="97"/>
      <c r="D68" s="95">
        <v>45502</v>
      </c>
      <c r="E68" s="108"/>
      <c r="F68" s="98" t="s">
        <v>12</v>
      </c>
      <c r="G68" s="96"/>
      <c r="H68" s="92">
        <v>51.24</v>
      </c>
      <c r="I68" s="49">
        <f t="shared" si="0"/>
        <v>562727.47140000958</v>
      </c>
    </row>
    <row r="69" spans="3:9" s="7" customFormat="1" ht="16.5" x14ac:dyDescent="0.2">
      <c r="C69" s="97"/>
      <c r="D69" s="95">
        <v>45503</v>
      </c>
      <c r="E69" s="108"/>
      <c r="F69" s="98" t="s">
        <v>12</v>
      </c>
      <c r="G69" s="96"/>
      <c r="H69" s="92">
        <v>172.17999999999998</v>
      </c>
      <c r="I69" s="49">
        <f t="shared" si="0"/>
        <v>562555.29140000953</v>
      </c>
    </row>
    <row r="70" spans="3:9" s="7" customFormat="1" ht="28.5" x14ac:dyDescent="0.2">
      <c r="C70" s="97"/>
      <c r="D70" s="95">
        <v>45503</v>
      </c>
      <c r="E70" s="108">
        <v>2302</v>
      </c>
      <c r="F70" s="98" t="s">
        <v>179</v>
      </c>
      <c r="G70" s="96">
        <v>0</v>
      </c>
      <c r="H70" s="92">
        <v>46800</v>
      </c>
      <c r="I70" s="49">
        <f t="shared" si="0"/>
        <v>515755.29140000953</v>
      </c>
    </row>
    <row r="71" spans="3:9" s="7" customFormat="1" ht="28.5" x14ac:dyDescent="0.2">
      <c r="C71" s="97"/>
      <c r="D71" s="95">
        <v>45504</v>
      </c>
      <c r="E71" s="108" t="s">
        <v>134</v>
      </c>
      <c r="F71" s="98" t="s">
        <v>180</v>
      </c>
      <c r="G71" s="96"/>
      <c r="H71" s="92">
        <v>383.41</v>
      </c>
      <c r="I71" s="49">
        <f t="shared" si="0"/>
        <v>515371.88140000956</v>
      </c>
    </row>
    <row r="72" spans="3:9" s="7" customFormat="1" ht="42.75" x14ac:dyDescent="0.2">
      <c r="C72" s="97"/>
      <c r="D72" s="95">
        <v>45504</v>
      </c>
      <c r="E72" s="108" t="s">
        <v>134</v>
      </c>
      <c r="F72" s="98" t="s">
        <v>181</v>
      </c>
      <c r="G72" s="96"/>
      <c r="H72" s="92">
        <v>3015</v>
      </c>
      <c r="I72" s="49">
        <f t="shared" si="0"/>
        <v>512356.88140000956</v>
      </c>
    </row>
    <row r="73" spans="3:9" s="7" customFormat="1" ht="16.5" x14ac:dyDescent="0.2">
      <c r="C73" s="97"/>
      <c r="D73" s="95">
        <v>45504</v>
      </c>
      <c r="E73" s="108"/>
      <c r="F73" s="98" t="s">
        <v>12</v>
      </c>
      <c r="G73" s="96"/>
      <c r="H73" s="92">
        <v>70.2</v>
      </c>
      <c r="I73" s="49">
        <f t="shared" si="0"/>
        <v>512286.68140000955</v>
      </c>
    </row>
    <row r="74" spans="3:9" s="7" customFormat="1" ht="29.25" thickBot="1" x14ac:dyDescent="0.25">
      <c r="C74" s="97"/>
      <c r="D74" s="95">
        <v>45504</v>
      </c>
      <c r="E74" s="108"/>
      <c r="F74" s="98" t="s">
        <v>30</v>
      </c>
      <c r="G74" s="96"/>
      <c r="H74" s="92">
        <v>175</v>
      </c>
      <c r="I74" s="49">
        <f t="shared" si="0"/>
        <v>512111.68140000955</v>
      </c>
    </row>
    <row r="75" spans="3:9" s="7" customFormat="1" ht="16.5" hidden="1" x14ac:dyDescent="0.2">
      <c r="C75" s="97"/>
      <c r="D75" s="95"/>
      <c r="E75" s="108"/>
      <c r="F75" s="98"/>
      <c r="G75" s="96"/>
      <c r="H75" s="92"/>
      <c r="I75" s="49">
        <f t="shared" si="0"/>
        <v>512111.68140000955</v>
      </c>
    </row>
    <row r="76" spans="3:9" s="7" customFormat="1" ht="16.5" hidden="1" x14ac:dyDescent="0.2">
      <c r="C76" s="97"/>
      <c r="D76" s="95"/>
      <c r="E76" s="108"/>
      <c r="F76" s="98"/>
      <c r="G76" s="96"/>
      <c r="H76" s="92"/>
      <c r="I76" s="49">
        <f t="shared" si="0"/>
        <v>512111.68140000955</v>
      </c>
    </row>
    <row r="77" spans="3:9" s="7" customFormat="1" ht="16.5" hidden="1" x14ac:dyDescent="0.2">
      <c r="C77" s="97"/>
      <c r="D77" s="95"/>
      <c r="E77" s="108"/>
      <c r="F77" s="98"/>
      <c r="G77" s="96"/>
      <c r="H77" s="92"/>
      <c r="I77" s="49">
        <f t="shared" si="0"/>
        <v>512111.68140000955</v>
      </c>
    </row>
    <row r="78" spans="3:9" s="7" customFormat="1" ht="16.5" hidden="1" x14ac:dyDescent="0.2">
      <c r="C78" s="97"/>
      <c r="D78" s="95"/>
      <c r="E78" s="108"/>
      <c r="F78" s="98"/>
      <c r="G78" s="96"/>
      <c r="H78" s="92"/>
      <c r="I78" s="49">
        <f t="shared" si="0"/>
        <v>512111.68140000955</v>
      </c>
    </row>
    <row r="79" spans="3:9" s="7" customFormat="1" ht="16.5" hidden="1" x14ac:dyDescent="0.2">
      <c r="C79" s="97"/>
      <c r="D79" s="95"/>
      <c r="E79" s="108"/>
      <c r="F79" s="98"/>
      <c r="G79" s="96"/>
      <c r="H79" s="92"/>
      <c r="I79" s="49">
        <f t="shared" si="0"/>
        <v>512111.68140000955</v>
      </c>
    </row>
    <row r="80" spans="3:9" s="7" customFormat="1" ht="16.5" hidden="1" x14ac:dyDescent="0.2">
      <c r="C80" s="97"/>
      <c r="D80" s="167"/>
      <c r="E80" s="108"/>
      <c r="F80" s="98"/>
      <c r="G80" s="96"/>
      <c r="H80" s="92"/>
      <c r="I80" s="49">
        <f t="shared" si="0"/>
        <v>512111.68140000955</v>
      </c>
    </row>
    <row r="81" spans="3:94" s="7" customFormat="1" ht="16.5" hidden="1" x14ac:dyDescent="0.2">
      <c r="C81" s="97"/>
      <c r="D81" s="95"/>
      <c r="E81" s="108"/>
      <c r="F81" s="98"/>
      <c r="G81" s="96"/>
      <c r="H81" s="92"/>
      <c r="I81" s="49">
        <f t="shared" si="0"/>
        <v>512111.68140000955</v>
      </c>
    </row>
    <row r="82" spans="3:94" s="7" customFormat="1" ht="16.5" hidden="1" x14ac:dyDescent="0.2">
      <c r="C82" s="97"/>
      <c r="D82" s="95"/>
      <c r="E82" s="108"/>
      <c r="F82" s="98"/>
      <c r="G82" s="96"/>
      <c r="H82" s="92"/>
      <c r="I82" s="49">
        <f t="shared" si="0"/>
        <v>512111.68140000955</v>
      </c>
    </row>
    <row r="83" spans="3:94" s="7" customFormat="1" ht="16.5" hidden="1" x14ac:dyDescent="0.2">
      <c r="C83" s="97"/>
      <c r="D83" s="95"/>
      <c r="E83" s="108"/>
      <c r="F83" s="98"/>
      <c r="G83" s="96"/>
      <c r="H83" s="92"/>
      <c r="I83" s="49">
        <f t="shared" si="0"/>
        <v>512111.68140000955</v>
      </c>
    </row>
    <row r="84" spans="3:94" s="7" customFormat="1" ht="16.5" hidden="1" x14ac:dyDescent="0.2">
      <c r="C84" s="97"/>
      <c r="D84" s="95"/>
      <c r="E84" s="108"/>
      <c r="F84" s="98"/>
      <c r="G84" s="96"/>
      <c r="H84" s="92"/>
      <c r="I84" s="49">
        <f t="shared" si="0"/>
        <v>512111.68140000955</v>
      </c>
    </row>
    <row r="85" spans="3:94" s="7" customFormat="1" ht="16.5" hidden="1" x14ac:dyDescent="0.2">
      <c r="C85" s="97"/>
      <c r="D85" s="95"/>
      <c r="E85" s="108"/>
      <c r="F85" s="98"/>
      <c r="G85" s="96"/>
      <c r="H85" s="92"/>
      <c r="I85" s="49">
        <f t="shared" si="0"/>
        <v>512111.68140000955</v>
      </c>
    </row>
    <row r="86" spans="3:94" s="7" customFormat="1" ht="16.5" hidden="1" x14ac:dyDescent="0.2">
      <c r="C86" s="97"/>
      <c r="D86" s="95"/>
      <c r="E86" s="108"/>
      <c r="F86" s="98"/>
      <c r="G86" s="96"/>
      <c r="H86" s="92"/>
      <c r="I86" s="49">
        <f t="shared" si="0"/>
        <v>512111.68140000955</v>
      </c>
    </row>
    <row r="87" spans="3:94" s="7" customFormat="1" ht="16.5" hidden="1" x14ac:dyDescent="0.2">
      <c r="C87" s="97"/>
      <c r="D87" s="95"/>
      <c r="E87" s="108"/>
      <c r="F87" s="98"/>
      <c r="G87" s="96"/>
      <c r="H87" s="92"/>
      <c r="I87" s="49">
        <f t="shared" si="0"/>
        <v>512111.68140000955</v>
      </c>
    </row>
    <row r="88" spans="3:94" s="7" customFormat="1" ht="16.5" hidden="1" x14ac:dyDescent="0.2">
      <c r="C88" s="97"/>
      <c r="D88" s="95"/>
      <c r="E88" s="108"/>
      <c r="F88" s="98"/>
      <c r="G88" s="96"/>
      <c r="H88" s="92"/>
      <c r="I88" s="49">
        <f t="shared" si="0"/>
        <v>512111.68140000955</v>
      </c>
    </row>
    <row r="89" spans="3:94" s="7" customFormat="1" ht="16.5" hidden="1" x14ac:dyDescent="0.2">
      <c r="C89" s="97"/>
      <c r="D89" s="95"/>
      <c r="E89" s="108"/>
      <c r="F89" s="98"/>
      <c r="G89" s="96"/>
      <c r="H89" s="92"/>
      <c r="I89" s="49">
        <f t="shared" si="0"/>
        <v>512111.68140000955</v>
      </c>
    </row>
    <row r="90" spans="3:94" s="7" customFormat="1" ht="16.5" hidden="1" x14ac:dyDescent="0.2">
      <c r="C90" s="97"/>
      <c r="D90" s="95"/>
      <c r="E90" s="108"/>
      <c r="F90" s="98"/>
      <c r="G90" s="96"/>
      <c r="H90" s="92"/>
      <c r="I90" s="49">
        <f t="shared" si="0"/>
        <v>512111.68140000955</v>
      </c>
    </row>
    <row r="91" spans="3:94" s="7" customFormat="1" ht="17.25" hidden="1" thickBot="1" x14ac:dyDescent="0.25">
      <c r="C91" s="97"/>
      <c r="D91" s="95"/>
      <c r="E91" s="108"/>
      <c r="F91" s="160"/>
      <c r="G91" s="96"/>
      <c r="H91" s="92"/>
      <c r="I91" s="49">
        <f t="shared" si="0"/>
        <v>512111.68140000955</v>
      </c>
    </row>
    <row r="92" spans="3:94" s="11" customFormat="1" ht="17.25" thickBot="1" x14ac:dyDescent="0.25">
      <c r="C92" s="229" t="s">
        <v>8</v>
      </c>
      <c r="D92" s="230"/>
      <c r="E92" s="230"/>
      <c r="F92" s="230"/>
      <c r="G92" s="99">
        <f>SUM(G14:G91)</f>
        <v>2988878.26</v>
      </c>
      <c r="H92" s="99">
        <f>SUM(H14:H91)</f>
        <v>2816306.870000002</v>
      </c>
      <c r="I92" s="100">
        <f>+I13+G92-H92</f>
        <v>512111.68140000757</v>
      </c>
      <c r="J92" s="25">
        <f>+I92-'[1]CTA. OPERATIVA.(160)'!$J$1186</f>
        <v>-1.9790604710578918E-9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</row>
    <row r="93" spans="3:94" s="11" customFormat="1" ht="16.5" x14ac:dyDescent="0.2">
      <c r="C93" s="5"/>
      <c r="D93" s="5"/>
      <c r="E93" s="5"/>
      <c r="F93" s="36"/>
      <c r="G93" s="8"/>
      <c r="H93" s="8"/>
      <c r="I93" s="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</row>
    <row r="94" spans="3:94" s="11" customFormat="1" ht="16.5" x14ac:dyDescent="0.2">
      <c r="C94" s="5"/>
      <c r="D94" s="5"/>
      <c r="E94" s="5"/>
      <c r="F94" s="37"/>
      <c r="G94" s="9"/>
      <c r="H94" s="84"/>
      <c r="I94" s="9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</row>
    <row r="95" spans="3:94" s="11" customFormat="1" ht="16.5" x14ac:dyDescent="0.2">
      <c r="C95" s="5"/>
      <c r="D95" s="83" t="s">
        <v>34</v>
      </c>
      <c r="E95" s="9"/>
      <c r="F95" s="84" t="s">
        <v>36</v>
      </c>
      <c r="G95" s="9"/>
      <c r="H95" s="83" t="s">
        <v>35</v>
      </c>
      <c r="I95" s="9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</row>
    <row r="96" spans="3:94" s="11" customFormat="1" ht="16.5" x14ac:dyDescent="0.2">
      <c r="C96" s="5"/>
      <c r="D96" s="83" t="s">
        <v>31</v>
      </c>
      <c r="E96" s="9"/>
      <c r="F96" s="83" t="s">
        <v>70</v>
      </c>
      <c r="G96" s="200"/>
      <c r="H96" s="133" t="s">
        <v>53</v>
      </c>
      <c r="I96" s="9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</row>
    <row r="97" spans="3:94" s="11" customFormat="1" ht="16.5" x14ac:dyDescent="0.2">
      <c r="C97" s="5"/>
      <c r="D97" s="83" t="s">
        <v>32</v>
      </c>
      <c r="E97" s="9"/>
      <c r="F97" s="210" t="s">
        <v>71</v>
      </c>
      <c r="G97" s="200"/>
      <c r="H97" s="133" t="s">
        <v>39</v>
      </c>
      <c r="I97" s="9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</row>
    <row r="98" spans="3:94" s="11" customFormat="1" ht="20.25" customHeight="1" x14ac:dyDescent="0.2">
      <c r="C98" s="5"/>
      <c r="D98" s="83" t="s">
        <v>33</v>
      </c>
      <c r="E98" s="9"/>
      <c r="F98" s="83" t="s">
        <v>74</v>
      </c>
      <c r="G98" s="200"/>
      <c r="H98" s="210" t="s">
        <v>72</v>
      </c>
      <c r="I98" s="9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</row>
    <row r="99" spans="3:94" s="11" customFormat="1" ht="16.5" x14ac:dyDescent="0.2">
      <c r="C99" s="5"/>
      <c r="D99" s="9"/>
      <c r="E99" s="1"/>
      <c r="F99" s="83"/>
      <c r="G99" s="9"/>
      <c r="H99" s="83"/>
      <c r="I99" s="9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</row>
    <row r="100" spans="3:94" s="11" customFormat="1" ht="16.5" x14ac:dyDescent="0.2">
      <c r="C100" s="5"/>
      <c r="D100" s="9"/>
      <c r="E100" s="9"/>
      <c r="G100" s="9"/>
      <c r="H100" s="1"/>
      <c r="I100" s="9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</row>
    <row r="101" spans="3:94" s="11" customFormat="1" ht="18" x14ac:dyDescent="0.2">
      <c r="C101" s="22"/>
      <c r="D101" s="9"/>
      <c r="E101" s="9"/>
      <c r="G101" s="9"/>
      <c r="H101" s="9"/>
      <c r="I101" s="9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</row>
    <row r="102" spans="3:94" s="11" customFormat="1" ht="18" x14ac:dyDescent="0.2">
      <c r="C102" s="22"/>
      <c r="D102" s="9"/>
      <c r="E102" s="9"/>
      <c r="F102" s="84"/>
      <c r="G102" s="9"/>
      <c r="H102" s="9"/>
      <c r="I102" s="9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</row>
    <row r="103" spans="3:94" x14ac:dyDescent="0.2">
      <c r="E103" s="9"/>
    </row>
    <row r="121" spans="3:3" ht="15" x14ac:dyDescent="0.2">
      <c r="C121" s="86"/>
    </row>
  </sheetData>
  <mergeCells count="8">
    <mergeCell ref="C92:F92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3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2"/>
  <sheetViews>
    <sheetView topLeftCell="C19" zoomScale="85" zoomScaleNormal="85" zoomScaleSheetLayoutView="70" workbookViewId="0">
      <selection activeCell="G19" sqref="G1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1" style="1" customWidth="1"/>
    <col min="9" max="9" width="31.57031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5" customFormat="1" ht="19.5" customHeight="1" x14ac:dyDescent="0.3">
      <c r="C7" s="13"/>
      <c r="D7" s="218" t="s">
        <v>10</v>
      </c>
      <c r="E7" s="218"/>
      <c r="F7" s="218"/>
      <c r="G7" s="218"/>
      <c r="H7" s="218"/>
      <c r="I7" s="218"/>
      <c r="J7" s="218"/>
      <c r="K7" s="16"/>
      <c r="L7" s="16"/>
    </row>
    <row r="8" spans="1:14" s="14" customFormat="1" ht="18.75" x14ac:dyDescent="0.2">
      <c r="C8" s="18"/>
      <c r="D8" s="224" t="s">
        <v>18</v>
      </c>
      <c r="E8" s="224"/>
      <c r="F8" s="224"/>
      <c r="G8" s="224"/>
      <c r="H8" s="224"/>
      <c r="I8" s="224"/>
      <c r="J8" s="224"/>
    </row>
    <row r="9" spans="1:14" s="17" customFormat="1" ht="18" customHeight="1" x14ac:dyDescent="0.2">
      <c r="B9" s="18"/>
      <c r="C9" s="18"/>
      <c r="D9" s="224" t="s">
        <v>20</v>
      </c>
      <c r="E9" s="224"/>
      <c r="F9" s="224"/>
      <c r="G9" s="224"/>
      <c r="H9" s="224"/>
      <c r="I9" s="224"/>
      <c r="J9" s="224"/>
    </row>
    <row r="10" spans="1:14" s="14" customFormat="1" ht="18.75" customHeight="1" thickBot="1" x14ac:dyDescent="0.25">
      <c r="D10" s="225" t="s">
        <v>75</v>
      </c>
      <c r="E10" s="225"/>
      <c r="F10" s="225"/>
      <c r="G10" s="225"/>
      <c r="H10" s="225"/>
      <c r="I10" s="225"/>
      <c r="J10" s="225"/>
    </row>
    <row r="11" spans="1:14" s="3" customFormat="1" ht="18.75" customHeight="1" thickTop="1" thickBot="1" x14ac:dyDescent="0.25">
      <c r="A11" s="7"/>
      <c r="B11" s="7"/>
      <c r="C11" s="7"/>
      <c r="D11" s="223"/>
      <c r="E11" s="220" t="s">
        <v>18</v>
      </c>
      <c r="F11" s="220"/>
      <c r="G11" s="220"/>
      <c r="H11" s="220"/>
      <c r="I11" s="220"/>
      <c r="J11" s="220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7"/>
      <c r="D12" s="223"/>
      <c r="E12" s="219" t="s">
        <v>7</v>
      </c>
      <c r="F12" s="219"/>
      <c r="G12" s="219"/>
      <c r="H12" s="219"/>
      <c r="I12" s="219"/>
      <c r="J12" s="51">
        <f>+'[1]CTA. NOMINA 2000'!$G$1122</f>
        <v>409155.31399997312</v>
      </c>
      <c r="K12" s="7"/>
      <c r="L12" s="7"/>
      <c r="M12" s="7"/>
      <c r="N12" s="7"/>
    </row>
    <row r="13" spans="1:14" s="3" customFormat="1" ht="36" customHeight="1" thickTop="1" thickBot="1" x14ac:dyDescent="0.25">
      <c r="A13" s="7"/>
      <c r="B13" s="7"/>
      <c r="C13" s="7"/>
      <c r="D13" s="223"/>
      <c r="E13" s="62" t="s">
        <v>4</v>
      </c>
      <c r="F13" s="62" t="s">
        <v>5</v>
      </c>
      <c r="G13" s="216" t="s">
        <v>6</v>
      </c>
      <c r="H13" s="62" t="s">
        <v>0</v>
      </c>
      <c r="I13" s="62" t="s">
        <v>1</v>
      </c>
      <c r="J13" s="50" t="s">
        <v>2</v>
      </c>
      <c r="K13" s="7"/>
      <c r="L13" s="7"/>
      <c r="M13" s="7"/>
      <c r="N13" s="7"/>
    </row>
    <row r="14" spans="1:14" s="10" customFormat="1" ht="26.25" customHeight="1" thickTop="1" x14ac:dyDescent="0.2">
      <c r="D14" s="147"/>
      <c r="E14" s="144"/>
      <c r="F14" s="214"/>
      <c r="G14" s="217">
        <v>45473</v>
      </c>
      <c r="H14" s="215"/>
      <c r="I14" s="149">
        <v>0</v>
      </c>
      <c r="J14" s="148">
        <f>+J12</f>
        <v>409155.31399997312</v>
      </c>
    </row>
    <row r="15" spans="1:14" s="10" customFormat="1" ht="50.1" customHeight="1" x14ac:dyDescent="0.2">
      <c r="D15" s="70"/>
      <c r="E15" s="71">
        <v>45476</v>
      </c>
      <c r="F15" s="72"/>
      <c r="G15" s="213" t="s">
        <v>210</v>
      </c>
      <c r="H15" s="74">
        <v>63661</v>
      </c>
      <c r="I15" s="74"/>
      <c r="J15" s="74">
        <f>J14+H15-I15</f>
        <v>472816.31399997312</v>
      </c>
    </row>
    <row r="16" spans="1:14" s="10" customFormat="1" ht="54.95" customHeight="1" x14ac:dyDescent="0.2">
      <c r="D16" s="70"/>
      <c r="E16" s="71">
        <v>45478</v>
      </c>
      <c r="F16" s="72"/>
      <c r="G16" s="73" t="s">
        <v>211</v>
      </c>
      <c r="H16" s="74">
        <v>109757.78</v>
      </c>
      <c r="I16" s="74"/>
      <c r="J16" s="74">
        <f>J15+H16-I16</f>
        <v>582574.09399997315</v>
      </c>
    </row>
    <row r="17" spans="4:11" s="10" customFormat="1" ht="28.5" x14ac:dyDescent="0.2">
      <c r="D17" s="70"/>
      <c r="E17" s="71">
        <v>45488</v>
      </c>
      <c r="F17" s="72"/>
      <c r="G17" s="73" t="s">
        <v>182</v>
      </c>
      <c r="H17" s="74">
        <v>1010358.75</v>
      </c>
      <c r="I17" s="74"/>
      <c r="J17" s="74">
        <f>J16+H17-I17</f>
        <v>1592932.843999973</v>
      </c>
    </row>
    <row r="18" spans="4:11" s="10" customFormat="1" ht="28.5" x14ac:dyDescent="0.2">
      <c r="D18" s="70"/>
      <c r="E18" s="71">
        <v>45489</v>
      </c>
      <c r="F18" s="72"/>
      <c r="G18" s="73" t="s">
        <v>24</v>
      </c>
      <c r="H18" s="74">
        <v>1592932.84</v>
      </c>
      <c r="I18" s="74"/>
      <c r="J18" s="74">
        <f>J17+H18-I18</f>
        <v>3185865.6839999733</v>
      </c>
    </row>
    <row r="19" spans="4:11" s="10" customFormat="1" ht="28.5" x14ac:dyDescent="0.2">
      <c r="D19" s="70"/>
      <c r="E19" s="71">
        <v>45489</v>
      </c>
      <c r="F19" s="72"/>
      <c r="G19" s="73" t="s">
        <v>24</v>
      </c>
      <c r="H19" s="74"/>
      <c r="I19" s="74">
        <v>1592932.84</v>
      </c>
      <c r="J19" s="74">
        <f>J18+H19-I19</f>
        <v>1592932.8439999733</v>
      </c>
    </row>
    <row r="20" spans="4:11" s="10" customFormat="1" ht="28.5" x14ac:dyDescent="0.2">
      <c r="D20" s="70"/>
      <c r="E20" s="71">
        <v>45489</v>
      </c>
      <c r="F20" s="72" t="s">
        <v>183</v>
      </c>
      <c r="G20" s="73" t="s">
        <v>16</v>
      </c>
      <c r="H20" s="74"/>
      <c r="I20" s="74">
        <v>3975</v>
      </c>
      <c r="J20" s="74">
        <f t="shared" ref="J20:J70" si="0">J19+H20-I20</f>
        <v>1588957.8439999733</v>
      </c>
    </row>
    <row r="21" spans="4:11" s="10" customFormat="1" ht="16.5" x14ac:dyDescent="0.2">
      <c r="D21" s="70"/>
      <c r="E21" s="71">
        <v>45489</v>
      </c>
      <c r="F21" s="72" t="s">
        <v>183</v>
      </c>
      <c r="G21" s="73" t="s">
        <v>184</v>
      </c>
      <c r="H21" s="74"/>
      <c r="I21" s="74">
        <v>75525</v>
      </c>
      <c r="J21" s="74">
        <f t="shared" si="0"/>
        <v>1513432.8439999733</v>
      </c>
    </row>
    <row r="22" spans="4:11" s="10" customFormat="1" ht="28.5" x14ac:dyDescent="0.2">
      <c r="D22" s="70"/>
      <c r="E22" s="71">
        <v>45489</v>
      </c>
      <c r="F22" s="72" t="s">
        <v>185</v>
      </c>
      <c r="G22" s="73" t="s">
        <v>16</v>
      </c>
      <c r="H22" s="74"/>
      <c r="I22" s="74">
        <v>1972.152</v>
      </c>
      <c r="J22" s="74">
        <f t="shared" si="0"/>
        <v>1511460.6919999733</v>
      </c>
    </row>
    <row r="23" spans="4:11" s="10" customFormat="1" ht="16.5" x14ac:dyDescent="0.2">
      <c r="D23" s="70"/>
      <c r="E23" s="71">
        <v>45489</v>
      </c>
      <c r="F23" s="72" t="s">
        <v>185</v>
      </c>
      <c r="G23" s="73" t="s">
        <v>186</v>
      </c>
      <c r="H23" s="74"/>
      <c r="I23" s="74">
        <v>37470.887999999999</v>
      </c>
      <c r="J23" s="74">
        <f t="shared" si="0"/>
        <v>1473989.8039999732</v>
      </c>
    </row>
    <row r="24" spans="4:11" s="10" customFormat="1" ht="28.5" x14ac:dyDescent="0.2">
      <c r="D24" s="70"/>
      <c r="E24" s="71">
        <v>45489</v>
      </c>
      <c r="F24" s="72" t="s">
        <v>187</v>
      </c>
      <c r="G24" s="73" t="s">
        <v>16</v>
      </c>
      <c r="H24" s="74"/>
      <c r="I24" s="74">
        <v>2535.6240000000003</v>
      </c>
      <c r="J24" s="74">
        <f t="shared" si="0"/>
        <v>1471454.1799999732</v>
      </c>
      <c r="K24" s="81"/>
    </row>
    <row r="25" spans="4:11" s="10" customFormat="1" ht="16.5" x14ac:dyDescent="0.2">
      <c r="D25" s="70"/>
      <c r="E25" s="71">
        <v>45489</v>
      </c>
      <c r="F25" s="72" t="s">
        <v>187</v>
      </c>
      <c r="G25" s="73" t="s">
        <v>186</v>
      </c>
      <c r="H25" s="74"/>
      <c r="I25" s="74">
        <v>48176.856</v>
      </c>
      <c r="J25" s="74">
        <f t="shared" si="0"/>
        <v>1423277.3239999732</v>
      </c>
    </row>
    <row r="26" spans="4:11" s="10" customFormat="1" ht="31.5" customHeight="1" x14ac:dyDescent="0.2">
      <c r="D26" s="70"/>
      <c r="E26" s="71">
        <v>45489</v>
      </c>
      <c r="F26" s="72" t="s">
        <v>188</v>
      </c>
      <c r="G26" s="73" t="s">
        <v>16</v>
      </c>
      <c r="H26" s="74"/>
      <c r="I26" s="74">
        <v>6255</v>
      </c>
      <c r="J26" s="74">
        <f t="shared" si="0"/>
        <v>1417022.3239999732</v>
      </c>
    </row>
    <row r="27" spans="4:11" s="10" customFormat="1" ht="16.5" x14ac:dyDescent="0.2">
      <c r="D27" s="70"/>
      <c r="E27" s="71">
        <v>45489</v>
      </c>
      <c r="F27" s="72" t="s">
        <v>188</v>
      </c>
      <c r="G27" s="73" t="s">
        <v>189</v>
      </c>
      <c r="H27" s="74"/>
      <c r="I27" s="74">
        <v>118845</v>
      </c>
      <c r="J27" s="74">
        <f t="shared" si="0"/>
        <v>1298177.3239999732</v>
      </c>
    </row>
    <row r="28" spans="4:11" s="10" customFormat="1" ht="28.5" x14ac:dyDescent="0.2">
      <c r="D28" s="70"/>
      <c r="E28" s="71">
        <v>45489</v>
      </c>
      <c r="F28" s="72" t="s">
        <v>190</v>
      </c>
      <c r="G28" s="73" t="s">
        <v>16</v>
      </c>
      <c r="H28" s="74"/>
      <c r="I28" s="74">
        <v>11250</v>
      </c>
      <c r="J28" s="74">
        <f t="shared" si="0"/>
        <v>1286927.3239999732</v>
      </c>
    </row>
    <row r="29" spans="4:11" s="10" customFormat="1" ht="16.5" x14ac:dyDescent="0.2">
      <c r="D29" s="70"/>
      <c r="E29" s="71">
        <v>45489</v>
      </c>
      <c r="F29" s="72" t="s">
        <v>190</v>
      </c>
      <c r="G29" s="73" t="s">
        <v>68</v>
      </c>
      <c r="H29" s="74"/>
      <c r="I29" s="74">
        <v>213750</v>
      </c>
      <c r="J29" s="74">
        <f t="shared" si="0"/>
        <v>1073177.3239999732</v>
      </c>
    </row>
    <row r="30" spans="4:11" s="10" customFormat="1" ht="28.5" x14ac:dyDescent="0.2">
      <c r="D30" s="70"/>
      <c r="E30" s="71">
        <v>45489</v>
      </c>
      <c r="F30" s="72" t="s">
        <v>191</v>
      </c>
      <c r="G30" s="73" t="s">
        <v>16</v>
      </c>
      <c r="H30" s="74"/>
      <c r="I30" s="74">
        <v>9000</v>
      </c>
      <c r="J30" s="74">
        <f t="shared" si="0"/>
        <v>1064177.3239999732</v>
      </c>
    </row>
    <row r="31" spans="4:11" s="10" customFormat="1" ht="16.5" x14ac:dyDescent="0.2">
      <c r="D31" s="70"/>
      <c r="E31" s="71">
        <v>45489</v>
      </c>
      <c r="F31" s="72" t="s">
        <v>191</v>
      </c>
      <c r="G31" s="87" t="s">
        <v>68</v>
      </c>
      <c r="H31" s="74"/>
      <c r="I31" s="74">
        <v>171000</v>
      </c>
      <c r="J31" s="74">
        <f t="shared" si="0"/>
        <v>893177.32399997325</v>
      </c>
    </row>
    <row r="32" spans="4:11" s="10" customFormat="1" ht="28.5" x14ac:dyDescent="0.2">
      <c r="D32" s="70"/>
      <c r="E32" s="71">
        <v>45489</v>
      </c>
      <c r="F32" s="72" t="s">
        <v>192</v>
      </c>
      <c r="G32" s="87" t="s">
        <v>16</v>
      </c>
      <c r="H32" s="74"/>
      <c r="I32" s="74">
        <v>211.46</v>
      </c>
      <c r="J32" s="74">
        <f t="shared" si="0"/>
        <v>892965.86399997328</v>
      </c>
      <c r="K32" s="81"/>
    </row>
    <row r="33" spans="4:11" s="10" customFormat="1" ht="31.5" customHeight="1" x14ac:dyDescent="0.2">
      <c r="D33" s="70"/>
      <c r="E33" s="71">
        <v>45489</v>
      </c>
      <c r="F33" s="72" t="s">
        <v>192</v>
      </c>
      <c r="G33" s="73" t="s">
        <v>193</v>
      </c>
      <c r="H33" s="74"/>
      <c r="I33" s="74">
        <v>4778.88</v>
      </c>
      <c r="J33" s="74">
        <f t="shared" si="0"/>
        <v>888186.98399997328</v>
      </c>
      <c r="K33" s="81"/>
    </row>
    <row r="34" spans="4:11" s="10" customFormat="1" ht="26.25" customHeight="1" x14ac:dyDescent="0.2">
      <c r="D34" s="70"/>
      <c r="E34" s="71">
        <v>45489</v>
      </c>
      <c r="F34" s="72" t="s">
        <v>194</v>
      </c>
      <c r="G34" s="73" t="s">
        <v>16</v>
      </c>
      <c r="H34" s="74"/>
      <c r="I34" s="74">
        <v>824.85</v>
      </c>
      <c r="J34" s="74">
        <f t="shared" si="0"/>
        <v>887362.1339999733</v>
      </c>
      <c r="K34" s="81"/>
    </row>
    <row r="35" spans="4:11" s="10" customFormat="1" ht="25.5" customHeight="1" x14ac:dyDescent="0.2">
      <c r="D35" s="70"/>
      <c r="E35" s="71">
        <v>45489</v>
      </c>
      <c r="F35" s="72" t="s">
        <v>194</v>
      </c>
      <c r="G35" s="73" t="s">
        <v>52</v>
      </c>
      <c r="H35" s="74"/>
      <c r="I35" s="74">
        <v>15672.15</v>
      </c>
      <c r="J35" s="74">
        <f t="shared" si="0"/>
        <v>871689.98399997328</v>
      </c>
      <c r="K35" s="81"/>
    </row>
    <row r="36" spans="4:11" s="10" customFormat="1" ht="25.5" customHeight="1" x14ac:dyDescent="0.2">
      <c r="D36" s="70"/>
      <c r="E36" s="71">
        <v>45489</v>
      </c>
      <c r="F36" s="72" t="s">
        <v>195</v>
      </c>
      <c r="G36" s="73" t="s">
        <v>16</v>
      </c>
      <c r="H36" s="74"/>
      <c r="I36" s="74">
        <v>3450</v>
      </c>
      <c r="J36" s="74">
        <f t="shared" si="0"/>
        <v>868239.98399997328</v>
      </c>
      <c r="K36" s="81"/>
    </row>
    <row r="37" spans="4:11" s="10" customFormat="1" ht="25.5" customHeight="1" x14ac:dyDescent="0.2">
      <c r="D37" s="70"/>
      <c r="E37" s="71">
        <v>45489</v>
      </c>
      <c r="F37" s="72" t="s">
        <v>195</v>
      </c>
      <c r="G37" s="73" t="s">
        <v>52</v>
      </c>
      <c r="H37" s="74"/>
      <c r="I37" s="74">
        <v>65550</v>
      </c>
      <c r="J37" s="74">
        <f t="shared" si="0"/>
        <v>802689.98399997328</v>
      </c>
      <c r="K37" s="81"/>
    </row>
    <row r="38" spans="4:11" s="10" customFormat="1" ht="25.5" customHeight="1" x14ac:dyDescent="0.2">
      <c r="D38" s="70"/>
      <c r="E38" s="71">
        <v>45489</v>
      </c>
      <c r="F38" s="72" t="s">
        <v>196</v>
      </c>
      <c r="G38" s="73" t="s">
        <v>197</v>
      </c>
      <c r="H38" s="74"/>
      <c r="I38" s="74">
        <v>222625</v>
      </c>
      <c r="J38" s="74">
        <f t="shared" si="0"/>
        <v>580064.98399997328</v>
      </c>
      <c r="K38" s="81"/>
    </row>
    <row r="39" spans="4:11" s="10" customFormat="1" ht="25.5" customHeight="1" x14ac:dyDescent="0.2">
      <c r="D39" s="70"/>
      <c r="E39" s="71">
        <v>45490</v>
      </c>
      <c r="F39" s="72"/>
      <c r="G39" s="73" t="s">
        <v>28</v>
      </c>
      <c r="H39" s="74">
        <v>26815881.670000002</v>
      </c>
      <c r="I39" s="74"/>
      <c r="J39" s="74">
        <f t="shared" si="0"/>
        <v>27395946.653999977</v>
      </c>
      <c r="K39" s="81"/>
    </row>
    <row r="40" spans="4:11" s="10" customFormat="1" ht="25.5" customHeight="1" x14ac:dyDescent="0.2">
      <c r="D40" s="70"/>
      <c r="E40" s="71">
        <v>45490</v>
      </c>
      <c r="F40" s="72"/>
      <c r="G40" s="73" t="s">
        <v>198</v>
      </c>
      <c r="H40" s="74">
        <v>600717.56000000006</v>
      </c>
      <c r="I40" s="74"/>
      <c r="J40" s="74">
        <f t="shared" si="0"/>
        <v>27996664.213999975</v>
      </c>
      <c r="K40" s="81"/>
    </row>
    <row r="41" spans="4:11" s="10" customFormat="1" ht="25.5" customHeight="1" x14ac:dyDescent="0.2">
      <c r="D41" s="70"/>
      <c r="E41" s="71">
        <v>45491</v>
      </c>
      <c r="F41" s="72"/>
      <c r="G41" s="73" t="s">
        <v>24</v>
      </c>
      <c r="H41" s="74">
        <v>24817750.170000002</v>
      </c>
      <c r="I41" s="74"/>
      <c r="J41" s="74">
        <f t="shared" si="0"/>
        <v>52814414.383999974</v>
      </c>
      <c r="K41" s="81"/>
    </row>
    <row r="42" spans="4:11" s="10" customFormat="1" ht="27.75" customHeight="1" x14ac:dyDescent="0.2">
      <c r="D42" s="70"/>
      <c r="E42" s="71">
        <v>45491</v>
      </c>
      <c r="F42" s="72"/>
      <c r="G42" s="73" t="s">
        <v>24</v>
      </c>
      <c r="H42" s="74"/>
      <c r="I42" s="74">
        <v>24817750.170000002</v>
      </c>
      <c r="J42" s="74">
        <f t="shared" si="0"/>
        <v>27996664.213999972</v>
      </c>
      <c r="K42" s="81"/>
    </row>
    <row r="43" spans="4:11" s="10" customFormat="1" ht="27.75" customHeight="1" x14ac:dyDescent="0.2">
      <c r="D43" s="70"/>
      <c r="E43" s="71">
        <v>45492</v>
      </c>
      <c r="F43" s="72" t="s">
        <v>199</v>
      </c>
      <c r="G43" s="73" t="s">
        <v>73</v>
      </c>
      <c r="H43" s="74"/>
      <c r="I43" s="74">
        <v>100000</v>
      </c>
      <c r="J43" s="74">
        <f t="shared" si="0"/>
        <v>27896664.213999972</v>
      </c>
      <c r="K43" s="81"/>
    </row>
    <row r="44" spans="4:11" s="10" customFormat="1" ht="27.75" customHeight="1" x14ac:dyDescent="0.2">
      <c r="D44" s="70"/>
      <c r="E44" s="71">
        <v>45492</v>
      </c>
      <c r="F44" s="72" t="s">
        <v>200</v>
      </c>
      <c r="G44" s="73" t="s">
        <v>41</v>
      </c>
      <c r="H44" s="74"/>
      <c r="I44" s="74">
        <v>11646.4</v>
      </c>
      <c r="J44" s="74">
        <f t="shared" si="0"/>
        <v>27885017.813999973</v>
      </c>
      <c r="K44" s="81"/>
    </row>
    <row r="45" spans="4:11" s="10" customFormat="1" ht="27.75" customHeight="1" x14ac:dyDescent="0.2">
      <c r="D45" s="70"/>
      <c r="E45" s="71">
        <v>45492</v>
      </c>
      <c r="F45" s="72" t="s">
        <v>200</v>
      </c>
      <c r="G45" s="73" t="s">
        <v>201</v>
      </c>
      <c r="H45" s="74"/>
      <c r="I45" s="74">
        <v>104817.57</v>
      </c>
      <c r="J45" s="74">
        <f t="shared" si="0"/>
        <v>27780200.243999973</v>
      </c>
      <c r="K45" s="81"/>
    </row>
    <row r="46" spans="4:11" s="10" customFormat="1" ht="27.75" customHeight="1" x14ac:dyDescent="0.2">
      <c r="D46" s="70"/>
      <c r="E46" s="71">
        <v>45492</v>
      </c>
      <c r="F46" s="72" t="s">
        <v>202</v>
      </c>
      <c r="G46" s="73" t="s">
        <v>41</v>
      </c>
      <c r="H46" s="74"/>
      <c r="I46" s="74">
        <v>10393.81</v>
      </c>
      <c r="J46" s="74">
        <f t="shared" si="0"/>
        <v>27769806.433999974</v>
      </c>
      <c r="K46" s="81"/>
    </row>
    <row r="47" spans="4:11" s="10" customFormat="1" ht="27.75" customHeight="1" x14ac:dyDescent="0.2">
      <c r="D47" s="70"/>
      <c r="E47" s="71">
        <v>45492</v>
      </c>
      <c r="F47" s="72" t="s">
        <v>202</v>
      </c>
      <c r="G47" s="73" t="s">
        <v>203</v>
      </c>
      <c r="H47" s="74"/>
      <c r="I47" s="74">
        <v>151152.19</v>
      </c>
      <c r="J47" s="74">
        <f t="shared" si="0"/>
        <v>27618654.243999973</v>
      </c>
      <c r="K47" s="81"/>
    </row>
    <row r="48" spans="4:11" s="10" customFormat="1" ht="27.75" customHeight="1" x14ac:dyDescent="0.2">
      <c r="D48" s="70"/>
      <c r="E48" s="71">
        <v>45492</v>
      </c>
      <c r="F48" s="72" t="s">
        <v>204</v>
      </c>
      <c r="G48" s="73" t="s">
        <v>41</v>
      </c>
      <c r="H48" s="74"/>
      <c r="I48" s="74">
        <v>994635.57</v>
      </c>
      <c r="J48" s="74">
        <f t="shared" si="0"/>
        <v>26624018.673999973</v>
      </c>
      <c r="K48" s="81"/>
    </row>
    <row r="49" spans="4:11" s="10" customFormat="1" ht="27.75" customHeight="1" x14ac:dyDescent="0.2">
      <c r="D49" s="70"/>
      <c r="E49" s="71">
        <v>45492</v>
      </c>
      <c r="F49" s="72" t="s">
        <v>204</v>
      </c>
      <c r="G49" s="73" t="s">
        <v>205</v>
      </c>
      <c r="H49" s="74"/>
      <c r="I49" s="74">
        <v>15842714.23</v>
      </c>
      <c r="J49" s="74">
        <f t="shared" si="0"/>
        <v>10781304.443999972</v>
      </c>
      <c r="K49" s="81"/>
    </row>
    <row r="50" spans="4:11" s="10" customFormat="1" ht="27.75" customHeight="1" x14ac:dyDescent="0.2">
      <c r="D50" s="70"/>
      <c r="E50" s="71">
        <v>45492</v>
      </c>
      <c r="F50" s="72" t="s">
        <v>206</v>
      </c>
      <c r="G50" s="73" t="s">
        <v>41</v>
      </c>
      <c r="H50" s="74"/>
      <c r="I50" s="74">
        <v>259829.23</v>
      </c>
      <c r="J50" s="74">
        <f t="shared" si="0"/>
        <v>10521475.213999972</v>
      </c>
      <c r="K50" s="81"/>
    </row>
    <row r="51" spans="4:11" s="10" customFormat="1" ht="27.75" customHeight="1" x14ac:dyDescent="0.2">
      <c r="D51" s="70"/>
      <c r="E51" s="71">
        <v>45492</v>
      </c>
      <c r="F51" s="72" t="s">
        <v>206</v>
      </c>
      <c r="G51" s="73" t="s">
        <v>207</v>
      </c>
      <c r="H51" s="74"/>
      <c r="I51" s="74">
        <v>8935494.0099999998</v>
      </c>
      <c r="J51" s="74">
        <f t="shared" si="0"/>
        <v>1585981.203999972</v>
      </c>
      <c r="K51" s="81"/>
    </row>
    <row r="52" spans="4:11" s="10" customFormat="1" ht="27.75" customHeight="1" x14ac:dyDescent="0.2">
      <c r="D52" s="70"/>
      <c r="E52" s="71">
        <v>45492</v>
      </c>
      <c r="F52" s="72"/>
      <c r="G52" s="73" t="s">
        <v>208</v>
      </c>
      <c r="H52" s="74">
        <v>56400</v>
      </c>
      <c r="I52" s="74"/>
      <c r="J52" s="74">
        <f t="shared" si="0"/>
        <v>1642381.203999972</v>
      </c>
      <c r="K52" s="81"/>
    </row>
    <row r="53" spans="4:11" s="10" customFormat="1" ht="27.75" customHeight="1" x14ac:dyDescent="0.2">
      <c r="D53" s="70"/>
      <c r="E53" s="71">
        <v>45495</v>
      </c>
      <c r="F53" s="72"/>
      <c r="G53" s="73" t="s">
        <v>209</v>
      </c>
      <c r="H53" s="74">
        <v>80475</v>
      </c>
      <c r="I53" s="74"/>
      <c r="J53" s="74">
        <f t="shared" si="0"/>
        <v>1722856.203999972</v>
      </c>
      <c r="K53" s="81"/>
    </row>
    <row r="54" spans="4:11" s="10" customFormat="1" ht="27.75" customHeight="1" x14ac:dyDescent="0.2">
      <c r="D54" s="70"/>
      <c r="E54" s="71">
        <v>45496</v>
      </c>
      <c r="F54" s="72"/>
      <c r="G54" s="73" t="s">
        <v>208</v>
      </c>
      <c r="H54" s="74">
        <v>56400</v>
      </c>
      <c r="I54" s="74"/>
      <c r="J54" s="74">
        <f t="shared" si="0"/>
        <v>1779256.203999972</v>
      </c>
      <c r="K54" s="81"/>
    </row>
    <row r="55" spans="4:11" s="10" customFormat="1" ht="27.75" customHeight="1" x14ac:dyDescent="0.2">
      <c r="D55" s="70"/>
      <c r="E55" s="71">
        <v>45502</v>
      </c>
      <c r="F55" s="72"/>
      <c r="G55" s="73" t="s">
        <v>24</v>
      </c>
      <c r="H55" s="74">
        <v>996370.86</v>
      </c>
      <c r="I55" s="74"/>
      <c r="J55" s="74">
        <f t="shared" si="0"/>
        <v>2775627.0639999718</v>
      </c>
      <c r="K55" s="81"/>
    </row>
    <row r="56" spans="4:11" s="10" customFormat="1" ht="27.75" customHeight="1" x14ac:dyDescent="0.2">
      <c r="D56" s="70"/>
      <c r="E56" s="71">
        <v>45502</v>
      </c>
      <c r="F56" s="72"/>
      <c r="G56" s="73" t="s">
        <v>24</v>
      </c>
      <c r="H56" s="74"/>
      <c r="I56" s="74">
        <v>996370.86</v>
      </c>
      <c r="J56" s="74">
        <f t="shared" si="0"/>
        <v>1779256.203999972</v>
      </c>
      <c r="K56" s="81"/>
    </row>
    <row r="57" spans="4:11" s="10" customFormat="1" ht="27.75" customHeight="1" x14ac:dyDescent="0.2">
      <c r="D57" s="70"/>
      <c r="E57" s="71">
        <v>45502</v>
      </c>
      <c r="F57" s="72"/>
      <c r="G57" s="73" t="s">
        <v>209</v>
      </c>
      <c r="H57" s="74">
        <v>19352.5</v>
      </c>
      <c r="I57" s="74"/>
      <c r="J57" s="74">
        <f t="shared" si="0"/>
        <v>1798608.703999972</v>
      </c>
      <c r="K57" s="81"/>
    </row>
    <row r="58" spans="4:11" s="10" customFormat="1" ht="27.75" customHeight="1" x14ac:dyDescent="0.2">
      <c r="D58" s="70"/>
      <c r="E58" s="71">
        <v>45503</v>
      </c>
      <c r="F58" s="72"/>
      <c r="G58" s="73" t="s">
        <v>24</v>
      </c>
      <c r="H58" s="74">
        <v>16497</v>
      </c>
      <c r="I58" s="74"/>
      <c r="J58" s="74">
        <f t="shared" si="0"/>
        <v>1815105.703999972</v>
      </c>
      <c r="K58" s="81"/>
    </row>
    <row r="59" spans="4:11" s="10" customFormat="1" ht="27.75" customHeight="1" thickBot="1" x14ac:dyDescent="0.25">
      <c r="D59" s="70"/>
      <c r="E59" s="71">
        <v>45503</v>
      </c>
      <c r="F59" s="72"/>
      <c r="G59" s="73" t="s">
        <v>24</v>
      </c>
      <c r="H59" s="74"/>
      <c r="I59" s="74">
        <v>16497</v>
      </c>
      <c r="J59" s="74">
        <f t="shared" si="0"/>
        <v>1798608.703999972</v>
      </c>
      <c r="K59" s="81"/>
    </row>
    <row r="60" spans="4:11" s="10" customFormat="1" ht="27.75" hidden="1" customHeight="1" x14ac:dyDescent="0.2">
      <c r="D60" s="70"/>
      <c r="E60" s="71"/>
      <c r="F60" s="72"/>
      <c r="G60" s="73"/>
      <c r="H60" s="74"/>
      <c r="I60" s="74"/>
      <c r="J60" s="74">
        <f t="shared" si="0"/>
        <v>1798608.703999972</v>
      </c>
      <c r="K60" s="81"/>
    </row>
    <row r="61" spans="4:11" s="10" customFormat="1" ht="27.75" hidden="1" customHeight="1" x14ac:dyDescent="0.2">
      <c r="D61" s="70"/>
      <c r="E61" s="71"/>
      <c r="F61" s="72"/>
      <c r="G61" s="73"/>
      <c r="H61" s="74"/>
      <c r="I61" s="74"/>
      <c r="J61" s="74">
        <f t="shared" si="0"/>
        <v>1798608.703999972</v>
      </c>
      <c r="K61" s="81"/>
    </row>
    <row r="62" spans="4:11" s="10" customFormat="1" ht="27.75" hidden="1" customHeight="1" x14ac:dyDescent="0.2">
      <c r="D62" s="70"/>
      <c r="E62" s="71"/>
      <c r="F62" s="72"/>
      <c r="G62" s="73"/>
      <c r="H62" s="74"/>
      <c r="I62" s="74"/>
      <c r="J62" s="74">
        <f t="shared" si="0"/>
        <v>1798608.703999972</v>
      </c>
      <c r="K62" s="81"/>
    </row>
    <row r="63" spans="4:11" s="10" customFormat="1" ht="27.75" hidden="1" customHeight="1" x14ac:dyDescent="0.2">
      <c r="D63" s="70"/>
      <c r="E63" s="71"/>
      <c r="F63" s="72"/>
      <c r="G63" s="73"/>
      <c r="H63" s="74"/>
      <c r="I63" s="74"/>
      <c r="J63" s="74">
        <f t="shared" si="0"/>
        <v>1798608.703999972</v>
      </c>
      <c r="K63" s="81"/>
    </row>
    <row r="64" spans="4:11" s="10" customFormat="1" ht="27.75" hidden="1" customHeight="1" x14ac:dyDescent="0.2">
      <c r="D64" s="70"/>
      <c r="E64" s="71"/>
      <c r="F64" s="72"/>
      <c r="G64" s="73"/>
      <c r="H64" s="74"/>
      <c r="I64" s="74"/>
      <c r="J64" s="74">
        <f t="shared" si="0"/>
        <v>1798608.703999972</v>
      </c>
      <c r="K64" s="81"/>
    </row>
    <row r="65" spans="4:96" s="10" customFormat="1" ht="27.75" hidden="1" customHeight="1" x14ac:dyDescent="0.2">
      <c r="D65" s="70"/>
      <c r="E65" s="71"/>
      <c r="F65" s="72"/>
      <c r="G65" s="73"/>
      <c r="H65" s="74"/>
      <c r="I65" s="74"/>
      <c r="J65" s="74">
        <f t="shared" si="0"/>
        <v>1798608.703999972</v>
      </c>
      <c r="K65" s="81"/>
    </row>
    <row r="66" spans="4:96" s="10" customFormat="1" ht="27.75" hidden="1" customHeight="1" x14ac:dyDescent="0.2">
      <c r="D66" s="70"/>
      <c r="E66" s="71"/>
      <c r="F66" s="72"/>
      <c r="G66" s="73"/>
      <c r="H66" s="74"/>
      <c r="I66" s="74"/>
      <c r="J66" s="74">
        <f t="shared" si="0"/>
        <v>1798608.703999972</v>
      </c>
      <c r="K66" s="81"/>
    </row>
    <row r="67" spans="4:96" s="10" customFormat="1" ht="27.75" hidden="1" customHeight="1" x14ac:dyDescent="0.2">
      <c r="D67" s="70"/>
      <c r="E67" s="71"/>
      <c r="F67" s="72"/>
      <c r="G67" s="73"/>
      <c r="H67" s="74"/>
      <c r="I67" s="74"/>
      <c r="J67" s="74">
        <f t="shared" si="0"/>
        <v>1798608.703999972</v>
      </c>
      <c r="K67" s="81"/>
    </row>
    <row r="68" spans="4:96" s="10" customFormat="1" ht="27.75" hidden="1" customHeight="1" x14ac:dyDescent="0.2">
      <c r="D68" s="70"/>
      <c r="E68" s="71"/>
      <c r="F68" s="72"/>
      <c r="G68" s="73"/>
      <c r="H68" s="74"/>
      <c r="I68" s="74"/>
      <c r="J68" s="74">
        <f t="shared" si="0"/>
        <v>1798608.703999972</v>
      </c>
      <c r="K68" s="81"/>
    </row>
    <row r="69" spans="4:96" s="10" customFormat="1" ht="27.75" hidden="1" customHeight="1" x14ac:dyDescent="0.2">
      <c r="D69" s="70"/>
      <c r="E69" s="71"/>
      <c r="F69" s="72"/>
      <c r="G69" s="73"/>
      <c r="H69" s="74"/>
      <c r="I69" s="74"/>
      <c r="J69" s="74">
        <f t="shared" si="0"/>
        <v>1798608.703999972</v>
      </c>
      <c r="K69" s="81"/>
    </row>
    <row r="70" spans="4:96" s="10" customFormat="1" ht="27.75" hidden="1" customHeight="1" thickBot="1" x14ac:dyDescent="0.25">
      <c r="D70" s="70"/>
      <c r="E70" s="71"/>
      <c r="F70" s="72"/>
      <c r="G70" s="73"/>
      <c r="H70" s="74"/>
      <c r="I70" s="74"/>
      <c r="J70" s="74">
        <f t="shared" si="0"/>
        <v>1798608.703999972</v>
      </c>
      <c r="K70" s="81"/>
    </row>
    <row r="71" spans="4:96" s="11" customFormat="1" ht="18.75" thickBot="1" x14ac:dyDescent="0.25">
      <c r="D71" s="233" t="s">
        <v>8</v>
      </c>
      <c r="E71" s="234"/>
      <c r="F71" s="234"/>
      <c r="G71" s="234"/>
      <c r="H71" s="93">
        <f>SUM(H15:H70)</f>
        <v>56236555.130000003</v>
      </c>
      <c r="I71" s="93">
        <f>SUM(I15:I70)</f>
        <v>54847101.739999995</v>
      </c>
      <c r="J71" s="94">
        <f>+J14+H71-I71</f>
        <v>1798608.7039999813</v>
      </c>
      <c r="K71" s="29">
        <f>+J71-'[1]CTA. NOMINA 2000'!$G$1167</f>
        <v>9.3132257461547852E-9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8"/>
      <c r="E72" s="88"/>
      <c r="F72" s="88"/>
      <c r="G72" s="37"/>
      <c r="H72" s="9"/>
      <c r="I72" s="84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8"/>
      <c r="E73" s="88"/>
      <c r="F73" s="88"/>
      <c r="G73" s="37"/>
      <c r="H73" s="9"/>
      <c r="I73" s="84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6.5" x14ac:dyDescent="0.2">
      <c r="D74" s="5"/>
      <c r="E74" s="83" t="s">
        <v>34</v>
      </c>
      <c r="F74" s="9"/>
      <c r="G74" s="84" t="s">
        <v>36</v>
      </c>
      <c r="H74" s="9"/>
      <c r="I74" s="83" t="s">
        <v>35</v>
      </c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6.5" x14ac:dyDescent="0.2">
      <c r="D75" s="5"/>
      <c r="E75" s="83" t="s">
        <v>31</v>
      </c>
      <c r="F75" s="9"/>
      <c r="G75" s="83" t="s">
        <v>70</v>
      </c>
      <c r="H75" s="200"/>
      <c r="I75" s="83" t="s">
        <v>53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6.5" x14ac:dyDescent="0.2">
      <c r="D76" s="5"/>
      <c r="E76" s="83" t="s">
        <v>32</v>
      </c>
      <c r="F76" s="9"/>
      <c r="G76" s="210" t="s">
        <v>71</v>
      </c>
      <c r="H76" s="200"/>
      <c r="I76" s="83" t="s">
        <v>39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8.75" customHeight="1" x14ac:dyDescent="0.2">
      <c r="D77" s="5"/>
      <c r="E77" s="83" t="s">
        <v>33</v>
      </c>
      <c r="F77" s="9"/>
      <c r="G77" s="83" t="s">
        <v>74</v>
      </c>
      <c r="H77" s="200"/>
      <c r="I77" s="211" t="s">
        <v>72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9"/>
      <c r="E78" s="9"/>
      <c r="F78" s="9"/>
      <c r="H78" s="9"/>
      <c r="I78" s="9"/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9"/>
      <c r="F79" s="9"/>
      <c r="G79" s="84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G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G81" s="1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G82" s="1"/>
      <c r="H82" s="1"/>
      <c r="I82" s="1"/>
      <c r="J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1"/>
      <c r="E83" s="1"/>
      <c r="F83" s="1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9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x14ac:dyDescent="0.2">
      <c r="H91" s="9"/>
      <c r="I91" s="9"/>
      <c r="J91" s="9"/>
    </row>
    <row r="92" spans="4:96" x14ac:dyDescent="0.2">
      <c r="D92" s="9"/>
      <c r="E92" s="9"/>
      <c r="F92" s="9"/>
    </row>
    <row r="112" spans="4:4" ht="15" x14ac:dyDescent="0.2">
      <c r="D112" s="86"/>
    </row>
  </sheetData>
  <mergeCells count="8">
    <mergeCell ref="D7:J7"/>
    <mergeCell ref="D8:J8"/>
    <mergeCell ref="D71:G71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opLeftCell="C10" zoomScale="85" zoomScaleNormal="85" zoomScaleSheetLayoutView="70" workbookViewId="0">
      <selection activeCell="E22" sqref="E22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18.28515625" style="1" customWidth="1"/>
    <col min="6" max="6" width="17.5703125" style="1" customWidth="1"/>
    <col min="7" max="7" width="39" style="1" customWidth="1"/>
    <col min="8" max="8" width="15.5703125" style="1" customWidth="1"/>
    <col min="9" max="9" width="3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8" t="s">
        <v>10</v>
      </c>
      <c r="E8" s="218"/>
      <c r="F8" s="218"/>
      <c r="G8" s="218"/>
      <c r="H8" s="218"/>
      <c r="I8" s="218"/>
      <c r="J8" s="218"/>
      <c r="K8" s="16"/>
      <c r="L8" s="16"/>
    </row>
    <row r="9" spans="1:14" s="14" customFormat="1" ht="18.75" x14ac:dyDescent="0.2">
      <c r="C9" s="18"/>
      <c r="D9" s="224" t="s">
        <v>25</v>
      </c>
      <c r="E9" s="224"/>
      <c r="F9" s="224"/>
      <c r="G9" s="224"/>
      <c r="H9" s="224"/>
      <c r="I9" s="224"/>
      <c r="J9" s="224"/>
    </row>
    <row r="10" spans="1:14" s="17" customFormat="1" ht="18" customHeight="1" x14ac:dyDescent="0.2">
      <c r="B10" s="18"/>
      <c r="C10" s="18"/>
      <c r="D10" s="224" t="s">
        <v>20</v>
      </c>
      <c r="E10" s="224"/>
      <c r="F10" s="224"/>
      <c r="G10" s="224"/>
      <c r="H10" s="224"/>
      <c r="I10" s="224"/>
      <c r="J10" s="224"/>
    </row>
    <row r="11" spans="1:14" s="14" customFormat="1" ht="18.75" customHeight="1" x14ac:dyDescent="0.2">
      <c r="D11" s="225" t="s">
        <v>75</v>
      </c>
      <c r="E11" s="225"/>
      <c r="F11" s="225"/>
      <c r="G11" s="225"/>
      <c r="H11" s="225"/>
      <c r="I11" s="225"/>
      <c r="J11" s="225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3"/>
      <c r="E14" s="220" t="s">
        <v>25</v>
      </c>
      <c r="F14" s="220"/>
      <c r="G14" s="220"/>
      <c r="H14" s="220"/>
      <c r="I14" s="220"/>
      <c r="J14" s="220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3"/>
      <c r="E15" s="219" t="s">
        <v>26</v>
      </c>
      <c r="F15" s="219"/>
      <c r="G15" s="219"/>
      <c r="H15" s="219"/>
      <c r="I15" s="219"/>
      <c r="J15" s="51">
        <f>+'[1]CTA. FONDOCYT 960'!$J$82</f>
        <v>1823060.3199999998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3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4"/>
      <c r="E17" s="115"/>
      <c r="F17" s="114"/>
      <c r="G17" s="115">
        <v>45473</v>
      </c>
      <c r="H17" s="116"/>
      <c r="I17" s="117">
        <v>0</v>
      </c>
      <c r="J17" s="116">
        <f>+J15</f>
        <v>1823060.3199999998</v>
      </c>
    </row>
    <row r="18" spans="4:96" s="10" customFormat="1" ht="30" hidden="1" customHeight="1" x14ac:dyDescent="0.2">
      <c r="D18" s="172"/>
      <c r="E18" s="173"/>
      <c r="F18" s="174"/>
      <c r="G18" s="206"/>
      <c r="H18" s="175"/>
      <c r="I18" s="176"/>
      <c r="J18" s="74"/>
    </row>
    <row r="19" spans="4:96" s="10" customFormat="1" ht="30" hidden="1" customHeight="1" x14ac:dyDescent="0.2">
      <c r="D19" s="172"/>
      <c r="E19" s="173"/>
      <c r="F19" s="174"/>
      <c r="G19" s="206"/>
      <c r="H19" s="175"/>
      <c r="I19" s="176"/>
      <c r="J19" s="74"/>
    </row>
    <row r="20" spans="4:96" s="10" customFormat="1" ht="30" hidden="1" customHeight="1" x14ac:dyDescent="0.2">
      <c r="D20" s="172"/>
      <c r="E20" s="173"/>
      <c r="F20" s="174"/>
      <c r="G20" s="206"/>
      <c r="H20" s="175"/>
      <c r="I20" s="176"/>
      <c r="J20" s="74"/>
    </row>
    <row r="21" spans="4:96" s="10" customFormat="1" ht="30" hidden="1" customHeight="1" x14ac:dyDescent="0.2">
      <c r="D21" s="172"/>
      <c r="E21" s="173"/>
      <c r="F21" s="174"/>
      <c r="G21" s="206"/>
      <c r="H21" s="175"/>
      <c r="I21" s="176"/>
      <c r="J21" s="74"/>
    </row>
    <row r="22" spans="4:96" s="10" customFormat="1" ht="39" customHeight="1" thickBot="1" x14ac:dyDescent="0.25">
      <c r="D22" s="172"/>
      <c r="E22" s="173">
        <v>45504</v>
      </c>
      <c r="F22" s="174"/>
      <c r="G22" s="206" t="s">
        <v>30</v>
      </c>
      <c r="H22" s="175"/>
      <c r="I22" s="176">
        <v>175</v>
      </c>
      <c r="J22" s="74">
        <f>J17+H22-I22</f>
        <v>1822885.3199999998</v>
      </c>
    </row>
    <row r="23" spans="4:96" s="10" customFormat="1" ht="30" hidden="1" customHeight="1" x14ac:dyDescent="0.2">
      <c r="D23" s="172"/>
      <c r="E23" s="173"/>
      <c r="F23" s="174"/>
      <c r="G23" s="206"/>
      <c r="H23" s="175"/>
      <c r="I23" s="176"/>
      <c r="J23" s="74">
        <f t="shared" ref="J23" si="0">J22+H23-I23</f>
        <v>1822885.3199999998</v>
      </c>
    </row>
    <row r="24" spans="4:96" s="10" customFormat="1" ht="30" hidden="1" customHeight="1" thickBot="1" x14ac:dyDescent="0.25">
      <c r="D24" s="172"/>
      <c r="E24" s="173"/>
      <c r="F24" s="174"/>
      <c r="G24" s="206"/>
      <c r="H24" s="175"/>
      <c r="I24" s="176"/>
      <c r="J24" s="74">
        <f>J23+H24-I24</f>
        <v>1822885.3199999998</v>
      </c>
    </row>
    <row r="25" spans="4:96" s="11" customFormat="1" ht="19.5" thickTop="1" thickBot="1" x14ac:dyDescent="0.25">
      <c r="D25" s="235" t="s">
        <v>8</v>
      </c>
      <c r="E25" s="235"/>
      <c r="F25" s="235"/>
      <c r="G25" s="235"/>
      <c r="H25" s="75">
        <f>SUM(H18:H24)</f>
        <v>0</v>
      </c>
      <c r="I25" s="75">
        <f>SUM(I18:I24)</f>
        <v>175</v>
      </c>
      <c r="J25" s="75">
        <f>+J15+H25-I25</f>
        <v>1822885.3199999998</v>
      </c>
      <c r="K25" s="29">
        <f>+J25-'[1]CTA. FONDOCYT 960'!$J$83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 t="s">
        <v>54</v>
      </c>
      <c r="E28" s="83" t="s">
        <v>34</v>
      </c>
      <c r="F28" s="9"/>
      <c r="G28" s="84" t="s">
        <v>36</v>
      </c>
      <c r="H28" s="9"/>
      <c r="I28" s="83" t="s">
        <v>35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31</v>
      </c>
      <c r="F29" s="9"/>
      <c r="G29" s="83" t="s">
        <v>70</v>
      </c>
      <c r="H29" s="200"/>
      <c r="I29" s="83" t="s">
        <v>53</v>
      </c>
      <c r="J29" s="9"/>
      <c r="K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83" t="s">
        <v>32</v>
      </c>
      <c r="F30" s="9"/>
      <c r="G30" s="210" t="s">
        <v>71</v>
      </c>
      <c r="H30" s="200"/>
      <c r="I30" s="83" t="s">
        <v>39</v>
      </c>
      <c r="J30" s="9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20.25" customHeight="1" x14ac:dyDescent="0.2">
      <c r="D31" s="5"/>
      <c r="E31" s="83" t="s">
        <v>33</v>
      </c>
      <c r="F31" s="9"/>
      <c r="G31" s="83" t="s">
        <v>74</v>
      </c>
      <c r="H31" s="200"/>
      <c r="I31" s="211" t="s">
        <v>72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 t="s">
        <v>61</v>
      </c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H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84"/>
      <c r="H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236"/>
      <c r="E40" s="236"/>
      <c r="F40" s="236"/>
      <c r="G40" s="236"/>
      <c r="H40" s="236"/>
      <c r="I40" s="236"/>
      <c r="J40" s="236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237"/>
      <c r="E41" s="237"/>
      <c r="F41" s="237"/>
      <c r="G41" s="237"/>
      <c r="H41" s="237"/>
      <c r="I41" s="237"/>
      <c r="J41" s="237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6"/>
      <c r="E42" s="226"/>
      <c r="F42" s="226"/>
      <c r="G42" s="226"/>
      <c r="H42" s="226"/>
      <c r="I42" s="226"/>
      <c r="J42" s="226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6"/>
      <c r="E43" s="226"/>
      <c r="F43" s="226"/>
      <c r="G43" s="226"/>
      <c r="H43" s="226"/>
      <c r="I43" s="226"/>
      <c r="J43" s="226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226"/>
      <c r="E44" s="226"/>
      <c r="F44" s="226"/>
      <c r="G44" s="226"/>
      <c r="H44" s="226"/>
      <c r="I44" s="226"/>
      <c r="J44" s="226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226"/>
      <c r="E45" s="226"/>
      <c r="F45" s="226"/>
      <c r="G45" s="226"/>
      <c r="H45" s="226"/>
      <c r="I45" s="226"/>
      <c r="J45" s="226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5:J45"/>
    <mergeCell ref="D25:G25"/>
    <mergeCell ref="D40:J40"/>
    <mergeCell ref="D41:J41"/>
    <mergeCell ref="D42:J42"/>
    <mergeCell ref="D43:J43"/>
    <mergeCell ref="D44:J44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Mileisy Yobelin Almanzar Pujols</cp:lastModifiedBy>
  <cp:lastPrinted>2024-08-08T19:48:43Z</cp:lastPrinted>
  <dcterms:created xsi:type="dcterms:W3CDTF">2006-07-11T17:39:34Z</dcterms:created>
  <dcterms:modified xsi:type="dcterms:W3CDTF">2024-08-09T12:35:03Z</dcterms:modified>
</cp:coreProperties>
</file>