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4\AGOSTO\"/>
    </mc:Choice>
  </mc:AlternateContent>
  <bookViews>
    <workbookView xWindow="0" yWindow="0" windowWidth="20490" windowHeight="7155" tabRatio="601" firstSheet="2" activeTab="4"/>
  </bookViews>
  <sheets>
    <sheet name="INGRESOS CUENTA COLECT" sheetId="1" r:id="rId1"/>
    <sheet name="EGRESOS CTA. AUXILIAR 3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</externalReferences>
  <definedNames>
    <definedName name="_xlnm._FilterDatabase" localSheetId="0" hidden="1">'INGRESOS CUENTA COLECT'!$B$1:$H$396</definedName>
    <definedName name="_xlnm.Print_Area" localSheetId="2">'EGRESOS CTA.  OPERT. 160'!$A$1:$I$72</definedName>
    <definedName name="_xlnm.Print_Area" localSheetId="1">'EGRESOS CTA. AUXILIAR 33001'!$B$1:$I$241</definedName>
    <definedName name="_xlnm.Print_Area" localSheetId="4">'EGRESOS CTA. FONDOCYT'!$A$1:$J$39</definedName>
    <definedName name="_xlnm.Print_Area" localSheetId="3">'EGRESOS CTA. NOMINA'!$A$1:$J$61</definedName>
    <definedName name="_xlnm.Print_Area" localSheetId="0">'INGRESOS CUENTA COLECT'!$A$1:$G$367</definedName>
    <definedName name="_xlnm.Print_Titles" localSheetId="2">'EGRESOS CTA.  OPERT. 160'!$1:$12</definedName>
    <definedName name="_xlnm.Print_Titles" localSheetId="1">'EGRESOS CTA. AUXILIAR 33001'!$1:$13</definedName>
    <definedName name="_xlnm.Print_Titles" localSheetId="4">'EGRESOS CTA. FONDOCYT'!$1:$12</definedName>
    <definedName name="_xlnm.Print_Titles" localSheetId="3">'EGRESOS CTA. NOMINA'!$1:$10</definedName>
    <definedName name="_xlnm.Print_Titles" localSheetId="0">'INGRESOS CUENTA COLECT'!$1:$11</definedName>
  </definedNames>
  <calcPr calcId="152511"/>
</workbook>
</file>

<file path=xl/calcChain.xml><?xml version="1.0" encoding="utf-8"?>
<calcChain xmlns="http://schemas.openxmlformats.org/spreadsheetml/2006/main">
  <c r="K23" i="7" l="1"/>
  <c r="J15" i="7"/>
  <c r="K55" i="6"/>
  <c r="J14" i="6"/>
  <c r="J12" i="6"/>
  <c r="J66" i="5"/>
  <c r="I11" i="5"/>
  <c r="I13" i="5" s="1"/>
  <c r="I14" i="4"/>
  <c r="I234" i="4" s="1"/>
  <c r="I15" i="4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I211" i="4" s="1"/>
  <c r="I212" i="4" s="1"/>
  <c r="I213" i="4" s="1"/>
  <c r="I214" i="4" s="1"/>
  <c r="I215" i="4" s="1"/>
  <c r="I216" i="4" s="1"/>
  <c r="I217" i="4" s="1"/>
  <c r="I218" i="4" s="1"/>
  <c r="I219" i="4" s="1"/>
  <c r="I220" i="4" s="1"/>
  <c r="I221" i="4" s="1"/>
  <c r="I222" i="4" s="1"/>
  <c r="I223" i="4" s="1"/>
  <c r="I224" i="4" s="1"/>
  <c r="I225" i="4" s="1"/>
  <c r="I226" i="4" s="1"/>
  <c r="I227" i="4" s="1"/>
  <c r="I228" i="4" s="1"/>
  <c r="I229" i="4" s="1"/>
  <c r="I230" i="4" s="1"/>
  <c r="I231" i="4" s="1"/>
  <c r="I12" i="4"/>
  <c r="J234" i="4" l="1"/>
  <c r="H357" i="1"/>
  <c r="G13" i="1" l="1"/>
  <c r="F357" i="1" l="1"/>
  <c r="I55" i="6" l="1"/>
  <c r="H55" i="6"/>
  <c r="H66" i="5"/>
  <c r="H234" i="4"/>
  <c r="E357" i="1" l="1"/>
  <c r="H23" i="7" l="1"/>
  <c r="I23" i="7"/>
  <c r="G66" i="5" l="1"/>
  <c r="I66" i="5" l="1"/>
  <c r="I14" i="5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  <c r="I62" i="5" s="1"/>
  <c r="I63" i="5" s="1"/>
  <c r="I64" i="5" s="1"/>
  <c r="I65" i="5" s="1"/>
  <c r="J23" i="7" l="1"/>
  <c r="G234" i="4"/>
  <c r="J17" i="7" l="1"/>
  <c r="J22" i="7" s="1"/>
  <c r="E16" i="1"/>
  <c r="J55" i="6" l="1"/>
  <c r="J15" i="6"/>
  <c r="J16" i="6" s="1"/>
  <c r="J17" i="6" s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I232" i="4" l="1"/>
  <c r="I233" i="4" s="1"/>
  <c r="G16" i="1"/>
  <c r="G357" i="1" s="1"/>
  <c r="G17" i="1" l="1"/>
  <c r="G18" i="1" s="1"/>
  <c r="G19" i="1" l="1"/>
  <c r="G20" i="1" l="1"/>
  <c r="G21" i="1" l="1"/>
  <c r="G22" i="1" l="1"/>
  <c r="G23" i="1" l="1"/>
  <c r="G24" i="1" l="1"/>
  <c r="G25" i="1" l="1"/>
  <c r="G26" i="1" l="1"/>
  <c r="G27" i="1" l="1"/>
  <c r="G28" i="1" l="1"/>
  <c r="G29" i="1" l="1"/>
  <c r="G30" i="1" l="1"/>
  <c r="G31" i="1" l="1"/>
  <c r="G32" i="1" l="1"/>
  <c r="G33" i="1" l="1"/>
  <c r="G34" i="1" l="1"/>
  <c r="G35" i="1" l="1"/>
  <c r="G36" i="1" l="1"/>
  <c r="G37" i="1" l="1"/>
  <c r="G38" i="1" l="1"/>
  <c r="G39" i="1" l="1"/>
  <c r="G40" i="1" l="1"/>
  <c r="G41" i="1" l="1"/>
  <c r="G42" i="1" l="1"/>
  <c r="G43" i="1" l="1"/>
  <c r="G44" i="1" l="1"/>
  <c r="G45" i="1" l="1"/>
  <c r="G46" i="1" l="1"/>
  <c r="G47" i="1" l="1"/>
  <c r="G48" i="1" l="1"/>
  <c r="G49" i="1" l="1"/>
  <c r="G50" i="1" l="1"/>
  <c r="G51" i="1" l="1"/>
  <c r="G52" i="1" l="1"/>
  <c r="G53" i="1" l="1"/>
  <c r="G54" i="1" l="1"/>
  <c r="G55" i="1" l="1"/>
  <c r="G56" i="1" l="1"/>
  <c r="G57" i="1" l="1"/>
  <c r="G58" i="1" l="1"/>
  <c r="G59" i="1" l="1"/>
  <c r="G60" i="1" l="1"/>
  <c r="G61" i="1" l="1"/>
  <c r="G62" i="1" l="1"/>
  <c r="G63" i="1" l="1"/>
  <c r="G64" i="1" l="1"/>
  <c r="G65" i="1" l="1"/>
  <c r="G66" i="1" l="1"/>
  <c r="G67" i="1" l="1"/>
  <c r="G68" i="1" l="1"/>
  <c r="G69" i="1" l="1"/>
  <c r="G70" i="1" l="1"/>
  <c r="G71" i="1" l="1"/>
  <c r="G72" i="1" l="1"/>
  <c r="G73" i="1" l="1"/>
  <c r="G74" i="1" l="1"/>
  <c r="G75" i="1" l="1"/>
  <c r="G76" i="1" l="1"/>
  <c r="G77" i="1" l="1"/>
  <c r="G78" i="1" l="1"/>
  <c r="G79" i="1" l="1"/>
  <c r="G80" i="1" l="1"/>
  <c r="G81" i="1" l="1"/>
  <c r="G82" i="1" l="1"/>
  <c r="G83" i="1" l="1"/>
  <c r="G84" i="1" l="1"/>
  <c r="G85" i="1" l="1"/>
  <c r="G86" i="1" l="1"/>
  <c r="G87" i="1" l="1"/>
  <c r="G88" i="1" l="1"/>
  <c r="G89" i="1" l="1"/>
  <c r="G90" i="1" l="1"/>
  <c r="G91" i="1" l="1"/>
  <c r="G92" i="1" l="1"/>
  <c r="G93" i="1" l="1"/>
  <c r="G94" i="1" l="1"/>
  <c r="G95" i="1" l="1"/>
  <c r="G96" i="1" l="1"/>
  <c r="G97" i="1" l="1"/>
  <c r="G98" i="1" l="1"/>
  <c r="G99" i="1" l="1"/>
  <c r="G100" i="1" l="1"/>
  <c r="G101" i="1" l="1"/>
  <c r="G102" i="1" l="1"/>
  <c r="G103" i="1" l="1"/>
  <c r="G104" i="1" l="1"/>
  <c r="G105" i="1" l="1"/>
  <c r="G106" i="1" l="1"/>
  <c r="G107" i="1" l="1"/>
  <c r="G108" i="1" l="1"/>
  <c r="G109" i="1" l="1"/>
  <c r="G110" i="1" l="1"/>
  <c r="G111" i="1" l="1"/>
  <c r="G112" i="1" l="1"/>
  <c r="G113" i="1" l="1"/>
  <c r="G114" i="1" l="1"/>
  <c r="G115" i="1" l="1"/>
  <c r="G116" i="1" l="1"/>
  <c r="G117" i="1" l="1"/>
  <c r="G118" i="1" l="1"/>
  <c r="G119" i="1" l="1"/>
  <c r="G120" i="1" l="1"/>
  <c r="G121" i="1" l="1"/>
  <c r="G122" i="1" l="1"/>
  <c r="G123" i="1" l="1"/>
  <c r="G124" i="1" l="1"/>
  <c r="G125" i="1" l="1"/>
  <c r="G126" i="1" l="1"/>
  <c r="G127" i="1" l="1"/>
  <c r="G128" i="1" l="1"/>
  <c r="G129" i="1" l="1"/>
  <c r="G130" i="1" l="1"/>
  <c r="G131" i="1" l="1"/>
  <c r="G132" i="1" l="1"/>
  <c r="G133" i="1" l="1"/>
  <c r="G134" i="1" l="1"/>
  <c r="G135" i="1" l="1"/>
  <c r="G136" i="1" l="1"/>
  <c r="G137" i="1" l="1"/>
  <c r="G138" i="1" l="1"/>
  <c r="G139" i="1" l="1"/>
  <c r="G140" i="1" l="1"/>
  <c r="G141" i="1" l="1"/>
  <c r="G142" i="1" l="1"/>
  <c r="G143" i="1" l="1"/>
  <c r="G144" i="1" l="1"/>
  <c r="G145" i="1" l="1"/>
  <c r="G146" i="1" l="1"/>
  <c r="G147" i="1" l="1"/>
  <c r="G148" i="1" l="1"/>
  <c r="G149" i="1" l="1"/>
  <c r="G150" i="1" l="1"/>
  <c r="G151" i="1" l="1"/>
  <c r="G152" i="1" l="1"/>
  <c r="G153" i="1" l="1"/>
  <c r="G154" i="1" l="1"/>
  <c r="G155" i="1" l="1"/>
  <c r="G156" i="1" l="1"/>
  <c r="G157" i="1" l="1"/>
  <c r="G158" i="1" l="1"/>
  <c r="G159" i="1" l="1"/>
  <c r="G160" i="1" l="1"/>
  <c r="G161" i="1" l="1"/>
  <c r="G162" i="1" l="1"/>
  <c r="G163" i="1" l="1"/>
  <c r="G164" i="1" l="1"/>
  <c r="G165" i="1" l="1"/>
  <c r="G166" i="1" l="1"/>
  <c r="G167" i="1" l="1"/>
  <c r="G168" i="1" l="1"/>
  <c r="G169" i="1" l="1"/>
  <c r="G170" i="1" l="1"/>
  <c r="G171" i="1" l="1"/>
  <c r="G172" i="1" l="1"/>
  <c r="G173" i="1" l="1"/>
  <c r="G174" i="1" l="1"/>
  <c r="G175" i="1" l="1"/>
  <c r="G176" i="1" l="1"/>
  <c r="G177" i="1" l="1"/>
  <c r="G178" i="1" l="1"/>
  <c r="G179" i="1" l="1"/>
  <c r="G180" i="1" l="1"/>
  <c r="G181" i="1" l="1"/>
  <c r="G182" i="1" l="1"/>
  <c r="G183" i="1" l="1"/>
  <c r="G184" i="1" l="1"/>
  <c r="G185" i="1" l="1"/>
  <c r="G186" i="1" l="1"/>
  <c r="G187" i="1" l="1"/>
  <c r="G188" i="1" l="1"/>
  <c r="G189" i="1" l="1"/>
  <c r="G190" i="1" l="1"/>
  <c r="G191" i="1" l="1"/>
  <c r="G192" i="1" l="1"/>
  <c r="G193" i="1" l="1"/>
  <c r="G194" i="1" l="1"/>
  <c r="G195" i="1" l="1"/>
  <c r="G196" i="1" l="1"/>
  <c r="G197" i="1" l="1"/>
  <c r="G198" i="1" l="1"/>
  <c r="G199" i="1" l="1"/>
  <c r="G200" i="1" l="1"/>
  <c r="G201" i="1" l="1"/>
  <c r="G202" i="1" l="1"/>
  <c r="G203" i="1" l="1"/>
  <c r="G204" i="1" l="1"/>
  <c r="G205" i="1" l="1"/>
  <c r="G206" i="1" l="1"/>
  <c r="G207" i="1" l="1"/>
  <c r="G208" i="1" l="1"/>
  <c r="G209" i="1" l="1"/>
  <c r="G210" i="1" l="1"/>
  <c r="G211" i="1" l="1"/>
  <c r="G212" i="1" l="1"/>
  <c r="G213" i="1" l="1"/>
  <c r="G214" i="1" l="1"/>
  <c r="G215" i="1" l="1"/>
  <c r="G216" i="1" l="1"/>
  <c r="G217" i="1" l="1"/>
  <c r="G218" i="1" l="1"/>
  <c r="G219" i="1" l="1"/>
  <c r="G220" i="1" l="1"/>
  <c r="G221" i="1" l="1"/>
  <c r="G222" i="1" l="1"/>
  <c r="G223" i="1" l="1"/>
  <c r="G224" i="1" l="1"/>
  <c r="G225" i="1" l="1"/>
  <c r="G226" i="1" l="1"/>
  <c r="G227" i="1" l="1"/>
  <c r="G228" i="1" l="1"/>
  <c r="G229" i="1" l="1"/>
  <c r="G230" i="1" l="1"/>
  <c r="G231" i="1" l="1"/>
  <c r="G232" i="1" l="1"/>
  <c r="G233" i="1" l="1"/>
  <c r="G234" i="1" l="1"/>
  <c r="G235" i="1" l="1"/>
  <c r="G236" i="1" l="1"/>
  <c r="G237" i="1" l="1"/>
  <c r="G238" i="1" l="1"/>
  <c r="G239" i="1" l="1"/>
  <c r="G240" i="1" l="1"/>
  <c r="G241" i="1" l="1"/>
  <c r="G242" i="1" l="1"/>
  <c r="G243" i="1" l="1"/>
  <c r="G244" i="1" l="1"/>
  <c r="G245" i="1" l="1"/>
  <c r="G246" i="1" l="1"/>
  <c r="G247" i="1" l="1"/>
  <c r="G248" i="1" l="1"/>
  <c r="G249" i="1" l="1"/>
  <c r="G250" i="1" l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G350" i="1" s="1"/>
  <c r="G351" i="1" s="1"/>
  <c r="G352" i="1" s="1"/>
  <c r="G353" i="1" s="1"/>
  <c r="G354" i="1" s="1"/>
  <c r="G355" i="1" s="1"/>
  <c r="G356" i="1" s="1"/>
</calcChain>
</file>

<file path=xl/sharedStrings.xml><?xml version="1.0" encoding="utf-8"?>
<sst xmlns="http://schemas.openxmlformats.org/spreadsheetml/2006/main" count="1015" uniqueCount="363">
  <si>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</si>
  <si>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</si>
  <si>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</si>
  <si>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</si>
  <si>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</si>
  <si>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</si>
  <si>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</si>
  <si>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</si>
  <si>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</si>
  <si>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</si>
  <si>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</si>
  <si>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</si>
  <si>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</si>
  <si>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</si>
  <si>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</si>
  <si>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</si>
  <si>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</si>
  <si>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</si>
  <si>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</si>
  <si>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</si>
  <si>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</si>
  <si>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</si>
  <si>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</si>
  <si>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</si>
  <si>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</si>
  <si>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</si>
  <si>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</si>
  <si>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</si>
  <si>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</si>
  <si>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</si>
  <si>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</si>
  <si>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</si>
  <si>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</si>
  <si>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</si>
  <si>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</si>
  <si>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____________________</t>
  </si>
  <si>
    <t>_________________________</t>
  </si>
  <si>
    <t xml:space="preserve">      ______________________________</t>
  </si>
  <si>
    <t>DEPOSITO</t>
  </si>
  <si>
    <t xml:space="preserve">Lcda. Sandra Ciprian </t>
  </si>
  <si>
    <t>RETENCION ISR SALARIAL POR TRASF. VIA LIBRAMIENTOS NOMINA</t>
  </si>
  <si>
    <t>NULO</t>
  </si>
  <si>
    <t xml:space="preserve"> ______________________</t>
  </si>
  <si>
    <t>ALTICE DOMINICANA, S.A.</t>
  </si>
  <si>
    <t>DEPOSITO VIA TRANSF., RED ONCOLOGICA DOMINICANA INTEGRAL ,(RODI) CICLOTRÓN  (TIERGAU)</t>
  </si>
  <si>
    <t>NOTA DEBITO POR COBRO TARJETA CREDITO AMERICAN EXPRESS</t>
  </si>
  <si>
    <t>HUMANO SEGUROS, S.A.</t>
  </si>
  <si>
    <t>MAPFRE SALUD ARS, S.A.</t>
  </si>
  <si>
    <t>SEGURO NACIONAL DE SALUD (SENASA)</t>
  </si>
  <si>
    <t>SEGUROS SURA, S.A.</t>
  </si>
  <si>
    <t>SUPLIDORES MEDICOS COMERCIALES, SRL (SUMEDCOR)</t>
  </si>
  <si>
    <t xml:space="preserve">    Aprobabdo Por:</t>
  </si>
  <si>
    <t xml:space="preserve">      </t>
  </si>
  <si>
    <t>RADIONCOL SERVICIOS MEDICOS, S. R. L.</t>
  </si>
  <si>
    <t>CENTRO DE MEDICINA PALIATIVA DRA. GLORIA CASTILLO, E.I.R.L</t>
  </si>
  <si>
    <t>COMPAÑÍA DOMINICANA DE TELEFONOS</t>
  </si>
  <si>
    <t>MEGA LABS, S.R.L. (ROEMMERS)</t>
  </si>
  <si>
    <t>AMIPHARMA DOMINICANA, S. R. L.</t>
  </si>
  <si>
    <t xml:space="preserve">                                                                     </t>
  </si>
  <si>
    <t>DEPOSITO VIA CHEQUE ARS ASEMAP</t>
  </si>
  <si>
    <t>DEPOSITO VIA TRANSF. ARS SENASA ODONTOLOGIA</t>
  </si>
  <si>
    <t>AGRO-GLOBAL EXPORT E IMPORT SRL</t>
  </si>
  <si>
    <t>INVERSIONES ND &amp; ASOCIADOS, S.R.L.</t>
  </si>
  <si>
    <t>MAIKOL JOSE DE LA ROSA RAMIREZ</t>
  </si>
  <si>
    <t>DOCTORES MALLEN GUERRA, S. A.</t>
  </si>
  <si>
    <t>OSCAR A. RENTA NEGRON, S. A.</t>
  </si>
  <si>
    <t>SUED &amp; FARGESA,  S. R. L.</t>
  </si>
  <si>
    <t>MILDRED VIRGINIA CASTILLO RIERA</t>
  </si>
  <si>
    <t>UVRO SOLUCIONES EMPRESARIALES</t>
  </si>
  <si>
    <t>Del 01 Al 31 De Agosto 2024</t>
  </si>
  <si>
    <t>NOTA DEBITO POR COBRO TARJETA CREDITO JUNIO 2024</t>
  </si>
  <si>
    <t>Dp via transferencia  paciente  EMILISE PERRIOT,   para proceso medico    por el monto RD$8,000.00</t>
  </si>
  <si>
    <t>Dp via transferencia  paciente  SHERY ELIANA,  para Saldo factura #00071390-24 procesos medicos  por el monto RD$8,000.00</t>
  </si>
  <si>
    <t>Deposito Cheque  #xxxxx  Asoc. Mujeres Solidarias (AMSI) Donacion a la Sra. Wanda Isabel Perez,  para proceso medico por el monto de RD$ 19,352.50</t>
  </si>
  <si>
    <t>Dp via transferencia  paciente  PAOLA BERROA MACAYE,  para  procesos procedimientos no cubiertos por su seguro subsidiado  por el monto RD$23,000.00</t>
  </si>
  <si>
    <t>Dp via transferencia  paciente   Willy Metayer  record # 2024/5552  Abono a Radioterapias (40 sesiones) presupuesto por RD$800,000.00. A la fecha emitida una sola factura por 5 sesiones #69756-24 por RD$100,000.00, Restan RD$80,000.00 a favor como abono al finalizar el monto que les corresponde pagarRD$150,000.00 
pago realizado por  RD$60,000.00</t>
  </si>
  <si>
    <t>DEPOSITO VIA CHEQUE ARS MONUMENTAL</t>
  </si>
  <si>
    <t>DEPOSITO VIA TRANSF. ARS SEMMA</t>
  </si>
  <si>
    <t>Deposito Cheque  #002408  Asoc. Mujeres Solidarias (AMSI) Donacion a la Sra. Emelinda Vidal,  para proceso medico por el monto de RD$ 3,500.00</t>
  </si>
  <si>
    <t xml:space="preserve">DEPOSITO VIA CHEQUE ARS PRIMERA DE HUMANO </t>
  </si>
  <si>
    <t>DEPOSITO VIA CHEQUE ARS HUMANO SEGUROS</t>
  </si>
  <si>
    <t>Dp via transferencia  paciente  CATALINA ALEXANDRA DE JESUS LAURENT ,  para  procesos medico  por el monto RD$20,362.50</t>
  </si>
  <si>
    <t>Dp via transferencia  paciente   Willy Metayer  record # 2024/5552  Abono a Radioterapias (40 sesiones) presupuesto por RD$800,000.00. A la fecha emitida una sola factura por 5 sesiones #69756-24 por RD$140,000.00</t>
  </si>
  <si>
    <t>DEPOSITO VIA TRANSF. ARS MAPFRE SALUD</t>
  </si>
  <si>
    <t>DEPOSITO VIA TRANSF. ARS RENACER</t>
  </si>
  <si>
    <t>DEPOSITO VIA TRANSF. ARS UNIVERSAL</t>
  </si>
  <si>
    <t>Dp via transferencia  paciente Pauliina Valentin ,  para  compra de medicamentos  por el monto RD$3,560.00</t>
  </si>
  <si>
    <t>DP VIA TRNAS PENDIENTE POR IDENTIFICAR</t>
  </si>
  <si>
    <t>DEPOSITO VIA TRANSF. PENDIENTE POR IDENTIFICAR</t>
  </si>
  <si>
    <t>DEPOSITO VIA TRANSF. ARS META SALUD</t>
  </si>
  <si>
    <t>Dp via transferencia Centro de Imágenes Medicas Especializadas Nuclear (CIMEN) por el monto de RD$541,377.51</t>
  </si>
  <si>
    <t>Dp via transferencia  paciente Alicia Ortega Moya ,  pago de factura 263412-24 para   compra de medicamentos  por el monto RD$1,352.00</t>
  </si>
  <si>
    <t xml:space="preserve">DEPOSITO VIA TRANSF. DE CUENTA 2000 A 3000, TRANSLADO DE FONDOS PARA PAGOS </t>
  </si>
  <si>
    <t>DEPOSITO VIA TRANSF. ARS UASD</t>
  </si>
  <si>
    <t>Dp via transferencia  paciente  Ramona Altagracia Sánchez Rosario Record #2024/2503  ,  Abono a salida de hospitalización (pendiente factura)  por el monto RD$30,000.00</t>
  </si>
  <si>
    <t>DEPOSITO CK.  SOLEO FOOD SERVICES SRL PAGO  RENTA CAFETERIA CORRESPONDIENTE AL MES DE   MAYO 2024</t>
  </si>
  <si>
    <t>DEPOSITO VIA CHEQUE ARS GMA</t>
  </si>
  <si>
    <t>DEPOSITO VIA CHEQUE ARS SIMAG</t>
  </si>
  <si>
    <t xml:space="preserve">Dp via transferencia  paciente   José Luis Ventura Bonilla   Récord #: 2022/8992 ,Abono a Salida Hospitalaria, procedimiento no cubierto (Omentectomía + Kit de Admisión). Nota de interés por RD$10,523.00, pendiente de factura. El 14/08/2024 pagaron RD$5,000.00. Resta RD$523.00. El 14/08/2024 Resta RD$523.00 </t>
  </si>
  <si>
    <t>DEPOSITO VIA CHEQUE ARS YUNEN</t>
  </si>
  <si>
    <t>DEPOSITO VIA CHEQUE ARS CMD</t>
  </si>
  <si>
    <t>DEPOSITO VIA CHEQUE ARS SEMMA</t>
  </si>
  <si>
    <t>DEPOSITO VIA CHEQUE ARS FUTURO</t>
  </si>
  <si>
    <t xml:space="preserve">Lic. Jose Ml. Lopez Padilla </t>
  </si>
  <si>
    <t>Encargado Dpto.Contabilidad</t>
  </si>
  <si>
    <t>Encargada Dpto. Finanzas</t>
  </si>
  <si>
    <t>3262-1</t>
  </si>
  <si>
    <t>3265-1</t>
  </si>
  <si>
    <t>3331-1</t>
  </si>
  <si>
    <t>3359-1</t>
  </si>
  <si>
    <t>3357-1</t>
  </si>
  <si>
    <t>3361-1</t>
  </si>
  <si>
    <t>3363-1</t>
  </si>
  <si>
    <t>3365-1</t>
  </si>
  <si>
    <t>3371-1</t>
  </si>
  <si>
    <t>3378-1</t>
  </si>
  <si>
    <t>3380-1</t>
  </si>
  <si>
    <t>3373-1</t>
  </si>
  <si>
    <t>3376-1</t>
  </si>
  <si>
    <t>3392-1</t>
  </si>
  <si>
    <t>3394-1</t>
  </si>
  <si>
    <t>3384-1</t>
  </si>
  <si>
    <t>3388-1</t>
  </si>
  <si>
    <t>3396-1</t>
  </si>
  <si>
    <t>3402-1</t>
  </si>
  <si>
    <t>3432-1</t>
  </si>
  <si>
    <t>3450-1</t>
  </si>
  <si>
    <t>3445-1</t>
  </si>
  <si>
    <t>3459-1</t>
  </si>
  <si>
    <t>3441-1</t>
  </si>
  <si>
    <t>3423-1</t>
  </si>
  <si>
    <t>3464-1</t>
  </si>
  <si>
    <t>3466-1</t>
  </si>
  <si>
    <t>3468-1</t>
  </si>
  <si>
    <t>3500-1</t>
  </si>
  <si>
    <t>3495-1</t>
  </si>
  <si>
    <t>3477-1</t>
  </si>
  <si>
    <t>3473-1</t>
  </si>
  <si>
    <t>3486-1</t>
  </si>
  <si>
    <t>3498-1</t>
  </si>
  <si>
    <t>3502-1</t>
  </si>
  <si>
    <t>3514-1</t>
  </si>
  <si>
    <t>3480-1</t>
  </si>
  <si>
    <t>3519-1</t>
  </si>
  <si>
    <t>3521-1</t>
  </si>
  <si>
    <t>3523-1</t>
  </si>
  <si>
    <t>3527-1</t>
  </si>
  <si>
    <t>3534-1</t>
  </si>
  <si>
    <t>3536-1</t>
  </si>
  <si>
    <t>3539-1</t>
  </si>
  <si>
    <t>3541-1</t>
  </si>
  <si>
    <t>3543-1</t>
  </si>
  <si>
    <t>3545-1</t>
  </si>
  <si>
    <t>3559-1</t>
  </si>
  <si>
    <t>3554-1</t>
  </si>
  <si>
    <t>3550-1</t>
  </si>
  <si>
    <t>3556-1</t>
  </si>
  <si>
    <t>3588-1</t>
  </si>
  <si>
    <t>3578-1</t>
  </si>
  <si>
    <t>3581-1</t>
  </si>
  <si>
    <t>3586-1</t>
  </si>
  <si>
    <t>3592-1</t>
  </si>
  <si>
    <t>3631-1</t>
  </si>
  <si>
    <t>3610-1</t>
  </si>
  <si>
    <t>3613-1</t>
  </si>
  <si>
    <t>3606-1</t>
  </si>
  <si>
    <t>3626-1</t>
  </si>
  <si>
    <t>3628-1</t>
  </si>
  <si>
    <t>3647-1</t>
  </si>
  <si>
    <t>3659-1</t>
  </si>
  <si>
    <t>3665-1</t>
  </si>
  <si>
    <t>3662-1</t>
  </si>
  <si>
    <t>3653-1</t>
  </si>
  <si>
    <t>3672-1</t>
  </si>
  <si>
    <t>3674-1</t>
  </si>
  <si>
    <t>3676-1</t>
  </si>
  <si>
    <t>3680-1</t>
  </si>
  <si>
    <t>3682-1</t>
  </si>
  <si>
    <t>3684-1</t>
  </si>
  <si>
    <t>3689-1</t>
  </si>
  <si>
    <t>3691-1</t>
  </si>
  <si>
    <t>3704-1</t>
  </si>
  <si>
    <t>3731-1</t>
  </si>
  <si>
    <t>3735-1</t>
  </si>
  <si>
    <t>3737-1</t>
  </si>
  <si>
    <t>3740-1</t>
  </si>
  <si>
    <t>3742-1</t>
  </si>
  <si>
    <t>3744-1</t>
  </si>
  <si>
    <t>3753-1</t>
  </si>
  <si>
    <t>3755-1</t>
  </si>
  <si>
    <t>3867-1</t>
  </si>
  <si>
    <t>3759-1</t>
  </si>
  <si>
    <t>3780-1</t>
  </si>
  <si>
    <t>3776-1</t>
  </si>
  <si>
    <t>3778-1</t>
  </si>
  <si>
    <t>3794-1</t>
  </si>
  <si>
    <t>3796-1</t>
  </si>
  <si>
    <t>3798-1</t>
  </si>
  <si>
    <t>3905-1</t>
  </si>
  <si>
    <t>3820-1</t>
  </si>
  <si>
    <t>3822-1</t>
  </si>
  <si>
    <t>3894-1</t>
  </si>
  <si>
    <t>3837-1</t>
  </si>
  <si>
    <t>3839-1</t>
  </si>
  <si>
    <t>3842-1</t>
  </si>
  <si>
    <t>3847-1</t>
  </si>
  <si>
    <t>3876-1</t>
  </si>
  <si>
    <t>3889-1</t>
  </si>
  <si>
    <t>3880-1</t>
  </si>
  <si>
    <t>3882-1</t>
  </si>
  <si>
    <t>MACROTECH FARMACEUTICA, S. R. L.</t>
  </si>
  <si>
    <t>CG BIOMEDICAL, S.R.L.</t>
  </si>
  <si>
    <t>RETENCION 0.30% POR TRASF. VIA LIBRAMIENTOS A PROVEERDORES</t>
  </si>
  <si>
    <t>SERVICIOS ELECTROMEDICOS E INST.,  S. A. (SEMINSA)</t>
  </si>
  <si>
    <t>PRODUCTOS MEDICOS Y QUIRURGICOS, S.A. (PROMEDICA)</t>
  </si>
  <si>
    <t>CAJUFA, S.R.L.</t>
  </si>
  <si>
    <t>UNIQUE REPRESENTACIONES, S.R.L.</t>
  </si>
  <si>
    <t>MUEBLES OMAR, S.A.</t>
  </si>
  <si>
    <t>CUANTICA, S.R.L.</t>
  </si>
  <si>
    <t>QUIROFANOS L.Q, S.R.L.</t>
  </si>
  <si>
    <t>HIDROMED, S.R..L</t>
  </si>
  <si>
    <t>RADIO &amp; TECNICA, S.R.L.</t>
  </si>
  <si>
    <t>ROMACA INDUSTRIAL, S.A.</t>
  </si>
  <si>
    <t>MUÑOZ CONCEPTO MOBILIARIO, S.R.L.</t>
  </si>
  <si>
    <t>VERAS AGRAMONTE INVESTMENTS, S.R.L.</t>
  </si>
  <si>
    <t>RESIDUOS CLASIFICADOS DIVERSOS RESICLA, S.R.L.</t>
  </si>
  <si>
    <t>SUNALU, SRL</t>
  </si>
  <si>
    <t>ROSANNA FARMACEUTICA, S.R.L.</t>
  </si>
  <si>
    <t>HUMAN PCG, S.R.L.</t>
  </si>
  <si>
    <t>SUIPHAR DOMINICANA,  S. R. L.</t>
  </si>
  <si>
    <t>J GASSO GASSO, S.A.S.</t>
  </si>
  <si>
    <t>RQD HIGIENICOS, S.R.L.</t>
  </si>
  <si>
    <t>PROFARES, S.R.L.</t>
  </si>
  <si>
    <t>ECO DOMINICANA ROGER, S.R.L.</t>
  </si>
  <si>
    <t>CROS PUBLICIDAD, SRL</t>
  </si>
  <si>
    <t>REFERENCIA LABORATORIO CLINICO</t>
  </si>
  <si>
    <t>DHL DOMINICANA, S.A.</t>
  </si>
  <si>
    <t>PHARMACEUTICAL TECHNOLOGY, S. A.</t>
  </si>
  <si>
    <t>LINAMED, SRL</t>
  </si>
  <si>
    <t xml:space="preserve">LAMBDA DIAGNOSTICOS </t>
  </si>
  <si>
    <t>JM DISTRIBUCION, SRL</t>
  </si>
  <si>
    <t>VENTAS DIVERSAS FARMACEUTICAS. S.R.L. (VENDIFAR)</t>
  </si>
  <si>
    <t>AYUNTAMIENTO DISTRITO NACIONAL (ADN)</t>
  </si>
  <si>
    <t>DISS DOMINICANA, S.R.L.</t>
  </si>
  <si>
    <t>KYODOM DOCUMENT SOLUTIONS</t>
  </si>
  <si>
    <t>RETENCION 0.10% POR TRASF. VIA LIBRAMIENTOS A PROVEERDORES</t>
  </si>
  <si>
    <t>RETENCION 0.100% POR TRASF. VIA LIBRAMIENTOS A PROVEERDORES</t>
  </si>
  <si>
    <t>DRA. LUISA MARILYN RAMIREZ</t>
  </si>
  <si>
    <t>LUFISA COMERCIAL, S.R.L.</t>
  </si>
  <si>
    <t>ALMACENES OCEAN MEAT, S.R.L.</t>
  </si>
  <si>
    <t>AGRO DE MI TIERRA ISIDRO QUEZADA, SRL</t>
  </si>
  <si>
    <t>PROVEDEX DR, S.R.L.</t>
  </si>
  <si>
    <t>CECOMSA, S.R.L.</t>
  </si>
  <si>
    <t>IMPORTADORA COAV, S.R.L.</t>
  </si>
  <si>
    <t>SOLVALMEN, S.R.L.</t>
  </si>
  <si>
    <t>YASIS COMERCIAL, S.R.L.</t>
  </si>
  <si>
    <t>CALMAQUIP DOMINICANA, S.A.</t>
  </si>
  <si>
    <t>DISTRIBUIDORES INTERNACIONALES DE PETROLEO, S.A.</t>
  </si>
  <si>
    <t>BURDIEZ Y COMPAÑÍA, S.R.L.</t>
  </si>
  <si>
    <t>COPEM HOSPICLINIC, SRL</t>
  </si>
  <si>
    <t>Del 01 Al 31 De  Agosto 2024</t>
  </si>
  <si>
    <t>30/0/82024</t>
  </si>
  <si>
    <t>REINTEGRO CK. 2303,  BENEFICIARIO GRUPO CAROL, S.A.S POR DEVOLUCION DEL BANCO, ENDORSO IRREGULAR</t>
  </si>
  <si>
    <t>2341</t>
  </si>
  <si>
    <t>GRUPO CAROL, S.A.S</t>
  </si>
  <si>
    <t>2342</t>
  </si>
  <si>
    <t>IHARA CRISTI LOW FERNANDEZ BAUTISTA</t>
  </si>
  <si>
    <t>2343</t>
  </si>
  <si>
    <t>MARIA ELISA DE LA CRUZ DE LEON</t>
  </si>
  <si>
    <t>2344</t>
  </si>
  <si>
    <t xml:space="preserve">ESTAURIS MARIA MEJIA  DURAN </t>
  </si>
  <si>
    <t>2345</t>
  </si>
  <si>
    <t>GEORGINA SEVERINO MILIANO DE CABRAL</t>
  </si>
  <si>
    <t>2346</t>
  </si>
  <si>
    <t>JULIA MARLENI JAVIER NUÑEZ</t>
  </si>
  <si>
    <t>2347</t>
  </si>
  <si>
    <t xml:space="preserve">EUSEBIA DE LA CRUZ </t>
  </si>
  <si>
    <t>2348</t>
  </si>
  <si>
    <t>CARMEN MIRNA LOY CASTILLO DE RODRIGUEZ</t>
  </si>
  <si>
    <t>2349</t>
  </si>
  <si>
    <t>KORANGEL SULEY ARIAS PANIAGUA</t>
  </si>
  <si>
    <t>2350</t>
  </si>
  <si>
    <t>MANUEL DE JESUS GOMEZ NUÑEZ</t>
  </si>
  <si>
    <t>2351</t>
  </si>
  <si>
    <t>KATERIN ABREU</t>
  </si>
  <si>
    <t>2352</t>
  </si>
  <si>
    <t xml:space="preserve">MERCEDES ELIZABETHA MENDEZ DE RUBIO </t>
  </si>
  <si>
    <t>2353</t>
  </si>
  <si>
    <t>MARTIN ARACENA</t>
  </si>
  <si>
    <t>2354</t>
  </si>
  <si>
    <t>JOCELYN LOPEZ DE ULLOA</t>
  </si>
  <si>
    <t>2355</t>
  </si>
  <si>
    <t xml:space="preserve">ERNESTA RODRIGUEZ </t>
  </si>
  <si>
    <t>2356</t>
  </si>
  <si>
    <t>2357</t>
  </si>
  <si>
    <t>AGUSTIN DEL ROSARIO DE LOS SANTOS</t>
  </si>
  <si>
    <t>2358</t>
  </si>
  <si>
    <t>ESTHER CAROLINA PAREDES MONTAS</t>
  </si>
  <si>
    <t>2359</t>
  </si>
  <si>
    <t>2360</t>
  </si>
  <si>
    <t>MARISOL VIDAL RUIZ DE GONZALEZ</t>
  </si>
  <si>
    <t>2361</t>
  </si>
  <si>
    <t>NILSINEX MARIA SANTANA GERONIMO</t>
  </si>
  <si>
    <t>2362</t>
  </si>
  <si>
    <t>CELESTE GALVEZ</t>
  </si>
  <si>
    <t>2363</t>
  </si>
  <si>
    <t>2364</t>
  </si>
  <si>
    <t>MARILIN REYES MUÑOZ</t>
  </si>
  <si>
    <t>2365</t>
  </si>
  <si>
    <t>2366</t>
  </si>
  <si>
    <t>2367</t>
  </si>
  <si>
    <t>YOEL JOSE SANTANA PAREDES</t>
  </si>
  <si>
    <t>2368</t>
  </si>
  <si>
    <t>2369</t>
  </si>
  <si>
    <t>ELSA FERNANDEZ BAUTISTA</t>
  </si>
  <si>
    <t>2370</t>
  </si>
  <si>
    <t xml:space="preserve">CONFESORA RODRIGUEZ RODRIGUEZ </t>
  </si>
  <si>
    <t>2371</t>
  </si>
  <si>
    <t>FRENNI CAROLINA JAQUEZ SOLANO</t>
  </si>
  <si>
    <t>2372</t>
  </si>
  <si>
    <t>RAMON ANTONIO PEREZ</t>
  </si>
  <si>
    <t>2373</t>
  </si>
  <si>
    <t>JOSEFINA LILIANA GONZALEZ PEREZ</t>
  </si>
  <si>
    <t>2374</t>
  </si>
  <si>
    <t>CARLITA ANTONIA DESCHAMPS</t>
  </si>
  <si>
    <t>2375</t>
  </si>
  <si>
    <t>2376</t>
  </si>
  <si>
    <t>RAFAEL ANTONIO RAMIREZ CHALAS</t>
  </si>
  <si>
    <t>2377</t>
  </si>
  <si>
    <t>KATERIN OZORIA DE LOPEZ</t>
  </si>
  <si>
    <t>2378</t>
  </si>
  <si>
    <t>ADYS JOSEFINA ARAUJO DELGADO</t>
  </si>
  <si>
    <t>2379</t>
  </si>
  <si>
    <t>MARIA MIREYA DILONE MARTINEZ</t>
  </si>
  <si>
    <t>Del 01 Al 30 De Agosto 2024</t>
  </si>
  <si>
    <t>3309-1</t>
  </si>
  <si>
    <t>PRO PHARMACEUTICAK PEÑA, S.R.L.</t>
  </si>
  <si>
    <t>3329-1</t>
  </si>
  <si>
    <t>3339-1</t>
  </si>
  <si>
    <t>PROMESE CAL</t>
  </si>
  <si>
    <t>DEVOLUCION FONDOS POR SUBSIDIOS DE MATERNIDAD CORRESPONDIENTE AL MES DE MAYO  2024</t>
  </si>
  <si>
    <t>Tranferencia recibida RD$31,630.20,  por el Programa supérate, por concepto de Pago Fact. A la señora Madelin Dilayla Espinal Delgado Ced.047-0173363-8.</t>
  </si>
  <si>
    <t>DEVOLUCION FONDOS POR SUBSIDIOS DE ENFERMEDAD COMUN CORRESPONDIENTE AL MES DE JULIO 2024</t>
  </si>
  <si>
    <t>ASIGNACION PRESUPUESTARIA PARA PAGO MEDICAMENTOS</t>
  </si>
  <si>
    <t>DEVOLUCION FONDOS POR SUBSIDIOS DE MATERNIDAD CORRESPONDIENTE AL MES DE JULIO  2024</t>
  </si>
  <si>
    <t>3706-1</t>
  </si>
  <si>
    <t>NOMINA COMPENSACION MIILITAR AGOSTO  2024, FONDO GENERAL</t>
  </si>
  <si>
    <t>3708-1</t>
  </si>
  <si>
    <t>NOMINA COMPENSACION ESPECIAL AGOSTO  2024 FONDO GENERAL</t>
  </si>
  <si>
    <t>3710-1</t>
  </si>
  <si>
    <t>NOMINA  PERSONAL CARÁCTER TEMPORAL (CICLOTRON)  AGOSTO  2024 FONDO GENERAL</t>
  </si>
  <si>
    <t>3712-1</t>
  </si>
  <si>
    <t>NOMINA  PERSONAL CARÁCTER FIJO   AGOSTO   2024 FONDO GENERAL</t>
  </si>
  <si>
    <t>3715-1</t>
  </si>
  <si>
    <t>NOMINA PERSONAL CARÁCTER EVENTUAL  EXTRANJEROS AGOSTO  2024 FG</t>
  </si>
  <si>
    <t>3717-1</t>
  </si>
  <si>
    <t>NOMINA PERSONAL CARÁCTER EVENTUAL   AGOSTO  2024 FG</t>
  </si>
  <si>
    <t>3722-1</t>
  </si>
  <si>
    <t>NOMINA PERSONAL CARÁCTER SUPLENCIA  AGOSTO 2024 FG</t>
  </si>
  <si>
    <t>3726-1</t>
  </si>
  <si>
    <t>NOMINA   PERSONAL CARÁCTER TEMPORAL  AGOSTO  2024 FG</t>
  </si>
  <si>
    <t>3728-1</t>
  </si>
  <si>
    <t>NOMINA  PERSONAL CARÁCTER TEMPORAL AGOSTO  2024 FONDO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</si>
</sst>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3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1"/>
      <name val="Verdana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61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Fill="1" applyBorder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165" fontId="15" fillId="0" borderId="7" xfId="0" applyNumberFormat="1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0" fontId="22" fillId="0" borderId="4" xfId="0" applyFont="1" applyFill="1" applyBorder="1" applyAlignment="1">
      <alignment vertical="center" wrapText="1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vertical="center"/>
    </xf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4" xfId="0" applyFont="1" applyFill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Fill="1" applyBorder="1" applyAlignment="1">
      <alignment horizontal="left" vertical="center" wrapText="1"/>
    </xf>
    <xf numFmtId="0" fontId="23" fillId="0" borderId="15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Fill="1" applyBorder="1" applyAlignment="1">
      <alignment horizontal="left" vertical="center" wrapText="1"/>
    </xf>
    <xf numFmtId="0" fontId="23" fillId="0" borderId="16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/>
    </xf>
    <xf numFmtId="165" fontId="23" fillId="0" borderId="11" xfId="0" applyNumberFormat="1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0" fontId="7" fillId="0" borderId="0" xfId="0" applyFont="1" applyAlignment="1">
      <alignment vertic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3" fillId="0" borderId="2" xfId="0" applyFont="1" applyFill="1" applyBorder="1" applyAlignment="1">
      <alignment horizontal="left" vertical="center" wrapText="1"/>
    </xf>
    <xf numFmtId="14" fontId="12" fillId="0" borderId="4" xfId="0" applyNumberFormat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165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5" fontId="13" fillId="0" borderId="6" xfId="0" applyNumberFormat="1" applyFont="1" applyFill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65" fontId="13" fillId="0" borderId="10" xfId="0" applyNumberFormat="1" applyFont="1" applyFill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left" vertical="center" wrapText="1"/>
    </xf>
    <xf numFmtId="43" fontId="12" fillId="0" borderId="11" xfId="1" applyFont="1" applyFill="1" applyBorder="1"/>
    <xf numFmtId="14" fontId="12" fillId="0" borderId="11" xfId="0" applyNumberFormat="1" applyFont="1" applyFill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vertical="center" wrapText="1"/>
    </xf>
    <xf numFmtId="165" fontId="12" fillId="9" borderId="18" xfId="0" applyNumberFormat="1" applyFont="1" applyFill="1" applyBorder="1" applyAlignment="1">
      <alignment horizontal="left"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43" fontId="23" fillId="0" borderId="32" xfId="1" applyFont="1" applyFill="1" applyBorder="1"/>
    <xf numFmtId="0" fontId="13" fillId="0" borderId="9" xfId="0" applyFont="1" applyFill="1" applyBorder="1" applyAlignment="1">
      <alignment horizontal="center" vertical="center"/>
    </xf>
    <xf numFmtId="165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24" fillId="4" borderId="22" xfId="0" applyNumberFormat="1" applyFont="1" applyFill="1" applyBorder="1" applyAlignment="1">
      <alignment vertical="center"/>
    </xf>
    <xf numFmtId="4" fontId="24" fillId="4" borderId="35" xfId="0" applyNumberFormat="1" applyFont="1" applyFill="1" applyBorder="1" applyAlignment="1">
      <alignment vertical="center"/>
    </xf>
    <xf numFmtId="4" fontId="24" fillId="4" borderId="36" xfId="0" applyNumberFormat="1" applyFont="1" applyFill="1" applyBorder="1" applyAlignment="1">
      <alignment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43" fontId="6" fillId="3" borderId="0" xfId="1" applyFont="1" applyFill="1" applyAlignment="1">
      <alignment vertical="center"/>
    </xf>
    <xf numFmtId="0" fontId="23" fillId="0" borderId="37" xfId="0" applyFont="1" applyFill="1" applyBorder="1" applyAlignment="1">
      <alignment vertical="center" wrapText="1"/>
    </xf>
    <xf numFmtId="14" fontId="12" fillId="0" borderId="11" xfId="0" applyNumberFormat="1" applyFont="1" applyFill="1" applyBorder="1" applyAlignment="1">
      <alignment horizontal="left" wrapText="1"/>
    </xf>
    <xf numFmtId="165" fontId="12" fillId="0" borderId="9" xfId="0" applyNumberFormat="1" applyFont="1" applyFill="1" applyBorder="1" applyAlignment="1">
      <alignment horizontal="left" vertical="center" wrapText="1"/>
    </xf>
    <xf numFmtId="43" fontId="19" fillId="0" borderId="11" xfId="4" applyFont="1" applyFill="1" applyBorder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43" fontId="27" fillId="3" borderId="0" xfId="1" applyFont="1" applyFill="1" applyAlignment="1">
      <alignment vertical="center"/>
    </xf>
    <xf numFmtId="0" fontId="22" fillId="0" borderId="38" xfId="0" applyFont="1" applyFill="1" applyBorder="1" applyAlignment="1">
      <alignment vertical="center" wrapText="1"/>
    </xf>
    <xf numFmtId="0" fontId="28" fillId="0" borderId="0" xfId="0" applyFont="1" applyAlignment="1">
      <alignment vertical="center"/>
    </xf>
    <xf numFmtId="0" fontId="27" fillId="3" borderId="0" xfId="0" applyFont="1" applyFill="1" applyAlignment="1">
      <alignment vertical="center"/>
    </xf>
    <xf numFmtId="0" fontId="29" fillId="3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30" fillId="0" borderId="0" xfId="0" applyFont="1"/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30" fillId="3" borderId="0" xfId="0" applyFont="1" applyFill="1" applyBorder="1" applyAlignment="1">
      <alignment vertical="center"/>
    </xf>
    <xf numFmtId="0" fontId="29" fillId="3" borderId="0" xfId="0" applyFont="1" applyFill="1" applyBorder="1" applyAlignment="1">
      <alignment vertical="center"/>
    </xf>
    <xf numFmtId="0" fontId="27" fillId="0" borderId="0" xfId="0" applyFont="1" applyAlignment="1">
      <alignment vertical="center"/>
    </xf>
    <xf numFmtId="43" fontId="28" fillId="2" borderId="10" xfId="0" applyNumberFormat="1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center" vertical="center" wrapText="1"/>
    </xf>
    <xf numFmtId="0" fontId="28" fillId="2" borderId="9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/>
    </xf>
    <xf numFmtId="0" fontId="26" fillId="0" borderId="6" xfId="0" applyFont="1" applyFill="1" applyBorder="1" applyAlignment="1">
      <alignment horizontal="center" vertical="center"/>
    </xf>
    <xf numFmtId="165" fontId="26" fillId="0" borderId="6" xfId="0" applyNumberFormat="1" applyFont="1" applyFill="1" applyBorder="1" applyAlignment="1">
      <alignment horizontal="center" vertical="center"/>
    </xf>
    <xf numFmtId="43" fontId="21" fillId="0" borderId="6" xfId="1" applyFont="1" applyFill="1" applyBorder="1" applyAlignment="1">
      <alignment vertical="center"/>
    </xf>
    <xf numFmtId="43" fontId="26" fillId="0" borderId="6" xfId="1" applyFont="1" applyFill="1" applyBorder="1" applyAlignment="1">
      <alignment horizontal="right" vertical="center"/>
    </xf>
    <xf numFmtId="0" fontId="15" fillId="3" borderId="7" xfId="0" applyFont="1" applyFill="1" applyBorder="1" applyAlignment="1">
      <alignment horizontal="center" vertical="center"/>
    </xf>
    <xf numFmtId="43" fontId="15" fillId="0" borderId="7" xfId="1" applyFont="1" applyFill="1" applyBorder="1" applyAlignment="1">
      <alignment horizontal="center" vertical="center"/>
    </xf>
    <xf numFmtId="43" fontId="27" fillId="3" borderId="0" xfId="0" applyNumberFormat="1" applyFont="1" applyFill="1" applyAlignment="1">
      <alignment horizontal="center" vertical="center"/>
    </xf>
    <xf numFmtId="4" fontId="26" fillId="3" borderId="20" xfId="0" applyNumberFormat="1" applyFont="1" applyFill="1" applyBorder="1" applyAlignment="1">
      <alignment horizontal="right" vertical="center"/>
    </xf>
    <xf numFmtId="43" fontId="21" fillId="0" borderId="21" xfId="1" applyFont="1" applyFill="1" applyBorder="1" applyAlignment="1">
      <alignment vertical="center"/>
    </xf>
    <xf numFmtId="4" fontId="26" fillId="3" borderId="0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vertical="center" wrapText="1"/>
    </xf>
    <xf numFmtId="0" fontId="27" fillId="0" borderId="0" xfId="0" applyFont="1" applyBorder="1" applyAlignment="1">
      <alignment vertical="center"/>
    </xf>
    <xf numFmtId="43" fontId="23" fillId="0" borderId="39" xfId="4" applyFont="1" applyFill="1" applyBorder="1" applyAlignment="1">
      <alignment vertical="center"/>
    </xf>
    <xf numFmtId="0" fontId="23" fillId="0" borderId="11" xfId="0" applyFont="1" applyFill="1" applyBorder="1" applyAlignment="1">
      <alignment vertical="center" wrapText="1"/>
    </xf>
    <xf numFmtId="0" fontId="23" fillId="0" borderId="11" xfId="0" applyFont="1" applyFill="1" applyBorder="1" applyAlignment="1">
      <alignment vertical="top" wrapText="1"/>
    </xf>
    <xf numFmtId="43" fontId="6" fillId="3" borderId="0" xfId="1" applyFont="1" applyFill="1" applyAlignment="1">
      <alignment horizontal="center" vertical="center"/>
    </xf>
    <xf numFmtId="43" fontId="6" fillId="0" borderId="0" xfId="1" applyFont="1" applyFill="1" applyAlignment="1">
      <alignment vertical="center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3" borderId="0" xfId="0" applyFont="1" applyFill="1" applyBorder="1" applyAlignment="1">
      <alignment horizontal="center" vertical="center"/>
    </xf>
    <xf numFmtId="4" fontId="26" fillId="3" borderId="19" xfId="0" applyNumberFormat="1" applyFont="1" applyFill="1" applyBorder="1" applyAlignment="1">
      <alignment horizontal="center" vertical="center"/>
    </xf>
    <xf numFmtId="4" fontId="26" fillId="3" borderId="20" xfId="0" applyNumberFormat="1" applyFont="1" applyFill="1" applyBorder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28" fillId="2" borderId="10" xfId="0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right" vertical="center" wrapText="1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wrapText="1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280988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296</xdr:row>
      <xdr:rowOff>28575</xdr:rowOff>
    </xdr:from>
    <xdr:to>
      <xdr:col>7</xdr:col>
      <xdr:colOff>681037</xdr:colOff>
      <xdr:row>306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1406525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143435</xdr:colOff>
      <xdr:row>8</xdr:row>
      <xdr:rowOff>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111</xdr:row>
      <xdr:rowOff>47625</xdr:rowOff>
    </xdr:from>
    <xdr:to>
      <xdr:col>8</xdr:col>
      <xdr:colOff>699328</xdr:colOff>
      <xdr:row>120</xdr:row>
      <xdr:rowOff>159684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112</xdr:row>
      <xdr:rowOff>38100</xdr:rowOff>
    </xdr:from>
    <xdr:to>
      <xdr:col>8</xdr:col>
      <xdr:colOff>851728</xdr:colOff>
      <xdr:row>121</xdr:row>
      <xdr:rowOff>159682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113</xdr:row>
      <xdr:rowOff>38100</xdr:rowOff>
    </xdr:from>
    <xdr:to>
      <xdr:col>8</xdr:col>
      <xdr:colOff>946978</xdr:colOff>
      <xdr:row>122</xdr:row>
      <xdr:rowOff>150159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114</xdr:row>
      <xdr:rowOff>28575</xdr:rowOff>
    </xdr:from>
    <xdr:to>
      <xdr:col>8</xdr:col>
      <xdr:colOff>946978</xdr:colOff>
      <xdr:row>123</xdr:row>
      <xdr:rowOff>150160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1591874</xdr:colOff>
      <xdr:row>6</xdr:row>
      <xdr:rowOff>25213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9</xdr:col>
      <xdr:colOff>1484779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INCART%202024/LIBRO%20BANCO%2031%20DIC%2023%20-24%20nuev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2"/>
      <sheetName val="CTA. RECOLECTORA AUXILIAR 3001"/>
      <sheetName val="CTA. OPERATIVA.(160)"/>
      <sheetName val="Hoja1"/>
      <sheetName val="CTA. NOMINA 2000"/>
      <sheetName val="CTA. FONDOCYT 960"/>
      <sheetName val="CTA. EUROS 8000 "/>
      <sheetName val="CTA. EUROS 8001"/>
      <sheetName val="CTA. DOLARES 1500"/>
    </sheetNames>
    <sheetDataSet>
      <sheetData sheetId="0">
        <row r="8067">
          <cell r="G8067">
            <v>25989393.784699835</v>
          </cell>
        </row>
        <row r="8409">
          <cell r="G8409">
            <v>32146281.212499842</v>
          </cell>
        </row>
      </sheetData>
      <sheetData sheetId="1"/>
      <sheetData sheetId="2">
        <row r="4939">
          <cell r="J4939">
            <v>-24650447.322199952</v>
          </cell>
        </row>
        <row r="5156">
          <cell r="J5156">
            <v>-29606275.235199925</v>
          </cell>
        </row>
      </sheetData>
      <sheetData sheetId="3">
        <row r="1186">
          <cell r="J1186">
            <v>512111.68140000949</v>
          </cell>
        </row>
        <row r="1235">
          <cell r="J1235">
            <v>199760.68190000957</v>
          </cell>
        </row>
      </sheetData>
      <sheetData sheetId="4"/>
      <sheetData sheetId="5">
        <row r="1167">
          <cell r="G1167">
            <v>1798608.703999972</v>
          </cell>
        </row>
        <row r="1207">
          <cell r="G1207">
            <v>7434777.3839999977</v>
          </cell>
        </row>
      </sheetData>
      <sheetData sheetId="6">
        <row r="83">
          <cell r="J83">
            <v>1822885.3199999998</v>
          </cell>
        </row>
        <row r="84">
          <cell r="J84">
            <v>1822710.3199999998</v>
          </cell>
        </row>
      </sheetData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464"/>
  <sheetViews>
    <sheetView topLeftCell="B312" zoomScale="80" zoomScaleNormal="80" zoomScaleSheetLayoutView="50" workbookViewId="0">
      <selection activeCell="D363" sqref="D363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192" customWidth="1"/>
    <col min="7" max="7" width="27.5703125" style="1" customWidth="1"/>
    <col min="8" max="8" width="25.42578125" style="11" customWidth="1"/>
    <col min="9" max="9" width="27.140625" style="1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80"/>
    </row>
    <row r="2" spans="1:14" s="11" customFormat="1" x14ac:dyDescent="0.2">
      <c r="F2" s="180"/>
    </row>
    <row r="3" spans="1:14" s="14" customFormat="1" ht="12" customHeight="1" x14ac:dyDescent="0.2">
      <c r="F3" s="181"/>
    </row>
    <row r="4" spans="1:14" s="15" customFormat="1" ht="18" customHeight="1" x14ac:dyDescent="0.3">
      <c r="A4" s="16"/>
      <c r="B4" s="12"/>
      <c r="C4" s="16"/>
      <c r="D4" s="16"/>
      <c r="E4" s="16"/>
      <c r="F4" s="182"/>
      <c r="G4" s="16"/>
      <c r="H4" s="16"/>
      <c r="I4" s="16"/>
    </row>
    <row r="5" spans="1:14" s="13" customFormat="1" ht="18.75" x14ac:dyDescent="0.2">
      <c r="A5" s="234"/>
      <c r="B5" s="234"/>
      <c r="C5" s="234"/>
      <c r="D5" s="234"/>
      <c r="E5" s="234"/>
      <c r="F5" s="234"/>
      <c r="G5" s="234"/>
    </row>
    <row r="6" spans="1:14" s="15" customFormat="1" ht="18.75" x14ac:dyDescent="0.3">
      <c r="A6" s="234" t="s">
        <v>10</v>
      </c>
      <c r="B6" s="234"/>
      <c r="C6" s="234"/>
      <c r="D6" s="234"/>
      <c r="E6" s="234"/>
      <c r="F6" s="234"/>
      <c r="G6" s="234"/>
      <c r="H6" s="16"/>
      <c r="I6" s="16"/>
    </row>
    <row r="7" spans="1:14" s="14" customFormat="1" ht="18.75" x14ac:dyDescent="0.2">
      <c r="A7" s="234" t="s">
        <v>15</v>
      </c>
      <c r="B7" s="234"/>
      <c r="C7" s="234"/>
      <c r="D7" s="234"/>
      <c r="E7" s="234"/>
      <c r="F7" s="234"/>
      <c r="G7" s="234"/>
    </row>
    <row r="8" spans="1:14" s="17" customFormat="1" ht="21" customHeight="1" x14ac:dyDescent="0.2">
      <c r="A8" s="240" t="s">
        <v>3</v>
      </c>
      <c r="B8" s="240"/>
      <c r="C8" s="240"/>
      <c r="D8" s="240"/>
      <c r="E8" s="240"/>
      <c r="F8" s="240"/>
      <c r="G8" s="240"/>
    </row>
    <row r="9" spans="1:14" s="14" customFormat="1" ht="18.75" x14ac:dyDescent="0.2">
      <c r="A9" s="241" t="s">
        <v>69</v>
      </c>
      <c r="B9" s="241"/>
      <c r="C9" s="241"/>
      <c r="D9" s="241"/>
      <c r="E9" s="241"/>
      <c r="F9" s="241"/>
      <c r="G9" s="241"/>
    </row>
    <row r="10" spans="1:14" s="14" customFormat="1" ht="18.75" x14ac:dyDescent="0.2">
      <c r="A10" s="15"/>
      <c r="B10" s="31"/>
      <c r="C10" s="31"/>
      <c r="D10" s="31"/>
      <c r="E10" s="31"/>
      <c r="F10" s="183"/>
      <c r="G10" s="15"/>
    </row>
    <row r="11" spans="1:14" s="11" customFormat="1" ht="19.5" customHeight="1" thickBot="1" x14ac:dyDescent="0.25">
      <c r="F11" s="180"/>
      <c r="N11" s="30"/>
    </row>
    <row r="12" spans="1:14" s="3" customFormat="1" ht="27.75" customHeight="1" thickTop="1" thickBot="1" x14ac:dyDescent="0.25">
      <c r="A12" s="237"/>
      <c r="B12" s="236" t="s">
        <v>14</v>
      </c>
      <c r="C12" s="236"/>
      <c r="D12" s="236"/>
      <c r="E12" s="236"/>
      <c r="F12" s="236"/>
      <c r="G12" s="236"/>
      <c r="H12" s="7"/>
      <c r="I12" s="7"/>
      <c r="J12" s="7"/>
      <c r="K12" s="7"/>
    </row>
    <row r="13" spans="1:14" s="3" customFormat="1" ht="27.75" customHeight="1" thickTop="1" thickBot="1" x14ac:dyDescent="0.25">
      <c r="A13" s="237"/>
      <c r="B13" s="235" t="s">
        <v>15</v>
      </c>
      <c r="C13" s="235"/>
      <c r="D13" s="235"/>
      <c r="E13" s="235"/>
      <c r="F13" s="235"/>
      <c r="G13" s="74">
        <f>+'[1]CTA. RECOLECTORA (010) y 3000'!$G$8067</f>
        <v>25989393.784699835</v>
      </c>
      <c r="H13" s="7"/>
      <c r="I13" s="7"/>
      <c r="J13" s="7"/>
      <c r="K13" s="7"/>
    </row>
    <row r="14" spans="1:14" s="3" customFormat="1" ht="26.25" customHeight="1" thickTop="1" thickBot="1" x14ac:dyDescent="0.25">
      <c r="A14" s="237"/>
      <c r="B14" s="239"/>
      <c r="C14" s="239"/>
      <c r="D14" s="239"/>
      <c r="E14" s="239"/>
      <c r="F14" s="239"/>
      <c r="G14" s="74">
        <v>0</v>
      </c>
      <c r="H14" s="7"/>
      <c r="I14" s="7"/>
      <c r="J14" s="7"/>
      <c r="K14" s="7"/>
    </row>
    <row r="15" spans="1:14" s="3" customFormat="1" ht="34.5" customHeight="1" thickTop="1" thickBot="1" x14ac:dyDescent="0.25">
      <c r="A15" s="238"/>
      <c r="B15" s="61" t="s">
        <v>4</v>
      </c>
      <c r="C15" s="61" t="s">
        <v>5</v>
      </c>
      <c r="D15" s="61" t="s">
        <v>6</v>
      </c>
      <c r="E15" s="61" t="s">
        <v>0</v>
      </c>
      <c r="F15" s="74" t="s">
        <v>1</v>
      </c>
      <c r="G15" s="61" t="s">
        <v>2</v>
      </c>
      <c r="H15" s="7"/>
      <c r="I15" s="7"/>
      <c r="J15" s="7"/>
      <c r="K15" s="7"/>
    </row>
    <row r="16" spans="1:14" s="10" customFormat="1" ht="36.75" customHeight="1" thickTop="1" thickBot="1" x14ac:dyDescent="0.25">
      <c r="A16" s="41"/>
      <c r="B16" s="146"/>
      <c r="C16" s="147"/>
      <c r="D16" s="146">
        <v>45504</v>
      </c>
      <c r="E16" s="148">
        <f>'[2]CTA. RECOLECTORA (010)'!E6</f>
        <v>0</v>
      </c>
      <c r="F16" s="149">
        <v>0</v>
      </c>
      <c r="G16" s="150">
        <f>+G13</f>
        <v>25989393.784699835</v>
      </c>
      <c r="H16" s="79"/>
    </row>
    <row r="17" spans="1:9" s="10" customFormat="1" ht="27" customHeight="1" thickTop="1" thickBot="1" x14ac:dyDescent="0.25">
      <c r="A17" s="42"/>
      <c r="B17" s="113">
        <v>45505</v>
      </c>
      <c r="C17" s="114"/>
      <c r="D17" s="115" t="s">
        <v>70</v>
      </c>
      <c r="E17" s="116"/>
      <c r="F17" s="184">
        <v>1991.58</v>
      </c>
      <c r="G17" s="117">
        <f>G16+E17-F17</f>
        <v>25987402.204699837</v>
      </c>
      <c r="H17" s="232"/>
      <c r="I17" s="105"/>
    </row>
    <row r="18" spans="1:9" s="10" customFormat="1" ht="18" thickTop="1" thickBot="1" x14ac:dyDescent="0.25">
      <c r="A18" s="24"/>
      <c r="B18" s="118">
        <v>45505</v>
      </c>
      <c r="C18" s="119"/>
      <c r="D18" s="115" t="s">
        <v>38</v>
      </c>
      <c r="E18" s="116">
        <v>39995</v>
      </c>
      <c r="F18" s="185"/>
      <c r="G18" s="117">
        <f t="shared" ref="G18:G66" si="0">G17+E18-F18</f>
        <v>26027397.204699837</v>
      </c>
      <c r="H18" s="232"/>
      <c r="I18" s="105"/>
    </row>
    <row r="19" spans="1:9" s="7" customFormat="1" ht="18" thickTop="1" thickBot="1" x14ac:dyDescent="0.25">
      <c r="A19" s="24"/>
      <c r="B19" s="118">
        <v>45505</v>
      </c>
      <c r="C19" s="119"/>
      <c r="D19" s="115" t="s">
        <v>38</v>
      </c>
      <c r="E19" s="116">
        <v>34832</v>
      </c>
      <c r="F19" s="185"/>
      <c r="G19" s="117">
        <f t="shared" si="0"/>
        <v>26062229.204699837</v>
      </c>
      <c r="H19" s="195"/>
      <c r="I19" s="105"/>
    </row>
    <row r="20" spans="1:9" s="7" customFormat="1" ht="18" thickTop="1" thickBot="1" x14ac:dyDescent="0.25">
      <c r="A20" s="24"/>
      <c r="B20" s="118">
        <v>45505</v>
      </c>
      <c r="C20" s="119"/>
      <c r="D20" s="115" t="s">
        <v>38</v>
      </c>
      <c r="E20" s="116">
        <v>82525</v>
      </c>
      <c r="F20" s="185"/>
      <c r="G20" s="117">
        <f t="shared" si="0"/>
        <v>26144754.204699837</v>
      </c>
      <c r="H20" s="195"/>
      <c r="I20" s="105"/>
    </row>
    <row r="21" spans="1:9" s="7" customFormat="1" ht="18" thickTop="1" thickBot="1" x14ac:dyDescent="0.25">
      <c r="A21" s="24"/>
      <c r="B21" s="118">
        <v>45505</v>
      </c>
      <c r="C21" s="119"/>
      <c r="D21" s="115" t="s">
        <v>38</v>
      </c>
      <c r="E21" s="116">
        <v>8437</v>
      </c>
      <c r="F21" s="185"/>
      <c r="G21" s="117">
        <f t="shared" si="0"/>
        <v>26153191.204699837</v>
      </c>
      <c r="H21" s="195"/>
      <c r="I21" s="105"/>
    </row>
    <row r="22" spans="1:9" s="7" customFormat="1" ht="18" thickTop="1" thickBot="1" x14ac:dyDescent="0.25">
      <c r="A22" s="24"/>
      <c r="B22" s="118">
        <v>45505</v>
      </c>
      <c r="C22" s="119"/>
      <c r="D22" s="115" t="s">
        <v>38</v>
      </c>
      <c r="E22" s="116">
        <v>3590</v>
      </c>
      <c r="F22" s="185"/>
      <c r="G22" s="117">
        <f t="shared" si="0"/>
        <v>26156781.204699837</v>
      </c>
      <c r="H22" s="195"/>
      <c r="I22" s="105"/>
    </row>
    <row r="23" spans="1:9" s="7" customFormat="1" ht="18" thickTop="1" thickBot="1" x14ac:dyDescent="0.25">
      <c r="A23" s="24"/>
      <c r="B23" s="118">
        <v>45505</v>
      </c>
      <c r="C23" s="119"/>
      <c r="D23" s="115" t="s">
        <v>38</v>
      </c>
      <c r="E23" s="116">
        <v>11770</v>
      </c>
      <c r="F23" s="185"/>
      <c r="G23" s="117">
        <f t="shared" si="0"/>
        <v>26168551.204699837</v>
      </c>
      <c r="H23" s="195"/>
      <c r="I23" s="105"/>
    </row>
    <row r="24" spans="1:9" s="7" customFormat="1" ht="18" thickTop="1" thickBot="1" x14ac:dyDescent="0.25">
      <c r="A24" s="24"/>
      <c r="B24" s="118">
        <v>45505</v>
      </c>
      <c r="C24" s="119"/>
      <c r="D24" s="115" t="s">
        <v>38</v>
      </c>
      <c r="E24" s="116">
        <v>2620</v>
      </c>
      <c r="F24" s="185"/>
      <c r="G24" s="117">
        <f t="shared" si="0"/>
        <v>26171171.204699837</v>
      </c>
      <c r="H24" s="195"/>
      <c r="I24" s="105"/>
    </row>
    <row r="25" spans="1:9" s="7" customFormat="1" ht="18" customHeight="1" thickTop="1" thickBot="1" x14ac:dyDescent="0.25">
      <c r="A25" s="24"/>
      <c r="B25" s="118">
        <v>45505</v>
      </c>
      <c r="C25" s="119"/>
      <c r="D25" s="115" t="s">
        <v>29</v>
      </c>
      <c r="E25" s="116">
        <v>131046.79</v>
      </c>
      <c r="F25" s="185">
        <v>3398.42</v>
      </c>
      <c r="G25" s="117">
        <f t="shared" si="0"/>
        <v>26298819.574699834</v>
      </c>
      <c r="H25" s="195"/>
      <c r="I25" s="105"/>
    </row>
    <row r="26" spans="1:9" s="7" customFormat="1" ht="31.5" thickTop="1" thickBot="1" x14ac:dyDescent="0.25">
      <c r="A26" s="24"/>
      <c r="B26" s="118">
        <v>45505</v>
      </c>
      <c r="C26" s="119"/>
      <c r="D26" s="115" t="s">
        <v>45</v>
      </c>
      <c r="E26" s="116">
        <v>36600</v>
      </c>
      <c r="F26" s="185">
        <v>1123</v>
      </c>
      <c r="G26" s="117">
        <f t="shared" si="0"/>
        <v>26334296.574699834</v>
      </c>
      <c r="H26" s="195"/>
      <c r="I26" s="105"/>
    </row>
    <row r="27" spans="1:9" s="7" customFormat="1" ht="17.25" customHeight="1" thickTop="1" thickBot="1" x14ac:dyDescent="0.25">
      <c r="A27" s="24"/>
      <c r="B27" s="118">
        <v>45505</v>
      </c>
      <c r="C27" s="119"/>
      <c r="D27" s="115" t="s">
        <v>60</v>
      </c>
      <c r="E27" s="116">
        <v>50000</v>
      </c>
      <c r="F27" s="185"/>
      <c r="G27" s="117">
        <f t="shared" si="0"/>
        <v>26384296.574699834</v>
      </c>
      <c r="H27" s="195"/>
      <c r="I27" s="105"/>
    </row>
    <row r="28" spans="1:9" s="7" customFormat="1" ht="18.75" customHeight="1" thickTop="1" thickBot="1" x14ac:dyDescent="0.25">
      <c r="A28" s="24"/>
      <c r="B28" s="118">
        <v>45505</v>
      </c>
      <c r="C28" s="119"/>
      <c r="D28" s="115" t="s">
        <v>23</v>
      </c>
      <c r="E28" s="116"/>
      <c r="F28" s="185">
        <v>4930266.8099999996</v>
      </c>
      <c r="G28" s="117">
        <f t="shared" si="0"/>
        <v>21454029.764699835</v>
      </c>
      <c r="H28" s="195"/>
      <c r="I28" s="105"/>
    </row>
    <row r="29" spans="1:9" s="7" customFormat="1" ht="18" thickTop="1" thickBot="1" x14ac:dyDescent="0.25">
      <c r="A29" s="24"/>
      <c r="B29" s="118">
        <v>45506</v>
      </c>
      <c r="C29" s="119"/>
      <c r="D29" s="115" t="s">
        <v>38</v>
      </c>
      <c r="E29" s="116">
        <v>37490</v>
      </c>
      <c r="F29" s="185"/>
      <c r="G29" s="117">
        <f t="shared" si="0"/>
        <v>21491519.764699835</v>
      </c>
      <c r="H29" s="195"/>
      <c r="I29" s="105"/>
    </row>
    <row r="30" spans="1:9" s="7" customFormat="1" ht="18" thickTop="1" thickBot="1" x14ac:dyDescent="0.25">
      <c r="A30" s="24"/>
      <c r="B30" s="118">
        <v>45506</v>
      </c>
      <c r="C30" s="119"/>
      <c r="D30" s="115" t="s">
        <v>38</v>
      </c>
      <c r="E30" s="116">
        <v>4650</v>
      </c>
      <c r="F30" s="185"/>
      <c r="G30" s="117">
        <f t="shared" si="0"/>
        <v>21496169.764699835</v>
      </c>
      <c r="H30" s="195"/>
      <c r="I30" s="105"/>
    </row>
    <row r="31" spans="1:9" s="7" customFormat="1" ht="18" thickTop="1" thickBot="1" x14ac:dyDescent="0.25">
      <c r="A31" s="24"/>
      <c r="B31" s="118">
        <v>45506</v>
      </c>
      <c r="C31" s="119"/>
      <c r="D31" s="115" t="s">
        <v>38</v>
      </c>
      <c r="E31" s="116">
        <v>1050</v>
      </c>
      <c r="F31" s="185"/>
      <c r="G31" s="117">
        <f t="shared" si="0"/>
        <v>21497219.764699835</v>
      </c>
      <c r="H31" s="195"/>
      <c r="I31" s="105"/>
    </row>
    <row r="32" spans="1:9" s="7" customFormat="1" ht="14.25" customHeight="1" thickTop="1" thickBot="1" x14ac:dyDescent="0.25">
      <c r="A32" s="24"/>
      <c r="B32" s="118">
        <v>45506</v>
      </c>
      <c r="C32" s="119"/>
      <c r="D32" s="115" t="s">
        <v>38</v>
      </c>
      <c r="E32" s="116">
        <v>12015</v>
      </c>
      <c r="F32" s="185"/>
      <c r="G32" s="117">
        <f t="shared" si="0"/>
        <v>21509234.764699835</v>
      </c>
      <c r="H32" s="195"/>
      <c r="I32" s="105"/>
    </row>
    <row r="33" spans="1:9" s="7" customFormat="1" ht="18" thickTop="1" thickBot="1" x14ac:dyDescent="0.25">
      <c r="A33" s="24"/>
      <c r="B33" s="118">
        <v>45506</v>
      </c>
      <c r="C33" s="119"/>
      <c r="D33" s="115" t="s">
        <v>38</v>
      </c>
      <c r="E33" s="116">
        <v>27200</v>
      </c>
      <c r="F33" s="185"/>
      <c r="G33" s="117">
        <f t="shared" si="0"/>
        <v>21536434.764699835</v>
      </c>
      <c r="H33" s="195"/>
      <c r="I33" s="105"/>
    </row>
    <row r="34" spans="1:9" s="7" customFormat="1" ht="18" thickTop="1" thickBot="1" x14ac:dyDescent="0.25">
      <c r="A34" s="24"/>
      <c r="B34" s="118">
        <v>45506</v>
      </c>
      <c r="C34" s="119"/>
      <c r="D34" s="115" t="s">
        <v>38</v>
      </c>
      <c r="E34" s="116">
        <v>14200</v>
      </c>
      <c r="F34" s="185"/>
      <c r="G34" s="117">
        <f t="shared" si="0"/>
        <v>21550634.764699835</v>
      </c>
      <c r="H34" s="195"/>
      <c r="I34" s="105"/>
    </row>
    <row r="35" spans="1:9" s="7" customFormat="1" ht="24" customHeight="1" thickTop="1" thickBot="1" x14ac:dyDescent="0.25">
      <c r="A35" s="24"/>
      <c r="B35" s="118">
        <v>45506</v>
      </c>
      <c r="C35" s="119"/>
      <c r="D35" s="115" t="s">
        <v>38</v>
      </c>
      <c r="E35" s="116">
        <v>79570</v>
      </c>
      <c r="F35" s="185"/>
      <c r="G35" s="117">
        <f t="shared" si="0"/>
        <v>21630204.764699835</v>
      </c>
      <c r="H35" s="195"/>
      <c r="I35" s="105"/>
    </row>
    <row r="36" spans="1:9" s="7" customFormat="1" ht="18" thickTop="1" thickBot="1" x14ac:dyDescent="0.25">
      <c r="A36" s="24"/>
      <c r="B36" s="118">
        <v>45506</v>
      </c>
      <c r="C36" s="119"/>
      <c r="D36" s="115" t="s">
        <v>38</v>
      </c>
      <c r="E36" s="116">
        <v>20000</v>
      </c>
      <c r="F36" s="185"/>
      <c r="G36" s="117">
        <f t="shared" si="0"/>
        <v>21650204.764699835</v>
      </c>
      <c r="H36" s="195"/>
      <c r="I36" s="105"/>
    </row>
    <row r="37" spans="1:9" s="7" customFormat="1" ht="15" customHeight="1" thickTop="1" thickBot="1" x14ac:dyDescent="0.25">
      <c r="A37" s="24"/>
      <c r="B37" s="118">
        <v>45506</v>
      </c>
      <c r="C37" s="119"/>
      <c r="D37" s="115" t="s">
        <v>38</v>
      </c>
      <c r="E37" s="116">
        <v>1700</v>
      </c>
      <c r="F37" s="185"/>
      <c r="G37" s="117">
        <f t="shared" si="0"/>
        <v>21651904.764699835</v>
      </c>
      <c r="H37" s="195"/>
      <c r="I37" s="105"/>
    </row>
    <row r="38" spans="1:9" s="7" customFormat="1" ht="18" customHeight="1" thickTop="1" thickBot="1" x14ac:dyDescent="0.25">
      <c r="A38" s="24"/>
      <c r="B38" s="118">
        <v>45506</v>
      </c>
      <c r="C38" s="119"/>
      <c r="D38" s="115" t="s">
        <v>29</v>
      </c>
      <c r="E38" s="116">
        <v>74259.399999999994</v>
      </c>
      <c r="F38" s="185">
        <v>1892.02</v>
      </c>
      <c r="G38" s="117">
        <f t="shared" si="0"/>
        <v>21724272.144699834</v>
      </c>
      <c r="H38" s="195"/>
      <c r="I38" s="105"/>
    </row>
    <row r="39" spans="1:9" s="7" customFormat="1" ht="22.5" customHeight="1" thickTop="1" thickBot="1" x14ac:dyDescent="0.25">
      <c r="A39" s="24"/>
      <c r="B39" s="118">
        <v>45506</v>
      </c>
      <c r="C39" s="119"/>
      <c r="D39" s="115" t="s">
        <v>45</v>
      </c>
      <c r="E39" s="116">
        <v>125</v>
      </c>
      <c r="F39" s="185">
        <v>28.75</v>
      </c>
      <c r="G39" s="117">
        <f t="shared" si="0"/>
        <v>21724368.394699834</v>
      </c>
      <c r="H39" s="195"/>
      <c r="I39" s="105"/>
    </row>
    <row r="40" spans="1:9" s="7" customFormat="1" ht="18" thickTop="1" thickBot="1" x14ac:dyDescent="0.25">
      <c r="A40" s="24"/>
      <c r="B40" s="118">
        <v>45506</v>
      </c>
      <c r="C40" s="119"/>
      <c r="D40" s="115" t="s">
        <v>22</v>
      </c>
      <c r="E40" s="116">
        <v>168040.6</v>
      </c>
      <c r="F40" s="185"/>
      <c r="G40" s="117">
        <f t="shared" si="0"/>
        <v>21892408.994699836</v>
      </c>
      <c r="H40" s="195"/>
      <c r="I40" s="105"/>
    </row>
    <row r="41" spans="1:9" s="7" customFormat="1" ht="18" customHeight="1" thickTop="1" thickBot="1" x14ac:dyDescent="0.25">
      <c r="A41" s="24"/>
      <c r="B41" s="118">
        <v>45506</v>
      </c>
      <c r="C41" s="119"/>
      <c r="D41" s="115" t="s">
        <v>22</v>
      </c>
      <c r="E41" s="116">
        <v>2120128.27</v>
      </c>
      <c r="F41" s="186"/>
      <c r="G41" s="117">
        <f t="shared" si="0"/>
        <v>24012537.264699835</v>
      </c>
      <c r="H41" s="195"/>
      <c r="I41" s="105"/>
    </row>
    <row r="42" spans="1:9" s="7" customFormat="1" ht="18" thickTop="1" thickBot="1" x14ac:dyDescent="0.25">
      <c r="A42" s="24"/>
      <c r="B42" s="118">
        <v>45506</v>
      </c>
      <c r="C42" s="119"/>
      <c r="D42" s="115" t="s">
        <v>22</v>
      </c>
      <c r="E42" s="116">
        <v>225128.93</v>
      </c>
      <c r="F42" s="185"/>
      <c r="G42" s="117">
        <f t="shared" si="0"/>
        <v>24237666.194699835</v>
      </c>
      <c r="H42" s="195"/>
      <c r="I42" s="105"/>
    </row>
    <row r="43" spans="1:9" s="7" customFormat="1" ht="18" thickTop="1" thickBot="1" x14ac:dyDescent="0.25">
      <c r="A43" s="24"/>
      <c r="B43" s="118">
        <v>45506</v>
      </c>
      <c r="C43" s="119"/>
      <c r="D43" s="115" t="s">
        <v>22</v>
      </c>
      <c r="E43" s="116">
        <v>2434627.54</v>
      </c>
      <c r="F43" s="185"/>
      <c r="G43" s="117">
        <f t="shared" si="0"/>
        <v>26672293.734699834</v>
      </c>
      <c r="H43" s="195"/>
      <c r="I43" s="105"/>
    </row>
    <row r="44" spans="1:9" s="7" customFormat="1" ht="19.5" customHeight="1" thickTop="1" thickBot="1" x14ac:dyDescent="0.25">
      <c r="A44" s="24"/>
      <c r="B44" s="118">
        <v>45506</v>
      </c>
      <c r="C44" s="119"/>
      <c r="D44" s="115" t="s">
        <v>22</v>
      </c>
      <c r="E44" s="116">
        <v>85066.2</v>
      </c>
      <c r="F44" s="185"/>
      <c r="G44" s="117">
        <f t="shared" si="0"/>
        <v>26757359.934699833</v>
      </c>
      <c r="H44" s="195"/>
      <c r="I44" s="105"/>
    </row>
    <row r="45" spans="1:9" s="7" customFormat="1" ht="18.75" customHeight="1" thickTop="1" thickBot="1" x14ac:dyDescent="0.25">
      <c r="A45" s="24"/>
      <c r="B45" s="118">
        <v>45506</v>
      </c>
      <c r="C45" s="119"/>
      <c r="D45" s="133" t="s">
        <v>22</v>
      </c>
      <c r="E45" s="116">
        <v>271071.84000000003</v>
      </c>
      <c r="F45" s="186"/>
      <c r="G45" s="117">
        <f t="shared" si="0"/>
        <v>27028431.774699833</v>
      </c>
      <c r="H45" s="195"/>
      <c r="I45" s="105"/>
    </row>
    <row r="46" spans="1:9" s="7" customFormat="1" ht="19.5" customHeight="1" thickTop="1" thickBot="1" x14ac:dyDescent="0.25">
      <c r="A46" s="24"/>
      <c r="B46" s="118">
        <v>45506</v>
      </c>
      <c r="C46" s="119"/>
      <c r="D46" s="115" t="s">
        <v>22</v>
      </c>
      <c r="E46" s="116">
        <v>464871.45</v>
      </c>
      <c r="F46" s="186"/>
      <c r="G46" s="117">
        <f t="shared" si="0"/>
        <v>27493303.224699832</v>
      </c>
      <c r="H46" s="195"/>
      <c r="I46" s="105"/>
    </row>
    <row r="47" spans="1:9" s="7" customFormat="1" ht="18" thickTop="1" thickBot="1" x14ac:dyDescent="0.25">
      <c r="A47" s="24"/>
      <c r="B47" s="118">
        <v>45506</v>
      </c>
      <c r="C47" s="119"/>
      <c r="D47" s="115" t="s">
        <v>22</v>
      </c>
      <c r="E47" s="116">
        <v>82598.91</v>
      </c>
      <c r="F47" s="185"/>
      <c r="G47" s="117">
        <f t="shared" si="0"/>
        <v>27575902.134699833</v>
      </c>
      <c r="H47" s="195"/>
      <c r="I47" s="105"/>
    </row>
    <row r="48" spans="1:9" s="7" customFormat="1" ht="31.5" thickTop="1" thickBot="1" x14ac:dyDescent="0.25">
      <c r="A48" s="24"/>
      <c r="B48" s="118">
        <v>45506</v>
      </c>
      <c r="C48" s="119"/>
      <c r="D48" s="115" t="s">
        <v>71</v>
      </c>
      <c r="E48" s="116">
        <v>22500</v>
      </c>
      <c r="F48" s="185"/>
      <c r="G48" s="117">
        <f t="shared" si="0"/>
        <v>27598402.134699833</v>
      </c>
      <c r="H48" s="195"/>
      <c r="I48" s="105"/>
    </row>
    <row r="49" spans="1:9" s="7" customFormat="1" ht="46.5" thickTop="1" thickBot="1" x14ac:dyDescent="0.25">
      <c r="A49" s="24"/>
      <c r="B49" s="118">
        <v>45506</v>
      </c>
      <c r="C49" s="119"/>
      <c r="D49" s="115" t="s">
        <v>72</v>
      </c>
      <c r="E49" s="116">
        <v>8000</v>
      </c>
      <c r="F49" s="185"/>
      <c r="G49" s="117">
        <f t="shared" si="0"/>
        <v>27606402.134699833</v>
      </c>
      <c r="H49" s="195"/>
      <c r="I49" s="105"/>
    </row>
    <row r="50" spans="1:9" s="7" customFormat="1" ht="18" thickTop="1" thickBot="1" x14ac:dyDescent="0.25">
      <c r="A50" s="24"/>
      <c r="B50" s="118">
        <v>45506</v>
      </c>
      <c r="C50" s="119"/>
      <c r="D50" s="115" t="s">
        <v>23</v>
      </c>
      <c r="E50" s="116"/>
      <c r="F50" s="185">
        <v>5271854.59</v>
      </c>
      <c r="G50" s="117">
        <f t="shared" si="0"/>
        <v>22334547.544699833</v>
      </c>
      <c r="H50" s="195"/>
      <c r="I50" s="105"/>
    </row>
    <row r="51" spans="1:9" s="7" customFormat="1" ht="19.5" customHeight="1" thickTop="1" thickBot="1" x14ac:dyDescent="0.25">
      <c r="A51" s="24"/>
      <c r="B51" s="118">
        <v>45507</v>
      </c>
      <c r="C51" s="119"/>
      <c r="D51" s="115" t="s">
        <v>38</v>
      </c>
      <c r="E51" s="116">
        <v>3370</v>
      </c>
      <c r="F51" s="185"/>
      <c r="G51" s="117">
        <f t="shared" si="0"/>
        <v>22337917.544699833</v>
      </c>
      <c r="H51" s="195"/>
      <c r="I51" s="105"/>
    </row>
    <row r="52" spans="1:9" s="7" customFormat="1" ht="18" thickTop="1" thickBot="1" x14ac:dyDescent="0.25">
      <c r="A52" s="24"/>
      <c r="B52" s="118">
        <v>45507</v>
      </c>
      <c r="C52" s="119"/>
      <c r="D52" s="120" t="s">
        <v>29</v>
      </c>
      <c r="E52" s="116">
        <v>13500</v>
      </c>
      <c r="F52" s="187">
        <v>358.4</v>
      </c>
      <c r="G52" s="117">
        <f t="shared" si="0"/>
        <v>22351059.144699834</v>
      </c>
      <c r="H52" s="195"/>
      <c r="I52" s="105"/>
    </row>
    <row r="53" spans="1:9" s="7" customFormat="1" ht="21" customHeight="1" thickTop="1" thickBot="1" x14ac:dyDescent="0.25">
      <c r="A53" s="24"/>
      <c r="B53" s="118">
        <v>45508</v>
      </c>
      <c r="C53" s="119"/>
      <c r="D53" s="115" t="s">
        <v>38</v>
      </c>
      <c r="E53" s="116">
        <v>1320</v>
      </c>
      <c r="F53" s="185"/>
      <c r="G53" s="117">
        <f t="shared" si="0"/>
        <v>22352379.144699834</v>
      </c>
      <c r="H53" s="195"/>
      <c r="I53" s="105"/>
    </row>
    <row r="54" spans="1:9" s="7" customFormat="1" ht="21" customHeight="1" thickTop="1" thickBot="1" x14ac:dyDescent="0.25">
      <c r="A54" s="24"/>
      <c r="B54" s="118">
        <v>45508</v>
      </c>
      <c r="C54" s="119"/>
      <c r="D54" s="115" t="s">
        <v>29</v>
      </c>
      <c r="E54" s="116">
        <v>10000</v>
      </c>
      <c r="F54" s="185">
        <v>250</v>
      </c>
      <c r="G54" s="117">
        <f t="shared" si="0"/>
        <v>22362129.144699834</v>
      </c>
      <c r="H54" s="195"/>
      <c r="I54" s="105"/>
    </row>
    <row r="55" spans="1:9" s="7" customFormat="1" ht="18" thickTop="1" thickBot="1" x14ac:dyDescent="0.25">
      <c r="A55" s="24"/>
      <c r="B55" s="118">
        <v>45509</v>
      </c>
      <c r="C55" s="119"/>
      <c r="D55" s="115" t="s">
        <v>38</v>
      </c>
      <c r="E55" s="116">
        <v>4595</v>
      </c>
      <c r="F55" s="185"/>
      <c r="G55" s="117">
        <f t="shared" si="0"/>
        <v>22366724.144699834</v>
      </c>
      <c r="H55" s="195"/>
      <c r="I55" s="105"/>
    </row>
    <row r="56" spans="1:9" s="7" customFormat="1" ht="18" thickTop="1" thickBot="1" x14ac:dyDescent="0.25">
      <c r="A56" s="24"/>
      <c r="B56" s="118">
        <v>45509</v>
      </c>
      <c r="C56" s="119"/>
      <c r="D56" s="115" t="s">
        <v>38</v>
      </c>
      <c r="E56" s="116">
        <v>44102</v>
      </c>
      <c r="F56" s="186"/>
      <c r="G56" s="117">
        <f t="shared" si="0"/>
        <v>22410826.144699834</v>
      </c>
      <c r="H56" s="195"/>
      <c r="I56" s="105"/>
    </row>
    <row r="57" spans="1:9" s="7" customFormat="1" ht="18" thickTop="1" thickBot="1" x14ac:dyDescent="0.25">
      <c r="A57" s="24"/>
      <c r="B57" s="118">
        <v>45509</v>
      </c>
      <c r="C57" s="119"/>
      <c r="D57" s="115" t="s">
        <v>38</v>
      </c>
      <c r="E57" s="116">
        <v>11305</v>
      </c>
      <c r="F57" s="185"/>
      <c r="G57" s="117">
        <f t="shared" si="0"/>
        <v>22422131.144699834</v>
      </c>
      <c r="H57" s="195"/>
      <c r="I57" s="105"/>
    </row>
    <row r="58" spans="1:9" s="7" customFormat="1" ht="15" customHeight="1" thickTop="1" thickBot="1" x14ac:dyDescent="0.25">
      <c r="A58" s="24"/>
      <c r="B58" s="118">
        <v>45509</v>
      </c>
      <c r="C58" s="119"/>
      <c r="D58" s="115" t="s">
        <v>38</v>
      </c>
      <c r="E58" s="116">
        <v>12210</v>
      </c>
      <c r="F58" s="185"/>
      <c r="G58" s="117">
        <f t="shared" si="0"/>
        <v>22434341.144699834</v>
      </c>
      <c r="H58" s="195"/>
      <c r="I58" s="105"/>
    </row>
    <row r="59" spans="1:9" s="7" customFormat="1" ht="18" thickTop="1" thickBot="1" x14ac:dyDescent="0.25">
      <c r="A59" s="24"/>
      <c r="B59" s="118">
        <v>45509</v>
      </c>
      <c r="C59" s="119"/>
      <c r="D59" s="115" t="s">
        <v>38</v>
      </c>
      <c r="E59" s="116">
        <v>3986</v>
      </c>
      <c r="F59" s="185"/>
      <c r="G59" s="117">
        <f t="shared" si="0"/>
        <v>22438327.144699834</v>
      </c>
      <c r="H59" s="195"/>
      <c r="I59" s="105"/>
    </row>
    <row r="60" spans="1:9" s="7" customFormat="1" ht="21.75" customHeight="1" thickTop="1" thickBot="1" x14ac:dyDescent="0.25">
      <c r="A60" s="24"/>
      <c r="B60" s="118">
        <v>45509</v>
      </c>
      <c r="C60" s="119"/>
      <c r="D60" s="115" t="s">
        <v>38</v>
      </c>
      <c r="E60" s="116">
        <v>25580</v>
      </c>
      <c r="F60" s="187"/>
      <c r="G60" s="117">
        <f t="shared" si="0"/>
        <v>22463907.144699834</v>
      </c>
      <c r="H60" s="195"/>
      <c r="I60" s="105"/>
    </row>
    <row r="61" spans="1:9" s="7" customFormat="1" ht="18" thickTop="1" thickBot="1" x14ac:dyDescent="0.25">
      <c r="A61" s="24"/>
      <c r="B61" s="118">
        <v>45509</v>
      </c>
      <c r="C61" s="119"/>
      <c r="D61" s="115" t="s">
        <v>38</v>
      </c>
      <c r="E61" s="116">
        <v>33501</v>
      </c>
      <c r="F61" s="185"/>
      <c r="G61" s="117">
        <f t="shared" si="0"/>
        <v>22497408.144699834</v>
      </c>
      <c r="H61" s="195"/>
      <c r="I61" s="105"/>
    </row>
    <row r="62" spans="1:9" s="7" customFormat="1" ht="19.5" customHeight="1" thickTop="1" thickBot="1" x14ac:dyDescent="0.25">
      <c r="A62" s="24"/>
      <c r="B62" s="118">
        <v>45509</v>
      </c>
      <c r="C62" s="119"/>
      <c r="D62" s="115" t="s">
        <v>29</v>
      </c>
      <c r="E62" s="116">
        <v>37913.919999999998</v>
      </c>
      <c r="F62" s="185">
        <v>991.56</v>
      </c>
      <c r="G62" s="117">
        <f t="shared" si="0"/>
        <v>22534330.504699837</v>
      </c>
      <c r="H62" s="195"/>
      <c r="I62" s="105"/>
    </row>
    <row r="63" spans="1:9" s="7" customFormat="1" ht="18" thickTop="1" thickBot="1" x14ac:dyDescent="0.25">
      <c r="A63" s="24"/>
      <c r="B63" s="118">
        <v>45509</v>
      </c>
      <c r="C63" s="119"/>
      <c r="D63" s="120" t="s">
        <v>22</v>
      </c>
      <c r="E63" s="116">
        <v>1432409.51</v>
      </c>
      <c r="F63" s="187"/>
      <c r="G63" s="117">
        <f t="shared" si="0"/>
        <v>23966740.014699839</v>
      </c>
      <c r="H63" s="195"/>
      <c r="I63" s="105"/>
    </row>
    <row r="64" spans="1:9" s="7" customFormat="1" ht="18" thickTop="1" thickBot="1" x14ac:dyDescent="0.25">
      <c r="A64" s="24"/>
      <c r="B64" s="118">
        <v>45509</v>
      </c>
      <c r="C64" s="119"/>
      <c r="D64" s="115" t="s">
        <v>22</v>
      </c>
      <c r="E64" s="116">
        <v>2787928.4</v>
      </c>
      <c r="F64" s="185"/>
      <c r="G64" s="117">
        <f t="shared" si="0"/>
        <v>26754668.414699838</v>
      </c>
      <c r="H64" s="195"/>
      <c r="I64" s="105"/>
    </row>
    <row r="65" spans="1:9" s="7" customFormat="1" ht="18" thickTop="1" thickBot="1" x14ac:dyDescent="0.25">
      <c r="A65" s="24"/>
      <c r="B65" s="118">
        <v>45509</v>
      </c>
      <c r="C65" s="119"/>
      <c r="D65" s="115" t="s">
        <v>22</v>
      </c>
      <c r="E65" s="116">
        <v>1620396.8</v>
      </c>
      <c r="F65" s="185"/>
      <c r="G65" s="117">
        <f t="shared" si="0"/>
        <v>28375065.214699838</v>
      </c>
      <c r="H65" s="195"/>
      <c r="I65" s="105"/>
    </row>
    <row r="66" spans="1:9" s="7" customFormat="1" ht="18" thickTop="1" thickBot="1" x14ac:dyDescent="0.25">
      <c r="A66" s="24"/>
      <c r="B66" s="118">
        <v>45509</v>
      </c>
      <c r="C66" s="119"/>
      <c r="D66" s="115" t="s">
        <v>22</v>
      </c>
      <c r="E66" s="116">
        <v>1006422.6</v>
      </c>
      <c r="F66" s="185"/>
      <c r="G66" s="117">
        <f t="shared" si="0"/>
        <v>29381487.81469984</v>
      </c>
      <c r="H66" s="195"/>
      <c r="I66" s="105"/>
    </row>
    <row r="67" spans="1:9" s="7" customFormat="1" ht="30.75" customHeight="1" thickTop="1" thickBot="1" x14ac:dyDescent="0.25">
      <c r="A67" s="24"/>
      <c r="B67" s="118">
        <v>45509</v>
      </c>
      <c r="C67" s="119"/>
      <c r="D67" s="115" t="s">
        <v>44</v>
      </c>
      <c r="E67" s="116">
        <v>514017</v>
      </c>
      <c r="F67" s="185"/>
      <c r="G67" s="117">
        <f>G66+E67-F67</f>
        <v>29895504.81469984</v>
      </c>
      <c r="H67" s="195"/>
      <c r="I67" s="105"/>
    </row>
    <row r="68" spans="1:9" s="7" customFormat="1" ht="21" customHeight="1" thickTop="1" thickBot="1" x14ac:dyDescent="0.25">
      <c r="A68" s="24"/>
      <c r="B68" s="118">
        <v>45509</v>
      </c>
      <c r="C68" s="119"/>
      <c r="D68" s="115" t="s">
        <v>23</v>
      </c>
      <c r="E68" s="185"/>
      <c r="F68" s="185">
        <v>5810624.4900000002</v>
      </c>
      <c r="G68" s="117">
        <f>G67+E68-F68</f>
        <v>24084880.324699841</v>
      </c>
      <c r="H68" s="195"/>
      <c r="I68" s="105"/>
    </row>
    <row r="69" spans="1:9" s="7" customFormat="1" ht="18" thickTop="1" thickBot="1" x14ac:dyDescent="0.25">
      <c r="A69" s="24"/>
      <c r="B69" s="118">
        <v>45510</v>
      </c>
      <c r="C69" s="119"/>
      <c r="D69" s="115" t="s">
        <v>38</v>
      </c>
      <c r="E69" s="116">
        <v>5461</v>
      </c>
      <c r="F69" s="185"/>
      <c r="G69" s="117">
        <f t="shared" ref="G69:G132" si="1">G68+E69-F69</f>
        <v>24090341.324699841</v>
      </c>
      <c r="H69" s="195"/>
      <c r="I69" s="105"/>
    </row>
    <row r="70" spans="1:9" s="7" customFormat="1" ht="18" thickTop="1" thickBot="1" x14ac:dyDescent="0.25">
      <c r="A70" s="24"/>
      <c r="B70" s="118">
        <v>45510</v>
      </c>
      <c r="C70" s="119"/>
      <c r="D70" s="115" t="s">
        <v>38</v>
      </c>
      <c r="E70" s="116">
        <v>3370</v>
      </c>
      <c r="F70" s="185"/>
      <c r="G70" s="117">
        <f t="shared" si="1"/>
        <v>24093711.324699841</v>
      </c>
      <c r="H70" s="195"/>
      <c r="I70" s="105"/>
    </row>
    <row r="71" spans="1:9" s="7" customFormat="1" ht="18" thickTop="1" thickBot="1" x14ac:dyDescent="0.25">
      <c r="A71" s="24"/>
      <c r="B71" s="118">
        <v>45510</v>
      </c>
      <c r="C71" s="119"/>
      <c r="D71" s="115" t="s">
        <v>38</v>
      </c>
      <c r="E71" s="116">
        <v>7866</v>
      </c>
      <c r="F71" s="185"/>
      <c r="G71" s="117">
        <f t="shared" si="1"/>
        <v>24101577.324699841</v>
      </c>
      <c r="H71" s="195"/>
      <c r="I71" s="105"/>
    </row>
    <row r="72" spans="1:9" s="7" customFormat="1" ht="18" thickTop="1" thickBot="1" x14ac:dyDescent="0.25">
      <c r="A72" s="24"/>
      <c r="B72" s="118">
        <v>45510</v>
      </c>
      <c r="C72" s="119"/>
      <c r="D72" s="115" t="s">
        <v>38</v>
      </c>
      <c r="E72" s="121">
        <v>50727</v>
      </c>
      <c r="F72" s="185"/>
      <c r="G72" s="117">
        <f t="shared" si="1"/>
        <v>24152304.324699841</v>
      </c>
      <c r="H72" s="195"/>
      <c r="I72" s="105"/>
    </row>
    <row r="73" spans="1:9" s="7" customFormat="1" ht="18" thickTop="1" thickBot="1" x14ac:dyDescent="0.25">
      <c r="A73" s="24"/>
      <c r="B73" s="118">
        <v>45510</v>
      </c>
      <c r="C73" s="119"/>
      <c r="D73" s="115" t="s">
        <v>38</v>
      </c>
      <c r="E73" s="121">
        <v>69892</v>
      </c>
      <c r="F73" s="185"/>
      <c r="G73" s="117">
        <f t="shared" si="1"/>
        <v>24222196.324699841</v>
      </c>
      <c r="H73" s="195"/>
      <c r="I73" s="105"/>
    </row>
    <row r="74" spans="1:9" s="7" customFormat="1" ht="18" thickTop="1" thickBot="1" x14ac:dyDescent="0.25">
      <c r="A74" s="24"/>
      <c r="B74" s="118">
        <v>45510</v>
      </c>
      <c r="C74" s="119"/>
      <c r="D74" s="115" t="s">
        <v>38</v>
      </c>
      <c r="E74" s="121">
        <v>12237</v>
      </c>
      <c r="F74" s="188"/>
      <c r="G74" s="117">
        <f t="shared" si="1"/>
        <v>24234433.324699841</v>
      </c>
      <c r="H74" s="195"/>
      <c r="I74" s="105"/>
    </row>
    <row r="75" spans="1:9" s="7" customFormat="1" ht="18" thickTop="1" thickBot="1" x14ac:dyDescent="0.25">
      <c r="A75" s="24"/>
      <c r="B75" s="118">
        <v>45510</v>
      </c>
      <c r="C75" s="119"/>
      <c r="D75" s="115" t="s">
        <v>38</v>
      </c>
      <c r="E75" s="121">
        <v>36620</v>
      </c>
      <c r="F75" s="188"/>
      <c r="G75" s="117">
        <f t="shared" si="1"/>
        <v>24271053.324699841</v>
      </c>
      <c r="H75" s="195"/>
      <c r="I75" s="105"/>
    </row>
    <row r="76" spans="1:9" s="7" customFormat="1" ht="18" thickTop="1" thickBot="1" x14ac:dyDescent="0.25">
      <c r="A76" s="24"/>
      <c r="B76" s="118">
        <v>45510</v>
      </c>
      <c r="C76" s="119"/>
      <c r="D76" s="120" t="s">
        <v>29</v>
      </c>
      <c r="E76" s="116">
        <v>91145.4</v>
      </c>
      <c r="F76" s="185">
        <v>2385.23</v>
      </c>
      <c r="G76" s="117">
        <f t="shared" si="1"/>
        <v>24359813.49469984</v>
      </c>
      <c r="H76" s="195"/>
      <c r="I76" s="105"/>
    </row>
    <row r="77" spans="1:9" s="7" customFormat="1" ht="18" customHeight="1" thickTop="1" thickBot="1" x14ac:dyDescent="0.25">
      <c r="A77" s="24"/>
      <c r="B77" s="118">
        <v>45510</v>
      </c>
      <c r="C77" s="119"/>
      <c r="D77" s="115" t="s">
        <v>59</v>
      </c>
      <c r="E77" s="116">
        <v>170949.75</v>
      </c>
      <c r="F77" s="185"/>
      <c r="G77" s="117">
        <f t="shared" si="1"/>
        <v>24530763.24469984</v>
      </c>
      <c r="H77" s="195"/>
      <c r="I77" s="105"/>
    </row>
    <row r="78" spans="1:9" s="7" customFormat="1" ht="18" customHeight="1" thickTop="1" thickBot="1" x14ac:dyDescent="0.25">
      <c r="A78" s="24"/>
      <c r="B78" s="118">
        <v>45510</v>
      </c>
      <c r="C78" s="119"/>
      <c r="D78" s="115" t="s">
        <v>59</v>
      </c>
      <c r="E78" s="116">
        <v>18219.8</v>
      </c>
      <c r="F78" s="185"/>
      <c r="G78" s="117">
        <f t="shared" si="1"/>
        <v>24548983.04469984</v>
      </c>
      <c r="H78" s="195"/>
      <c r="I78" s="105"/>
    </row>
    <row r="79" spans="1:9" s="107" customFormat="1" ht="46.5" thickTop="1" thickBot="1" x14ac:dyDescent="0.25">
      <c r="A79" s="106"/>
      <c r="B79" s="118">
        <v>45510</v>
      </c>
      <c r="C79" s="119"/>
      <c r="D79" s="115" t="s">
        <v>73</v>
      </c>
      <c r="E79" s="116">
        <v>19352.5</v>
      </c>
      <c r="F79" s="185"/>
      <c r="G79" s="117">
        <f t="shared" si="1"/>
        <v>24568335.54469984</v>
      </c>
      <c r="H79" s="233"/>
      <c r="I79" s="105"/>
    </row>
    <row r="80" spans="1:9" s="7" customFormat="1" ht="18" thickTop="1" thickBot="1" x14ac:dyDescent="0.25">
      <c r="A80" s="24"/>
      <c r="B80" s="118">
        <v>45510</v>
      </c>
      <c r="C80" s="119"/>
      <c r="D80" s="115" t="s">
        <v>22</v>
      </c>
      <c r="E80" s="116">
        <v>6621876.9900000002</v>
      </c>
      <c r="F80" s="188"/>
      <c r="G80" s="117">
        <f t="shared" si="1"/>
        <v>31190212.534699842</v>
      </c>
      <c r="H80" s="195"/>
      <c r="I80" s="105"/>
    </row>
    <row r="81" spans="1:9" s="7" customFormat="1" ht="46.5" thickTop="1" thickBot="1" x14ac:dyDescent="0.25">
      <c r="A81" s="24"/>
      <c r="B81" s="118">
        <v>45510</v>
      </c>
      <c r="C81" s="119"/>
      <c r="D81" s="115" t="s">
        <v>74</v>
      </c>
      <c r="E81" s="116">
        <v>23000</v>
      </c>
      <c r="F81" s="185"/>
      <c r="G81" s="117">
        <f t="shared" si="1"/>
        <v>31213212.534699842</v>
      </c>
      <c r="H81" s="195"/>
      <c r="I81" s="105"/>
    </row>
    <row r="82" spans="1:9" s="7" customFormat="1" ht="18" thickTop="1" thickBot="1" x14ac:dyDescent="0.25">
      <c r="A82" s="24"/>
      <c r="B82" s="118">
        <v>45510</v>
      </c>
      <c r="C82" s="119"/>
      <c r="D82" s="115" t="s">
        <v>23</v>
      </c>
      <c r="E82" s="116"/>
      <c r="F82" s="185">
        <v>696794.35</v>
      </c>
      <c r="G82" s="117">
        <f t="shared" si="1"/>
        <v>30516418.184699841</v>
      </c>
      <c r="H82" s="195"/>
      <c r="I82" s="105"/>
    </row>
    <row r="83" spans="1:9" s="7" customFormat="1" ht="18.75" customHeight="1" thickTop="1" thickBot="1" x14ac:dyDescent="0.25">
      <c r="A83" s="24"/>
      <c r="B83" s="118">
        <v>45511</v>
      </c>
      <c r="C83" s="119"/>
      <c r="D83" s="115" t="s">
        <v>38</v>
      </c>
      <c r="E83" s="116">
        <v>14352</v>
      </c>
      <c r="F83" s="185"/>
      <c r="G83" s="117">
        <f t="shared" si="1"/>
        <v>30530770.184699841</v>
      </c>
      <c r="H83" s="195"/>
      <c r="I83" s="105"/>
    </row>
    <row r="84" spans="1:9" s="7" customFormat="1" ht="18.75" customHeight="1" thickTop="1" thickBot="1" x14ac:dyDescent="0.25">
      <c r="A84" s="24"/>
      <c r="B84" s="118">
        <v>45511</v>
      </c>
      <c r="C84" s="119"/>
      <c r="D84" s="196" t="s">
        <v>38</v>
      </c>
      <c r="E84" s="116">
        <v>1650</v>
      </c>
      <c r="F84" s="185"/>
      <c r="G84" s="117">
        <f t="shared" si="1"/>
        <v>30532420.184699841</v>
      </c>
      <c r="H84" s="195"/>
      <c r="I84" s="105"/>
    </row>
    <row r="85" spans="1:9" s="7" customFormat="1" ht="22.5" customHeight="1" thickTop="1" thickBot="1" x14ac:dyDescent="0.25">
      <c r="A85" s="24"/>
      <c r="B85" s="118">
        <v>45511</v>
      </c>
      <c r="C85" s="119"/>
      <c r="D85" s="134" t="s">
        <v>38</v>
      </c>
      <c r="E85" s="116">
        <v>9100</v>
      </c>
      <c r="F85" s="185"/>
      <c r="G85" s="117">
        <f t="shared" si="1"/>
        <v>30541520.184699841</v>
      </c>
      <c r="H85" s="195"/>
      <c r="I85" s="105"/>
    </row>
    <row r="86" spans="1:9" s="7" customFormat="1" ht="15" customHeight="1" thickTop="1" thickBot="1" x14ac:dyDescent="0.25">
      <c r="A86" s="24"/>
      <c r="B86" s="118">
        <v>45511</v>
      </c>
      <c r="C86" s="119"/>
      <c r="D86" s="115" t="s">
        <v>38</v>
      </c>
      <c r="E86" s="116">
        <v>3260</v>
      </c>
      <c r="F86" s="185"/>
      <c r="G86" s="117">
        <f t="shared" si="1"/>
        <v>30544780.184699841</v>
      </c>
      <c r="H86" s="195"/>
      <c r="I86" s="105"/>
    </row>
    <row r="87" spans="1:9" s="7" customFormat="1" ht="18" thickTop="1" thickBot="1" x14ac:dyDescent="0.25">
      <c r="A87" s="24"/>
      <c r="B87" s="118">
        <v>45511</v>
      </c>
      <c r="C87" s="119"/>
      <c r="D87" s="115" t="s">
        <v>38</v>
      </c>
      <c r="E87" s="116">
        <v>14070</v>
      </c>
      <c r="F87" s="185"/>
      <c r="G87" s="117">
        <f t="shared" si="1"/>
        <v>30558850.184699841</v>
      </c>
      <c r="H87" s="195"/>
      <c r="I87" s="105"/>
    </row>
    <row r="88" spans="1:9" s="7" customFormat="1" ht="18" thickTop="1" thickBot="1" x14ac:dyDescent="0.25">
      <c r="A88" s="24"/>
      <c r="B88" s="118">
        <v>45511</v>
      </c>
      <c r="C88" s="119"/>
      <c r="D88" s="115" t="s">
        <v>38</v>
      </c>
      <c r="E88" s="116">
        <v>8800</v>
      </c>
      <c r="F88" s="185"/>
      <c r="G88" s="117">
        <f t="shared" si="1"/>
        <v>30567650.184699841</v>
      </c>
      <c r="H88" s="195"/>
      <c r="I88" s="105"/>
    </row>
    <row r="89" spans="1:9" s="7" customFormat="1" ht="18" thickTop="1" thickBot="1" x14ac:dyDescent="0.25">
      <c r="A89" s="24"/>
      <c r="B89" s="118">
        <v>45511</v>
      </c>
      <c r="C89" s="119"/>
      <c r="D89" s="115" t="s">
        <v>38</v>
      </c>
      <c r="E89" s="116">
        <v>1760</v>
      </c>
      <c r="F89" s="185"/>
      <c r="G89" s="117">
        <f t="shared" si="1"/>
        <v>30569410.184699841</v>
      </c>
      <c r="H89" s="195"/>
      <c r="I89" s="105"/>
    </row>
    <row r="90" spans="1:9" s="7" customFormat="1" ht="18" thickTop="1" thickBot="1" x14ac:dyDescent="0.25">
      <c r="A90" s="24"/>
      <c r="B90" s="118">
        <v>45511</v>
      </c>
      <c r="C90" s="119"/>
      <c r="D90" s="120" t="s">
        <v>38</v>
      </c>
      <c r="E90" s="116">
        <v>127800</v>
      </c>
      <c r="F90" s="185"/>
      <c r="G90" s="117">
        <f t="shared" si="1"/>
        <v>30697210.184699841</v>
      </c>
      <c r="H90" s="195"/>
      <c r="I90" s="105"/>
    </row>
    <row r="91" spans="1:9" s="7" customFormat="1" ht="18" thickTop="1" thickBot="1" x14ac:dyDescent="0.25">
      <c r="A91" s="24"/>
      <c r="B91" s="118">
        <v>45511</v>
      </c>
      <c r="C91" s="119"/>
      <c r="D91" s="115" t="s">
        <v>29</v>
      </c>
      <c r="E91" s="116">
        <v>56288.78</v>
      </c>
      <c r="F91" s="185">
        <v>1444.12</v>
      </c>
      <c r="G91" s="117">
        <f t="shared" si="1"/>
        <v>30752054.844699841</v>
      </c>
      <c r="H91" s="195"/>
      <c r="I91" s="105"/>
    </row>
    <row r="92" spans="1:9" s="7" customFormat="1" ht="31.5" thickTop="1" thickBot="1" x14ac:dyDescent="0.25">
      <c r="A92" s="24"/>
      <c r="B92" s="118">
        <v>45511</v>
      </c>
      <c r="C92" s="119"/>
      <c r="D92" s="115" t="s">
        <v>45</v>
      </c>
      <c r="E92" s="116">
        <v>1500</v>
      </c>
      <c r="F92" s="185">
        <v>70</v>
      </c>
      <c r="G92" s="117">
        <f t="shared" si="1"/>
        <v>30753484.844699841</v>
      </c>
      <c r="H92" s="195"/>
      <c r="I92" s="105"/>
    </row>
    <row r="93" spans="1:9" s="7" customFormat="1" ht="106.5" thickTop="1" thickBot="1" x14ac:dyDescent="0.25">
      <c r="A93" s="24"/>
      <c r="B93" s="118">
        <v>45511</v>
      </c>
      <c r="C93" s="119"/>
      <c r="D93" s="115" t="s">
        <v>75</v>
      </c>
      <c r="E93" s="116">
        <v>60000</v>
      </c>
      <c r="F93" s="185"/>
      <c r="G93" s="117">
        <f t="shared" si="1"/>
        <v>30813484.844699841</v>
      </c>
      <c r="H93" s="195"/>
      <c r="I93" s="105"/>
    </row>
    <row r="94" spans="1:9" s="7" customFormat="1" ht="18" thickTop="1" thickBot="1" x14ac:dyDescent="0.25">
      <c r="A94" s="24"/>
      <c r="B94" s="118">
        <v>45510</v>
      </c>
      <c r="C94" s="119"/>
      <c r="D94" s="115" t="s">
        <v>23</v>
      </c>
      <c r="E94" s="116"/>
      <c r="F94" s="185">
        <v>944001.03</v>
      </c>
      <c r="G94" s="117">
        <f t="shared" si="1"/>
        <v>29869483.81469984</v>
      </c>
      <c r="H94" s="195"/>
      <c r="I94" s="105"/>
    </row>
    <row r="95" spans="1:9" s="7" customFormat="1" ht="18" thickTop="1" thickBot="1" x14ac:dyDescent="0.25">
      <c r="A95" s="24"/>
      <c r="B95" s="118">
        <v>45512</v>
      </c>
      <c r="C95" s="119"/>
      <c r="D95" s="115" t="s">
        <v>38</v>
      </c>
      <c r="E95" s="116">
        <v>2985</v>
      </c>
      <c r="F95" s="185"/>
      <c r="G95" s="117">
        <f t="shared" si="1"/>
        <v>29872468.81469984</v>
      </c>
      <c r="H95" s="195"/>
      <c r="I95" s="105"/>
    </row>
    <row r="96" spans="1:9" s="7" customFormat="1" ht="18" thickTop="1" thickBot="1" x14ac:dyDescent="0.25">
      <c r="A96" s="24"/>
      <c r="B96" s="118">
        <v>45512</v>
      </c>
      <c r="C96" s="119"/>
      <c r="D96" s="115" t="s">
        <v>38</v>
      </c>
      <c r="E96" s="116">
        <v>11005</v>
      </c>
      <c r="F96" s="185"/>
      <c r="G96" s="117">
        <f t="shared" si="1"/>
        <v>29883473.81469984</v>
      </c>
      <c r="H96" s="195"/>
      <c r="I96" s="105"/>
    </row>
    <row r="97" spans="1:9" s="7" customFormat="1" ht="18" thickTop="1" thickBot="1" x14ac:dyDescent="0.25">
      <c r="A97" s="24"/>
      <c r="B97" s="118">
        <v>45512</v>
      </c>
      <c r="C97" s="119"/>
      <c r="D97" s="115" t="s">
        <v>38</v>
      </c>
      <c r="E97" s="116">
        <v>6786</v>
      </c>
      <c r="F97" s="185"/>
      <c r="G97" s="117">
        <f t="shared" si="1"/>
        <v>29890259.81469984</v>
      </c>
      <c r="H97" s="195"/>
      <c r="I97" s="105"/>
    </row>
    <row r="98" spans="1:9" s="7" customFormat="1" ht="19.5" customHeight="1" thickTop="1" thickBot="1" x14ac:dyDescent="0.25">
      <c r="A98" s="24"/>
      <c r="B98" s="118">
        <v>45512</v>
      </c>
      <c r="C98" s="119"/>
      <c r="D98" s="115" t="s">
        <v>38</v>
      </c>
      <c r="E98" s="116">
        <v>18035</v>
      </c>
      <c r="F98" s="185"/>
      <c r="G98" s="117">
        <f t="shared" si="1"/>
        <v>29908294.81469984</v>
      </c>
      <c r="H98" s="195"/>
      <c r="I98" s="105"/>
    </row>
    <row r="99" spans="1:9" s="7" customFormat="1" ht="18" thickTop="1" thickBot="1" x14ac:dyDescent="0.25">
      <c r="A99" s="24"/>
      <c r="B99" s="118">
        <v>45512</v>
      </c>
      <c r="C99" s="119"/>
      <c r="D99" s="115" t="s">
        <v>38</v>
      </c>
      <c r="E99" s="116">
        <v>25368</v>
      </c>
      <c r="F99" s="185"/>
      <c r="G99" s="117">
        <f t="shared" si="1"/>
        <v>29933662.81469984</v>
      </c>
      <c r="H99" s="195"/>
      <c r="I99" s="105"/>
    </row>
    <row r="100" spans="1:9" s="7" customFormat="1" ht="18" thickTop="1" thickBot="1" x14ac:dyDescent="0.25">
      <c r="A100" s="24"/>
      <c r="B100" s="118">
        <v>45512</v>
      </c>
      <c r="C100" s="119"/>
      <c r="D100" s="115" t="s">
        <v>38</v>
      </c>
      <c r="E100" s="116">
        <v>1400</v>
      </c>
      <c r="F100" s="185"/>
      <c r="G100" s="117">
        <f t="shared" si="1"/>
        <v>29935062.81469984</v>
      </c>
      <c r="H100" s="195"/>
      <c r="I100" s="105"/>
    </row>
    <row r="101" spans="1:9" s="7" customFormat="1" ht="21" customHeight="1" thickTop="1" thickBot="1" x14ac:dyDescent="0.25">
      <c r="A101" s="24"/>
      <c r="B101" s="118">
        <v>45512</v>
      </c>
      <c r="C101" s="119"/>
      <c r="D101" s="115" t="s">
        <v>38</v>
      </c>
      <c r="E101" s="116">
        <v>21840</v>
      </c>
      <c r="F101" s="185"/>
      <c r="G101" s="117">
        <f t="shared" si="1"/>
        <v>29956902.81469984</v>
      </c>
      <c r="H101" s="195"/>
      <c r="I101" s="105"/>
    </row>
    <row r="102" spans="1:9" s="7" customFormat="1" ht="18" thickTop="1" thickBot="1" x14ac:dyDescent="0.25">
      <c r="A102" s="24"/>
      <c r="B102" s="118">
        <v>45512</v>
      </c>
      <c r="C102" s="119"/>
      <c r="D102" s="115" t="s">
        <v>38</v>
      </c>
      <c r="E102" s="116">
        <v>641</v>
      </c>
      <c r="F102" s="186"/>
      <c r="G102" s="117">
        <f t="shared" si="1"/>
        <v>29957543.81469984</v>
      </c>
      <c r="H102" s="195"/>
      <c r="I102" s="105"/>
    </row>
    <row r="103" spans="1:9" s="7" customFormat="1" ht="18" thickTop="1" thickBot="1" x14ac:dyDescent="0.25">
      <c r="A103" s="24"/>
      <c r="B103" s="118">
        <v>45512</v>
      </c>
      <c r="C103" s="119"/>
      <c r="D103" s="120" t="s">
        <v>29</v>
      </c>
      <c r="E103" s="116">
        <v>67837.55</v>
      </c>
      <c r="F103" s="185">
        <v>1773.25</v>
      </c>
      <c r="G103" s="117">
        <f t="shared" si="1"/>
        <v>30023608.114699841</v>
      </c>
      <c r="H103" s="195"/>
      <c r="I103" s="105"/>
    </row>
    <row r="104" spans="1:9" s="7" customFormat="1" ht="18" thickTop="1" thickBot="1" x14ac:dyDescent="0.25">
      <c r="A104" s="24"/>
      <c r="B104" s="118">
        <v>45513</v>
      </c>
      <c r="C104" s="119"/>
      <c r="D104" s="115" t="s">
        <v>38</v>
      </c>
      <c r="E104" s="116">
        <v>44251</v>
      </c>
      <c r="F104" s="185"/>
      <c r="G104" s="117">
        <f t="shared" si="1"/>
        <v>30067859.114699841</v>
      </c>
      <c r="H104" s="195"/>
      <c r="I104" s="105"/>
    </row>
    <row r="105" spans="1:9" s="7" customFormat="1" ht="18" thickTop="1" thickBot="1" x14ac:dyDescent="0.25">
      <c r="A105" s="24"/>
      <c r="B105" s="118">
        <v>45513</v>
      </c>
      <c r="C105" s="119"/>
      <c r="D105" s="115" t="s">
        <v>38</v>
      </c>
      <c r="E105" s="116">
        <v>5280</v>
      </c>
      <c r="F105" s="185"/>
      <c r="G105" s="117">
        <f t="shared" si="1"/>
        <v>30073139.114699841</v>
      </c>
      <c r="H105" s="195"/>
      <c r="I105" s="105"/>
    </row>
    <row r="106" spans="1:9" s="7" customFormat="1" ht="20.25" customHeight="1" thickTop="1" thickBot="1" x14ac:dyDescent="0.25">
      <c r="A106" s="24"/>
      <c r="B106" s="118">
        <v>45513</v>
      </c>
      <c r="C106" s="119"/>
      <c r="D106" s="115" t="s">
        <v>38</v>
      </c>
      <c r="E106" s="116">
        <v>1120</v>
      </c>
      <c r="F106" s="185"/>
      <c r="G106" s="117">
        <f t="shared" si="1"/>
        <v>30074259.114699841</v>
      </c>
      <c r="H106" s="195"/>
      <c r="I106" s="105"/>
    </row>
    <row r="107" spans="1:9" s="7" customFormat="1" ht="18" thickTop="1" thickBot="1" x14ac:dyDescent="0.25">
      <c r="A107" s="24"/>
      <c r="B107" s="118">
        <v>45513</v>
      </c>
      <c r="C107" s="119"/>
      <c r="D107" s="115" t="s">
        <v>38</v>
      </c>
      <c r="E107" s="116">
        <v>16350</v>
      </c>
      <c r="F107" s="185"/>
      <c r="G107" s="117">
        <f t="shared" si="1"/>
        <v>30090609.114699841</v>
      </c>
      <c r="H107" s="195"/>
      <c r="I107" s="105"/>
    </row>
    <row r="108" spans="1:9" s="7" customFormat="1" ht="18" thickTop="1" thickBot="1" x14ac:dyDescent="0.25">
      <c r="A108" s="24"/>
      <c r="B108" s="118">
        <v>45513</v>
      </c>
      <c r="C108" s="119"/>
      <c r="D108" s="115" t="s">
        <v>38</v>
      </c>
      <c r="E108" s="116">
        <v>4200</v>
      </c>
      <c r="F108" s="185"/>
      <c r="G108" s="117">
        <f t="shared" si="1"/>
        <v>30094809.114699841</v>
      </c>
      <c r="H108" s="195"/>
      <c r="I108" s="105"/>
    </row>
    <row r="109" spans="1:9" s="7" customFormat="1" ht="18" thickTop="1" thickBot="1" x14ac:dyDescent="0.25">
      <c r="A109" s="24"/>
      <c r="B109" s="118">
        <v>45513</v>
      </c>
      <c r="C109" s="119"/>
      <c r="D109" s="115" t="s">
        <v>38</v>
      </c>
      <c r="E109" s="116">
        <v>18905</v>
      </c>
      <c r="F109" s="185"/>
      <c r="G109" s="117">
        <f t="shared" si="1"/>
        <v>30113714.114699841</v>
      </c>
      <c r="H109" s="195"/>
      <c r="I109" s="105"/>
    </row>
    <row r="110" spans="1:9" s="7" customFormat="1" ht="20.25" customHeight="1" thickTop="1" thickBot="1" x14ac:dyDescent="0.25">
      <c r="A110" s="24"/>
      <c r="B110" s="122">
        <v>45513</v>
      </c>
      <c r="C110" s="123"/>
      <c r="D110" s="115" t="s">
        <v>38</v>
      </c>
      <c r="E110" s="116">
        <v>32625</v>
      </c>
      <c r="F110" s="185"/>
      <c r="G110" s="117">
        <f t="shared" si="1"/>
        <v>30146339.114699841</v>
      </c>
      <c r="H110" s="195"/>
      <c r="I110" s="105"/>
    </row>
    <row r="111" spans="1:9" s="7" customFormat="1" ht="18" thickTop="1" thickBot="1" x14ac:dyDescent="0.25">
      <c r="A111" s="24"/>
      <c r="B111" s="118">
        <v>45513</v>
      </c>
      <c r="C111" s="119"/>
      <c r="D111" s="115" t="s">
        <v>29</v>
      </c>
      <c r="E111" s="116">
        <v>81585.67</v>
      </c>
      <c r="F111" s="185">
        <v>2110.0500000000002</v>
      </c>
      <c r="G111" s="117">
        <f t="shared" si="1"/>
        <v>30225814.734699842</v>
      </c>
      <c r="H111" s="195"/>
      <c r="I111" s="105"/>
    </row>
    <row r="112" spans="1:9" s="7" customFormat="1" ht="18" thickTop="1" thickBot="1" x14ac:dyDescent="0.25">
      <c r="A112" s="24"/>
      <c r="B112" s="118">
        <v>45513</v>
      </c>
      <c r="C112" s="119"/>
      <c r="D112" s="115" t="s">
        <v>76</v>
      </c>
      <c r="E112" s="116">
        <v>62980.41</v>
      </c>
      <c r="F112" s="185"/>
      <c r="G112" s="117">
        <f t="shared" si="1"/>
        <v>30288795.144699842</v>
      </c>
      <c r="H112" s="195"/>
      <c r="I112" s="105"/>
    </row>
    <row r="113" spans="1:9" s="7" customFormat="1" ht="17.25" customHeight="1" thickTop="1" thickBot="1" x14ac:dyDescent="0.25">
      <c r="A113" s="24"/>
      <c r="B113" s="118">
        <v>45514</v>
      </c>
      <c r="C113" s="119"/>
      <c r="D113" s="115" t="s">
        <v>38</v>
      </c>
      <c r="E113" s="116">
        <v>13105</v>
      </c>
      <c r="F113" s="185"/>
      <c r="G113" s="117">
        <f t="shared" si="1"/>
        <v>30301900.144699842</v>
      </c>
      <c r="H113" s="195"/>
      <c r="I113" s="105"/>
    </row>
    <row r="114" spans="1:9" s="7" customFormat="1" ht="18" thickTop="1" thickBot="1" x14ac:dyDescent="0.25">
      <c r="A114" s="24"/>
      <c r="B114" s="118">
        <v>45514</v>
      </c>
      <c r="C114" s="119"/>
      <c r="D114" s="115" t="s">
        <v>29</v>
      </c>
      <c r="E114" s="116">
        <v>41200</v>
      </c>
      <c r="F114" s="185">
        <v>1070.04</v>
      </c>
      <c r="G114" s="117">
        <f t="shared" si="1"/>
        <v>30342030.104699843</v>
      </c>
      <c r="H114" s="195"/>
      <c r="I114" s="105"/>
    </row>
    <row r="115" spans="1:9" s="7" customFormat="1" ht="21" customHeight="1" thickTop="1" thickBot="1" x14ac:dyDescent="0.25">
      <c r="A115" s="24"/>
      <c r="B115" s="118">
        <v>45515</v>
      </c>
      <c r="C115" s="119"/>
      <c r="D115" s="230" t="s">
        <v>38</v>
      </c>
      <c r="E115" s="229">
        <v>19070</v>
      </c>
      <c r="F115" s="185"/>
      <c r="G115" s="117">
        <f t="shared" si="1"/>
        <v>30361100.104699843</v>
      </c>
      <c r="H115" s="195"/>
      <c r="I115" s="105"/>
    </row>
    <row r="116" spans="1:9" s="7" customFormat="1" ht="15.75" customHeight="1" thickTop="1" thickBot="1" x14ac:dyDescent="0.25">
      <c r="A116" s="24"/>
      <c r="B116" s="122">
        <v>45515</v>
      </c>
      <c r="C116" s="123"/>
      <c r="D116" s="230" t="s">
        <v>29</v>
      </c>
      <c r="E116" s="229">
        <v>16500</v>
      </c>
      <c r="F116" s="185">
        <v>412.5</v>
      </c>
      <c r="G116" s="117">
        <f t="shared" si="1"/>
        <v>30377187.604699843</v>
      </c>
      <c r="H116" s="195"/>
      <c r="I116" s="105"/>
    </row>
    <row r="117" spans="1:9" s="7" customFormat="1" ht="18" thickTop="1" thickBot="1" x14ac:dyDescent="0.25">
      <c r="A117" s="24"/>
      <c r="B117" s="118">
        <v>45516</v>
      </c>
      <c r="C117" s="119"/>
      <c r="D117" s="230" t="s">
        <v>38</v>
      </c>
      <c r="E117" s="229">
        <v>50730</v>
      </c>
      <c r="F117" s="185"/>
      <c r="G117" s="117">
        <f t="shared" si="1"/>
        <v>30427917.604699843</v>
      </c>
      <c r="H117" s="195"/>
      <c r="I117" s="105"/>
    </row>
    <row r="118" spans="1:9" s="7" customFormat="1" ht="18" thickTop="1" thickBot="1" x14ac:dyDescent="0.25">
      <c r="A118" s="24"/>
      <c r="B118" s="118">
        <v>45516</v>
      </c>
      <c r="C118" s="119"/>
      <c r="D118" s="230" t="s">
        <v>38</v>
      </c>
      <c r="E118" s="229">
        <v>4775</v>
      </c>
      <c r="F118" s="153"/>
      <c r="G118" s="117">
        <f t="shared" si="1"/>
        <v>30432692.604699843</v>
      </c>
      <c r="H118" s="195"/>
      <c r="I118" s="105"/>
    </row>
    <row r="119" spans="1:9" s="7" customFormat="1" ht="18" thickTop="1" thickBot="1" x14ac:dyDescent="0.25">
      <c r="A119" s="24"/>
      <c r="B119" s="118">
        <v>45516</v>
      </c>
      <c r="C119" s="119"/>
      <c r="D119" s="230" t="s">
        <v>38</v>
      </c>
      <c r="E119" s="229">
        <v>6650</v>
      </c>
      <c r="F119" s="185"/>
      <c r="G119" s="117">
        <f t="shared" si="1"/>
        <v>30439342.604699843</v>
      </c>
      <c r="H119" s="195"/>
      <c r="I119" s="105"/>
    </row>
    <row r="120" spans="1:9" s="7" customFormat="1" ht="18" thickTop="1" thickBot="1" x14ac:dyDescent="0.25">
      <c r="A120" s="24"/>
      <c r="B120" s="118">
        <v>45516</v>
      </c>
      <c r="C120" s="119"/>
      <c r="D120" s="230" t="s">
        <v>38</v>
      </c>
      <c r="E120" s="229">
        <v>31010</v>
      </c>
      <c r="F120" s="185"/>
      <c r="G120" s="117">
        <f t="shared" si="1"/>
        <v>30470352.604699843</v>
      </c>
      <c r="H120" s="195"/>
      <c r="I120" s="105"/>
    </row>
    <row r="121" spans="1:9" s="7" customFormat="1" ht="21.75" customHeight="1" thickTop="1" thickBot="1" x14ac:dyDescent="0.25">
      <c r="A121" s="24"/>
      <c r="B121" s="118">
        <v>45516</v>
      </c>
      <c r="C121" s="119"/>
      <c r="D121" s="231" t="s">
        <v>38</v>
      </c>
      <c r="E121" s="229">
        <v>17720</v>
      </c>
      <c r="F121" s="185"/>
      <c r="G121" s="117">
        <f t="shared" si="1"/>
        <v>30488072.604699843</v>
      </c>
      <c r="H121" s="195"/>
      <c r="I121" s="105"/>
    </row>
    <row r="122" spans="1:9" s="7" customFormat="1" ht="18" thickTop="1" thickBot="1" x14ac:dyDescent="0.25">
      <c r="A122" s="24"/>
      <c r="B122" s="118">
        <v>45516</v>
      </c>
      <c r="C122" s="119"/>
      <c r="D122" s="115" t="s">
        <v>38</v>
      </c>
      <c r="E122" s="116">
        <v>1595</v>
      </c>
      <c r="F122" s="185"/>
      <c r="G122" s="117">
        <f t="shared" si="1"/>
        <v>30489667.604699843</v>
      </c>
      <c r="H122" s="195"/>
      <c r="I122" s="105"/>
    </row>
    <row r="123" spans="1:9" s="7" customFormat="1" ht="18" thickTop="1" thickBot="1" x14ac:dyDescent="0.25">
      <c r="A123" s="24"/>
      <c r="B123" s="118">
        <v>45516</v>
      </c>
      <c r="C123" s="119"/>
      <c r="D123" s="115" t="s">
        <v>38</v>
      </c>
      <c r="E123" s="116">
        <v>79275</v>
      </c>
      <c r="F123" s="185"/>
      <c r="G123" s="117">
        <f t="shared" si="1"/>
        <v>30568942.604699843</v>
      </c>
      <c r="H123" s="195"/>
      <c r="I123" s="105"/>
    </row>
    <row r="124" spans="1:9" s="7" customFormat="1" ht="18" thickTop="1" thickBot="1" x14ac:dyDescent="0.25">
      <c r="A124" s="24"/>
      <c r="B124" s="118">
        <v>45516</v>
      </c>
      <c r="C124" s="119"/>
      <c r="D124" s="115" t="s">
        <v>29</v>
      </c>
      <c r="E124" s="116">
        <v>84000.01</v>
      </c>
      <c r="F124" s="185">
        <v>2183.5500000000002</v>
      </c>
      <c r="G124" s="117">
        <f t="shared" si="1"/>
        <v>30650759.064699844</v>
      </c>
      <c r="H124" s="195"/>
      <c r="I124" s="105"/>
    </row>
    <row r="125" spans="1:9" s="7" customFormat="1" ht="18" thickTop="1" thickBot="1" x14ac:dyDescent="0.25">
      <c r="A125" s="24"/>
      <c r="B125" s="118">
        <v>45516</v>
      </c>
      <c r="C125" s="119"/>
      <c r="D125" s="115" t="s">
        <v>77</v>
      </c>
      <c r="E125" s="116">
        <v>527943.88</v>
      </c>
      <c r="F125" s="185"/>
      <c r="G125" s="117">
        <f t="shared" si="1"/>
        <v>31178702.944699842</v>
      </c>
      <c r="H125" s="195"/>
      <c r="I125" s="105"/>
    </row>
    <row r="126" spans="1:9" s="7" customFormat="1" ht="18" thickTop="1" thickBot="1" x14ac:dyDescent="0.25">
      <c r="A126" s="24"/>
      <c r="B126" s="118">
        <v>45516</v>
      </c>
      <c r="C126" s="119"/>
      <c r="D126" s="115" t="s">
        <v>23</v>
      </c>
      <c r="E126" s="116"/>
      <c r="F126" s="185">
        <v>17783767.390000001</v>
      </c>
      <c r="G126" s="117">
        <f t="shared" si="1"/>
        <v>13394935.554699842</v>
      </c>
      <c r="H126" s="195"/>
      <c r="I126" s="105"/>
    </row>
    <row r="127" spans="1:9" s="7" customFormat="1" ht="24.75" customHeight="1" thickTop="1" thickBot="1" x14ac:dyDescent="0.25">
      <c r="A127" s="24"/>
      <c r="B127" s="118">
        <v>45517</v>
      </c>
      <c r="C127" s="119"/>
      <c r="D127" s="115" t="s">
        <v>38</v>
      </c>
      <c r="E127" s="116">
        <v>14175</v>
      </c>
      <c r="F127" s="186"/>
      <c r="G127" s="117">
        <f t="shared" si="1"/>
        <v>13409110.554699842</v>
      </c>
      <c r="H127" s="195"/>
      <c r="I127" s="105"/>
    </row>
    <row r="128" spans="1:9" s="7" customFormat="1" ht="18" thickTop="1" thickBot="1" x14ac:dyDescent="0.25">
      <c r="A128" s="24"/>
      <c r="B128" s="118">
        <v>45517</v>
      </c>
      <c r="C128" s="119"/>
      <c r="D128" s="115" t="s">
        <v>38</v>
      </c>
      <c r="E128" s="116">
        <v>35115</v>
      </c>
      <c r="F128" s="185"/>
      <c r="G128" s="117">
        <f t="shared" si="1"/>
        <v>13444225.554699842</v>
      </c>
      <c r="H128" s="195"/>
      <c r="I128" s="105"/>
    </row>
    <row r="129" spans="1:9" s="7" customFormat="1" ht="21.75" customHeight="1" thickTop="1" thickBot="1" x14ac:dyDescent="0.25">
      <c r="A129" s="24"/>
      <c r="B129" s="118">
        <v>45517</v>
      </c>
      <c r="C129" s="119"/>
      <c r="D129" s="115" t="s">
        <v>38</v>
      </c>
      <c r="E129" s="116">
        <v>6635</v>
      </c>
      <c r="F129" s="185"/>
      <c r="G129" s="117">
        <f t="shared" si="1"/>
        <v>13450860.554699842</v>
      </c>
      <c r="H129" s="195"/>
      <c r="I129" s="105"/>
    </row>
    <row r="130" spans="1:9" s="7" customFormat="1" ht="18" thickTop="1" thickBot="1" x14ac:dyDescent="0.25">
      <c r="A130" s="77"/>
      <c r="B130" s="118">
        <v>45517</v>
      </c>
      <c r="C130" s="119"/>
      <c r="D130" s="120" t="s">
        <v>38</v>
      </c>
      <c r="E130" s="116">
        <v>45220</v>
      </c>
      <c r="F130" s="187"/>
      <c r="G130" s="117">
        <f t="shared" si="1"/>
        <v>13496080.554699842</v>
      </c>
      <c r="H130" s="195"/>
      <c r="I130" s="105"/>
    </row>
    <row r="131" spans="1:9" s="7" customFormat="1" ht="18" thickTop="1" thickBot="1" x14ac:dyDescent="0.25">
      <c r="A131" s="77"/>
      <c r="B131" s="118">
        <v>45517</v>
      </c>
      <c r="C131" s="119"/>
      <c r="D131" s="120" t="s">
        <v>38</v>
      </c>
      <c r="E131" s="116">
        <v>2675</v>
      </c>
      <c r="F131" s="189"/>
      <c r="G131" s="117">
        <f t="shared" si="1"/>
        <v>13498755.554699842</v>
      </c>
      <c r="H131" s="195"/>
      <c r="I131" s="105"/>
    </row>
    <row r="132" spans="1:9" s="7" customFormat="1" ht="18" thickTop="1" thickBot="1" x14ac:dyDescent="0.25">
      <c r="A132" s="77"/>
      <c r="B132" s="118">
        <v>45517</v>
      </c>
      <c r="C132" s="119"/>
      <c r="D132" s="115" t="s">
        <v>38</v>
      </c>
      <c r="E132" s="116">
        <v>8395</v>
      </c>
      <c r="F132" s="185"/>
      <c r="G132" s="117">
        <f t="shared" si="1"/>
        <v>13507150.554699842</v>
      </c>
      <c r="H132" s="195"/>
      <c r="I132" s="105"/>
    </row>
    <row r="133" spans="1:9" s="7" customFormat="1" ht="18" thickTop="1" thickBot="1" x14ac:dyDescent="0.25">
      <c r="A133" s="77"/>
      <c r="B133" s="118">
        <v>45517</v>
      </c>
      <c r="C133" s="119"/>
      <c r="D133" s="115" t="s">
        <v>38</v>
      </c>
      <c r="E133" s="116">
        <v>46722</v>
      </c>
      <c r="F133" s="185"/>
      <c r="G133" s="117">
        <f t="shared" ref="G133:G196" si="2">G132+E133-F133</f>
        <v>13553872.554699842</v>
      </c>
      <c r="H133" s="195"/>
      <c r="I133" s="105"/>
    </row>
    <row r="134" spans="1:9" s="7" customFormat="1" ht="18" thickTop="1" thickBot="1" x14ac:dyDescent="0.25">
      <c r="A134" s="77"/>
      <c r="B134" s="118">
        <v>45517</v>
      </c>
      <c r="C134" s="119"/>
      <c r="D134" s="115" t="s">
        <v>38</v>
      </c>
      <c r="E134" s="116">
        <v>7000</v>
      </c>
      <c r="F134" s="185"/>
      <c r="G134" s="117">
        <f t="shared" si="2"/>
        <v>13560872.554699842</v>
      </c>
      <c r="H134" s="195"/>
      <c r="I134" s="105"/>
    </row>
    <row r="135" spans="1:9" s="7" customFormat="1" ht="20.25" customHeight="1" thickTop="1" thickBot="1" x14ac:dyDescent="0.25">
      <c r="A135" s="77"/>
      <c r="B135" s="118">
        <v>45517</v>
      </c>
      <c r="C135" s="119"/>
      <c r="D135" s="115" t="s">
        <v>38</v>
      </c>
      <c r="E135" s="116">
        <v>152</v>
      </c>
      <c r="F135" s="185"/>
      <c r="G135" s="117">
        <f t="shared" si="2"/>
        <v>13561024.554699842</v>
      </c>
      <c r="H135" s="195"/>
      <c r="I135" s="105"/>
    </row>
    <row r="136" spans="1:9" s="7" customFormat="1" ht="18" thickTop="1" thickBot="1" x14ac:dyDescent="0.25">
      <c r="A136" s="77"/>
      <c r="B136" s="118">
        <v>45517</v>
      </c>
      <c r="C136" s="119"/>
      <c r="D136" s="115" t="s">
        <v>29</v>
      </c>
      <c r="E136" s="116">
        <v>47841.24</v>
      </c>
      <c r="F136" s="185">
        <v>1220.17</v>
      </c>
      <c r="G136" s="117">
        <f t="shared" si="2"/>
        <v>13607645.624699842</v>
      </c>
      <c r="H136" s="195"/>
      <c r="I136" s="105"/>
    </row>
    <row r="137" spans="1:9" s="7" customFormat="1" ht="46.5" thickTop="1" thickBot="1" x14ac:dyDescent="0.25">
      <c r="A137" s="77"/>
      <c r="B137" s="118">
        <v>45517</v>
      </c>
      <c r="C137" s="119"/>
      <c r="D137" s="115" t="s">
        <v>78</v>
      </c>
      <c r="E137" s="116">
        <v>3500</v>
      </c>
      <c r="F137" s="189"/>
      <c r="G137" s="117">
        <f t="shared" si="2"/>
        <v>13611145.624699842</v>
      </c>
      <c r="H137" s="195"/>
      <c r="I137" s="105"/>
    </row>
    <row r="138" spans="1:9" s="7" customFormat="1" ht="18" thickTop="1" thickBot="1" x14ac:dyDescent="0.25">
      <c r="A138" s="77"/>
      <c r="B138" s="118">
        <v>45517</v>
      </c>
      <c r="C138" s="119"/>
      <c r="D138" s="115" t="s">
        <v>23</v>
      </c>
      <c r="E138" s="116"/>
      <c r="F138" s="185">
        <v>438591.92</v>
      </c>
      <c r="G138" s="117">
        <f t="shared" si="2"/>
        <v>13172553.704699842</v>
      </c>
      <c r="H138" s="195"/>
      <c r="I138" s="105"/>
    </row>
    <row r="139" spans="1:9" s="7" customFormat="1" ht="18" thickTop="1" thickBot="1" x14ac:dyDescent="0.25">
      <c r="A139" s="77"/>
      <c r="B139" s="118">
        <v>45518</v>
      </c>
      <c r="C139" s="119"/>
      <c r="D139" s="115" t="s">
        <v>38</v>
      </c>
      <c r="E139" s="116">
        <v>42860</v>
      </c>
      <c r="F139" s="185"/>
      <c r="G139" s="117">
        <f t="shared" si="2"/>
        <v>13215413.704699842</v>
      </c>
      <c r="H139" s="195"/>
      <c r="I139" s="105"/>
    </row>
    <row r="140" spans="1:9" s="7" customFormat="1" ht="18" thickTop="1" thickBot="1" x14ac:dyDescent="0.25">
      <c r="A140" s="77"/>
      <c r="B140" s="118">
        <v>45518</v>
      </c>
      <c r="C140" s="119"/>
      <c r="D140" s="115" t="s">
        <v>38</v>
      </c>
      <c r="E140" s="116">
        <v>105180</v>
      </c>
      <c r="F140" s="185"/>
      <c r="G140" s="117">
        <f t="shared" si="2"/>
        <v>13320593.704699842</v>
      </c>
      <c r="H140" s="195"/>
      <c r="I140" s="105"/>
    </row>
    <row r="141" spans="1:9" s="7" customFormat="1" ht="18" thickTop="1" thickBot="1" x14ac:dyDescent="0.25">
      <c r="A141" s="77"/>
      <c r="B141" s="118">
        <v>45518</v>
      </c>
      <c r="C141" s="119"/>
      <c r="D141" s="115" t="s">
        <v>38</v>
      </c>
      <c r="E141" s="116">
        <v>19360</v>
      </c>
      <c r="F141" s="185"/>
      <c r="G141" s="117">
        <f t="shared" si="2"/>
        <v>13339953.704699842</v>
      </c>
      <c r="H141" s="195"/>
      <c r="I141" s="105"/>
    </row>
    <row r="142" spans="1:9" s="7" customFormat="1" ht="18" thickTop="1" thickBot="1" x14ac:dyDescent="0.25">
      <c r="A142" s="77"/>
      <c r="B142" s="118">
        <v>45518</v>
      </c>
      <c r="C142" s="119"/>
      <c r="D142" s="115" t="s">
        <v>38</v>
      </c>
      <c r="E142" s="116">
        <v>34263</v>
      </c>
      <c r="F142" s="185"/>
      <c r="G142" s="117">
        <f t="shared" si="2"/>
        <v>13374216.704699842</v>
      </c>
      <c r="H142" s="195"/>
      <c r="I142" s="105"/>
    </row>
    <row r="143" spans="1:9" s="7" customFormat="1" ht="18" thickTop="1" thickBot="1" x14ac:dyDescent="0.25">
      <c r="A143" s="77"/>
      <c r="B143" s="118">
        <v>45518</v>
      </c>
      <c r="C143" s="119"/>
      <c r="D143" s="115" t="s">
        <v>38</v>
      </c>
      <c r="E143" s="121">
        <v>2700</v>
      </c>
      <c r="F143" s="188"/>
      <c r="G143" s="117">
        <f t="shared" si="2"/>
        <v>13376916.704699842</v>
      </c>
      <c r="H143" s="195"/>
      <c r="I143" s="105"/>
    </row>
    <row r="144" spans="1:9" s="7" customFormat="1" ht="18" thickTop="1" thickBot="1" x14ac:dyDescent="0.25">
      <c r="A144" s="77"/>
      <c r="B144" s="118">
        <v>45518</v>
      </c>
      <c r="C144" s="119"/>
      <c r="D144" s="115" t="s">
        <v>38</v>
      </c>
      <c r="E144" s="121">
        <v>1850</v>
      </c>
      <c r="F144" s="188"/>
      <c r="G144" s="117">
        <f t="shared" si="2"/>
        <v>13378766.704699842</v>
      </c>
      <c r="H144" s="195"/>
      <c r="I144" s="105"/>
    </row>
    <row r="145" spans="1:9" s="7" customFormat="1" ht="17.25" customHeight="1" thickTop="1" thickBot="1" x14ac:dyDescent="0.25">
      <c r="A145" s="77"/>
      <c r="B145" s="118">
        <v>45518</v>
      </c>
      <c r="C145" s="119"/>
      <c r="D145" s="115" t="s">
        <v>38</v>
      </c>
      <c r="E145" s="121">
        <v>3495</v>
      </c>
      <c r="F145" s="185"/>
      <c r="G145" s="117">
        <f t="shared" si="2"/>
        <v>13382261.704699842</v>
      </c>
      <c r="H145" s="195"/>
      <c r="I145" s="105"/>
    </row>
    <row r="146" spans="1:9" s="7" customFormat="1" ht="18" thickTop="1" thickBot="1" x14ac:dyDescent="0.25">
      <c r="A146" s="77"/>
      <c r="B146" s="118">
        <v>45518</v>
      </c>
      <c r="C146" s="119"/>
      <c r="D146" s="115" t="s">
        <v>29</v>
      </c>
      <c r="E146" s="121">
        <v>50098.720000000001</v>
      </c>
      <c r="F146" s="185">
        <v>1308.96</v>
      </c>
      <c r="G146" s="117">
        <f t="shared" si="2"/>
        <v>13431051.464699842</v>
      </c>
      <c r="H146" s="195"/>
      <c r="I146" s="105"/>
    </row>
    <row r="147" spans="1:9" s="7" customFormat="1" ht="18" thickTop="1" thickBot="1" x14ac:dyDescent="0.25">
      <c r="A147" s="77"/>
      <c r="B147" s="118">
        <v>45518</v>
      </c>
      <c r="C147" s="119"/>
      <c r="D147" s="115" t="s">
        <v>23</v>
      </c>
      <c r="E147" s="116"/>
      <c r="F147" s="185">
        <v>2553999.58</v>
      </c>
      <c r="G147" s="117">
        <f t="shared" si="2"/>
        <v>10877051.884699842</v>
      </c>
      <c r="H147" s="195"/>
      <c r="I147" s="105"/>
    </row>
    <row r="148" spans="1:9" s="7" customFormat="1" ht="18" thickTop="1" thickBot="1" x14ac:dyDescent="0.25">
      <c r="A148" s="77"/>
      <c r="B148" s="118">
        <v>45519</v>
      </c>
      <c r="C148" s="119"/>
      <c r="D148" s="115" t="s">
        <v>38</v>
      </c>
      <c r="E148" s="116">
        <v>50400</v>
      </c>
      <c r="F148" s="185"/>
      <c r="G148" s="117">
        <f t="shared" si="2"/>
        <v>10927451.884699842</v>
      </c>
      <c r="H148" s="195"/>
      <c r="I148" s="105"/>
    </row>
    <row r="149" spans="1:9" s="7" customFormat="1" ht="18" customHeight="1" thickTop="1" thickBot="1" x14ac:dyDescent="0.25">
      <c r="A149" s="77"/>
      <c r="B149" s="118">
        <v>45519</v>
      </c>
      <c r="C149" s="119"/>
      <c r="D149" s="115" t="s">
        <v>38</v>
      </c>
      <c r="E149" s="116">
        <v>99233</v>
      </c>
      <c r="F149" s="185"/>
      <c r="G149" s="117">
        <f t="shared" si="2"/>
        <v>11026684.884699842</v>
      </c>
      <c r="H149" s="195"/>
      <c r="I149" s="105"/>
    </row>
    <row r="150" spans="1:9" s="7" customFormat="1" ht="18" thickTop="1" thickBot="1" x14ac:dyDescent="0.25">
      <c r="A150" s="77"/>
      <c r="B150" s="118">
        <v>45519</v>
      </c>
      <c r="C150" s="119"/>
      <c r="D150" s="115" t="s">
        <v>38</v>
      </c>
      <c r="E150" s="116">
        <v>35410</v>
      </c>
      <c r="F150" s="185"/>
      <c r="G150" s="117">
        <f t="shared" si="2"/>
        <v>11062094.884699842</v>
      </c>
      <c r="H150" s="195"/>
      <c r="I150" s="105"/>
    </row>
    <row r="151" spans="1:9" s="7" customFormat="1" ht="18" thickTop="1" thickBot="1" x14ac:dyDescent="0.25">
      <c r="A151" s="77"/>
      <c r="B151" s="118">
        <v>45519</v>
      </c>
      <c r="C151" s="119"/>
      <c r="D151" s="115" t="s">
        <v>38</v>
      </c>
      <c r="E151" s="116">
        <v>2250</v>
      </c>
      <c r="F151" s="185"/>
      <c r="G151" s="117">
        <f t="shared" si="2"/>
        <v>11064344.884699842</v>
      </c>
      <c r="H151" s="195"/>
      <c r="I151" s="105"/>
    </row>
    <row r="152" spans="1:9" s="7" customFormat="1" ht="18" thickTop="1" thickBot="1" x14ac:dyDescent="0.25">
      <c r="A152" s="77"/>
      <c r="B152" s="118">
        <v>45519</v>
      </c>
      <c r="C152" s="119"/>
      <c r="D152" s="115" t="s">
        <v>38</v>
      </c>
      <c r="E152" s="116">
        <v>7030</v>
      </c>
      <c r="F152" s="185"/>
      <c r="G152" s="117">
        <f t="shared" si="2"/>
        <v>11071374.884699842</v>
      </c>
      <c r="H152" s="195"/>
      <c r="I152" s="105"/>
    </row>
    <row r="153" spans="1:9" s="7" customFormat="1" ht="18" thickTop="1" thickBot="1" x14ac:dyDescent="0.25">
      <c r="A153" s="77"/>
      <c r="B153" s="118">
        <v>45519</v>
      </c>
      <c r="C153" s="119"/>
      <c r="D153" s="115" t="s">
        <v>38</v>
      </c>
      <c r="E153" s="116">
        <v>5760</v>
      </c>
      <c r="F153" s="185"/>
      <c r="G153" s="117">
        <f t="shared" si="2"/>
        <v>11077134.884699842</v>
      </c>
      <c r="H153" s="195"/>
      <c r="I153" s="105"/>
    </row>
    <row r="154" spans="1:9" s="7" customFormat="1" ht="18" thickTop="1" thickBot="1" x14ac:dyDescent="0.25">
      <c r="A154" s="77"/>
      <c r="B154" s="118">
        <v>45519</v>
      </c>
      <c r="C154" s="119"/>
      <c r="D154" s="115" t="s">
        <v>38</v>
      </c>
      <c r="E154" s="116">
        <v>6605</v>
      </c>
      <c r="F154" s="185"/>
      <c r="G154" s="117">
        <f t="shared" si="2"/>
        <v>11083739.884699842</v>
      </c>
      <c r="H154" s="195"/>
      <c r="I154" s="105"/>
    </row>
    <row r="155" spans="1:9" s="7" customFormat="1" ht="18" thickTop="1" thickBot="1" x14ac:dyDescent="0.25">
      <c r="A155" s="77"/>
      <c r="B155" s="118">
        <v>45519</v>
      </c>
      <c r="C155" s="119"/>
      <c r="D155" s="115" t="s">
        <v>38</v>
      </c>
      <c r="E155" s="116">
        <v>60</v>
      </c>
      <c r="F155" s="185"/>
      <c r="G155" s="117">
        <f t="shared" si="2"/>
        <v>11083799.884699842</v>
      </c>
      <c r="H155" s="195"/>
      <c r="I155" s="105"/>
    </row>
    <row r="156" spans="1:9" s="7" customFormat="1" ht="18" thickTop="1" thickBot="1" x14ac:dyDescent="0.25">
      <c r="A156" s="77"/>
      <c r="B156" s="118">
        <v>45519</v>
      </c>
      <c r="C156" s="119"/>
      <c r="D156" s="115" t="s">
        <v>29</v>
      </c>
      <c r="E156" s="116">
        <v>150004.82</v>
      </c>
      <c r="F156" s="185">
        <v>3838.38</v>
      </c>
      <c r="G156" s="117">
        <f t="shared" si="2"/>
        <v>11229966.324699841</v>
      </c>
      <c r="H156" s="195"/>
      <c r="I156" s="105"/>
    </row>
    <row r="157" spans="1:9" s="7" customFormat="1" ht="18.75" customHeight="1" thickTop="1" thickBot="1" x14ac:dyDescent="0.25">
      <c r="A157" s="77"/>
      <c r="B157" s="118">
        <v>45519</v>
      </c>
      <c r="C157" s="119"/>
      <c r="D157" s="115" t="s">
        <v>45</v>
      </c>
      <c r="E157" s="116">
        <v>992.88</v>
      </c>
      <c r="F157" s="185">
        <v>54.7864</v>
      </c>
      <c r="G157" s="117">
        <f t="shared" si="2"/>
        <v>11230904.418299843</v>
      </c>
      <c r="H157" s="195"/>
      <c r="I157" s="105"/>
    </row>
    <row r="158" spans="1:9" s="7" customFormat="1" ht="23.25" customHeight="1" thickTop="1" thickBot="1" x14ac:dyDescent="0.25">
      <c r="A158" s="77"/>
      <c r="B158" s="118">
        <v>45519</v>
      </c>
      <c r="C158" s="119"/>
      <c r="D158" s="115" t="s">
        <v>22</v>
      </c>
      <c r="E158" s="116">
        <v>2692171.37</v>
      </c>
      <c r="F158" s="185"/>
      <c r="G158" s="117">
        <f t="shared" si="2"/>
        <v>13923075.788299844</v>
      </c>
      <c r="H158" s="195"/>
      <c r="I158" s="105"/>
    </row>
    <row r="159" spans="1:9" s="7" customFormat="1" ht="19.5" customHeight="1" thickTop="1" thickBot="1" x14ac:dyDescent="0.25">
      <c r="A159" s="77"/>
      <c r="B159" s="118">
        <v>45519</v>
      </c>
      <c r="C159" s="119"/>
      <c r="D159" s="115" t="s">
        <v>22</v>
      </c>
      <c r="E159" s="116">
        <v>365639.86</v>
      </c>
      <c r="F159" s="185"/>
      <c r="G159" s="117">
        <f t="shared" si="2"/>
        <v>14288715.648299843</v>
      </c>
      <c r="H159" s="195"/>
      <c r="I159" s="105"/>
    </row>
    <row r="160" spans="1:9" s="7" customFormat="1" ht="21.75" customHeight="1" thickTop="1" thickBot="1" x14ac:dyDescent="0.25">
      <c r="A160" s="77"/>
      <c r="B160" s="134">
        <v>45519</v>
      </c>
      <c r="C160" s="134"/>
      <c r="D160" s="134" t="s">
        <v>22</v>
      </c>
      <c r="E160" s="156">
        <v>5935</v>
      </c>
      <c r="F160" s="156"/>
      <c r="G160" s="117">
        <f t="shared" si="2"/>
        <v>14294650.648299843</v>
      </c>
      <c r="H160" s="195"/>
      <c r="I160" s="105"/>
    </row>
    <row r="161" spans="1:9" s="7" customFormat="1" ht="18" thickTop="1" thickBot="1" x14ac:dyDescent="0.25">
      <c r="A161" s="77"/>
      <c r="B161" s="134">
        <v>45519</v>
      </c>
      <c r="C161" s="134"/>
      <c r="D161" s="134" t="s">
        <v>77</v>
      </c>
      <c r="E161" s="156">
        <v>241550.4</v>
      </c>
      <c r="F161" s="156"/>
      <c r="G161" s="117">
        <f t="shared" si="2"/>
        <v>14536201.048299843</v>
      </c>
      <c r="H161" s="195"/>
      <c r="I161" s="105"/>
    </row>
    <row r="162" spans="1:9" s="7" customFormat="1" ht="18" thickTop="1" thickBot="1" x14ac:dyDescent="0.25">
      <c r="A162" s="77"/>
      <c r="B162" s="134">
        <v>45519</v>
      </c>
      <c r="C162" s="134"/>
      <c r="D162" s="134" t="s">
        <v>22</v>
      </c>
      <c r="E162" s="156">
        <v>100137.36</v>
      </c>
      <c r="F162" s="156"/>
      <c r="G162" s="117">
        <f t="shared" si="2"/>
        <v>14636338.408299843</v>
      </c>
      <c r="H162" s="195"/>
      <c r="I162" s="105"/>
    </row>
    <row r="163" spans="1:9" s="7" customFormat="1" ht="18" thickTop="1" thickBot="1" x14ac:dyDescent="0.25">
      <c r="A163" s="77"/>
      <c r="B163" s="134">
        <v>45519</v>
      </c>
      <c r="C163" s="134"/>
      <c r="D163" s="134" t="s">
        <v>22</v>
      </c>
      <c r="E163" s="156">
        <v>1560</v>
      </c>
      <c r="F163" s="156"/>
      <c r="G163" s="117">
        <f t="shared" si="2"/>
        <v>14637898.408299843</v>
      </c>
      <c r="H163" s="195"/>
      <c r="I163" s="105"/>
    </row>
    <row r="164" spans="1:9" s="7" customFormat="1" ht="18" thickTop="1" thickBot="1" x14ac:dyDescent="0.25">
      <c r="A164" s="77"/>
      <c r="B164" s="134">
        <v>45519</v>
      </c>
      <c r="C164" s="134"/>
      <c r="D164" s="134" t="s">
        <v>22</v>
      </c>
      <c r="E164" s="156">
        <v>64195.85</v>
      </c>
      <c r="F164" s="156"/>
      <c r="G164" s="117">
        <f t="shared" si="2"/>
        <v>14702094.258299842</v>
      </c>
      <c r="H164" s="195"/>
      <c r="I164" s="105"/>
    </row>
    <row r="165" spans="1:9" s="7" customFormat="1" ht="18" thickTop="1" thickBot="1" x14ac:dyDescent="0.25">
      <c r="A165" s="77"/>
      <c r="B165" s="134">
        <v>45519</v>
      </c>
      <c r="C165" s="134"/>
      <c r="D165" s="134" t="s">
        <v>79</v>
      </c>
      <c r="E165" s="156">
        <v>27901.67</v>
      </c>
      <c r="F165" s="156"/>
      <c r="G165" s="117">
        <f t="shared" si="2"/>
        <v>14729995.928299842</v>
      </c>
      <c r="H165" s="195"/>
      <c r="I165" s="105"/>
    </row>
    <row r="166" spans="1:9" s="7" customFormat="1" ht="18" thickTop="1" thickBot="1" x14ac:dyDescent="0.25">
      <c r="A166" s="77"/>
      <c r="B166" s="134">
        <v>45519</v>
      </c>
      <c r="C166" s="134"/>
      <c r="D166" s="134" t="s">
        <v>80</v>
      </c>
      <c r="E166" s="156">
        <v>1435262.76</v>
      </c>
      <c r="F166" s="156"/>
      <c r="G166" s="117">
        <f t="shared" si="2"/>
        <v>16165258.688299842</v>
      </c>
      <c r="H166" s="195"/>
      <c r="I166" s="105"/>
    </row>
    <row r="167" spans="1:9" s="7" customFormat="1" ht="18" thickTop="1" thickBot="1" x14ac:dyDescent="0.25">
      <c r="A167" s="77"/>
      <c r="B167" s="134">
        <v>45519</v>
      </c>
      <c r="C167" s="134"/>
      <c r="D167" s="134" t="s">
        <v>79</v>
      </c>
      <c r="E167" s="156">
        <v>2378411.46</v>
      </c>
      <c r="F167" s="156"/>
      <c r="G167" s="117">
        <f t="shared" si="2"/>
        <v>18543670.148299843</v>
      </c>
      <c r="H167" s="195"/>
      <c r="I167" s="105"/>
    </row>
    <row r="168" spans="1:9" s="7" customFormat="1" ht="30" thickTop="1" thickBot="1" x14ac:dyDescent="0.25">
      <c r="A168" s="77"/>
      <c r="B168" s="134">
        <v>45519</v>
      </c>
      <c r="C168" s="134"/>
      <c r="D168" s="134" t="s">
        <v>81</v>
      </c>
      <c r="E168" s="156">
        <v>20362.5</v>
      </c>
      <c r="F168" s="156"/>
      <c r="G168" s="117">
        <f t="shared" si="2"/>
        <v>18564032.648299843</v>
      </c>
      <c r="H168" s="195"/>
      <c r="I168" s="105"/>
    </row>
    <row r="169" spans="1:9" s="7" customFormat="1" ht="58.5" thickTop="1" thickBot="1" x14ac:dyDescent="0.25">
      <c r="A169" s="77"/>
      <c r="B169" s="161">
        <v>45519</v>
      </c>
      <c r="C169" s="162"/>
      <c r="D169" s="158" t="s">
        <v>82</v>
      </c>
      <c r="E169" s="160">
        <v>140000</v>
      </c>
      <c r="F169" s="160"/>
      <c r="G169" s="117">
        <f t="shared" si="2"/>
        <v>18704032.648299843</v>
      </c>
      <c r="H169" s="195"/>
      <c r="I169" s="105"/>
    </row>
    <row r="170" spans="1:9" s="7" customFormat="1" ht="18" thickTop="1" thickBot="1" x14ac:dyDescent="0.25">
      <c r="A170" s="77"/>
      <c r="B170" s="134">
        <v>45520</v>
      </c>
      <c r="C170" s="134"/>
      <c r="D170" s="197" t="s">
        <v>38</v>
      </c>
      <c r="E170" s="156">
        <v>1635</v>
      </c>
      <c r="F170" s="156"/>
      <c r="G170" s="117">
        <f t="shared" si="2"/>
        <v>18705667.648299843</v>
      </c>
      <c r="H170" s="195"/>
      <c r="I170" s="105"/>
    </row>
    <row r="171" spans="1:9" s="7" customFormat="1" ht="18" thickTop="1" thickBot="1" x14ac:dyDescent="0.25">
      <c r="A171" s="77"/>
      <c r="B171" s="155">
        <v>45520</v>
      </c>
      <c r="C171" s="134"/>
      <c r="D171" s="154" t="s">
        <v>29</v>
      </c>
      <c r="E171" s="156">
        <v>14843</v>
      </c>
      <c r="F171" s="156">
        <v>372.05</v>
      </c>
      <c r="G171" s="117">
        <f t="shared" si="2"/>
        <v>18720138.598299842</v>
      </c>
      <c r="H171" s="195"/>
      <c r="I171" s="105"/>
    </row>
    <row r="172" spans="1:9" s="7" customFormat="1" ht="18" thickTop="1" thickBot="1" x14ac:dyDescent="0.25">
      <c r="A172" s="77"/>
      <c r="B172" s="155">
        <v>45521</v>
      </c>
      <c r="C172" s="134"/>
      <c r="D172" s="154" t="s">
        <v>38</v>
      </c>
      <c r="E172" s="156">
        <v>8600</v>
      </c>
      <c r="F172" s="156"/>
      <c r="G172" s="117">
        <f t="shared" si="2"/>
        <v>18728738.598299842</v>
      </c>
      <c r="H172" s="195"/>
      <c r="I172" s="105"/>
    </row>
    <row r="173" spans="1:9" s="7" customFormat="1" ht="18" thickTop="1" thickBot="1" x14ac:dyDescent="0.25">
      <c r="A173" s="77"/>
      <c r="B173" s="155">
        <v>45522</v>
      </c>
      <c r="C173" s="134"/>
      <c r="D173" s="154" t="s">
        <v>38</v>
      </c>
      <c r="E173" s="156">
        <v>3385</v>
      </c>
      <c r="F173" s="156"/>
      <c r="G173" s="117">
        <f t="shared" si="2"/>
        <v>18732123.598299842</v>
      </c>
      <c r="H173" s="195"/>
      <c r="I173" s="105"/>
    </row>
    <row r="174" spans="1:9" s="7" customFormat="1" ht="18" thickTop="1" thickBot="1" x14ac:dyDescent="0.25">
      <c r="A174" s="77"/>
      <c r="B174" s="157">
        <v>45522</v>
      </c>
      <c r="C174" s="153"/>
      <c r="D174" s="158" t="s">
        <v>29</v>
      </c>
      <c r="E174" s="153">
        <v>42400</v>
      </c>
      <c r="F174" s="153">
        <v>1109.28</v>
      </c>
      <c r="G174" s="117">
        <f t="shared" si="2"/>
        <v>18773414.318299841</v>
      </c>
      <c r="H174" s="195"/>
      <c r="I174" s="105"/>
    </row>
    <row r="175" spans="1:9" s="7" customFormat="1" ht="17.25" customHeight="1" thickTop="1" thickBot="1" x14ac:dyDescent="0.25">
      <c r="A175" s="77"/>
      <c r="B175" s="118">
        <v>45523</v>
      </c>
      <c r="C175" s="119"/>
      <c r="D175" s="115" t="s">
        <v>38</v>
      </c>
      <c r="E175" s="116">
        <v>87815</v>
      </c>
      <c r="F175" s="163"/>
      <c r="G175" s="117">
        <f t="shared" si="2"/>
        <v>18861229.318299841</v>
      </c>
      <c r="H175" s="195"/>
      <c r="I175" s="105"/>
    </row>
    <row r="176" spans="1:9" s="7" customFormat="1" ht="18" thickTop="1" thickBot="1" x14ac:dyDescent="0.25">
      <c r="A176" s="77"/>
      <c r="B176" s="124">
        <v>45523</v>
      </c>
      <c r="C176" s="125"/>
      <c r="D176" s="115" t="s">
        <v>38</v>
      </c>
      <c r="E176" s="116">
        <v>23740</v>
      </c>
      <c r="F176" s="163"/>
      <c r="G176" s="117">
        <f t="shared" si="2"/>
        <v>18884969.318299841</v>
      </c>
      <c r="H176" s="195"/>
      <c r="I176" s="105"/>
    </row>
    <row r="177" spans="1:9" s="7" customFormat="1" ht="18" thickTop="1" thickBot="1" x14ac:dyDescent="0.25">
      <c r="A177" s="77"/>
      <c r="B177" s="124">
        <v>45523</v>
      </c>
      <c r="C177" s="125"/>
      <c r="D177" s="115" t="s">
        <v>38</v>
      </c>
      <c r="E177" s="116">
        <v>275</v>
      </c>
      <c r="F177" s="163"/>
      <c r="G177" s="117">
        <f t="shared" si="2"/>
        <v>18885244.318299841</v>
      </c>
      <c r="H177" s="195"/>
      <c r="I177" s="105"/>
    </row>
    <row r="178" spans="1:9" s="7" customFormat="1" ht="18" thickTop="1" thickBot="1" x14ac:dyDescent="0.25">
      <c r="A178" s="77"/>
      <c r="B178" s="124">
        <v>45523</v>
      </c>
      <c r="C178" s="125"/>
      <c r="D178" s="115" t="s">
        <v>38</v>
      </c>
      <c r="E178" s="116">
        <v>6145</v>
      </c>
      <c r="F178" s="163"/>
      <c r="G178" s="117">
        <f t="shared" si="2"/>
        <v>18891389.318299841</v>
      </c>
      <c r="H178" s="195"/>
      <c r="I178" s="105"/>
    </row>
    <row r="179" spans="1:9" s="7" customFormat="1" ht="18" thickTop="1" thickBot="1" x14ac:dyDescent="0.25">
      <c r="A179" s="77"/>
      <c r="B179" s="124">
        <v>45523</v>
      </c>
      <c r="C179" s="125"/>
      <c r="D179" s="115" t="s">
        <v>38</v>
      </c>
      <c r="E179" s="116">
        <v>2000</v>
      </c>
      <c r="F179" s="163"/>
      <c r="G179" s="117">
        <f t="shared" si="2"/>
        <v>18893389.318299841</v>
      </c>
      <c r="H179" s="195"/>
      <c r="I179" s="105"/>
    </row>
    <row r="180" spans="1:9" s="7" customFormat="1" ht="18" thickTop="1" thickBot="1" x14ac:dyDescent="0.25">
      <c r="A180" s="77"/>
      <c r="B180" s="124">
        <v>45523</v>
      </c>
      <c r="C180" s="125"/>
      <c r="D180" s="115" t="s">
        <v>38</v>
      </c>
      <c r="E180" s="116">
        <v>10650</v>
      </c>
      <c r="F180" s="163"/>
      <c r="G180" s="117">
        <f t="shared" si="2"/>
        <v>18904039.318299841</v>
      </c>
      <c r="H180" s="195"/>
      <c r="I180" s="105"/>
    </row>
    <row r="181" spans="1:9" s="7" customFormat="1" ht="18" thickTop="1" thickBot="1" x14ac:dyDescent="0.25">
      <c r="A181" s="77"/>
      <c r="B181" s="124">
        <v>45523</v>
      </c>
      <c r="C181" s="125"/>
      <c r="D181" s="115" t="s">
        <v>38</v>
      </c>
      <c r="E181" s="116">
        <v>1205</v>
      </c>
      <c r="F181" s="163"/>
      <c r="G181" s="117">
        <f t="shared" si="2"/>
        <v>18905244.318299841</v>
      </c>
      <c r="H181" s="195"/>
      <c r="I181" s="105"/>
    </row>
    <row r="182" spans="1:9" s="7" customFormat="1" ht="18" thickTop="1" thickBot="1" x14ac:dyDescent="0.25">
      <c r="A182" s="77"/>
      <c r="B182" s="124">
        <v>45523</v>
      </c>
      <c r="C182" s="125"/>
      <c r="D182" s="115" t="s">
        <v>38</v>
      </c>
      <c r="E182" s="116">
        <v>33517</v>
      </c>
      <c r="F182" s="163"/>
      <c r="G182" s="117">
        <f t="shared" si="2"/>
        <v>18938761.318299841</v>
      </c>
      <c r="H182" s="195"/>
      <c r="I182" s="105"/>
    </row>
    <row r="183" spans="1:9" s="7" customFormat="1" ht="24.75" customHeight="1" thickTop="1" thickBot="1" x14ac:dyDescent="0.25">
      <c r="A183" s="77"/>
      <c r="B183" s="124">
        <v>45523</v>
      </c>
      <c r="C183" s="125"/>
      <c r="D183" s="115" t="s">
        <v>29</v>
      </c>
      <c r="E183" s="116">
        <v>115520.23</v>
      </c>
      <c r="F183" s="163">
        <v>2930.78</v>
      </c>
      <c r="G183" s="117">
        <f t="shared" si="2"/>
        <v>19051350.76829984</v>
      </c>
      <c r="H183" s="195"/>
      <c r="I183" s="105"/>
    </row>
    <row r="184" spans="1:9" s="7" customFormat="1" ht="18" thickTop="1" thickBot="1" x14ac:dyDescent="0.25">
      <c r="A184" s="77"/>
      <c r="B184" s="124">
        <v>45523</v>
      </c>
      <c r="C184" s="125"/>
      <c r="D184" s="115" t="s">
        <v>22</v>
      </c>
      <c r="E184" s="116">
        <v>102404.7</v>
      </c>
      <c r="F184" s="163"/>
      <c r="G184" s="117">
        <f t="shared" si="2"/>
        <v>19153755.46829984</v>
      </c>
      <c r="H184" s="195"/>
      <c r="I184" s="105"/>
    </row>
    <row r="185" spans="1:9" s="7" customFormat="1" ht="18" thickTop="1" thickBot="1" x14ac:dyDescent="0.25">
      <c r="A185" s="77"/>
      <c r="B185" s="124">
        <v>45524</v>
      </c>
      <c r="C185" s="125"/>
      <c r="D185" s="115" t="s">
        <v>38</v>
      </c>
      <c r="E185" s="116">
        <v>49555</v>
      </c>
      <c r="F185" s="163"/>
      <c r="G185" s="117">
        <f t="shared" si="2"/>
        <v>19203310.46829984</v>
      </c>
      <c r="H185" s="195"/>
      <c r="I185" s="105"/>
    </row>
    <row r="186" spans="1:9" s="7" customFormat="1" ht="18" thickTop="1" thickBot="1" x14ac:dyDescent="0.25">
      <c r="A186" s="77"/>
      <c r="B186" s="124">
        <v>45524</v>
      </c>
      <c r="C186" s="125"/>
      <c r="D186" s="115" t="s">
        <v>38</v>
      </c>
      <c r="E186" s="116">
        <v>26698</v>
      </c>
      <c r="F186" s="163"/>
      <c r="G186" s="117">
        <f t="shared" si="2"/>
        <v>19230008.46829984</v>
      </c>
      <c r="H186" s="195"/>
      <c r="I186" s="105"/>
    </row>
    <row r="187" spans="1:9" s="7" customFormat="1" ht="18" thickTop="1" thickBot="1" x14ac:dyDescent="0.25">
      <c r="A187" s="77"/>
      <c r="B187" s="124">
        <v>45524</v>
      </c>
      <c r="C187" s="125"/>
      <c r="D187" s="115" t="s">
        <v>38</v>
      </c>
      <c r="E187" s="116">
        <v>20000</v>
      </c>
      <c r="F187" s="163"/>
      <c r="G187" s="117">
        <f t="shared" si="2"/>
        <v>19250008.46829984</v>
      </c>
      <c r="H187" s="195"/>
      <c r="I187" s="105"/>
    </row>
    <row r="188" spans="1:9" s="7" customFormat="1" ht="18" thickTop="1" thickBot="1" x14ac:dyDescent="0.25">
      <c r="A188" s="77"/>
      <c r="B188" s="124">
        <v>45524</v>
      </c>
      <c r="C188" s="125"/>
      <c r="D188" s="115" t="s">
        <v>38</v>
      </c>
      <c r="E188" s="116">
        <v>9505</v>
      </c>
      <c r="F188" s="163"/>
      <c r="G188" s="117">
        <f t="shared" si="2"/>
        <v>19259513.46829984</v>
      </c>
      <c r="H188" s="195"/>
      <c r="I188" s="105"/>
    </row>
    <row r="189" spans="1:9" s="7" customFormat="1" ht="18" thickTop="1" thickBot="1" x14ac:dyDescent="0.25">
      <c r="A189" s="77"/>
      <c r="B189" s="124">
        <v>45524</v>
      </c>
      <c r="C189" s="125"/>
      <c r="D189" s="115" t="s">
        <v>38</v>
      </c>
      <c r="E189" s="116">
        <v>1475</v>
      </c>
      <c r="F189" s="163"/>
      <c r="G189" s="117">
        <f t="shared" si="2"/>
        <v>19260988.46829984</v>
      </c>
      <c r="H189" s="195"/>
      <c r="I189" s="105"/>
    </row>
    <row r="190" spans="1:9" s="7" customFormat="1" ht="18" thickTop="1" thickBot="1" x14ac:dyDescent="0.25">
      <c r="A190" s="77"/>
      <c r="B190" s="124">
        <v>45524</v>
      </c>
      <c r="C190" s="125"/>
      <c r="D190" s="115" t="s">
        <v>38</v>
      </c>
      <c r="E190" s="116">
        <v>16250</v>
      </c>
      <c r="F190" s="163"/>
      <c r="G190" s="117">
        <f t="shared" si="2"/>
        <v>19277238.46829984</v>
      </c>
      <c r="H190" s="195"/>
      <c r="I190" s="105"/>
    </row>
    <row r="191" spans="1:9" s="7" customFormat="1" ht="18" thickTop="1" thickBot="1" x14ac:dyDescent="0.25">
      <c r="A191" s="77"/>
      <c r="B191" s="124">
        <v>45524</v>
      </c>
      <c r="C191" s="125"/>
      <c r="D191" s="115" t="s">
        <v>38</v>
      </c>
      <c r="E191" s="116">
        <v>2275</v>
      </c>
      <c r="F191" s="163"/>
      <c r="G191" s="117">
        <f t="shared" si="2"/>
        <v>19279513.46829984</v>
      </c>
      <c r="H191" s="195"/>
      <c r="I191" s="105"/>
    </row>
    <row r="192" spans="1:9" s="7" customFormat="1" ht="18" thickTop="1" thickBot="1" x14ac:dyDescent="0.25">
      <c r="A192" s="77"/>
      <c r="B192" s="124">
        <v>45524</v>
      </c>
      <c r="C192" s="125"/>
      <c r="D192" s="115" t="s">
        <v>38</v>
      </c>
      <c r="E192" s="116">
        <v>92100</v>
      </c>
      <c r="F192" s="163"/>
      <c r="G192" s="117">
        <f t="shared" si="2"/>
        <v>19371613.46829984</v>
      </c>
      <c r="H192" s="195"/>
      <c r="I192" s="105"/>
    </row>
    <row r="193" spans="1:9" s="7" customFormat="1" ht="18" thickTop="1" thickBot="1" x14ac:dyDescent="0.25">
      <c r="A193" s="77"/>
      <c r="B193" s="124">
        <v>45524</v>
      </c>
      <c r="C193" s="125"/>
      <c r="D193" s="115" t="s">
        <v>29</v>
      </c>
      <c r="E193" s="116">
        <v>127539.98</v>
      </c>
      <c r="F193" s="163">
        <v>3365.33</v>
      </c>
      <c r="G193" s="117">
        <f t="shared" si="2"/>
        <v>19495788.118299842</v>
      </c>
      <c r="H193" s="195"/>
      <c r="I193" s="105"/>
    </row>
    <row r="194" spans="1:9" s="7" customFormat="1" ht="31.5" thickTop="1" thickBot="1" x14ac:dyDescent="0.25">
      <c r="A194" s="77"/>
      <c r="B194" s="124">
        <v>45524</v>
      </c>
      <c r="C194" s="125"/>
      <c r="D194" s="115" t="s">
        <v>45</v>
      </c>
      <c r="E194" s="116">
        <v>5813.86</v>
      </c>
      <c r="F194" s="163">
        <v>199.41579999999999</v>
      </c>
      <c r="G194" s="117">
        <f t="shared" si="2"/>
        <v>19501402.56249984</v>
      </c>
      <c r="H194" s="195"/>
      <c r="I194" s="105"/>
    </row>
    <row r="195" spans="1:9" s="7" customFormat="1" ht="18" thickTop="1" thickBot="1" x14ac:dyDescent="0.25">
      <c r="A195" s="77"/>
      <c r="B195" s="124">
        <v>45524</v>
      </c>
      <c r="C195" s="125"/>
      <c r="D195" s="115" t="s">
        <v>83</v>
      </c>
      <c r="E195" s="116">
        <v>30051.16</v>
      </c>
      <c r="F195" s="163"/>
      <c r="G195" s="117">
        <f t="shared" si="2"/>
        <v>19531453.72249984</v>
      </c>
      <c r="H195" s="195"/>
      <c r="I195" s="105"/>
    </row>
    <row r="196" spans="1:9" s="7" customFormat="1" ht="18" thickTop="1" thickBot="1" x14ac:dyDescent="0.25">
      <c r="A196" s="77"/>
      <c r="B196" s="124">
        <v>45524</v>
      </c>
      <c r="C196" s="125"/>
      <c r="D196" s="115" t="s">
        <v>83</v>
      </c>
      <c r="E196" s="116">
        <v>337613.04</v>
      </c>
      <c r="F196" s="163"/>
      <c r="G196" s="117">
        <f t="shared" si="2"/>
        <v>19869066.762499839</v>
      </c>
      <c r="H196" s="195"/>
      <c r="I196" s="105"/>
    </row>
    <row r="197" spans="1:9" s="7" customFormat="1" ht="18" thickTop="1" thickBot="1" x14ac:dyDescent="0.25">
      <c r="A197" s="77"/>
      <c r="B197" s="124">
        <v>45524</v>
      </c>
      <c r="C197" s="125"/>
      <c r="D197" s="115" t="s">
        <v>83</v>
      </c>
      <c r="E197" s="116">
        <v>23409.97</v>
      </c>
      <c r="F197" s="163"/>
      <c r="G197" s="117">
        <f t="shared" ref="G197:G290" si="3">G196+E197-F197</f>
        <v>19892476.732499838</v>
      </c>
      <c r="H197" s="195"/>
      <c r="I197" s="105"/>
    </row>
    <row r="198" spans="1:9" s="7" customFormat="1" ht="18" thickTop="1" thickBot="1" x14ac:dyDescent="0.25">
      <c r="A198" s="77"/>
      <c r="B198" s="124">
        <v>45524</v>
      </c>
      <c r="C198" s="125"/>
      <c r="D198" s="115" t="s">
        <v>83</v>
      </c>
      <c r="E198" s="116">
        <v>968421.76</v>
      </c>
      <c r="F198" s="163"/>
      <c r="G198" s="117">
        <f t="shared" si="3"/>
        <v>20860898.49249984</v>
      </c>
      <c r="H198" s="195"/>
      <c r="I198" s="105"/>
    </row>
    <row r="199" spans="1:9" s="7" customFormat="1" ht="18" thickTop="1" thickBot="1" x14ac:dyDescent="0.25">
      <c r="A199" s="77"/>
      <c r="B199" s="124">
        <v>45524</v>
      </c>
      <c r="C199" s="125"/>
      <c r="D199" s="115" t="s">
        <v>83</v>
      </c>
      <c r="E199" s="116">
        <v>822504.33</v>
      </c>
      <c r="F199" s="163"/>
      <c r="G199" s="117">
        <f t="shared" si="3"/>
        <v>21683402.822499838</v>
      </c>
      <c r="H199" s="195"/>
      <c r="I199" s="105"/>
    </row>
    <row r="200" spans="1:9" s="7" customFormat="1" ht="18" thickTop="1" thickBot="1" x14ac:dyDescent="0.25">
      <c r="A200" s="77"/>
      <c r="B200" s="124">
        <v>45524</v>
      </c>
      <c r="C200" s="125"/>
      <c r="D200" s="115" t="s">
        <v>83</v>
      </c>
      <c r="E200" s="116">
        <v>180216.14</v>
      </c>
      <c r="F200" s="163"/>
      <c r="G200" s="117">
        <f t="shared" si="3"/>
        <v>21863618.962499838</v>
      </c>
      <c r="H200" s="195"/>
      <c r="I200" s="105"/>
    </row>
    <row r="201" spans="1:9" s="7" customFormat="1" ht="18" thickTop="1" thickBot="1" x14ac:dyDescent="0.25">
      <c r="A201" s="77"/>
      <c r="B201" s="124">
        <v>45524</v>
      </c>
      <c r="C201" s="125"/>
      <c r="D201" s="115" t="s">
        <v>83</v>
      </c>
      <c r="E201" s="116">
        <v>614871.61</v>
      </c>
      <c r="F201" s="163"/>
      <c r="G201" s="117">
        <f t="shared" si="3"/>
        <v>22478490.572499838</v>
      </c>
      <c r="H201" s="195"/>
      <c r="I201" s="105"/>
    </row>
    <row r="202" spans="1:9" s="7" customFormat="1" ht="31.5" thickTop="1" thickBot="1" x14ac:dyDescent="0.25">
      <c r="A202" s="77"/>
      <c r="B202" s="124">
        <v>45524</v>
      </c>
      <c r="C202" s="125"/>
      <c r="D202" s="115" t="s">
        <v>44</v>
      </c>
      <c r="E202" s="116">
        <v>102258</v>
      </c>
      <c r="F202" s="163"/>
      <c r="G202" s="117">
        <f t="shared" si="3"/>
        <v>22580748.572499838</v>
      </c>
      <c r="H202" s="195"/>
      <c r="I202" s="105"/>
    </row>
    <row r="203" spans="1:9" s="7" customFormat="1" ht="21.75" customHeight="1" thickTop="1" thickBot="1" x14ac:dyDescent="0.25">
      <c r="A203" s="77"/>
      <c r="B203" s="124">
        <v>45524</v>
      </c>
      <c r="C203" s="125"/>
      <c r="D203" s="115" t="s">
        <v>22</v>
      </c>
      <c r="E203" s="116">
        <v>6416705.2199999997</v>
      </c>
      <c r="F203" s="163"/>
      <c r="G203" s="117">
        <f t="shared" si="3"/>
        <v>28997453.792499837</v>
      </c>
      <c r="H203" s="195"/>
      <c r="I203" s="105"/>
    </row>
    <row r="204" spans="1:9" s="7" customFormat="1" ht="18" thickTop="1" thickBot="1" x14ac:dyDescent="0.25">
      <c r="A204" s="77"/>
      <c r="B204" s="124">
        <v>45524</v>
      </c>
      <c r="C204" s="125"/>
      <c r="D204" s="115" t="s">
        <v>84</v>
      </c>
      <c r="E204" s="116">
        <v>54608.21</v>
      </c>
      <c r="F204" s="163"/>
      <c r="G204" s="117">
        <f t="shared" si="3"/>
        <v>29052062.002499837</v>
      </c>
      <c r="H204" s="195"/>
      <c r="I204" s="105"/>
    </row>
    <row r="205" spans="1:9" s="7" customFormat="1" ht="18" thickTop="1" thickBot="1" x14ac:dyDescent="0.25">
      <c r="A205" s="77"/>
      <c r="B205" s="124">
        <v>45524</v>
      </c>
      <c r="C205" s="125"/>
      <c r="D205" s="115" t="s">
        <v>22</v>
      </c>
      <c r="E205" s="116">
        <v>54113</v>
      </c>
      <c r="F205" s="163"/>
      <c r="G205" s="117">
        <f t="shared" si="3"/>
        <v>29106175.002499837</v>
      </c>
      <c r="H205" s="195"/>
      <c r="I205" s="105"/>
    </row>
    <row r="206" spans="1:9" s="7" customFormat="1" ht="18" thickTop="1" thickBot="1" x14ac:dyDescent="0.25">
      <c r="A206" s="77"/>
      <c r="B206" s="124">
        <v>45524</v>
      </c>
      <c r="C206" s="125"/>
      <c r="D206" s="115" t="s">
        <v>85</v>
      </c>
      <c r="E206" s="116">
        <v>1095910.97</v>
      </c>
      <c r="F206" s="163"/>
      <c r="G206" s="117">
        <f t="shared" si="3"/>
        <v>30202085.972499836</v>
      </c>
      <c r="H206" s="195"/>
      <c r="I206" s="105"/>
    </row>
    <row r="207" spans="1:9" s="7" customFormat="1" ht="18" thickTop="1" thickBot="1" x14ac:dyDescent="0.25">
      <c r="A207" s="77"/>
      <c r="B207" s="124">
        <v>45524</v>
      </c>
      <c r="C207" s="125"/>
      <c r="D207" s="115" t="s">
        <v>77</v>
      </c>
      <c r="E207" s="116">
        <v>106924.8</v>
      </c>
      <c r="F207" s="163"/>
      <c r="G207" s="117">
        <f t="shared" si="3"/>
        <v>30309010.772499837</v>
      </c>
      <c r="H207" s="195"/>
      <c r="I207" s="105"/>
    </row>
    <row r="208" spans="1:9" s="7" customFormat="1" ht="18" thickTop="1" thickBot="1" x14ac:dyDescent="0.25">
      <c r="A208" s="77"/>
      <c r="B208" s="124">
        <v>45524</v>
      </c>
      <c r="C208" s="125"/>
      <c r="D208" s="115" t="s">
        <v>77</v>
      </c>
      <c r="E208" s="116">
        <v>177735.2</v>
      </c>
      <c r="F208" s="163"/>
      <c r="G208" s="117">
        <f t="shared" si="3"/>
        <v>30486745.972499836</v>
      </c>
      <c r="H208" s="195"/>
      <c r="I208" s="105"/>
    </row>
    <row r="209" spans="1:9" s="7" customFormat="1" ht="18" thickTop="1" thickBot="1" x14ac:dyDescent="0.25">
      <c r="A209" s="77"/>
      <c r="B209" s="124">
        <v>45524</v>
      </c>
      <c r="C209" s="125"/>
      <c r="D209" s="115" t="s">
        <v>77</v>
      </c>
      <c r="E209" s="116">
        <v>414881.3</v>
      </c>
      <c r="F209" s="163"/>
      <c r="G209" s="117">
        <f t="shared" si="3"/>
        <v>30901627.272499837</v>
      </c>
      <c r="H209" s="195"/>
      <c r="I209" s="105"/>
    </row>
    <row r="210" spans="1:9" s="7" customFormat="1" ht="31.5" thickTop="1" thickBot="1" x14ac:dyDescent="0.25">
      <c r="A210" s="77"/>
      <c r="B210" s="124">
        <v>45524</v>
      </c>
      <c r="C210" s="125"/>
      <c r="D210" s="115" t="s">
        <v>86</v>
      </c>
      <c r="E210" s="116">
        <v>3560</v>
      </c>
      <c r="F210" s="163"/>
      <c r="G210" s="117">
        <f t="shared" si="3"/>
        <v>30905187.272499837</v>
      </c>
      <c r="H210" s="195"/>
      <c r="I210" s="105"/>
    </row>
    <row r="211" spans="1:9" s="7" customFormat="1" ht="18" thickTop="1" thickBot="1" x14ac:dyDescent="0.25">
      <c r="A211" s="77"/>
      <c r="B211" s="124">
        <v>45524</v>
      </c>
      <c r="C211" s="125"/>
      <c r="D211" s="115" t="s">
        <v>87</v>
      </c>
      <c r="E211" s="116">
        <v>938.09</v>
      </c>
      <c r="F211" s="163"/>
      <c r="G211" s="117">
        <f t="shared" si="3"/>
        <v>30906125.362499837</v>
      </c>
      <c r="H211" s="195"/>
      <c r="I211" s="105"/>
    </row>
    <row r="212" spans="1:9" s="7" customFormat="1" ht="18" thickTop="1" thickBot="1" x14ac:dyDescent="0.25">
      <c r="A212" s="77"/>
      <c r="B212" s="124">
        <v>45525</v>
      </c>
      <c r="C212" s="125"/>
      <c r="D212" s="115" t="s">
        <v>38</v>
      </c>
      <c r="E212" s="116">
        <v>23335</v>
      </c>
      <c r="F212" s="163"/>
      <c r="G212" s="117">
        <f t="shared" si="3"/>
        <v>30929460.362499837</v>
      </c>
      <c r="H212" s="195"/>
      <c r="I212" s="105"/>
    </row>
    <row r="213" spans="1:9" s="7" customFormat="1" ht="18" thickTop="1" thickBot="1" x14ac:dyDescent="0.25">
      <c r="A213" s="77"/>
      <c r="B213" s="124">
        <v>45525</v>
      </c>
      <c r="C213" s="125"/>
      <c r="D213" s="115" t="s">
        <v>38</v>
      </c>
      <c r="E213" s="116">
        <v>69945</v>
      </c>
      <c r="F213" s="163"/>
      <c r="G213" s="117">
        <f t="shared" si="3"/>
        <v>30999405.362499837</v>
      </c>
      <c r="H213" s="195"/>
      <c r="I213" s="105"/>
    </row>
    <row r="214" spans="1:9" s="7" customFormat="1" ht="18" thickTop="1" thickBot="1" x14ac:dyDescent="0.25">
      <c r="A214" s="77"/>
      <c r="B214" s="124">
        <v>45525</v>
      </c>
      <c r="C214" s="125"/>
      <c r="D214" s="115" t="s">
        <v>38</v>
      </c>
      <c r="E214" s="116">
        <v>5855</v>
      </c>
      <c r="F214" s="163"/>
      <c r="G214" s="117">
        <f t="shared" si="3"/>
        <v>31005260.362499837</v>
      </c>
      <c r="H214" s="195"/>
      <c r="I214" s="105"/>
    </row>
    <row r="215" spans="1:9" s="7" customFormat="1" ht="18" thickTop="1" thickBot="1" x14ac:dyDescent="0.25">
      <c r="A215" s="77"/>
      <c r="B215" s="124">
        <v>45525</v>
      </c>
      <c r="C215" s="125"/>
      <c r="D215" s="115" t="s">
        <v>38</v>
      </c>
      <c r="E215" s="116">
        <v>2660</v>
      </c>
      <c r="F215" s="163"/>
      <c r="G215" s="117">
        <f t="shared" si="3"/>
        <v>31007920.362499837</v>
      </c>
      <c r="H215" s="195"/>
      <c r="I215" s="105"/>
    </row>
    <row r="216" spans="1:9" s="7" customFormat="1" ht="18" thickTop="1" thickBot="1" x14ac:dyDescent="0.25">
      <c r="A216" s="77"/>
      <c r="B216" s="124">
        <v>45525</v>
      </c>
      <c r="C216" s="125"/>
      <c r="D216" s="115" t="s">
        <v>38</v>
      </c>
      <c r="E216" s="116">
        <v>19140</v>
      </c>
      <c r="F216" s="163"/>
      <c r="G216" s="117">
        <f t="shared" si="3"/>
        <v>31027060.362499837</v>
      </c>
      <c r="H216" s="195"/>
      <c r="I216" s="105"/>
    </row>
    <row r="217" spans="1:9" s="7" customFormat="1" ht="18" thickTop="1" thickBot="1" x14ac:dyDescent="0.25">
      <c r="A217" s="77"/>
      <c r="B217" s="124">
        <v>45525</v>
      </c>
      <c r="C217" s="125"/>
      <c r="D217" s="115" t="s">
        <v>38</v>
      </c>
      <c r="E217" s="116">
        <v>8180</v>
      </c>
      <c r="F217" s="163"/>
      <c r="G217" s="117">
        <f t="shared" si="3"/>
        <v>31035240.362499837</v>
      </c>
      <c r="H217" s="195"/>
      <c r="I217" s="105"/>
    </row>
    <row r="218" spans="1:9" s="7" customFormat="1" ht="18" thickTop="1" thickBot="1" x14ac:dyDescent="0.25">
      <c r="A218" s="77"/>
      <c r="B218" s="124">
        <v>45525</v>
      </c>
      <c r="C218" s="125"/>
      <c r="D218" s="115" t="s">
        <v>38</v>
      </c>
      <c r="E218" s="116">
        <v>31605</v>
      </c>
      <c r="F218" s="163"/>
      <c r="G218" s="117">
        <f t="shared" si="3"/>
        <v>31066845.362499837</v>
      </c>
      <c r="H218" s="195"/>
      <c r="I218" s="105"/>
    </row>
    <row r="219" spans="1:9" s="7" customFormat="1" ht="18" thickTop="1" thickBot="1" x14ac:dyDescent="0.25">
      <c r="A219" s="77"/>
      <c r="B219" s="124">
        <v>45525</v>
      </c>
      <c r="C219" s="125"/>
      <c r="D219" s="115" t="s">
        <v>38</v>
      </c>
      <c r="E219" s="116">
        <v>40</v>
      </c>
      <c r="F219" s="163"/>
      <c r="G219" s="117">
        <f t="shared" si="3"/>
        <v>31066885.362499837</v>
      </c>
      <c r="H219" s="195"/>
      <c r="I219" s="105"/>
    </row>
    <row r="220" spans="1:9" s="7" customFormat="1" ht="18" thickTop="1" thickBot="1" x14ac:dyDescent="0.25">
      <c r="A220" s="77"/>
      <c r="B220" s="124">
        <v>45525</v>
      </c>
      <c r="C220" s="125"/>
      <c r="D220" s="115" t="s">
        <v>38</v>
      </c>
      <c r="E220" s="116">
        <v>25</v>
      </c>
      <c r="F220" s="163"/>
      <c r="G220" s="117">
        <f t="shared" si="3"/>
        <v>31066910.362499837</v>
      </c>
      <c r="H220" s="195"/>
      <c r="I220" s="105"/>
    </row>
    <row r="221" spans="1:9" s="7" customFormat="1" ht="18" thickTop="1" thickBot="1" x14ac:dyDescent="0.25">
      <c r="A221" s="77"/>
      <c r="B221" s="124">
        <v>45525</v>
      </c>
      <c r="C221" s="125"/>
      <c r="D221" s="115" t="s">
        <v>29</v>
      </c>
      <c r="E221" s="116">
        <v>66522.149999999994</v>
      </c>
      <c r="F221" s="163">
        <v>1685.92</v>
      </c>
      <c r="G221" s="117">
        <f t="shared" si="3"/>
        <v>31131746.592499834</v>
      </c>
      <c r="H221" s="195"/>
      <c r="I221" s="105"/>
    </row>
    <row r="222" spans="1:9" s="7" customFormat="1" ht="18" thickTop="1" thickBot="1" x14ac:dyDescent="0.25">
      <c r="A222" s="77"/>
      <c r="B222" s="124">
        <v>45525</v>
      </c>
      <c r="C222" s="125"/>
      <c r="D222" s="115" t="s">
        <v>22</v>
      </c>
      <c r="E222" s="116">
        <v>487896.2</v>
      </c>
      <c r="F222" s="163"/>
      <c r="G222" s="117">
        <f t="shared" si="3"/>
        <v>31619642.792499833</v>
      </c>
      <c r="H222" s="195"/>
      <c r="I222" s="105"/>
    </row>
    <row r="223" spans="1:9" s="7" customFormat="1" ht="18" thickTop="1" thickBot="1" x14ac:dyDescent="0.25">
      <c r="A223" s="77"/>
      <c r="B223" s="124">
        <v>45525</v>
      </c>
      <c r="C223" s="125"/>
      <c r="D223" s="115" t="s">
        <v>22</v>
      </c>
      <c r="E223" s="116">
        <v>507494.88</v>
      </c>
      <c r="F223" s="163"/>
      <c r="G223" s="117">
        <f t="shared" si="3"/>
        <v>32127137.672499832</v>
      </c>
      <c r="H223" s="195"/>
      <c r="I223" s="105"/>
    </row>
    <row r="224" spans="1:9" s="7" customFormat="1" ht="18" thickTop="1" thickBot="1" x14ac:dyDescent="0.25">
      <c r="A224" s="77"/>
      <c r="B224" s="124">
        <v>45525</v>
      </c>
      <c r="C224" s="125"/>
      <c r="D224" s="115" t="s">
        <v>22</v>
      </c>
      <c r="E224" s="116">
        <v>14973.1</v>
      </c>
      <c r="F224" s="163"/>
      <c r="G224" s="117">
        <f t="shared" si="3"/>
        <v>32142110.772499833</v>
      </c>
      <c r="H224" s="195"/>
      <c r="I224" s="105"/>
    </row>
    <row r="225" spans="1:9" s="7" customFormat="1" ht="18" thickTop="1" thickBot="1" x14ac:dyDescent="0.25">
      <c r="A225" s="77"/>
      <c r="B225" s="124">
        <v>45525</v>
      </c>
      <c r="C225" s="125"/>
      <c r="D225" s="115" t="s">
        <v>22</v>
      </c>
      <c r="E225" s="116">
        <v>6190</v>
      </c>
      <c r="F225" s="163"/>
      <c r="G225" s="117">
        <f t="shared" si="3"/>
        <v>32148300.772499833</v>
      </c>
      <c r="H225" s="195"/>
      <c r="I225" s="105"/>
    </row>
    <row r="226" spans="1:9" s="7" customFormat="1" ht="18" thickTop="1" thickBot="1" x14ac:dyDescent="0.25">
      <c r="A226" s="77"/>
      <c r="B226" s="124">
        <v>45525</v>
      </c>
      <c r="C226" s="125"/>
      <c r="D226" s="115" t="s">
        <v>88</v>
      </c>
      <c r="E226" s="116">
        <v>30000</v>
      </c>
      <c r="F226" s="163"/>
      <c r="G226" s="117">
        <f t="shared" si="3"/>
        <v>32178300.772499833</v>
      </c>
      <c r="H226" s="195"/>
      <c r="I226" s="105"/>
    </row>
    <row r="227" spans="1:9" s="7" customFormat="1" ht="18" thickTop="1" thickBot="1" x14ac:dyDescent="0.25">
      <c r="A227" s="77"/>
      <c r="B227" s="124">
        <v>45526</v>
      </c>
      <c r="C227" s="125"/>
      <c r="D227" s="115" t="s">
        <v>38</v>
      </c>
      <c r="E227" s="116">
        <v>65721</v>
      </c>
      <c r="F227" s="163"/>
      <c r="G227" s="117">
        <f t="shared" si="3"/>
        <v>32244021.772499833</v>
      </c>
      <c r="H227" s="195"/>
      <c r="I227" s="105"/>
    </row>
    <row r="228" spans="1:9" s="7" customFormat="1" ht="18" thickTop="1" thickBot="1" x14ac:dyDescent="0.25">
      <c r="A228" s="77"/>
      <c r="B228" s="124">
        <v>45526</v>
      </c>
      <c r="C228" s="125"/>
      <c r="D228" s="115" t="s">
        <v>38</v>
      </c>
      <c r="E228" s="116">
        <v>33565</v>
      </c>
      <c r="F228" s="163"/>
      <c r="G228" s="117">
        <f t="shared" si="3"/>
        <v>32277586.772499833</v>
      </c>
      <c r="H228" s="195"/>
      <c r="I228" s="105"/>
    </row>
    <row r="229" spans="1:9" s="7" customFormat="1" ht="18" thickTop="1" thickBot="1" x14ac:dyDescent="0.25">
      <c r="A229" s="77"/>
      <c r="B229" s="124">
        <v>45526</v>
      </c>
      <c r="C229" s="125"/>
      <c r="D229" s="115" t="s">
        <v>38</v>
      </c>
      <c r="E229" s="116">
        <v>235</v>
      </c>
      <c r="F229" s="163"/>
      <c r="G229" s="117">
        <f t="shared" si="3"/>
        <v>32277821.772499833</v>
      </c>
      <c r="H229" s="195"/>
      <c r="I229" s="105"/>
    </row>
    <row r="230" spans="1:9" s="7" customFormat="1" ht="18" thickTop="1" thickBot="1" x14ac:dyDescent="0.25">
      <c r="A230" s="77"/>
      <c r="B230" s="124">
        <v>45526</v>
      </c>
      <c r="C230" s="125"/>
      <c r="D230" s="115" t="s">
        <v>38</v>
      </c>
      <c r="E230" s="116">
        <v>7371</v>
      </c>
      <c r="F230" s="163"/>
      <c r="G230" s="117">
        <f t="shared" si="3"/>
        <v>32285192.772499833</v>
      </c>
      <c r="H230" s="195"/>
      <c r="I230" s="105"/>
    </row>
    <row r="231" spans="1:9" s="7" customFormat="1" ht="18" thickTop="1" thickBot="1" x14ac:dyDescent="0.25">
      <c r="A231" s="77"/>
      <c r="B231" s="124">
        <v>45526</v>
      </c>
      <c r="C231" s="125"/>
      <c r="D231" s="115" t="s">
        <v>38</v>
      </c>
      <c r="E231" s="116">
        <v>2800</v>
      </c>
      <c r="F231" s="163"/>
      <c r="G231" s="117">
        <f t="shared" si="3"/>
        <v>32287992.772499833</v>
      </c>
      <c r="H231" s="195"/>
      <c r="I231" s="105"/>
    </row>
    <row r="232" spans="1:9" s="7" customFormat="1" ht="18" thickTop="1" thickBot="1" x14ac:dyDescent="0.25">
      <c r="A232" s="77"/>
      <c r="B232" s="124">
        <v>45526</v>
      </c>
      <c r="C232" s="125"/>
      <c r="D232" s="115" t="s">
        <v>38</v>
      </c>
      <c r="E232" s="116">
        <v>7290</v>
      </c>
      <c r="F232" s="163"/>
      <c r="G232" s="117">
        <f t="shared" si="3"/>
        <v>32295282.772499833</v>
      </c>
      <c r="H232" s="195"/>
      <c r="I232" s="105"/>
    </row>
    <row r="233" spans="1:9" s="7" customFormat="1" ht="18" thickTop="1" thickBot="1" x14ac:dyDescent="0.25">
      <c r="A233" s="77"/>
      <c r="B233" s="124">
        <v>45526</v>
      </c>
      <c r="C233" s="125"/>
      <c r="D233" s="115" t="s">
        <v>38</v>
      </c>
      <c r="E233" s="116">
        <v>1505</v>
      </c>
      <c r="F233" s="163"/>
      <c r="G233" s="117">
        <f t="shared" si="3"/>
        <v>32296787.772499833</v>
      </c>
      <c r="H233" s="195"/>
      <c r="I233" s="105"/>
    </row>
    <row r="234" spans="1:9" s="7" customFormat="1" ht="18" thickTop="1" thickBot="1" x14ac:dyDescent="0.25">
      <c r="A234" s="77"/>
      <c r="B234" s="124">
        <v>45526</v>
      </c>
      <c r="C234" s="125"/>
      <c r="D234" s="115" t="s">
        <v>38</v>
      </c>
      <c r="E234" s="116">
        <v>103105</v>
      </c>
      <c r="F234" s="163"/>
      <c r="G234" s="117">
        <f t="shared" si="3"/>
        <v>32399892.772499833</v>
      </c>
      <c r="H234" s="195"/>
      <c r="I234" s="105"/>
    </row>
    <row r="235" spans="1:9" s="7" customFormat="1" ht="18" thickTop="1" thickBot="1" x14ac:dyDescent="0.25">
      <c r="A235" s="77"/>
      <c r="B235" s="124">
        <v>45526</v>
      </c>
      <c r="C235" s="125"/>
      <c r="D235" s="115" t="s">
        <v>29</v>
      </c>
      <c r="E235" s="116">
        <v>86624.72</v>
      </c>
      <c r="F235" s="163">
        <v>2234.02</v>
      </c>
      <c r="G235" s="117">
        <f t="shared" si="3"/>
        <v>32484283.472499833</v>
      </c>
      <c r="H235" s="195"/>
      <c r="I235" s="105"/>
    </row>
    <row r="236" spans="1:9" s="7" customFormat="1" ht="18" thickTop="1" thickBot="1" x14ac:dyDescent="0.25">
      <c r="A236" s="77"/>
      <c r="B236" s="124">
        <v>45526</v>
      </c>
      <c r="C236" s="125"/>
      <c r="D236" s="115" t="s">
        <v>89</v>
      </c>
      <c r="E236" s="116">
        <v>2112.6</v>
      </c>
      <c r="F236" s="163"/>
      <c r="G236" s="117">
        <f t="shared" si="3"/>
        <v>32486396.072499834</v>
      </c>
      <c r="H236" s="195"/>
      <c r="I236" s="105"/>
    </row>
    <row r="237" spans="1:9" s="7" customFormat="1" ht="18" thickTop="1" thickBot="1" x14ac:dyDescent="0.25">
      <c r="A237" s="77"/>
      <c r="B237" s="124">
        <v>45526</v>
      </c>
      <c r="C237" s="125"/>
      <c r="D237" s="115" t="s">
        <v>22</v>
      </c>
      <c r="E237" s="116">
        <v>141582</v>
      </c>
      <c r="F237" s="163"/>
      <c r="G237" s="117">
        <f t="shared" si="3"/>
        <v>32627978.072499834</v>
      </c>
      <c r="H237" s="195"/>
      <c r="I237" s="105"/>
    </row>
    <row r="238" spans="1:9" s="7" customFormat="1" ht="18" thickTop="1" thickBot="1" x14ac:dyDescent="0.25">
      <c r="A238" s="77"/>
      <c r="B238" s="124">
        <v>45526</v>
      </c>
      <c r="C238" s="125"/>
      <c r="D238" s="115" t="s">
        <v>22</v>
      </c>
      <c r="E238" s="116">
        <v>7292321.3799999999</v>
      </c>
      <c r="F238" s="163"/>
      <c r="G238" s="117">
        <f t="shared" si="3"/>
        <v>39920299.452499837</v>
      </c>
      <c r="H238" s="195"/>
      <c r="I238" s="105"/>
    </row>
    <row r="239" spans="1:9" s="7" customFormat="1" ht="18" thickTop="1" thickBot="1" x14ac:dyDescent="0.25">
      <c r="A239" s="77"/>
      <c r="B239" s="124">
        <v>45526</v>
      </c>
      <c r="C239" s="125"/>
      <c r="D239" s="115" t="s">
        <v>22</v>
      </c>
      <c r="E239" s="116">
        <v>12115802.779999999</v>
      </c>
      <c r="F239" s="163"/>
      <c r="G239" s="117">
        <f t="shared" si="3"/>
        <v>52036102.232499838</v>
      </c>
      <c r="H239" s="195"/>
      <c r="I239" s="105"/>
    </row>
    <row r="240" spans="1:9" s="7" customFormat="1" ht="23.25" customHeight="1" thickTop="1" thickBot="1" x14ac:dyDescent="0.25">
      <c r="A240" s="77"/>
      <c r="B240" s="124">
        <v>45526</v>
      </c>
      <c r="C240" s="125"/>
      <c r="D240" s="115" t="s">
        <v>22</v>
      </c>
      <c r="E240" s="116">
        <v>89259</v>
      </c>
      <c r="F240" s="163"/>
      <c r="G240" s="117">
        <f t="shared" si="3"/>
        <v>52125361.232499838</v>
      </c>
      <c r="H240" s="195"/>
      <c r="I240" s="105"/>
    </row>
    <row r="241" spans="1:9" s="7" customFormat="1" ht="18" thickTop="1" thickBot="1" x14ac:dyDescent="0.25">
      <c r="A241" s="77"/>
      <c r="B241" s="124">
        <v>45526</v>
      </c>
      <c r="C241" s="125"/>
      <c r="D241" s="115" t="s">
        <v>22</v>
      </c>
      <c r="E241" s="116">
        <v>2935.2</v>
      </c>
      <c r="F241" s="163"/>
      <c r="G241" s="117">
        <f t="shared" si="3"/>
        <v>52128296.432499841</v>
      </c>
      <c r="H241" s="195"/>
      <c r="I241" s="105"/>
    </row>
    <row r="242" spans="1:9" s="7" customFormat="1" ht="18" thickTop="1" thickBot="1" x14ac:dyDescent="0.25">
      <c r="A242" s="77"/>
      <c r="B242" s="124">
        <v>45526</v>
      </c>
      <c r="C242" s="125"/>
      <c r="D242" s="115" t="s">
        <v>23</v>
      </c>
      <c r="E242" s="116"/>
      <c r="F242" s="163">
        <v>7250764.5999999996</v>
      </c>
      <c r="G242" s="117">
        <f t="shared" si="3"/>
        <v>44877531.832499839</v>
      </c>
      <c r="H242" s="195"/>
      <c r="I242" s="105"/>
    </row>
    <row r="243" spans="1:9" s="7" customFormat="1" ht="18" thickTop="1" thickBot="1" x14ac:dyDescent="0.25">
      <c r="A243" s="77"/>
      <c r="B243" s="124">
        <v>45527</v>
      </c>
      <c r="C243" s="125"/>
      <c r="D243" s="115" t="s">
        <v>38</v>
      </c>
      <c r="E243" s="116">
        <v>21995</v>
      </c>
      <c r="F243" s="163"/>
      <c r="G243" s="117">
        <f t="shared" si="3"/>
        <v>44899526.832499839</v>
      </c>
      <c r="H243" s="195"/>
      <c r="I243" s="105"/>
    </row>
    <row r="244" spans="1:9" s="7" customFormat="1" ht="18" thickTop="1" thickBot="1" x14ac:dyDescent="0.25">
      <c r="A244" s="77"/>
      <c r="B244" s="124">
        <v>45527</v>
      </c>
      <c r="C244" s="125"/>
      <c r="D244" s="115" t="s">
        <v>38</v>
      </c>
      <c r="E244" s="116">
        <v>33315</v>
      </c>
      <c r="F244" s="163"/>
      <c r="G244" s="117">
        <f t="shared" si="3"/>
        <v>44932841.832499839</v>
      </c>
      <c r="H244" s="195"/>
      <c r="I244" s="105"/>
    </row>
    <row r="245" spans="1:9" s="7" customFormat="1" ht="18" thickTop="1" thickBot="1" x14ac:dyDescent="0.25">
      <c r="A245" s="77"/>
      <c r="B245" s="124">
        <v>45527</v>
      </c>
      <c r="C245" s="125"/>
      <c r="D245" s="115" t="s">
        <v>38</v>
      </c>
      <c r="E245" s="116">
        <v>2805</v>
      </c>
      <c r="F245" s="163"/>
      <c r="G245" s="117">
        <f t="shared" si="3"/>
        <v>44935646.832499839</v>
      </c>
      <c r="H245" s="195"/>
      <c r="I245" s="105"/>
    </row>
    <row r="246" spans="1:9" s="7" customFormat="1" ht="18" thickTop="1" thickBot="1" x14ac:dyDescent="0.25">
      <c r="A246" s="77"/>
      <c r="B246" s="124">
        <v>45527</v>
      </c>
      <c r="C246" s="125"/>
      <c r="D246" s="115" t="s">
        <v>38</v>
      </c>
      <c r="E246" s="116">
        <v>3285</v>
      </c>
      <c r="F246" s="163"/>
      <c r="G246" s="117">
        <f t="shared" si="3"/>
        <v>44938931.832499839</v>
      </c>
      <c r="H246" s="195"/>
      <c r="I246" s="105"/>
    </row>
    <row r="247" spans="1:9" s="7" customFormat="1" ht="18" thickTop="1" thickBot="1" x14ac:dyDescent="0.25">
      <c r="A247" s="77"/>
      <c r="B247" s="124">
        <v>45527</v>
      </c>
      <c r="C247" s="125"/>
      <c r="D247" s="115" t="s">
        <v>38</v>
      </c>
      <c r="E247" s="116">
        <v>10925</v>
      </c>
      <c r="F247" s="163"/>
      <c r="G247" s="117">
        <f t="shared" si="3"/>
        <v>44949856.832499839</v>
      </c>
      <c r="H247" s="195"/>
      <c r="I247" s="105"/>
    </row>
    <row r="248" spans="1:9" s="7" customFormat="1" ht="18" thickTop="1" thickBot="1" x14ac:dyDescent="0.25">
      <c r="A248" s="77"/>
      <c r="B248" s="124">
        <v>45527</v>
      </c>
      <c r="C248" s="125"/>
      <c r="D248" s="115" t="s">
        <v>38</v>
      </c>
      <c r="E248" s="116">
        <v>2660</v>
      </c>
      <c r="F248" s="163"/>
      <c r="G248" s="117">
        <f t="shared" si="3"/>
        <v>44952516.832499839</v>
      </c>
      <c r="H248" s="195"/>
      <c r="I248" s="105"/>
    </row>
    <row r="249" spans="1:9" s="7" customFormat="1" ht="18" thickTop="1" thickBot="1" x14ac:dyDescent="0.25">
      <c r="A249" s="77"/>
      <c r="B249" s="124">
        <v>45527</v>
      </c>
      <c r="C249" s="125"/>
      <c r="D249" s="115" t="s">
        <v>38</v>
      </c>
      <c r="E249" s="116">
        <v>8210</v>
      </c>
      <c r="F249" s="163"/>
      <c r="G249" s="117">
        <f t="shared" si="3"/>
        <v>44960726.832499839</v>
      </c>
      <c r="H249" s="195"/>
      <c r="I249" s="105"/>
    </row>
    <row r="250" spans="1:9" s="7" customFormat="1" ht="18" thickTop="1" thickBot="1" x14ac:dyDescent="0.25">
      <c r="A250" s="77"/>
      <c r="B250" s="124">
        <v>45527</v>
      </c>
      <c r="C250" s="125"/>
      <c r="D250" s="115" t="s">
        <v>29</v>
      </c>
      <c r="E250" s="116">
        <v>54177.39</v>
      </c>
      <c r="F250" s="163">
        <v>1423.41</v>
      </c>
      <c r="G250" s="117">
        <f t="shared" si="3"/>
        <v>45013480.812499844</v>
      </c>
      <c r="H250" s="195"/>
      <c r="I250" s="105"/>
    </row>
    <row r="251" spans="1:9" s="7" customFormat="1" ht="18" thickTop="1" thickBot="1" x14ac:dyDescent="0.25">
      <c r="A251" s="77"/>
      <c r="B251" s="124">
        <v>45527</v>
      </c>
      <c r="C251" s="125"/>
      <c r="D251" s="115" t="s">
        <v>77</v>
      </c>
      <c r="E251" s="116">
        <v>134216.76</v>
      </c>
      <c r="F251" s="163"/>
      <c r="G251" s="117">
        <f t="shared" si="3"/>
        <v>45147697.572499841</v>
      </c>
      <c r="H251" s="195"/>
      <c r="I251" s="105"/>
    </row>
    <row r="252" spans="1:9" s="7" customFormat="1" ht="18" thickTop="1" thickBot="1" x14ac:dyDescent="0.25">
      <c r="A252" s="77"/>
      <c r="B252" s="124">
        <v>45527</v>
      </c>
      <c r="C252" s="125"/>
      <c r="D252" s="115" t="s">
        <v>77</v>
      </c>
      <c r="E252" s="116">
        <v>708790.48</v>
      </c>
      <c r="F252" s="163"/>
      <c r="G252" s="117">
        <f t="shared" si="3"/>
        <v>45856488.052499838</v>
      </c>
      <c r="H252" s="195"/>
      <c r="I252" s="105"/>
    </row>
    <row r="253" spans="1:9" s="7" customFormat="1" ht="18" thickTop="1" thickBot="1" x14ac:dyDescent="0.25">
      <c r="A253" s="77"/>
      <c r="B253" s="124">
        <v>45527</v>
      </c>
      <c r="C253" s="125"/>
      <c r="D253" s="115" t="s">
        <v>77</v>
      </c>
      <c r="E253" s="116">
        <v>1214484.02</v>
      </c>
      <c r="F253" s="163"/>
      <c r="G253" s="117">
        <f t="shared" si="3"/>
        <v>47070972.072499841</v>
      </c>
      <c r="H253" s="195"/>
      <c r="I253" s="105"/>
    </row>
    <row r="254" spans="1:9" s="7" customFormat="1" ht="31.5" thickTop="1" thickBot="1" x14ac:dyDescent="0.25">
      <c r="A254" s="77"/>
      <c r="B254" s="124">
        <v>45527</v>
      </c>
      <c r="C254" s="125"/>
      <c r="D254" s="115" t="s">
        <v>90</v>
      </c>
      <c r="E254" s="116">
        <v>541377.51</v>
      </c>
      <c r="F254" s="163"/>
      <c r="G254" s="117">
        <f t="shared" si="3"/>
        <v>47612349.582499839</v>
      </c>
      <c r="H254" s="195"/>
      <c r="I254" s="105"/>
    </row>
    <row r="255" spans="1:9" s="7" customFormat="1" ht="46.5" thickTop="1" thickBot="1" x14ac:dyDescent="0.25">
      <c r="A255" s="77"/>
      <c r="B255" s="124">
        <v>45527</v>
      </c>
      <c r="C255" s="125"/>
      <c r="D255" s="115" t="s">
        <v>91</v>
      </c>
      <c r="E255" s="116">
        <v>1352</v>
      </c>
      <c r="F255" s="163"/>
      <c r="G255" s="117">
        <f t="shared" si="3"/>
        <v>47613701.582499839</v>
      </c>
      <c r="H255" s="195"/>
      <c r="I255" s="105"/>
    </row>
    <row r="256" spans="1:9" s="7" customFormat="1" ht="18" thickTop="1" thickBot="1" x14ac:dyDescent="0.25">
      <c r="A256" s="77"/>
      <c r="B256" s="124">
        <v>45527</v>
      </c>
      <c r="C256" s="125"/>
      <c r="D256" s="115" t="s">
        <v>22</v>
      </c>
      <c r="E256" s="116">
        <v>216351.37</v>
      </c>
      <c r="F256" s="163"/>
      <c r="G256" s="117">
        <f t="shared" si="3"/>
        <v>47830052.952499837</v>
      </c>
      <c r="H256" s="195"/>
      <c r="I256" s="105"/>
    </row>
    <row r="257" spans="1:9" s="7" customFormat="1" ht="18" thickTop="1" thickBot="1" x14ac:dyDescent="0.25">
      <c r="A257" s="77"/>
      <c r="B257" s="124">
        <v>45527</v>
      </c>
      <c r="C257" s="125"/>
      <c r="D257" s="115" t="s">
        <v>89</v>
      </c>
      <c r="E257" s="116">
        <v>14064.12</v>
      </c>
      <c r="F257" s="163"/>
      <c r="G257" s="117">
        <f t="shared" si="3"/>
        <v>47844117.072499834</v>
      </c>
      <c r="H257" s="195"/>
      <c r="I257" s="105"/>
    </row>
    <row r="258" spans="1:9" s="7" customFormat="1" ht="31.5" thickTop="1" thickBot="1" x14ac:dyDescent="0.25">
      <c r="A258" s="77"/>
      <c r="B258" s="124">
        <v>45527</v>
      </c>
      <c r="C258" s="125"/>
      <c r="D258" s="115" t="s">
        <v>92</v>
      </c>
      <c r="E258" s="116">
        <v>244257.7</v>
      </c>
      <c r="F258" s="163"/>
      <c r="G258" s="117">
        <f t="shared" si="3"/>
        <v>48088374.772499837</v>
      </c>
      <c r="H258" s="195"/>
      <c r="I258" s="105"/>
    </row>
    <row r="259" spans="1:9" s="7" customFormat="1" ht="18" thickTop="1" thickBot="1" x14ac:dyDescent="0.25">
      <c r="A259" s="77"/>
      <c r="B259" s="124">
        <v>45527</v>
      </c>
      <c r="C259" s="125"/>
      <c r="D259" s="115" t="s">
        <v>23</v>
      </c>
      <c r="E259" s="116"/>
      <c r="F259" s="163">
        <v>3823014.12</v>
      </c>
      <c r="G259" s="117">
        <f t="shared" si="3"/>
        <v>44265360.65249984</v>
      </c>
      <c r="H259" s="195"/>
      <c r="I259" s="105"/>
    </row>
    <row r="260" spans="1:9" s="7" customFormat="1" ht="18" thickTop="1" thickBot="1" x14ac:dyDescent="0.25">
      <c r="A260" s="77"/>
      <c r="B260" s="124">
        <v>45528</v>
      </c>
      <c r="C260" s="125"/>
      <c r="D260" s="115" t="s">
        <v>38</v>
      </c>
      <c r="E260" s="116">
        <v>445</v>
      </c>
      <c r="F260" s="163"/>
      <c r="G260" s="117">
        <f t="shared" si="3"/>
        <v>44265805.65249984</v>
      </c>
      <c r="H260" s="195"/>
      <c r="I260" s="105"/>
    </row>
    <row r="261" spans="1:9" s="7" customFormat="1" ht="18" thickTop="1" thickBot="1" x14ac:dyDescent="0.25">
      <c r="A261" s="77"/>
      <c r="B261" s="124">
        <v>45528</v>
      </c>
      <c r="C261" s="125"/>
      <c r="D261" s="115" t="s">
        <v>38</v>
      </c>
      <c r="E261" s="116">
        <v>3000</v>
      </c>
      <c r="F261" s="163"/>
      <c r="G261" s="117">
        <f t="shared" si="3"/>
        <v>44268805.65249984</v>
      </c>
      <c r="H261" s="195"/>
      <c r="I261" s="105"/>
    </row>
    <row r="262" spans="1:9" s="7" customFormat="1" ht="18" thickTop="1" thickBot="1" x14ac:dyDescent="0.25">
      <c r="A262" s="77"/>
      <c r="B262" s="124">
        <v>45529</v>
      </c>
      <c r="C262" s="125"/>
      <c r="D262" s="115" t="s">
        <v>29</v>
      </c>
      <c r="E262" s="116">
        <v>443</v>
      </c>
      <c r="F262" s="163">
        <v>12.05</v>
      </c>
      <c r="G262" s="117">
        <f t="shared" si="3"/>
        <v>44269236.602499843</v>
      </c>
      <c r="H262" s="195"/>
      <c r="I262" s="105"/>
    </row>
    <row r="263" spans="1:9" s="7" customFormat="1" ht="18" thickTop="1" thickBot="1" x14ac:dyDescent="0.25">
      <c r="A263" s="77"/>
      <c r="B263" s="124">
        <v>45529</v>
      </c>
      <c r="C263" s="125"/>
      <c r="D263" s="115" t="s">
        <v>23</v>
      </c>
      <c r="E263" s="116"/>
      <c r="F263" s="163">
        <v>2029342.3</v>
      </c>
      <c r="G263" s="117">
        <f t="shared" si="3"/>
        <v>42239894.302499846</v>
      </c>
      <c r="H263" s="195"/>
      <c r="I263" s="105"/>
    </row>
    <row r="264" spans="1:9" s="7" customFormat="1" ht="18" thickTop="1" thickBot="1" x14ac:dyDescent="0.25">
      <c r="A264" s="77"/>
      <c r="B264" s="124">
        <v>45530</v>
      </c>
      <c r="C264" s="125"/>
      <c r="D264" s="115" t="s">
        <v>38</v>
      </c>
      <c r="E264" s="116">
        <v>40350</v>
      </c>
      <c r="F264" s="163"/>
      <c r="G264" s="117">
        <f t="shared" si="3"/>
        <v>42280244.302499846</v>
      </c>
      <c r="H264" s="195"/>
      <c r="I264" s="105"/>
    </row>
    <row r="265" spans="1:9" s="7" customFormat="1" ht="18" thickTop="1" thickBot="1" x14ac:dyDescent="0.25">
      <c r="A265" s="77"/>
      <c r="B265" s="124">
        <v>45530</v>
      </c>
      <c r="C265" s="125"/>
      <c r="D265" s="115" t="s">
        <v>38</v>
      </c>
      <c r="E265" s="116">
        <v>38135</v>
      </c>
      <c r="F265" s="163"/>
      <c r="G265" s="117">
        <f t="shared" si="3"/>
        <v>42318379.302499846</v>
      </c>
      <c r="H265" s="195"/>
      <c r="I265" s="105"/>
    </row>
    <row r="266" spans="1:9" s="7" customFormat="1" ht="18" thickTop="1" thickBot="1" x14ac:dyDescent="0.25">
      <c r="A266" s="77"/>
      <c r="B266" s="124">
        <v>45530</v>
      </c>
      <c r="C266" s="125"/>
      <c r="D266" s="115" t="s">
        <v>38</v>
      </c>
      <c r="E266" s="116">
        <v>1700</v>
      </c>
      <c r="F266" s="163"/>
      <c r="G266" s="117">
        <f t="shared" si="3"/>
        <v>42320079.302499846</v>
      </c>
      <c r="H266" s="195"/>
      <c r="I266" s="105"/>
    </row>
    <row r="267" spans="1:9" s="7" customFormat="1" ht="18" thickTop="1" thickBot="1" x14ac:dyDescent="0.25">
      <c r="A267" s="77"/>
      <c r="B267" s="124">
        <v>45530</v>
      </c>
      <c r="C267" s="125"/>
      <c r="D267" s="115" t="s">
        <v>38</v>
      </c>
      <c r="E267" s="116">
        <v>4545</v>
      </c>
      <c r="F267" s="163"/>
      <c r="G267" s="117">
        <f t="shared" si="3"/>
        <v>42324624.302499846</v>
      </c>
      <c r="H267" s="195"/>
      <c r="I267" s="105"/>
    </row>
    <row r="268" spans="1:9" s="7" customFormat="1" ht="18" thickTop="1" thickBot="1" x14ac:dyDescent="0.25">
      <c r="A268" s="77"/>
      <c r="B268" s="124">
        <v>45530</v>
      </c>
      <c r="C268" s="125"/>
      <c r="D268" s="115" t="s">
        <v>38</v>
      </c>
      <c r="E268" s="116">
        <v>6205</v>
      </c>
      <c r="F268" s="163"/>
      <c r="G268" s="117">
        <f t="shared" si="3"/>
        <v>42330829.302499846</v>
      </c>
      <c r="H268" s="195"/>
      <c r="I268" s="105"/>
    </row>
    <row r="269" spans="1:9" s="7" customFormat="1" ht="18" thickTop="1" thickBot="1" x14ac:dyDescent="0.25">
      <c r="A269" s="77"/>
      <c r="B269" s="124">
        <v>45530</v>
      </c>
      <c r="C269" s="125"/>
      <c r="D269" s="115" t="s">
        <v>38</v>
      </c>
      <c r="E269" s="116">
        <v>24220</v>
      </c>
      <c r="F269" s="163"/>
      <c r="G269" s="117">
        <f t="shared" si="3"/>
        <v>42355049.302499846</v>
      </c>
      <c r="H269" s="195"/>
      <c r="I269" s="105"/>
    </row>
    <row r="270" spans="1:9" s="7" customFormat="1" ht="18" thickTop="1" thickBot="1" x14ac:dyDescent="0.25">
      <c r="A270" s="77"/>
      <c r="B270" s="124">
        <v>45530</v>
      </c>
      <c r="C270" s="125"/>
      <c r="D270" s="115" t="s">
        <v>38</v>
      </c>
      <c r="E270" s="116">
        <v>5065</v>
      </c>
      <c r="F270" s="163"/>
      <c r="G270" s="117">
        <f t="shared" si="3"/>
        <v>42360114.302499846</v>
      </c>
      <c r="H270" s="195"/>
      <c r="I270" s="105"/>
    </row>
    <row r="271" spans="1:9" s="7" customFormat="1" ht="18" thickTop="1" thickBot="1" x14ac:dyDescent="0.25">
      <c r="A271" s="77"/>
      <c r="B271" s="124">
        <v>45530</v>
      </c>
      <c r="C271" s="125"/>
      <c r="D271" s="115" t="s">
        <v>38</v>
      </c>
      <c r="E271" s="116">
        <v>91326</v>
      </c>
      <c r="F271" s="163"/>
      <c r="G271" s="117">
        <f t="shared" si="3"/>
        <v>42451440.302499846</v>
      </c>
      <c r="H271" s="195"/>
      <c r="I271" s="105"/>
    </row>
    <row r="272" spans="1:9" s="7" customFormat="1" ht="18" thickTop="1" thickBot="1" x14ac:dyDescent="0.25">
      <c r="A272" s="77"/>
      <c r="B272" s="124">
        <v>45530</v>
      </c>
      <c r="C272" s="125"/>
      <c r="D272" s="115" t="s">
        <v>29</v>
      </c>
      <c r="E272" s="116">
        <v>58802.979999999996</v>
      </c>
      <c r="F272" s="163">
        <v>1497.22</v>
      </c>
      <c r="G272" s="117">
        <f t="shared" si="3"/>
        <v>42508746.062499844</v>
      </c>
      <c r="H272" s="195"/>
      <c r="I272" s="105"/>
    </row>
    <row r="273" spans="1:9" s="7" customFormat="1" ht="18" thickTop="1" thickBot="1" x14ac:dyDescent="0.25">
      <c r="A273" s="77"/>
      <c r="B273" s="124">
        <v>45531</v>
      </c>
      <c r="C273" s="125"/>
      <c r="D273" s="115" t="s">
        <v>38</v>
      </c>
      <c r="E273" s="116">
        <v>22065</v>
      </c>
      <c r="F273" s="163"/>
      <c r="G273" s="117">
        <f t="shared" si="3"/>
        <v>42530811.062499844</v>
      </c>
      <c r="H273" s="195"/>
      <c r="I273" s="105"/>
    </row>
    <row r="274" spans="1:9" s="7" customFormat="1" ht="18" thickTop="1" thickBot="1" x14ac:dyDescent="0.25">
      <c r="A274" s="77"/>
      <c r="B274" s="124">
        <v>45531</v>
      </c>
      <c r="C274" s="125"/>
      <c r="D274" s="115" t="s">
        <v>38</v>
      </c>
      <c r="E274" s="116">
        <v>62810</v>
      </c>
      <c r="F274" s="163"/>
      <c r="G274" s="117">
        <f t="shared" si="3"/>
        <v>42593621.062499844</v>
      </c>
      <c r="H274" s="195"/>
      <c r="I274" s="105"/>
    </row>
    <row r="275" spans="1:9" s="7" customFormat="1" ht="18" thickTop="1" thickBot="1" x14ac:dyDescent="0.25">
      <c r="A275" s="77"/>
      <c r="B275" s="124">
        <v>45531</v>
      </c>
      <c r="C275" s="125"/>
      <c r="D275" s="115" t="s">
        <v>38</v>
      </c>
      <c r="E275" s="116">
        <v>3195</v>
      </c>
      <c r="F275" s="163"/>
      <c r="G275" s="117">
        <f t="shared" si="3"/>
        <v>42596816.062499844</v>
      </c>
      <c r="H275" s="195"/>
      <c r="I275" s="105"/>
    </row>
    <row r="276" spans="1:9" s="7" customFormat="1" ht="18" thickTop="1" thickBot="1" x14ac:dyDescent="0.25">
      <c r="A276" s="77"/>
      <c r="B276" s="124">
        <v>45531</v>
      </c>
      <c r="C276" s="125"/>
      <c r="D276" s="115" t="s">
        <v>38</v>
      </c>
      <c r="E276" s="116">
        <v>10400</v>
      </c>
      <c r="F276" s="163"/>
      <c r="G276" s="117">
        <f t="shared" si="3"/>
        <v>42607216.062499844</v>
      </c>
      <c r="H276" s="195"/>
      <c r="I276" s="105"/>
    </row>
    <row r="277" spans="1:9" s="7" customFormat="1" ht="18" thickTop="1" thickBot="1" x14ac:dyDescent="0.25">
      <c r="A277" s="77"/>
      <c r="B277" s="124">
        <v>45531</v>
      </c>
      <c r="C277" s="125"/>
      <c r="D277" s="115" t="s">
        <v>38</v>
      </c>
      <c r="E277" s="116">
        <v>1650</v>
      </c>
      <c r="F277" s="163"/>
      <c r="G277" s="117">
        <f t="shared" si="3"/>
        <v>42608866.062499844</v>
      </c>
      <c r="H277" s="195"/>
      <c r="I277" s="105"/>
    </row>
    <row r="278" spans="1:9" s="7" customFormat="1" ht="18" thickTop="1" thickBot="1" x14ac:dyDescent="0.25">
      <c r="A278" s="77"/>
      <c r="B278" s="124">
        <v>45531</v>
      </c>
      <c r="C278" s="125"/>
      <c r="D278" s="115" t="s">
        <v>38</v>
      </c>
      <c r="E278" s="116">
        <v>75650</v>
      </c>
      <c r="F278" s="163"/>
      <c r="G278" s="117">
        <f t="shared" si="3"/>
        <v>42684516.062499844</v>
      </c>
      <c r="H278" s="195"/>
      <c r="I278" s="105"/>
    </row>
    <row r="279" spans="1:9" s="7" customFormat="1" ht="18" thickTop="1" thickBot="1" x14ac:dyDescent="0.25">
      <c r="A279" s="77"/>
      <c r="B279" s="124">
        <v>45531</v>
      </c>
      <c r="C279" s="125"/>
      <c r="D279" s="115" t="s">
        <v>38</v>
      </c>
      <c r="E279" s="116">
        <v>6330</v>
      </c>
      <c r="F279" s="163"/>
      <c r="G279" s="117">
        <f t="shared" si="3"/>
        <v>42690846.062499844</v>
      </c>
      <c r="H279" s="195"/>
      <c r="I279" s="105"/>
    </row>
    <row r="280" spans="1:9" s="7" customFormat="1" ht="18" thickTop="1" thickBot="1" x14ac:dyDescent="0.25">
      <c r="A280" s="77"/>
      <c r="B280" s="124">
        <v>45531</v>
      </c>
      <c r="C280" s="125"/>
      <c r="D280" s="115" t="s">
        <v>29</v>
      </c>
      <c r="E280" s="116">
        <v>87588.2</v>
      </c>
      <c r="F280" s="163">
        <v>2233.6799999999998</v>
      </c>
      <c r="G280" s="117">
        <f t="shared" si="3"/>
        <v>42776200.582499847</v>
      </c>
      <c r="H280" s="195"/>
      <c r="I280" s="105"/>
    </row>
    <row r="281" spans="1:9" s="7" customFormat="1" ht="18" thickTop="1" thickBot="1" x14ac:dyDescent="0.25">
      <c r="A281" s="77"/>
      <c r="B281" s="124">
        <v>45531</v>
      </c>
      <c r="C281" s="125"/>
      <c r="D281" s="115" t="s">
        <v>93</v>
      </c>
      <c r="E281" s="116">
        <v>26491.8</v>
      </c>
      <c r="F281" s="163"/>
      <c r="G281" s="117">
        <f t="shared" si="3"/>
        <v>42802692.382499844</v>
      </c>
      <c r="H281" s="195"/>
      <c r="I281" s="105"/>
    </row>
    <row r="282" spans="1:9" s="7" customFormat="1" ht="46.5" thickTop="1" thickBot="1" x14ac:dyDescent="0.25">
      <c r="A282" s="77"/>
      <c r="B282" s="124">
        <v>45531</v>
      </c>
      <c r="C282" s="125"/>
      <c r="D282" s="115" t="s">
        <v>94</v>
      </c>
      <c r="E282" s="116">
        <v>30000</v>
      </c>
      <c r="F282" s="163"/>
      <c r="G282" s="117">
        <f t="shared" si="3"/>
        <v>42832692.382499844</v>
      </c>
      <c r="H282" s="195"/>
      <c r="I282" s="105"/>
    </row>
    <row r="283" spans="1:9" s="7" customFormat="1" ht="18" thickTop="1" thickBot="1" x14ac:dyDescent="0.25">
      <c r="A283" s="77"/>
      <c r="B283" s="124">
        <v>45531</v>
      </c>
      <c r="C283" s="125"/>
      <c r="D283" s="115" t="s">
        <v>23</v>
      </c>
      <c r="E283" s="116"/>
      <c r="F283" s="163">
        <v>9075125.6799999997</v>
      </c>
      <c r="G283" s="117">
        <f t="shared" si="3"/>
        <v>33757566.702499844</v>
      </c>
      <c r="H283" s="195"/>
      <c r="I283" s="105"/>
    </row>
    <row r="284" spans="1:9" s="7" customFormat="1" ht="18" thickTop="1" thickBot="1" x14ac:dyDescent="0.25">
      <c r="A284" s="77"/>
      <c r="B284" s="124">
        <v>45532</v>
      </c>
      <c r="C284" s="125"/>
      <c r="D284" s="115" t="s">
        <v>38</v>
      </c>
      <c r="E284" s="116">
        <v>69107</v>
      </c>
      <c r="F284" s="163"/>
      <c r="G284" s="117">
        <f t="shared" si="3"/>
        <v>33826673.702499844</v>
      </c>
      <c r="H284" s="195"/>
      <c r="I284" s="105"/>
    </row>
    <row r="285" spans="1:9" s="7" customFormat="1" ht="18" thickTop="1" thickBot="1" x14ac:dyDescent="0.25">
      <c r="A285" s="77"/>
      <c r="B285" s="124">
        <v>45532</v>
      </c>
      <c r="C285" s="125"/>
      <c r="D285" s="115" t="s">
        <v>38</v>
      </c>
      <c r="E285" s="116">
        <v>63090</v>
      </c>
      <c r="F285" s="163"/>
      <c r="G285" s="117">
        <f t="shared" si="3"/>
        <v>33889763.702499844</v>
      </c>
      <c r="H285" s="195"/>
      <c r="I285" s="105"/>
    </row>
    <row r="286" spans="1:9" s="7" customFormat="1" ht="18" thickTop="1" thickBot="1" x14ac:dyDescent="0.25">
      <c r="A286" s="77"/>
      <c r="B286" s="124">
        <v>45532</v>
      </c>
      <c r="C286" s="125"/>
      <c r="D286" s="115" t="s">
        <v>38</v>
      </c>
      <c r="E286" s="116">
        <v>300</v>
      </c>
      <c r="F286" s="163"/>
      <c r="G286" s="117">
        <f t="shared" si="3"/>
        <v>33890063.702499844</v>
      </c>
      <c r="H286" s="195"/>
      <c r="I286" s="105"/>
    </row>
    <row r="287" spans="1:9" s="7" customFormat="1" ht="18" thickTop="1" thickBot="1" x14ac:dyDescent="0.25">
      <c r="A287" s="77"/>
      <c r="B287" s="124">
        <v>45532</v>
      </c>
      <c r="C287" s="125"/>
      <c r="D287" s="115" t="s">
        <v>38</v>
      </c>
      <c r="E287" s="116">
        <v>3070</v>
      </c>
      <c r="F287" s="163"/>
      <c r="G287" s="117">
        <f t="shared" si="3"/>
        <v>33893133.702499844</v>
      </c>
      <c r="H287" s="195"/>
      <c r="I287" s="105"/>
    </row>
    <row r="288" spans="1:9" s="7" customFormat="1" ht="18" thickTop="1" thickBot="1" x14ac:dyDescent="0.25">
      <c r="A288" s="77"/>
      <c r="B288" s="124">
        <v>45532</v>
      </c>
      <c r="C288" s="125"/>
      <c r="D288" s="115" t="s">
        <v>38</v>
      </c>
      <c r="E288" s="116">
        <v>3125</v>
      </c>
      <c r="F288" s="163"/>
      <c r="G288" s="117">
        <f t="shared" si="3"/>
        <v>33896258.702499844</v>
      </c>
      <c r="H288" s="195"/>
      <c r="I288" s="105"/>
    </row>
    <row r="289" spans="1:9" s="7" customFormat="1" ht="18" thickTop="1" thickBot="1" x14ac:dyDescent="0.25">
      <c r="A289" s="77"/>
      <c r="B289" s="124">
        <v>45532</v>
      </c>
      <c r="C289" s="125"/>
      <c r="D289" s="115" t="s">
        <v>38</v>
      </c>
      <c r="E289" s="116">
        <v>8250</v>
      </c>
      <c r="F289" s="163"/>
      <c r="G289" s="117">
        <f t="shared" si="3"/>
        <v>33904508.702499844</v>
      </c>
      <c r="H289" s="195"/>
      <c r="I289" s="105"/>
    </row>
    <row r="290" spans="1:9" s="7" customFormat="1" ht="18" thickTop="1" thickBot="1" x14ac:dyDescent="0.25">
      <c r="A290" s="77"/>
      <c r="B290" s="124">
        <v>45532</v>
      </c>
      <c r="C290" s="125"/>
      <c r="D290" s="115" t="s">
        <v>38</v>
      </c>
      <c r="E290" s="116">
        <v>5945</v>
      </c>
      <c r="F290" s="163"/>
      <c r="G290" s="117">
        <f t="shared" si="3"/>
        <v>33910453.702499844</v>
      </c>
      <c r="H290" s="195"/>
      <c r="I290" s="105"/>
    </row>
    <row r="291" spans="1:9" s="7" customFormat="1" ht="18" thickTop="1" thickBot="1" x14ac:dyDescent="0.25">
      <c r="A291" s="77"/>
      <c r="B291" s="124">
        <v>45532</v>
      </c>
      <c r="C291" s="125"/>
      <c r="D291" s="115" t="s">
        <v>38</v>
      </c>
      <c r="E291" s="116">
        <v>24215</v>
      </c>
      <c r="F291" s="163"/>
      <c r="G291" s="117">
        <f t="shared" ref="G291:G356" si="4">G290+E291-F291</f>
        <v>33934668.702499844</v>
      </c>
      <c r="H291" s="195"/>
      <c r="I291" s="105"/>
    </row>
    <row r="292" spans="1:9" s="7" customFormat="1" ht="30.75" customHeight="1" thickTop="1" thickBot="1" x14ac:dyDescent="0.25">
      <c r="A292" s="77"/>
      <c r="B292" s="124">
        <v>45532</v>
      </c>
      <c r="C292" s="125"/>
      <c r="D292" s="115" t="s">
        <v>29</v>
      </c>
      <c r="E292" s="116">
        <v>40074.400000000001</v>
      </c>
      <c r="F292" s="163">
        <v>1034.8900000000001</v>
      </c>
      <c r="G292" s="117">
        <f t="shared" si="4"/>
        <v>33973708.212499842</v>
      </c>
      <c r="H292" s="195"/>
      <c r="I292" s="105"/>
    </row>
    <row r="293" spans="1:9" s="7" customFormat="1" ht="31.5" thickTop="1" thickBot="1" x14ac:dyDescent="0.25">
      <c r="A293" s="77"/>
      <c r="B293" s="124">
        <v>45532</v>
      </c>
      <c r="C293" s="125"/>
      <c r="D293" s="115" t="s">
        <v>95</v>
      </c>
      <c r="E293" s="116">
        <v>75000</v>
      </c>
      <c r="F293" s="163"/>
      <c r="G293" s="117">
        <f t="shared" si="4"/>
        <v>34048708.212499842</v>
      </c>
      <c r="H293" s="195"/>
      <c r="I293" s="105"/>
    </row>
    <row r="294" spans="1:9" s="7" customFormat="1" ht="18" thickTop="1" thickBot="1" x14ac:dyDescent="0.25">
      <c r="A294" s="77"/>
      <c r="B294" s="124">
        <v>45532</v>
      </c>
      <c r="C294" s="125"/>
      <c r="D294" s="115" t="s">
        <v>96</v>
      </c>
      <c r="E294" s="116">
        <v>108419.9</v>
      </c>
      <c r="F294" s="163"/>
      <c r="G294" s="117">
        <f t="shared" si="4"/>
        <v>34157128.112499841</v>
      </c>
      <c r="H294" s="195"/>
      <c r="I294" s="105"/>
    </row>
    <row r="295" spans="1:9" s="7" customFormat="1" ht="18" thickTop="1" thickBot="1" x14ac:dyDescent="0.25">
      <c r="A295" s="77"/>
      <c r="B295" s="124">
        <v>45532</v>
      </c>
      <c r="C295" s="125"/>
      <c r="D295" s="115" t="s">
        <v>97</v>
      </c>
      <c r="E295" s="116">
        <v>10433.6</v>
      </c>
      <c r="F295" s="163"/>
      <c r="G295" s="117">
        <f t="shared" si="4"/>
        <v>34167561.712499842</v>
      </c>
      <c r="H295" s="195"/>
      <c r="I295" s="105"/>
    </row>
    <row r="296" spans="1:9" s="7" customFormat="1" ht="18" thickTop="1" thickBot="1" x14ac:dyDescent="0.25">
      <c r="A296" s="77"/>
      <c r="B296" s="124">
        <v>45532</v>
      </c>
      <c r="C296" s="125"/>
      <c r="D296" s="115" t="s">
        <v>97</v>
      </c>
      <c r="E296" s="116">
        <v>40029.97</v>
      </c>
      <c r="F296" s="163"/>
      <c r="G296" s="117">
        <f t="shared" si="4"/>
        <v>34207591.682499841</v>
      </c>
      <c r="H296" s="195"/>
      <c r="I296" s="105"/>
    </row>
    <row r="297" spans="1:9" s="7" customFormat="1" ht="18" thickTop="1" thickBot="1" x14ac:dyDescent="0.25">
      <c r="A297" s="77"/>
      <c r="B297" s="124">
        <v>45532</v>
      </c>
      <c r="C297" s="125"/>
      <c r="D297" s="115" t="s">
        <v>96</v>
      </c>
      <c r="E297" s="116">
        <v>116558.11</v>
      </c>
      <c r="F297" s="163"/>
      <c r="G297" s="117">
        <f t="shared" si="4"/>
        <v>34324149.79249984</v>
      </c>
      <c r="H297" s="195"/>
      <c r="I297" s="105"/>
    </row>
    <row r="298" spans="1:9" s="7" customFormat="1" ht="18" thickTop="1" thickBot="1" x14ac:dyDescent="0.25">
      <c r="A298" s="77"/>
      <c r="B298" s="124">
        <v>45532</v>
      </c>
      <c r="C298" s="125"/>
      <c r="D298" s="115" t="s">
        <v>23</v>
      </c>
      <c r="E298" s="116"/>
      <c r="F298" s="163">
        <v>2125999.62</v>
      </c>
      <c r="G298" s="117">
        <f t="shared" si="4"/>
        <v>32198150.172499839</v>
      </c>
      <c r="H298" s="195"/>
      <c r="I298" s="105"/>
    </row>
    <row r="299" spans="1:9" s="7" customFormat="1" ht="18" thickTop="1" thickBot="1" x14ac:dyDescent="0.25">
      <c r="A299" s="77"/>
      <c r="B299" s="124">
        <v>45533</v>
      </c>
      <c r="C299" s="125"/>
      <c r="D299" s="115" t="s">
        <v>38</v>
      </c>
      <c r="E299" s="116">
        <v>98790</v>
      </c>
      <c r="F299" s="163"/>
      <c r="G299" s="117">
        <f t="shared" si="4"/>
        <v>32296940.172499839</v>
      </c>
      <c r="H299" s="195"/>
      <c r="I299" s="105"/>
    </row>
    <row r="300" spans="1:9" s="7" customFormat="1" ht="18" thickTop="1" thickBot="1" x14ac:dyDescent="0.25">
      <c r="A300" s="77"/>
      <c r="B300" s="124">
        <v>45533</v>
      </c>
      <c r="C300" s="125"/>
      <c r="D300" s="115" t="s">
        <v>38</v>
      </c>
      <c r="E300" s="116">
        <v>69720</v>
      </c>
      <c r="F300" s="163"/>
      <c r="G300" s="117">
        <f t="shared" si="4"/>
        <v>32366660.172499839</v>
      </c>
      <c r="H300" s="195"/>
      <c r="I300" s="105"/>
    </row>
    <row r="301" spans="1:9" s="7" customFormat="1" ht="18" thickTop="1" thickBot="1" x14ac:dyDescent="0.25">
      <c r="A301" s="77"/>
      <c r="B301" s="124">
        <v>45533</v>
      </c>
      <c r="C301" s="125"/>
      <c r="D301" s="115" t="s">
        <v>38</v>
      </c>
      <c r="E301" s="116">
        <v>14812</v>
      </c>
      <c r="F301" s="163"/>
      <c r="G301" s="117">
        <f t="shared" si="4"/>
        <v>32381472.172499839</v>
      </c>
      <c r="H301" s="195"/>
      <c r="I301" s="105"/>
    </row>
    <row r="302" spans="1:9" s="7" customFormat="1" ht="18" thickTop="1" thickBot="1" x14ac:dyDescent="0.25">
      <c r="A302" s="77"/>
      <c r="B302" s="124">
        <v>45533</v>
      </c>
      <c r="C302" s="125"/>
      <c r="D302" s="115" t="s">
        <v>38</v>
      </c>
      <c r="E302" s="116">
        <v>2955</v>
      </c>
      <c r="F302" s="163"/>
      <c r="G302" s="117">
        <f t="shared" si="4"/>
        <v>32384427.172499839</v>
      </c>
      <c r="H302" s="195"/>
      <c r="I302" s="105"/>
    </row>
    <row r="303" spans="1:9" s="7" customFormat="1" ht="18" thickTop="1" thickBot="1" x14ac:dyDescent="0.25">
      <c r="A303" s="77"/>
      <c r="B303" s="124">
        <v>45533</v>
      </c>
      <c r="C303" s="125"/>
      <c r="D303" s="115" t="s">
        <v>38</v>
      </c>
      <c r="E303" s="116">
        <v>3500</v>
      </c>
      <c r="F303" s="163"/>
      <c r="G303" s="117">
        <f t="shared" si="4"/>
        <v>32387927.172499839</v>
      </c>
      <c r="H303" s="195"/>
      <c r="I303" s="105"/>
    </row>
    <row r="304" spans="1:9" s="7" customFormat="1" ht="18" thickTop="1" thickBot="1" x14ac:dyDescent="0.25">
      <c r="A304" s="77"/>
      <c r="B304" s="124">
        <v>45533</v>
      </c>
      <c r="C304" s="125"/>
      <c r="D304" s="115" t="s">
        <v>38</v>
      </c>
      <c r="E304" s="116">
        <v>8505</v>
      </c>
      <c r="F304" s="163"/>
      <c r="G304" s="117">
        <f t="shared" si="4"/>
        <v>32396432.172499839</v>
      </c>
      <c r="H304" s="195"/>
      <c r="I304" s="105"/>
    </row>
    <row r="305" spans="1:9" s="7" customFormat="1" ht="18" thickTop="1" thickBot="1" x14ac:dyDescent="0.25">
      <c r="A305" s="77"/>
      <c r="B305" s="124">
        <v>45533</v>
      </c>
      <c r="C305" s="125"/>
      <c r="D305" s="115" t="s">
        <v>38</v>
      </c>
      <c r="E305" s="116">
        <v>6010</v>
      </c>
      <c r="F305" s="163"/>
      <c r="G305" s="117">
        <f t="shared" si="4"/>
        <v>32402442.172499839</v>
      </c>
      <c r="H305" s="195"/>
      <c r="I305" s="105"/>
    </row>
    <row r="306" spans="1:9" s="7" customFormat="1" ht="18" thickTop="1" thickBot="1" x14ac:dyDescent="0.25">
      <c r="A306" s="77"/>
      <c r="B306" s="124">
        <v>45533</v>
      </c>
      <c r="C306" s="125"/>
      <c r="D306" s="115" t="s">
        <v>38</v>
      </c>
      <c r="E306" s="116">
        <v>88876</v>
      </c>
      <c r="F306" s="163"/>
      <c r="G306" s="117">
        <f t="shared" si="4"/>
        <v>32491318.172499839</v>
      </c>
      <c r="H306" s="195"/>
      <c r="I306" s="105"/>
    </row>
    <row r="307" spans="1:9" s="7" customFormat="1" ht="18" thickTop="1" thickBot="1" x14ac:dyDescent="0.25">
      <c r="A307" s="77"/>
      <c r="B307" s="124">
        <v>45533</v>
      </c>
      <c r="C307" s="125"/>
      <c r="D307" s="115" t="s">
        <v>29</v>
      </c>
      <c r="E307" s="116">
        <v>85898.01</v>
      </c>
      <c r="F307" s="163">
        <v>2285.04</v>
      </c>
      <c r="G307" s="117">
        <f t="shared" si="4"/>
        <v>32574931.142499842</v>
      </c>
      <c r="H307" s="195"/>
      <c r="I307" s="105"/>
    </row>
    <row r="308" spans="1:9" s="7" customFormat="1" ht="18" thickTop="1" thickBot="1" x14ac:dyDescent="0.25">
      <c r="A308" s="77"/>
      <c r="B308" s="124">
        <v>45534</v>
      </c>
      <c r="C308" s="125"/>
      <c r="D308" s="115" t="s">
        <v>38</v>
      </c>
      <c r="E308" s="116">
        <v>8100</v>
      </c>
      <c r="F308" s="163"/>
      <c r="G308" s="117">
        <f t="shared" si="4"/>
        <v>32583031.142499842</v>
      </c>
      <c r="H308" s="195"/>
      <c r="I308" s="105"/>
    </row>
    <row r="309" spans="1:9" s="7" customFormat="1" ht="18" thickTop="1" thickBot="1" x14ac:dyDescent="0.25">
      <c r="A309" s="77"/>
      <c r="B309" s="124">
        <v>45534</v>
      </c>
      <c r="C309" s="125"/>
      <c r="D309" s="115" t="s">
        <v>38</v>
      </c>
      <c r="E309" s="116">
        <v>2070</v>
      </c>
      <c r="F309" s="163"/>
      <c r="G309" s="117">
        <f t="shared" si="4"/>
        <v>32585101.142499842</v>
      </c>
      <c r="H309" s="195"/>
      <c r="I309" s="105"/>
    </row>
    <row r="310" spans="1:9" s="7" customFormat="1" ht="18" thickTop="1" thickBot="1" x14ac:dyDescent="0.25">
      <c r="A310" s="77"/>
      <c r="B310" s="124">
        <v>45534</v>
      </c>
      <c r="C310" s="125"/>
      <c r="D310" s="115" t="s">
        <v>38</v>
      </c>
      <c r="E310" s="116">
        <v>1850</v>
      </c>
      <c r="F310" s="163"/>
      <c r="G310" s="117">
        <f t="shared" si="4"/>
        <v>32586951.142499842</v>
      </c>
      <c r="H310" s="195"/>
      <c r="I310" s="105"/>
    </row>
    <row r="311" spans="1:9" s="7" customFormat="1" ht="18" thickTop="1" thickBot="1" x14ac:dyDescent="0.25">
      <c r="A311" s="77"/>
      <c r="B311" s="124">
        <v>45534</v>
      </c>
      <c r="C311" s="125"/>
      <c r="D311" s="115" t="s">
        <v>38</v>
      </c>
      <c r="E311" s="116">
        <v>16705</v>
      </c>
      <c r="F311" s="163"/>
      <c r="G311" s="117">
        <f t="shared" si="4"/>
        <v>32603656.142499842</v>
      </c>
      <c r="H311" s="195"/>
      <c r="I311" s="105"/>
    </row>
    <row r="312" spans="1:9" s="7" customFormat="1" ht="18" thickTop="1" thickBot="1" x14ac:dyDescent="0.25">
      <c r="A312" s="77"/>
      <c r="B312" s="124">
        <v>45534</v>
      </c>
      <c r="C312" s="125"/>
      <c r="D312" s="115" t="s">
        <v>38</v>
      </c>
      <c r="E312" s="116">
        <v>56080</v>
      </c>
      <c r="F312" s="163"/>
      <c r="G312" s="117">
        <f t="shared" si="4"/>
        <v>32659736.142499842</v>
      </c>
      <c r="H312" s="195"/>
      <c r="I312" s="105"/>
    </row>
    <row r="313" spans="1:9" s="7" customFormat="1" ht="18" thickTop="1" thickBot="1" x14ac:dyDescent="0.25">
      <c r="A313" s="77"/>
      <c r="B313" s="124">
        <v>45534</v>
      </c>
      <c r="C313" s="125"/>
      <c r="D313" s="115" t="s">
        <v>38</v>
      </c>
      <c r="E313" s="116">
        <v>39675</v>
      </c>
      <c r="F313" s="163"/>
      <c r="G313" s="117">
        <f t="shared" si="4"/>
        <v>32699411.142499842</v>
      </c>
      <c r="H313" s="195"/>
      <c r="I313" s="105"/>
    </row>
    <row r="314" spans="1:9" s="7" customFormat="1" ht="18" thickTop="1" thickBot="1" x14ac:dyDescent="0.25">
      <c r="A314" s="77"/>
      <c r="B314" s="124">
        <v>45534</v>
      </c>
      <c r="C314" s="125"/>
      <c r="D314" s="115" t="s">
        <v>38</v>
      </c>
      <c r="E314" s="116">
        <v>1922</v>
      </c>
      <c r="F314" s="163"/>
      <c r="G314" s="117">
        <f t="shared" si="4"/>
        <v>32701333.142499842</v>
      </c>
      <c r="H314" s="195"/>
      <c r="I314" s="105"/>
    </row>
    <row r="315" spans="1:9" s="7" customFormat="1" ht="18" thickTop="1" thickBot="1" x14ac:dyDescent="0.25">
      <c r="A315" s="77"/>
      <c r="B315" s="124">
        <v>45534</v>
      </c>
      <c r="C315" s="125"/>
      <c r="D315" s="115" t="s">
        <v>38</v>
      </c>
      <c r="E315" s="116">
        <v>3050</v>
      </c>
      <c r="F315" s="163"/>
      <c r="G315" s="117">
        <f t="shared" si="4"/>
        <v>32704383.142499842</v>
      </c>
      <c r="H315" s="195"/>
      <c r="I315" s="105"/>
    </row>
    <row r="316" spans="1:9" s="7" customFormat="1" ht="91.5" thickTop="1" thickBot="1" x14ac:dyDescent="0.25">
      <c r="A316" s="77"/>
      <c r="B316" s="124">
        <v>45534</v>
      </c>
      <c r="C316" s="125"/>
      <c r="D316" s="115" t="s">
        <v>98</v>
      </c>
      <c r="E316" s="116">
        <v>5000</v>
      </c>
      <c r="F316" s="163"/>
      <c r="G316" s="117">
        <f t="shared" si="4"/>
        <v>32709383.142499842</v>
      </c>
      <c r="H316" s="195"/>
      <c r="I316" s="105"/>
    </row>
    <row r="317" spans="1:9" s="7" customFormat="1" ht="18" thickTop="1" thickBot="1" x14ac:dyDescent="0.25">
      <c r="A317" s="77"/>
      <c r="B317" s="124">
        <v>45534</v>
      </c>
      <c r="C317" s="125"/>
      <c r="D317" s="115" t="s">
        <v>29</v>
      </c>
      <c r="E317" s="116">
        <v>45911.11</v>
      </c>
      <c r="F317" s="163"/>
      <c r="G317" s="117">
        <f t="shared" si="4"/>
        <v>32755294.252499841</v>
      </c>
      <c r="H317" s="195"/>
      <c r="I317" s="105"/>
    </row>
    <row r="318" spans="1:9" s="7" customFormat="1" ht="18" thickTop="1" thickBot="1" x14ac:dyDescent="0.25">
      <c r="A318" s="77"/>
      <c r="B318" s="124">
        <v>45534</v>
      </c>
      <c r="C318" s="125"/>
      <c r="D318" s="115" t="s">
        <v>99</v>
      </c>
      <c r="E318" s="116">
        <v>436329.31</v>
      </c>
      <c r="F318" s="163"/>
      <c r="G318" s="117">
        <f t="shared" si="4"/>
        <v>33191623.56249984</v>
      </c>
      <c r="H318" s="195"/>
      <c r="I318" s="105"/>
    </row>
    <row r="319" spans="1:9" s="7" customFormat="1" ht="18" thickTop="1" thickBot="1" x14ac:dyDescent="0.25">
      <c r="A319" s="77"/>
      <c r="B319" s="124">
        <v>45534</v>
      </c>
      <c r="C319" s="125"/>
      <c r="D319" s="115" t="s">
        <v>100</v>
      </c>
      <c r="E319" s="116">
        <v>55374.400000000001</v>
      </c>
      <c r="F319" s="163"/>
      <c r="G319" s="117">
        <f t="shared" si="4"/>
        <v>33246997.962499838</v>
      </c>
      <c r="H319" s="195"/>
      <c r="I319" s="105"/>
    </row>
    <row r="320" spans="1:9" s="7" customFormat="1" ht="18" thickTop="1" thickBot="1" x14ac:dyDescent="0.25">
      <c r="A320" s="77"/>
      <c r="B320" s="124">
        <v>45534</v>
      </c>
      <c r="C320" s="125"/>
      <c r="D320" s="115" t="s">
        <v>101</v>
      </c>
      <c r="E320" s="116">
        <v>7920</v>
      </c>
      <c r="F320" s="163"/>
      <c r="G320" s="117">
        <f t="shared" si="4"/>
        <v>33254917.962499838</v>
      </c>
      <c r="H320" s="195"/>
      <c r="I320" s="105"/>
    </row>
    <row r="321" spans="1:9" s="7" customFormat="1" ht="18" thickTop="1" thickBot="1" x14ac:dyDescent="0.25">
      <c r="A321" s="77"/>
      <c r="B321" s="124">
        <v>45534</v>
      </c>
      <c r="C321" s="125"/>
      <c r="D321" s="115" t="s">
        <v>102</v>
      </c>
      <c r="E321" s="116">
        <v>1200463.68</v>
      </c>
      <c r="F321" s="163"/>
      <c r="G321" s="117">
        <f t="shared" si="4"/>
        <v>34455381.642499842</v>
      </c>
      <c r="H321" s="195"/>
      <c r="I321" s="105"/>
    </row>
    <row r="322" spans="1:9" s="7" customFormat="1" ht="18" thickTop="1" thickBot="1" x14ac:dyDescent="0.25">
      <c r="A322" s="77"/>
      <c r="B322" s="124">
        <v>45534</v>
      </c>
      <c r="C322" s="125"/>
      <c r="D322" s="115" t="s">
        <v>23</v>
      </c>
      <c r="E322" s="116"/>
      <c r="F322" s="163">
        <v>2342980.4300000002</v>
      </c>
      <c r="G322" s="117">
        <f t="shared" si="4"/>
        <v>32112401.212499842</v>
      </c>
      <c r="H322" s="195"/>
      <c r="I322" s="105"/>
    </row>
    <row r="323" spans="1:9" s="7" customFormat="1" ht="18" thickTop="1" thickBot="1" x14ac:dyDescent="0.25">
      <c r="A323" s="77"/>
      <c r="B323" s="124">
        <v>45535</v>
      </c>
      <c r="C323" s="125"/>
      <c r="D323" s="115" t="s">
        <v>38</v>
      </c>
      <c r="E323" s="116">
        <v>4880</v>
      </c>
      <c r="F323" s="163"/>
      <c r="G323" s="117">
        <f t="shared" si="4"/>
        <v>32117281.212499842</v>
      </c>
      <c r="H323" s="195"/>
      <c r="I323" s="105"/>
    </row>
    <row r="324" spans="1:9" s="7" customFormat="1" ht="18" thickTop="1" thickBot="1" x14ac:dyDescent="0.25">
      <c r="A324" s="77"/>
      <c r="B324" s="124">
        <v>45535</v>
      </c>
      <c r="C324" s="125"/>
      <c r="D324" s="115" t="s">
        <v>29</v>
      </c>
      <c r="E324" s="116">
        <v>29000</v>
      </c>
      <c r="F324" s="163"/>
      <c r="G324" s="117">
        <f t="shared" si="4"/>
        <v>32146281.212499842</v>
      </c>
      <c r="H324" s="195"/>
      <c r="I324" s="105"/>
    </row>
    <row r="325" spans="1:9" s="7" customFormat="1" ht="18" hidden="1" thickTop="1" thickBot="1" x14ac:dyDescent="0.25">
      <c r="A325" s="77"/>
      <c r="B325" s="124"/>
      <c r="C325" s="125"/>
      <c r="D325" s="115"/>
      <c r="E325" s="116"/>
      <c r="F325" s="163"/>
      <c r="G325" s="117">
        <f t="shared" si="4"/>
        <v>32146281.212499842</v>
      </c>
      <c r="H325" s="195"/>
      <c r="I325" s="105"/>
    </row>
    <row r="326" spans="1:9" s="7" customFormat="1" ht="18" hidden="1" thickTop="1" thickBot="1" x14ac:dyDescent="0.25">
      <c r="A326" s="77"/>
      <c r="B326" s="124"/>
      <c r="C326" s="125"/>
      <c r="D326" s="115"/>
      <c r="E326" s="116"/>
      <c r="F326" s="163"/>
      <c r="G326" s="117">
        <f t="shared" si="4"/>
        <v>32146281.212499842</v>
      </c>
      <c r="H326" s="195"/>
      <c r="I326" s="105"/>
    </row>
    <row r="327" spans="1:9" s="7" customFormat="1" ht="18" hidden="1" thickTop="1" thickBot="1" x14ac:dyDescent="0.25">
      <c r="A327" s="77"/>
      <c r="B327" s="124"/>
      <c r="C327" s="125"/>
      <c r="D327" s="115"/>
      <c r="E327" s="116"/>
      <c r="F327" s="163"/>
      <c r="G327" s="117">
        <f t="shared" si="4"/>
        <v>32146281.212499842</v>
      </c>
      <c r="H327" s="195"/>
      <c r="I327" s="105"/>
    </row>
    <row r="328" spans="1:9" s="7" customFormat="1" ht="18" hidden="1" thickTop="1" thickBot="1" x14ac:dyDescent="0.25">
      <c r="A328" s="77"/>
      <c r="B328" s="124"/>
      <c r="C328" s="125"/>
      <c r="D328" s="115"/>
      <c r="E328" s="116"/>
      <c r="F328" s="163"/>
      <c r="G328" s="117">
        <f t="shared" si="4"/>
        <v>32146281.212499842</v>
      </c>
      <c r="H328" s="195"/>
      <c r="I328" s="105"/>
    </row>
    <row r="329" spans="1:9" s="7" customFormat="1" ht="18" hidden="1" thickTop="1" thickBot="1" x14ac:dyDescent="0.25">
      <c r="A329" s="77"/>
      <c r="B329" s="124"/>
      <c r="C329" s="125"/>
      <c r="D329" s="115"/>
      <c r="E329" s="116"/>
      <c r="F329" s="163"/>
      <c r="G329" s="117">
        <f t="shared" si="4"/>
        <v>32146281.212499842</v>
      </c>
      <c r="H329" s="195"/>
      <c r="I329" s="105"/>
    </row>
    <row r="330" spans="1:9" s="7" customFormat="1" ht="18" hidden="1" thickTop="1" thickBot="1" x14ac:dyDescent="0.25">
      <c r="A330" s="77"/>
      <c r="B330" s="124"/>
      <c r="C330" s="125"/>
      <c r="D330" s="115"/>
      <c r="E330" s="116"/>
      <c r="F330" s="163"/>
      <c r="G330" s="117">
        <f t="shared" si="4"/>
        <v>32146281.212499842</v>
      </c>
      <c r="H330" s="195"/>
      <c r="I330" s="105"/>
    </row>
    <row r="331" spans="1:9" s="7" customFormat="1" ht="18" hidden="1" thickTop="1" thickBot="1" x14ac:dyDescent="0.25">
      <c r="A331" s="77"/>
      <c r="B331" s="124"/>
      <c r="C331" s="125"/>
      <c r="D331" s="115"/>
      <c r="E331" s="116"/>
      <c r="F331" s="163"/>
      <c r="G331" s="117">
        <f t="shared" si="4"/>
        <v>32146281.212499842</v>
      </c>
      <c r="H331" s="195"/>
      <c r="I331" s="105"/>
    </row>
    <row r="332" spans="1:9" s="7" customFormat="1" ht="18" hidden="1" thickTop="1" thickBot="1" x14ac:dyDescent="0.25">
      <c r="A332" s="77"/>
      <c r="B332" s="124"/>
      <c r="C332" s="125"/>
      <c r="D332" s="115"/>
      <c r="E332" s="116"/>
      <c r="F332" s="163"/>
      <c r="G332" s="117">
        <f t="shared" si="4"/>
        <v>32146281.212499842</v>
      </c>
      <c r="H332" s="195"/>
      <c r="I332" s="105"/>
    </row>
    <row r="333" spans="1:9" s="7" customFormat="1" ht="18" hidden="1" thickTop="1" thickBot="1" x14ac:dyDescent="0.25">
      <c r="A333" s="77"/>
      <c r="B333" s="124"/>
      <c r="C333" s="125"/>
      <c r="D333" s="115"/>
      <c r="E333" s="116"/>
      <c r="F333" s="163"/>
      <c r="G333" s="117">
        <f t="shared" si="4"/>
        <v>32146281.212499842</v>
      </c>
      <c r="H333" s="195"/>
      <c r="I333" s="105"/>
    </row>
    <row r="334" spans="1:9" s="7" customFormat="1" ht="18" hidden="1" thickTop="1" thickBot="1" x14ac:dyDescent="0.25">
      <c r="A334" s="77"/>
      <c r="B334" s="124"/>
      <c r="C334" s="125"/>
      <c r="D334" s="115"/>
      <c r="E334" s="116"/>
      <c r="F334" s="163"/>
      <c r="G334" s="117">
        <f t="shared" si="4"/>
        <v>32146281.212499842</v>
      </c>
      <c r="H334" s="195"/>
      <c r="I334" s="105"/>
    </row>
    <row r="335" spans="1:9" s="7" customFormat="1" ht="18" hidden="1" thickTop="1" thickBot="1" x14ac:dyDescent="0.25">
      <c r="A335" s="77"/>
      <c r="B335" s="124"/>
      <c r="C335" s="125"/>
      <c r="D335" s="115"/>
      <c r="E335" s="116"/>
      <c r="F335" s="163"/>
      <c r="G335" s="117">
        <f t="shared" si="4"/>
        <v>32146281.212499842</v>
      </c>
      <c r="H335" s="195"/>
      <c r="I335" s="105"/>
    </row>
    <row r="336" spans="1:9" s="7" customFormat="1" ht="18" hidden="1" thickTop="1" thickBot="1" x14ac:dyDescent="0.25">
      <c r="A336" s="77"/>
      <c r="B336" s="124"/>
      <c r="C336" s="125"/>
      <c r="D336" s="115"/>
      <c r="E336" s="116"/>
      <c r="F336" s="163"/>
      <c r="G336" s="117">
        <f t="shared" si="4"/>
        <v>32146281.212499842</v>
      </c>
      <c r="H336" s="195"/>
      <c r="I336" s="105"/>
    </row>
    <row r="337" spans="1:9" s="7" customFormat="1" ht="18" hidden="1" thickTop="1" thickBot="1" x14ac:dyDescent="0.25">
      <c r="A337" s="77"/>
      <c r="B337" s="124"/>
      <c r="C337" s="125"/>
      <c r="D337" s="115"/>
      <c r="E337" s="116"/>
      <c r="F337" s="163"/>
      <c r="G337" s="117">
        <f t="shared" si="4"/>
        <v>32146281.212499842</v>
      </c>
      <c r="H337" s="195"/>
      <c r="I337" s="105"/>
    </row>
    <row r="338" spans="1:9" s="7" customFormat="1" ht="18" hidden="1" thickTop="1" thickBot="1" x14ac:dyDescent="0.25">
      <c r="A338" s="77"/>
      <c r="B338" s="124"/>
      <c r="C338" s="125"/>
      <c r="D338" s="115"/>
      <c r="E338" s="116"/>
      <c r="F338" s="163"/>
      <c r="G338" s="117">
        <f t="shared" si="4"/>
        <v>32146281.212499842</v>
      </c>
      <c r="H338" s="195"/>
      <c r="I338" s="105"/>
    </row>
    <row r="339" spans="1:9" s="7" customFormat="1" ht="18" hidden="1" thickTop="1" thickBot="1" x14ac:dyDescent="0.25">
      <c r="A339" s="77"/>
      <c r="B339" s="124"/>
      <c r="C339" s="125"/>
      <c r="D339" s="115"/>
      <c r="E339" s="116"/>
      <c r="F339" s="163"/>
      <c r="G339" s="117">
        <f t="shared" si="4"/>
        <v>32146281.212499842</v>
      </c>
      <c r="H339" s="195"/>
      <c r="I339" s="105"/>
    </row>
    <row r="340" spans="1:9" s="7" customFormat="1" ht="18" hidden="1" thickTop="1" thickBot="1" x14ac:dyDescent="0.25">
      <c r="A340" s="77"/>
      <c r="B340" s="124"/>
      <c r="C340" s="125"/>
      <c r="D340" s="115"/>
      <c r="E340" s="116"/>
      <c r="F340" s="163"/>
      <c r="G340" s="117">
        <f t="shared" si="4"/>
        <v>32146281.212499842</v>
      </c>
      <c r="H340" s="195"/>
      <c r="I340" s="105"/>
    </row>
    <row r="341" spans="1:9" s="7" customFormat="1" ht="18" hidden="1" thickTop="1" thickBot="1" x14ac:dyDescent="0.25">
      <c r="A341" s="77"/>
      <c r="B341" s="124"/>
      <c r="C341" s="125"/>
      <c r="D341" s="115"/>
      <c r="E341" s="116"/>
      <c r="F341" s="163"/>
      <c r="G341" s="117">
        <f t="shared" si="4"/>
        <v>32146281.212499842</v>
      </c>
      <c r="H341" s="195"/>
      <c r="I341" s="105"/>
    </row>
    <row r="342" spans="1:9" s="7" customFormat="1" ht="18" hidden="1" thickTop="1" thickBot="1" x14ac:dyDescent="0.25">
      <c r="A342" s="77"/>
      <c r="B342" s="124"/>
      <c r="C342" s="125"/>
      <c r="D342" s="115"/>
      <c r="E342" s="116"/>
      <c r="F342" s="163"/>
      <c r="G342" s="117">
        <f t="shared" si="4"/>
        <v>32146281.212499842</v>
      </c>
      <c r="H342" s="195"/>
      <c r="I342" s="105"/>
    </row>
    <row r="343" spans="1:9" s="7" customFormat="1" ht="18" hidden="1" thickTop="1" thickBot="1" x14ac:dyDescent="0.25">
      <c r="A343" s="77"/>
      <c r="B343" s="124"/>
      <c r="C343" s="125"/>
      <c r="D343" s="115"/>
      <c r="E343" s="116"/>
      <c r="F343" s="163"/>
      <c r="G343" s="117">
        <f t="shared" si="4"/>
        <v>32146281.212499842</v>
      </c>
      <c r="H343" s="195"/>
      <c r="I343" s="105"/>
    </row>
    <row r="344" spans="1:9" s="7" customFormat="1" ht="18" hidden="1" thickTop="1" thickBot="1" x14ac:dyDescent="0.25">
      <c r="A344" s="77"/>
      <c r="B344" s="124"/>
      <c r="C344" s="125"/>
      <c r="D344" s="115"/>
      <c r="E344" s="116"/>
      <c r="F344" s="163"/>
      <c r="G344" s="117">
        <f t="shared" si="4"/>
        <v>32146281.212499842</v>
      </c>
      <c r="H344" s="195"/>
      <c r="I344" s="105"/>
    </row>
    <row r="345" spans="1:9" s="7" customFormat="1" ht="18" hidden="1" thickTop="1" thickBot="1" x14ac:dyDescent="0.25">
      <c r="A345" s="77"/>
      <c r="B345" s="124"/>
      <c r="C345" s="125"/>
      <c r="D345" s="115"/>
      <c r="E345" s="116"/>
      <c r="F345" s="163"/>
      <c r="G345" s="117">
        <f t="shared" si="4"/>
        <v>32146281.212499842</v>
      </c>
      <c r="H345" s="195"/>
      <c r="I345" s="105"/>
    </row>
    <row r="346" spans="1:9" s="7" customFormat="1" ht="18" hidden="1" thickTop="1" thickBot="1" x14ac:dyDescent="0.25">
      <c r="A346" s="77"/>
      <c r="B346" s="124"/>
      <c r="C346" s="125"/>
      <c r="D346" s="115"/>
      <c r="E346" s="116"/>
      <c r="F346" s="163"/>
      <c r="G346" s="117">
        <f t="shared" si="4"/>
        <v>32146281.212499842</v>
      </c>
      <c r="H346" s="195"/>
      <c r="I346" s="105"/>
    </row>
    <row r="347" spans="1:9" s="7" customFormat="1" ht="18" hidden="1" thickTop="1" thickBot="1" x14ac:dyDescent="0.25">
      <c r="A347" s="77"/>
      <c r="B347" s="124"/>
      <c r="C347" s="125"/>
      <c r="D347" s="115"/>
      <c r="E347" s="116"/>
      <c r="F347" s="163"/>
      <c r="G347" s="117">
        <f t="shared" si="4"/>
        <v>32146281.212499842</v>
      </c>
      <c r="H347" s="195"/>
      <c r="I347" s="105"/>
    </row>
    <row r="348" spans="1:9" s="7" customFormat="1" ht="18" hidden="1" thickTop="1" thickBot="1" x14ac:dyDescent="0.25">
      <c r="A348" s="77"/>
      <c r="B348" s="124"/>
      <c r="C348" s="125"/>
      <c r="D348" s="115"/>
      <c r="E348" s="116"/>
      <c r="F348" s="163"/>
      <c r="G348" s="117">
        <f t="shared" si="4"/>
        <v>32146281.212499842</v>
      </c>
      <c r="H348" s="195"/>
      <c r="I348" s="105"/>
    </row>
    <row r="349" spans="1:9" s="7" customFormat="1" ht="18" hidden="1" thickTop="1" thickBot="1" x14ac:dyDescent="0.25">
      <c r="A349" s="77"/>
      <c r="B349" s="124"/>
      <c r="C349" s="125"/>
      <c r="D349" s="115"/>
      <c r="E349" s="116"/>
      <c r="F349" s="163"/>
      <c r="G349" s="117">
        <f t="shared" si="4"/>
        <v>32146281.212499842</v>
      </c>
      <c r="H349" s="195"/>
      <c r="I349" s="105"/>
    </row>
    <row r="350" spans="1:9" s="7" customFormat="1" ht="18" hidden="1" thickTop="1" thickBot="1" x14ac:dyDescent="0.25">
      <c r="A350" s="77"/>
      <c r="B350" s="124"/>
      <c r="C350" s="125"/>
      <c r="D350" s="115"/>
      <c r="E350" s="116"/>
      <c r="F350" s="163"/>
      <c r="G350" s="117">
        <f t="shared" si="4"/>
        <v>32146281.212499842</v>
      </c>
      <c r="H350" s="195"/>
      <c r="I350" s="105"/>
    </row>
    <row r="351" spans="1:9" s="7" customFormat="1" ht="18" hidden="1" thickTop="1" thickBot="1" x14ac:dyDescent="0.25">
      <c r="A351" s="77"/>
      <c r="B351" s="124"/>
      <c r="C351" s="125"/>
      <c r="D351" s="115"/>
      <c r="E351" s="116"/>
      <c r="F351" s="163"/>
      <c r="G351" s="117">
        <f t="shared" si="4"/>
        <v>32146281.212499842</v>
      </c>
      <c r="H351" s="195"/>
      <c r="I351" s="105"/>
    </row>
    <row r="352" spans="1:9" s="7" customFormat="1" ht="18" hidden="1" thickTop="1" thickBot="1" x14ac:dyDescent="0.25">
      <c r="A352" s="77"/>
      <c r="B352" s="124"/>
      <c r="C352" s="125"/>
      <c r="D352" s="115"/>
      <c r="E352" s="116"/>
      <c r="F352" s="163"/>
      <c r="G352" s="117">
        <f t="shared" si="4"/>
        <v>32146281.212499842</v>
      </c>
      <c r="H352" s="195"/>
      <c r="I352" s="105"/>
    </row>
    <row r="353" spans="1:9" s="7" customFormat="1" ht="18" hidden="1" thickTop="1" thickBot="1" x14ac:dyDescent="0.25">
      <c r="A353" s="77"/>
      <c r="B353" s="124"/>
      <c r="C353" s="125"/>
      <c r="D353" s="115"/>
      <c r="E353" s="116"/>
      <c r="F353" s="163"/>
      <c r="G353" s="117">
        <f t="shared" si="4"/>
        <v>32146281.212499842</v>
      </c>
      <c r="H353" s="195"/>
      <c r="I353" s="105"/>
    </row>
    <row r="354" spans="1:9" s="7" customFormat="1" ht="18" hidden="1" thickTop="1" thickBot="1" x14ac:dyDescent="0.25">
      <c r="A354" s="77"/>
      <c r="B354" s="124"/>
      <c r="C354" s="125"/>
      <c r="D354" s="115"/>
      <c r="E354" s="116"/>
      <c r="F354" s="163"/>
      <c r="G354" s="117">
        <f t="shared" si="4"/>
        <v>32146281.212499842</v>
      </c>
      <c r="H354" s="195"/>
      <c r="I354" s="105"/>
    </row>
    <row r="355" spans="1:9" s="7" customFormat="1" ht="18" hidden="1" thickTop="1" thickBot="1" x14ac:dyDescent="0.25">
      <c r="A355" s="77"/>
      <c r="B355" s="124"/>
      <c r="C355" s="125"/>
      <c r="D355" s="115"/>
      <c r="E355" s="116"/>
      <c r="F355" s="163"/>
      <c r="G355" s="117">
        <f t="shared" si="4"/>
        <v>32146281.212499842</v>
      </c>
      <c r="H355" s="195"/>
      <c r="I355" s="105"/>
    </row>
    <row r="356" spans="1:9" s="7" customFormat="1" ht="18" hidden="1" thickTop="1" thickBot="1" x14ac:dyDescent="0.25">
      <c r="A356" s="77"/>
      <c r="B356" s="124"/>
      <c r="C356" s="125"/>
      <c r="D356" s="115"/>
      <c r="E356" s="116"/>
      <c r="F356" s="163"/>
      <c r="G356" s="117">
        <f t="shared" si="4"/>
        <v>32146281.212499842</v>
      </c>
      <c r="H356" s="195"/>
      <c r="I356" s="105"/>
    </row>
    <row r="357" spans="1:9" ht="18" thickTop="1" thickBot="1" x14ac:dyDescent="0.25">
      <c r="A357" s="26"/>
      <c r="B357" s="178"/>
      <c r="C357" s="179"/>
      <c r="D357" s="179" t="s">
        <v>8</v>
      </c>
      <c r="E357" s="177">
        <f>SUM(E17:E356)</f>
        <v>71282302.190000057</v>
      </c>
      <c r="F357" s="177">
        <f>SUM(F17:F356)</f>
        <v>65125414.762199983</v>
      </c>
      <c r="G357" s="117">
        <f>G16+E357-F357</f>
        <v>32146281.212499902</v>
      </c>
      <c r="H357" s="28">
        <f>+G357-'[1]CTA. RECOLECTORA (010) y 3000'!$G$8409</f>
        <v>5.9604644775390625E-8</v>
      </c>
      <c r="I357" s="105"/>
    </row>
    <row r="358" spans="1:9" ht="16.5" x14ac:dyDescent="0.2">
      <c r="A358" s="5"/>
      <c r="B358" s="126"/>
      <c r="C358" s="126"/>
      <c r="D358" s="126"/>
      <c r="E358" s="127"/>
      <c r="F358" s="190"/>
      <c r="G358" s="127"/>
      <c r="H358" s="180"/>
      <c r="I358" s="105"/>
    </row>
    <row r="359" spans="1:9" ht="16.5" x14ac:dyDescent="0.2">
      <c r="A359" s="5"/>
      <c r="B359" s="126"/>
      <c r="C359" s="128" t="s">
        <v>31</v>
      </c>
      <c r="D359" s="129"/>
      <c r="E359" s="200"/>
      <c r="F359" s="200"/>
      <c r="G359" s="127"/>
      <c r="H359" s="180"/>
      <c r="I359" s="105"/>
    </row>
    <row r="360" spans="1:9" ht="16.5" x14ac:dyDescent="0.2">
      <c r="A360" s="5"/>
      <c r="B360" s="126"/>
      <c r="C360" s="128" t="s">
        <v>33</v>
      </c>
      <c r="D360" s="129"/>
      <c r="E360" s="130"/>
      <c r="F360" s="191"/>
      <c r="G360" s="127"/>
      <c r="H360" s="180"/>
      <c r="I360" s="105"/>
    </row>
    <row r="361" spans="1:9" ht="16.5" x14ac:dyDescent="0.2">
      <c r="A361" s="5"/>
      <c r="B361" s="126"/>
      <c r="C361" s="128" t="s">
        <v>34</v>
      </c>
      <c r="D361" s="128" t="s">
        <v>35</v>
      </c>
      <c r="E361" s="128" t="s">
        <v>36</v>
      </c>
      <c r="G361" s="169" t="s">
        <v>42</v>
      </c>
      <c r="H361" s="180"/>
      <c r="I361" s="105"/>
    </row>
    <row r="362" spans="1:9" ht="16.5" x14ac:dyDescent="0.2">
      <c r="A362" s="5"/>
      <c r="B362" s="126"/>
      <c r="C362" s="129"/>
      <c r="D362" s="128" t="s">
        <v>31</v>
      </c>
      <c r="E362" s="81" t="s">
        <v>32</v>
      </c>
      <c r="G362" s="128" t="s">
        <v>51</v>
      </c>
      <c r="H362" s="180"/>
      <c r="I362" s="105"/>
    </row>
    <row r="363" spans="1:9" ht="16.5" x14ac:dyDescent="0.2">
      <c r="A363" s="5"/>
      <c r="B363" s="126"/>
      <c r="C363" s="129"/>
      <c r="D363" s="128" t="s">
        <v>33</v>
      </c>
      <c r="E363" s="260" t="s">
        <v>103</v>
      </c>
      <c r="G363" s="128" t="s">
        <v>39</v>
      </c>
      <c r="H363" s="180"/>
      <c r="I363" s="105"/>
    </row>
    <row r="364" spans="1:9" ht="28.5" x14ac:dyDescent="0.2">
      <c r="A364" s="5"/>
      <c r="B364" s="126"/>
      <c r="C364" s="129"/>
      <c r="D364" s="128" t="s">
        <v>34</v>
      </c>
      <c r="E364" s="81" t="s">
        <v>104</v>
      </c>
      <c r="G364" s="260" t="s">
        <v>105</v>
      </c>
      <c r="H364" s="180"/>
      <c r="I364" s="105"/>
    </row>
    <row r="365" spans="1:9" ht="16.5" x14ac:dyDescent="0.2">
      <c r="A365" s="5"/>
      <c r="B365" s="126"/>
      <c r="C365" s="129"/>
      <c r="D365" s="130"/>
      <c r="F365" s="190"/>
      <c r="H365" s="180"/>
      <c r="I365" s="105"/>
    </row>
    <row r="366" spans="1:9" ht="16.5" x14ac:dyDescent="0.2">
      <c r="A366" s="5"/>
      <c r="B366" s="126"/>
      <c r="C366" s="129"/>
      <c r="D366" s="130"/>
      <c r="F366" s="190"/>
      <c r="G366" s="127"/>
      <c r="H366" s="180"/>
      <c r="I366" s="105"/>
    </row>
    <row r="367" spans="1:9" ht="16.5" x14ac:dyDescent="0.2">
      <c r="A367" s="5"/>
      <c r="B367" s="126"/>
      <c r="C367" s="129"/>
      <c r="D367" s="130"/>
      <c r="F367" s="190"/>
      <c r="G367" s="127"/>
      <c r="H367" s="180"/>
      <c r="I367" s="105"/>
    </row>
    <row r="368" spans="1:9" ht="16.5" x14ac:dyDescent="0.2">
      <c r="A368" s="5"/>
      <c r="B368" s="126"/>
      <c r="C368" s="129"/>
      <c r="D368" s="130"/>
      <c r="F368" s="190"/>
      <c r="G368" s="127"/>
      <c r="H368" s="180"/>
      <c r="I368" s="105"/>
    </row>
    <row r="369" spans="1:9" ht="16.5" x14ac:dyDescent="0.2">
      <c r="A369" s="5"/>
      <c r="B369" s="126"/>
      <c r="C369" s="126"/>
      <c r="F369" s="190"/>
      <c r="G369" s="127"/>
      <c r="H369" s="180"/>
      <c r="I369" s="105"/>
    </row>
    <row r="370" spans="1:9" ht="16.5" x14ac:dyDescent="0.2">
      <c r="A370" s="5"/>
      <c r="B370" s="126"/>
      <c r="C370" s="126"/>
      <c r="E370" s="130"/>
      <c r="F370" s="190"/>
      <c r="G370" s="127"/>
      <c r="H370" s="180"/>
      <c r="I370" s="105"/>
    </row>
    <row r="371" spans="1:9" ht="16.5" x14ac:dyDescent="0.2">
      <c r="A371" s="5"/>
      <c r="B371" s="5"/>
      <c r="C371" s="5"/>
      <c r="F371" s="193"/>
      <c r="G371" s="8"/>
      <c r="H371" s="180"/>
      <c r="I371" s="105"/>
    </row>
    <row r="372" spans="1:9" ht="16.5" x14ac:dyDescent="0.2">
      <c r="A372" s="5"/>
      <c r="B372" s="5"/>
      <c r="C372" s="5"/>
      <c r="F372" s="193"/>
      <c r="G372" s="8"/>
      <c r="H372" s="180"/>
      <c r="I372" s="105"/>
    </row>
    <row r="373" spans="1:9" ht="16.5" x14ac:dyDescent="0.2">
      <c r="A373" s="5"/>
      <c r="B373" s="5"/>
      <c r="C373" s="5"/>
      <c r="E373" s="8"/>
      <c r="F373" s="193"/>
      <c r="G373" s="8"/>
      <c r="H373" s="180"/>
      <c r="I373" s="105"/>
    </row>
    <row r="374" spans="1:9" ht="16.5" x14ac:dyDescent="0.2">
      <c r="A374" s="9"/>
      <c r="B374" s="9"/>
      <c r="C374" s="9"/>
      <c r="D374" s="9"/>
      <c r="E374" s="9"/>
      <c r="F374" s="194"/>
      <c r="G374" s="9"/>
      <c r="H374" s="180"/>
      <c r="I374" s="105"/>
    </row>
    <row r="375" spans="1:9" ht="16.5" x14ac:dyDescent="0.2">
      <c r="A375" s="9"/>
      <c r="B375" s="9"/>
      <c r="C375" s="9"/>
      <c r="D375" s="9"/>
      <c r="E375" s="9"/>
      <c r="F375" s="194"/>
      <c r="G375" s="9"/>
      <c r="H375" s="180"/>
      <c r="I375" s="105"/>
    </row>
    <row r="376" spans="1:9" ht="16.5" x14ac:dyDescent="0.2">
      <c r="A376" s="9"/>
      <c r="B376" s="9"/>
      <c r="C376" s="9"/>
      <c r="D376" s="9"/>
      <c r="E376" s="9"/>
      <c r="F376" s="194"/>
      <c r="G376" s="9"/>
      <c r="H376" s="180"/>
      <c r="I376" s="105"/>
    </row>
    <row r="377" spans="1:9" ht="16.5" x14ac:dyDescent="0.2">
      <c r="H377" s="180"/>
      <c r="I377" s="105"/>
    </row>
    <row r="378" spans="1:9" ht="16.5" x14ac:dyDescent="0.2">
      <c r="H378" s="180"/>
      <c r="I378" s="105"/>
    </row>
    <row r="379" spans="1:9" ht="16.5" x14ac:dyDescent="0.2">
      <c r="H379" s="180"/>
      <c r="I379" s="105"/>
    </row>
    <row r="380" spans="1:9" ht="16.5" x14ac:dyDescent="0.2">
      <c r="H380" s="180"/>
      <c r="I380" s="105"/>
    </row>
    <row r="381" spans="1:9" ht="16.5" x14ac:dyDescent="0.2">
      <c r="H381" s="180"/>
      <c r="I381" s="105"/>
    </row>
    <row r="382" spans="1:9" ht="16.5" x14ac:dyDescent="0.2">
      <c r="H382" s="180"/>
      <c r="I382" s="105"/>
    </row>
    <row r="383" spans="1:9" ht="16.5" x14ac:dyDescent="0.2">
      <c r="H383" s="180"/>
      <c r="I383" s="105"/>
    </row>
    <row r="384" spans="1:9" ht="16.5" x14ac:dyDescent="0.2">
      <c r="H384" s="180"/>
      <c r="I384" s="105"/>
    </row>
    <row r="385" spans="1:9" ht="16.5" x14ac:dyDescent="0.2">
      <c r="H385" s="180"/>
      <c r="I385" s="105"/>
    </row>
    <row r="386" spans="1:9" ht="16.5" x14ac:dyDescent="0.2">
      <c r="H386" s="180"/>
      <c r="I386" s="105"/>
    </row>
    <row r="387" spans="1:9" ht="16.5" x14ac:dyDescent="0.2">
      <c r="H387" s="180"/>
      <c r="I387" s="105"/>
    </row>
    <row r="388" spans="1:9" ht="16.5" x14ac:dyDescent="0.2">
      <c r="H388" s="180"/>
      <c r="I388" s="105"/>
    </row>
    <row r="389" spans="1:9" ht="16.5" x14ac:dyDescent="0.2">
      <c r="H389" s="180"/>
      <c r="I389" s="105"/>
    </row>
    <row r="390" spans="1:9" ht="16.5" x14ac:dyDescent="0.2">
      <c r="H390" s="180"/>
      <c r="I390" s="105"/>
    </row>
    <row r="391" spans="1:9" ht="16.5" x14ac:dyDescent="0.2">
      <c r="H391" s="180"/>
      <c r="I391" s="105"/>
    </row>
    <row r="392" spans="1:9" ht="16.5" x14ac:dyDescent="0.2">
      <c r="H392" s="180"/>
      <c r="I392" s="105"/>
    </row>
    <row r="393" spans="1:9" ht="16.5" x14ac:dyDescent="0.2">
      <c r="H393" s="180"/>
      <c r="I393" s="105"/>
    </row>
    <row r="394" spans="1:9" ht="16.5" x14ac:dyDescent="0.2">
      <c r="H394" s="180"/>
      <c r="I394" s="105"/>
    </row>
    <row r="395" spans="1:9" ht="17.25" thickBot="1" x14ac:dyDescent="0.25">
      <c r="H395" s="180"/>
      <c r="I395" s="105"/>
    </row>
    <row r="396" spans="1:9" ht="16.5" x14ac:dyDescent="0.2">
      <c r="A396" s="2"/>
      <c r="H396" s="180"/>
      <c r="I396" s="105"/>
    </row>
    <row r="397" spans="1:9" ht="16.5" x14ac:dyDescent="0.2">
      <c r="H397" s="180"/>
      <c r="I397" s="105"/>
    </row>
    <row r="398" spans="1:9" ht="16.5" x14ac:dyDescent="0.2">
      <c r="H398" s="180"/>
      <c r="I398" s="105"/>
    </row>
    <row r="399" spans="1:9" ht="16.5" x14ac:dyDescent="0.2">
      <c r="H399" s="180"/>
      <c r="I399" s="105"/>
    </row>
    <row r="400" spans="1:9" ht="16.5" x14ac:dyDescent="0.2">
      <c r="H400" s="180"/>
      <c r="I400" s="105"/>
    </row>
    <row r="401" spans="8:9" ht="16.5" x14ac:dyDescent="0.2">
      <c r="H401" s="180"/>
      <c r="I401" s="105"/>
    </row>
    <row r="402" spans="8:9" ht="16.5" x14ac:dyDescent="0.2">
      <c r="H402" s="180"/>
      <c r="I402" s="105"/>
    </row>
    <row r="403" spans="8:9" ht="16.5" x14ac:dyDescent="0.2">
      <c r="H403" s="180"/>
      <c r="I403" s="105"/>
    </row>
    <row r="404" spans="8:9" ht="16.5" x14ac:dyDescent="0.2">
      <c r="H404" s="180"/>
      <c r="I404" s="105"/>
    </row>
    <row r="405" spans="8:9" ht="16.5" x14ac:dyDescent="0.2">
      <c r="H405" s="180"/>
      <c r="I405" s="105"/>
    </row>
    <row r="406" spans="8:9" ht="16.5" x14ac:dyDescent="0.2">
      <c r="H406" s="180"/>
      <c r="I406" s="105"/>
    </row>
    <row r="407" spans="8:9" ht="16.5" x14ac:dyDescent="0.2">
      <c r="H407" s="180"/>
      <c r="I407" s="105"/>
    </row>
    <row r="408" spans="8:9" ht="16.5" x14ac:dyDescent="0.2">
      <c r="H408" s="180"/>
      <c r="I408" s="105"/>
    </row>
    <row r="409" spans="8:9" ht="16.5" x14ac:dyDescent="0.2">
      <c r="H409" s="180"/>
      <c r="I409" s="105"/>
    </row>
    <row r="410" spans="8:9" ht="16.5" x14ac:dyDescent="0.2">
      <c r="H410" s="180"/>
      <c r="I410" s="105"/>
    </row>
    <row r="411" spans="8:9" ht="16.5" x14ac:dyDescent="0.2">
      <c r="H411" s="180"/>
      <c r="I411" s="105"/>
    </row>
    <row r="412" spans="8:9" ht="16.5" x14ac:dyDescent="0.2">
      <c r="H412" s="180"/>
      <c r="I412" s="105"/>
    </row>
    <row r="413" spans="8:9" ht="16.5" x14ac:dyDescent="0.2">
      <c r="H413" s="180"/>
      <c r="I413" s="105"/>
    </row>
    <row r="414" spans="8:9" ht="16.5" x14ac:dyDescent="0.2">
      <c r="H414" s="180"/>
      <c r="I414" s="105"/>
    </row>
    <row r="415" spans="8:9" ht="16.5" x14ac:dyDescent="0.2">
      <c r="H415" s="180"/>
      <c r="I415" s="105"/>
    </row>
    <row r="416" spans="8:9" ht="16.5" x14ac:dyDescent="0.2">
      <c r="H416" s="180"/>
      <c r="I416" s="105"/>
    </row>
    <row r="417" spans="8:9" ht="16.5" x14ac:dyDescent="0.2">
      <c r="H417" s="180"/>
      <c r="I417" s="105"/>
    </row>
    <row r="418" spans="8:9" ht="16.5" x14ac:dyDescent="0.2">
      <c r="H418" s="180"/>
      <c r="I418" s="105"/>
    </row>
    <row r="419" spans="8:9" ht="16.5" x14ac:dyDescent="0.2">
      <c r="H419" s="180"/>
      <c r="I419" s="105"/>
    </row>
    <row r="420" spans="8:9" ht="16.5" x14ac:dyDescent="0.2">
      <c r="H420" s="180"/>
      <c r="I420" s="105"/>
    </row>
    <row r="421" spans="8:9" ht="16.5" x14ac:dyDescent="0.2">
      <c r="H421" s="180"/>
      <c r="I421" s="105"/>
    </row>
    <row r="422" spans="8:9" ht="16.5" x14ac:dyDescent="0.2">
      <c r="H422" s="180"/>
      <c r="I422" s="105"/>
    </row>
    <row r="423" spans="8:9" ht="16.5" x14ac:dyDescent="0.2">
      <c r="H423" s="180"/>
      <c r="I423" s="105"/>
    </row>
    <row r="424" spans="8:9" ht="16.5" x14ac:dyDescent="0.2">
      <c r="H424" s="180"/>
      <c r="I424" s="105"/>
    </row>
    <row r="425" spans="8:9" ht="16.5" x14ac:dyDescent="0.2">
      <c r="H425" s="180"/>
      <c r="I425" s="105"/>
    </row>
    <row r="426" spans="8:9" ht="16.5" x14ac:dyDescent="0.2">
      <c r="H426" s="180"/>
      <c r="I426" s="105"/>
    </row>
    <row r="427" spans="8:9" ht="16.5" x14ac:dyDescent="0.2">
      <c r="H427" s="180"/>
      <c r="I427" s="105"/>
    </row>
    <row r="428" spans="8:9" ht="16.5" x14ac:dyDescent="0.2">
      <c r="H428" s="180"/>
      <c r="I428" s="105"/>
    </row>
    <row r="429" spans="8:9" ht="16.5" x14ac:dyDescent="0.2">
      <c r="H429" s="180"/>
      <c r="I429" s="105"/>
    </row>
    <row r="430" spans="8:9" ht="16.5" x14ac:dyDescent="0.2">
      <c r="H430" s="180"/>
      <c r="I430" s="105"/>
    </row>
    <row r="431" spans="8:9" ht="16.5" x14ac:dyDescent="0.2">
      <c r="H431" s="180"/>
      <c r="I431" s="105"/>
    </row>
    <row r="432" spans="8:9" ht="16.5" x14ac:dyDescent="0.2">
      <c r="H432" s="180"/>
      <c r="I432" s="105"/>
    </row>
    <row r="433" spans="8:9" ht="16.5" x14ac:dyDescent="0.2">
      <c r="H433" s="180"/>
      <c r="I433" s="105"/>
    </row>
    <row r="434" spans="8:9" ht="16.5" x14ac:dyDescent="0.2">
      <c r="H434" s="180"/>
      <c r="I434" s="105"/>
    </row>
    <row r="435" spans="8:9" ht="16.5" x14ac:dyDescent="0.2">
      <c r="H435" s="180"/>
      <c r="I435" s="105"/>
    </row>
    <row r="436" spans="8:9" ht="16.5" x14ac:dyDescent="0.2">
      <c r="H436" s="180"/>
      <c r="I436" s="105"/>
    </row>
    <row r="437" spans="8:9" ht="16.5" x14ac:dyDescent="0.2">
      <c r="I437" s="105"/>
    </row>
    <row r="438" spans="8:9" ht="16.5" x14ac:dyDescent="0.2">
      <c r="I438" s="105"/>
    </row>
    <row r="439" spans="8:9" ht="16.5" x14ac:dyDescent="0.2">
      <c r="I439" s="105"/>
    </row>
    <row r="440" spans="8:9" ht="16.5" x14ac:dyDescent="0.2">
      <c r="I440" s="105"/>
    </row>
    <row r="441" spans="8:9" ht="16.5" x14ac:dyDescent="0.2">
      <c r="I441" s="105"/>
    </row>
    <row r="442" spans="8:9" ht="16.5" x14ac:dyDescent="0.2">
      <c r="I442" s="105"/>
    </row>
    <row r="443" spans="8:9" ht="16.5" x14ac:dyDescent="0.2">
      <c r="I443" s="105"/>
    </row>
    <row r="444" spans="8:9" ht="16.5" x14ac:dyDescent="0.2">
      <c r="I444" s="105"/>
    </row>
    <row r="445" spans="8:9" ht="16.5" x14ac:dyDescent="0.2">
      <c r="I445" s="105"/>
    </row>
    <row r="446" spans="8:9" ht="16.5" x14ac:dyDescent="0.2">
      <c r="I446" s="105"/>
    </row>
    <row r="447" spans="8:9" ht="16.5" x14ac:dyDescent="0.2">
      <c r="I447" s="105"/>
    </row>
    <row r="448" spans="8:9" ht="16.5" x14ac:dyDescent="0.2">
      <c r="I448" s="105"/>
    </row>
    <row r="449" spans="9:9" ht="16.5" x14ac:dyDescent="0.2">
      <c r="I449" s="105"/>
    </row>
    <row r="450" spans="9:9" ht="16.5" x14ac:dyDescent="0.2">
      <c r="I450" s="105"/>
    </row>
    <row r="451" spans="9:9" ht="16.5" x14ac:dyDescent="0.2">
      <c r="I451" s="105"/>
    </row>
    <row r="452" spans="9:9" ht="16.5" x14ac:dyDescent="0.2">
      <c r="I452" s="105"/>
    </row>
    <row r="453" spans="9:9" ht="16.5" x14ac:dyDescent="0.2">
      <c r="I453" s="105"/>
    </row>
    <row r="454" spans="9:9" ht="16.5" x14ac:dyDescent="0.2">
      <c r="I454" s="105"/>
    </row>
    <row r="455" spans="9:9" ht="16.5" x14ac:dyDescent="0.2">
      <c r="I455" s="105"/>
    </row>
    <row r="456" spans="9:9" ht="16.5" x14ac:dyDescent="0.2">
      <c r="I456" s="105"/>
    </row>
    <row r="457" spans="9:9" ht="16.5" x14ac:dyDescent="0.2">
      <c r="I457" s="105"/>
    </row>
    <row r="458" spans="9:9" ht="16.5" x14ac:dyDescent="0.2">
      <c r="I458" s="105"/>
    </row>
    <row r="459" spans="9:9" ht="16.5" x14ac:dyDescent="0.2">
      <c r="I459" s="105"/>
    </row>
    <row r="460" spans="9:9" ht="16.5" x14ac:dyDescent="0.2">
      <c r="I460" s="105"/>
    </row>
    <row r="461" spans="9:9" ht="16.5" x14ac:dyDescent="0.2">
      <c r="I461" s="105"/>
    </row>
    <row r="462" spans="9:9" ht="16.5" x14ac:dyDescent="0.2">
      <c r="I462" s="105"/>
    </row>
    <row r="463" spans="9:9" ht="16.5" x14ac:dyDescent="0.2">
      <c r="I463" s="105"/>
    </row>
    <row r="464" spans="9:9" ht="16.5" x14ac:dyDescent="0.2">
      <c r="I464" s="105"/>
    </row>
  </sheetData>
  <autoFilter ref="B1:H396"/>
  <mergeCells count="9">
    <mergeCell ref="A5:G5"/>
    <mergeCell ref="B13:F13"/>
    <mergeCell ref="B12:G12"/>
    <mergeCell ref="A12:A15"/>
    <mergeCell ref="B14:F14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4" fitToHeight="0" orientation="portrait" r:id="rId1"/>
  <headerFooter alignWithMargins="0">
    <oddFooter>Página &amp;P</oddFooter>
  </headerFooter>
  <rowBreaks count="4" manualBreakCount="4">
    <brk id="64" max="6" man="1"/>
    <brk id="120" max="6" man="1"/>
    <brk id="179" max="6" man="1"/>
    <brk id="239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282"/>
  <sheetViews>
    <sheetView topLeftCell="B228" zoomScale="80" zoomScaleNormal="80" workbookViewId="0">
      <selection activeCell="I12" sqref="I12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85546875" style="1" customWidth="1"/>
    <col min="5" max="5" width="16" style="176" customWidth="1"/>
    <col min="6" max="6" width="46.7109375" style="1" customWidth="1"/>
    <col min="7" max="7" width="22.85546875" style="1" customWidth="1"/>
    <col min="8" max="8" width="23.7109375" style="1" customWidth="1"/>
    <col min="9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71"/>
    </row>
    <row r="2" spans="1:13" s="11" customFormat="1" x14ac:dyDescent="0.2">
      <c r="E2" s="171"/>
    </row>
    <row r="3" spans="1:13" s="14" customFormat="1" ht="12" customHeight="1" x14ac:dyDescent="0.2">
      <c r="E3" s="172"/>
    </row>
    <row r="4" spans="1:13" s="15" customFormat="1" ht="18" customHeight="1" x14ac:dyDescent="0.3">
      <c r="B4" s="16"/>
      <c r="C4" s="16"/>
      <c r="D4" s="12"/>
      <c r="E4" s="173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34" t="s">
        <v>10</v>
      </c>
      <c r="D6" s="234"/>
      <c r="E6" s="234"/>
      <c r="F6" s="234"/>
      <c r="G6" s="234"/>
      <c r="H6" s="234"/>
      <c r="I6" s="234"/>
      <c r="J6" s="16"/>
      <c r="K6" s="16"/>
    </row>
    <row r="7" spans="1:13" s="14" customFormat="1" ht="18.75" x14ac:dyDescent="0.2">
      <c r="B7" s="18"/>
      <c r="C7" s="240" t="s">
        <v>19</v>
      </c>
      <c r="D7" s="240"/>
      <c r="E7" s="240"/>
      <c r="F7" s="240"/>
      <c r="G7" s="240"/>
      <c r="H7" s="240"/>
      <c r="I7" s="240"/>
    </row>
    <row r="8" spans="1:13" s="17" customFormat="1" ht="21" customHeight="1" x14ac:dyDescent="0.2">
      <c r="B8" s="18"/>
      <c r="C8" s="240" t="s">
        <v>3</v>
      </c>
      <c r="D8" s="240"/>
      <c r="E8" s="240"/>
      <c r="F8" s="240"/>
      <c r="G8" s="240"/>
      <c r="H8" s="240"/>
      <c r="I8" s="240"/>
    </row>
    <row r="9" spans="1:13" s="14" customFormat="1" ht="18.75" x14ac:dyDescent="0.2">
      <c r="C9" s="241" t="s">
        <v>69</v>
      </c>
      <c r="D9" s="241"/>
      <c r="E9" s="241"/>
      <c r="F9" s="241"/>
      <c r="G9" s="241"/>
      <c r="H9" s="241"/>
      <c r="I9" s="241"/>
    </row>
    <row r="10" spans="1:13" s="11" customFormat="1" ht="19.5" customHeight="1" thickBot="1" x14ac:dyDescent="0.25">
      <c r="E10" s="171"/>
    </row>
    <row r="11" spans="1:13" s="3" customFormat="1" ht="28.5" customHeight="1" thickTop="1" thickBot="1" x14ac:dyDescent="0.25">
      <c r="A11" s="7"/>
      <c r="B11" s="7"/>
      <c r="C11" s="239"/>
      <c r="D11" s="236" t="s">
        <v>17</v>
      </c>
      <c r="E11" s="236"/>
      <c r="F11" s="236"/>
      <c r="G11" s="236"/>
      <c r="H11" s="236"/>
      <c r="I11" s="236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39"/>
      <c r="D12" s="235" t="s">
        <v>7</v>
      </c>
      <c r="E12" s="235"/>
      <c r="F12" s="235"/>
      <c r="G12" s="235"/>
      <c r="H12" s="235"/>
      <c r="I12" s="50">
        <f>+'[1]CTA. RECOLECTORA AUXILIAR 3001'!$J$4939</f>
        <v>-24650447.322199952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39"/>
      <c r="D13" s="61" t="s">
        <v>4</v>
      </c>
      <c r="E13" s="170" t="s">
        <v>5</v>
      </c>
      <c r="F13" s="61" t="s">
        <v>6</v>
      </c>
      <c r="G13" s="61" t="s">
        <v>0</v>
      </c>
      <c r="H13" s="61" t="s">
        <v>1</v>
      </c>
      <c r="I13" s="61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42"/>
      <c r="D14" s="143"/>
      <c r="E14" s="174"/>
      <c r="F14" s="139">
        <v>45504</v>
      </c>
      <c r="G14" s="144"/>
      <c r="H14" s="145">
        <v>0</v>
      </c>
      <c r="I14" s="60">
        <f>+I12</f>
        <v>-24650447.322199952</v>
      </c>
    </row>
    <row r="15" spans="1:13" s="27" customFormat="1" ht="31.5" customHeight="1" thickTop="1" thickBot="1" x14ac:dyDescent="0.25">
      <c r="C15" s="62"/>
      <c r="D15" s="64">
        <v>45505</v>
      </c>
      <c r="E15" s="65"/>
      <c r="F15" s="96" t="s">
        <v>23</v>
      </c>
      <c r="G15" s="100">
        <v>4930266.8099999996</v>
      </c>
      <c r="H15" s="100"/>
      <c r="I15" s="44">
        <f>I14+G15-H15</f>
        <v>-19720180.512199953</v>
      </c>
    </row>
    <row r="16" spans="1:13" s="27" customFormat="1" ht="31.5" customHeight="1" thickTop="1" thickBot="1" x14ac:dyDescent="0.25">
      <c r="C16" s="135"/>
      <c r="D16" s="64">
        <v>45505</v>
      </c>
      <c r="E16" s="68" t="s">
        <v>106</v>
      </c>
      <c r="F16" s="96" t="s">
        <v>16</v>
      </c>
      <c r="G16" s="101"/>
      <c r="H16" s="101">
        <v>504205.79700000002</v>
      </c>
      <c r="I16" s="44">
        <f t="shared" ref="I16:I79" si="0">I15+G16-H16</f>
        <v>-20224386.309199952</v>
      </c>
    </row>
    <row r="17" spans="3:9" s="27" customFormat="1" ht="24.75" customHeight="1" thickTop="1" thickBot="1" x14ac:dyDescent="0.25">
      <c r="C17" s="63"/>
      <c r="D17" s="64">
        <v>45505</v>
      </c>
      <c r="E17" s="65" t="s">
        <v>106</v>
      </c>
      <c r="F17" s="96" t="s">
        <v>64</v>
      </c>
      <c r="G17" s="101"/>
      <c r="H17" s="98">
        <v>9579910.1429999992</v>
      </c>
      <c r="I17" s="44">
        <f t="shared" si="0"/>
        <v>-29804296.452199951</v>
      </c>
    </row>
    <row r="18" spans="3:9" s="27" customFormat="1" ht="30" thickTop="1" thickBot="1" x14ac:dyDescent="0.25">
      <c r="C18" s="63"/>
      <c r="D18" s="64">
        <v>45505</v>
      </c>
      <c r="E18" s="68" t="s">
        <v>107</v>
      </c>
      <c r="F18" s="96" t="s">
        <v>16</v>
      </c>
      <c r="G18" s="101"/>
      <c r="H18" s="98">
        <v>384982.58</v>
      </c>
      <c r="I18" s="44">
        <f t="shared" si="0"/>
        <v>-30189279.032199949</v>
      </c>
    </row>
    <row r="19" spans="3:9" s="27" customFormat="1" ht="18" thickTop="1" thickBot="1" x14ac:dyDescent="0.25">
      <c r="C19" s="63"/>
      <c r="D19" s="64">
        <v>45505</v>
      </c>
      <c r="E19" s="65" t="s">
        <v>107</v>
      </c>
      <c r="F19" s="96" t="s">
        <v>65</v>
      </c>
      <c r="G19" s="101"/>
      <c r="H19" s="98">
        <v>7314668.8700000001</v>
      </c>
      <c r="I19" s="44">
        <f t="shared" si="0"/>
        <v>-37503947.902199946</v>
      </c>
    </row>
    <row r="20" spans="3:9" s="27" customFormat="1" ht="30" thickTop="1" thickBot="1" x14ac:dyDescent="0.25">
      <c r="C20" s="63"/>
      <c r="D20" s="64">
        <v>45506</v>
      </c>
      <c r="E20" s="65"/>
      <c r="F20" s="96" t="s">
        <v>23</v>
      </c>
      <c r="G20" s="101">
        <v>5271854.59</v>
      </c>
      <c r="H20" s="98"/>
      <c r="I20" s="44">
        <f t="shared" si="0"/>
        <v>-32232093.312199946</v>
      </c>
    </row>
    <row r="21" spans="3:9" s="27" customFormat="1" ht="30" thickTop="1" thickBot="1" x14ac:dyDescent="0.25">
      <c r="C21" s="63"/>
      <c r="D21" s="64">
        <v>45509</v>
      </c>
      <c r="E21" s="65"/>
      <c r="F21" s="96" t="s">
        <v>23</v>
      </c>
      <c r="G21" s="101">
        <v>5810624.4900000002</v>
      </c>
      <c r="H21" s="98"/>
      <c r="I21" s="44">
        <f t="shared" si="0"/>
        <v>-26421468.822199948</v>
      </c>
    </row>
    <row r="22" spans="3:9" s="27" customFormat="1" ht="30" thickTop="1" thickBot="1" x14ac:dyDescent="0.25">
      <c r="C22" s="63"/>
      <c r="D22" s="64">
        <v>45510</v>
      </c>
      <c r="E22" s="65"/>
      <c r="F22" s="96" t="s">
        <v>23</v>
      </c>
      <c r="G22" s="101">
        <v>696794.35</v>
      </c>
      <c r="H22" s="98"/>
      <c r="I22" s="44">
        <f t="shared" si="0"/>
        <v>-25724674.472199947</v>
      </c>
    </row>
    <row r="23" spans="3:9" s="27" customFormat="1" ht="30" thickTop="1" thickBot="1" x14ac:dyDescent="0.25">
      <c r="C23" s="63"/>
      <c r="D23" s="64">
        <v>45511</v>
      </c>
      <c r="E23" s="65"/>
      <c r="F23" s="96" t="s">
        <v>23</v>
      </c>
      <c r="G23" s="101">
        <v>944001.03</v>
      </c>
      <c r="H23" s="98"/>
      <c r="I23" s="44">
        <f t="shared" si="0"/>
        <v>-24780673.442199945</v>
      </c>
    </row>
    <row r="24" spans="3:9" s="27" customFormat="1" ht="30" thickTop="1" thickBot="1" x14ac:dyDescent="0.25">
      <c r="C24" s="63"/>
      <c r="D24" s="64">
        <v>45511</v>
      </c>
      <c r="E24" s="65" t="s">
        <v>108</v>
      </c>
      <c r="F24" s="96" t="s">
        <v>16</v>
      </c>
      <c r="G24" s="101"/>
      <c r="H24" s="98">
        <v>55117.94</v>
      </c>
      <c r="I24" s="44">
        <f t="shared" si="0"/>
        <v>-24835791.382199947</v>
      </c>
    </row>
    <row r="25" spans="3:9" s="27" customFormat="1" ht="18" thickTop="1" thickBot="1" x14ac:dyDescent="0.25">
      <c r="C25" s="63"/>
      <c r="D25" s="64">
        <v>45511</v>
      </c>
      <c r="E25" s="65" t="s">
        <v>108</v>
      </c>
      <c r="F25" s="96" t="s">
        <v>210</v>
      </c>
      <c r="G25" s="101"/>
      <c r="H25" s="98">
        <v>1245665.44</v>
      </c>
      <c r="I25" s="44">
        <f t="shared" si="0"/>
        <v>-26081456.822199948</v>
      </c>
    </row>
    <row r="26" spans="3:9" s="27" customFormat="1" ht="30" thickTop="1" thickBot="1" x14ac:dyDescent="0.25">
      <c r="C26" s="63"/>
      <c r="D26" s="64">
        <v>45513</v>
      </c>
      <c r="E26" s="65" t="s">
        <v>109</v>
      </c>
      <c r="F26" s="96" t="s">
        <v>16</v>
      </c>
      <c r="G26" s="101"/>
      <c r="H26" s="98">
        <v>14943.25</v>
      </c>
      <c r="I26" s="44">
        <f t="shared" si="0"/>
        <v>-26096400.072199948</v>
      </c>
    </row>
    <row r="27" spans="3:9" s="27" customFormat="1" ht="18" thickTop="1" thickBot="1" x14ac:dyDescent="0.25">
      <c r="C27" s="63"/>
      <c r="D27" s="64">
        <v>45513</v>
      </c>
      <c r="E27" s="65" t="s">
        <v>109</v>
      </c>
      <c r="F27" s="96" t="s">
        <v>57</v>
      </c>
      <c r="G27" s="101"/>
      <c r="H27" s="98">
        <v>283921.75</v>
      </c>
      <c r="I27" s="44">
        <f t="shared" si="0"/>
        <v>-26380321.822199948</v>
      </c>
    </row>
    <row r="28" spans="3:9" s="27" customFormat="1" ht="30" thickTop="1" thickBot="1" x14ac:dyDescent="0.25">
      <c r="C28" s="63"/>
      <c r="D28" s="64">
        <v>45513</v>
      </c>
      <c r="E28" s="65" t="s">
        <v>110</v>
      </c>
      <c r="F28" s="96" t="s">
        <v>16</v>
      </c>
      <c r="G28" s="101"/>
      <c r="H28" s="98">
        <v>67107.75</v>
      </c>
      <c r="I28" s="44">
        <f t="shared" si="0"/>
        <v>-26447429.572199948</v>
      </c>
    </row>
    <row r="29" spans="3:9" s="27" customFormat="1" ht="18" thickTop="1" thickBot="1" x14ac:dyDescent="0.25">
      <c r="C29" s="63"/>
      <c r="D29" s="64">
        <v>45513</v>
      </c>
      <c r="E29" s="65" t="s">
        <v>110</v>
      </c>
      <c r="F29" s="96" t="s">
        <v>57</v>
      </c>
      <c r="G29" s="101"/>
      <c r="H29" s="98">
        <v>1275047.25</v>
      </c>
      <c r="I29" s="44">
        <f t="shared" si="0"/>
        <v>-27722476.822199948</v>
      </c>
    </row>
    <row r="30" spans="3:9" s="27" customFormat="1" ht="30" thickTop="1" thickBot="1" x14ac:dyDescent="0.25">
      <c r="C30" s="63"/>
      <c r="D30" s="64">
        <v>45513</v>
      </c>
      <c r="E30" s="65" t="s">
        <v>111</v>
      </c>
      <c r="F30" s="96" t="s">
        <v>16</v>
      </c>
      <c r="G30" s="101"/>
      <c r="H30" s="98">
        <v>993.75</v>
      </c>
      <c r="I30" s="44">
        <f t="shared" si="0"/>
        <v>-27723470.572199948</v>
      </c>
    </row>
    <row r="31" spans="3:9" s="27" customFormat="1" ht="18" thickTop="1" thickBot="1" x14ac:dyDescent="0.25">
      <c r="C31" s="63"/>
      <c r="D31" s="64">
        <v>45513</v>
      </c>
      <c r="E31" s="65" t="s">
        <v>111</v>
      </c>
      <c r="F31" s="96" t="s">
        <v>211</v>
      </c>
      <c r="G31" s="101"/>
      <c r="H31" s="98">
        <v>22458.75</v>
      </c>
      <c r="I31" s="44">
        <f t="shared" si="0"/>
        <v>-27745929.322199948</v>
      </c>
    </row>
    <row r="32" spans="3:9" s="27" customFormat="1" ht="30" thickTop="1" thickBot="1" x14ac:dyDescent="0.25">
      <c r="C32" s="63"/>
      <c r="D32" s="64">
        <v>45513</v>
      </c>
      <c r="E32" s="65" t="s">
        <v>112</v>
      </c>
      <c r="F32" s="96" t="s">
        <v>16</v>
      </c>
      <c r="G32" s="101"/>
      <c r="H32" s="98">
        <v>6750</v>
      </c>
      <c r="I32" s="44">
        <f t="shared" si="0"/>
        <v>-27752679.322199948</v>
      </c>
    </row>
    <row r="33" spans="3:9" s="27" customFormat="1" ht="18" thickTop="1" thickBot="1" x14ac:dyDescent="0.25">
      <c r="C33" s="63"/>
      <c r="D33" s="64">
        <v>45513</v>
      </c>
      <c r="E33" s="65" t="s">
        <v>112</v>
      </c>
      <c r="F33" s="96" t="s">
        <v>211</v>
      </c>
      <c r="G33" s="101"/>
      <c r="H33" s="98">
        <v>152550</v>
      </c>
      <c r="I33" s="44">
        <f t="shared" si="0"/>
        <v>-27905229.322199948</v>
      </c>
    </row>
    <row r="34" spans="3:9" s="27" customFormat="1" ht="30" thickTop="1" thickBot="1" x14ac:dyDescent="0.25">
      <c r="C34" s="63"/>
      <c r="D34" s="64">
        <v>45513</v>
      </c>
      <c r="E34" s="65" t="s">
        <v>113</v>
      </c>
      <c r="F34" s="96" t="s">
        <v>16</v>
      </c>
      <c r="G34" s="101"/>
      <c r="H34" s="98">
        <v>5400</v>
      </c>
      <c r="I34" s="44">
        <f t="shared" si="0"/>
        <v>-27910629.322199948</v>
      </c>
    </row>
    <row r="35" spans="3:9" s="27" customFormat="1" ht="30" thickTop="1" thickBot="1" x14ac:dyDescent="0.25">
      <c r="C35" s="63"/>
      <c r="D35" s="64">
        <v>45513</v>
      </c>
      <c r="E35" s="65" t="s">
        <v>113</v>
      </c>
      <c r="F35" s="96" t="s">
        <v>212</v>
      </c>
      <c r="G35" s="101"/>
      <c r="H35" s="98">
        <v>5832</v>
      </c>
      <c r="I35" s="44">
        <f t="shared" si="0"/>
        <v>-27916461.322199948</v>
      </c>
    </row>
    <row r="36" spans="3:9" s="27" customFormat="1" ht="30" thickTop="1" thickBot="1" x14ac:dyDescent="0.25">
      <c r="C36" s="63"/>
      <c r="D36" s="64">
        <v>45513</v>
      </c>
      <c r="E36" s="65" t="s">
        <v>113</v>
      </c>
      <c r="F36" s="96" t="s">
        <v>213</v>
      </c>
      <c r="G36" s="101"/>
      <c r="H36" s="98">
        <v>116208</v>
      </c>
      <c r="I36" s="44">
        <f t="shared" si="0"/>
        <v>-28032669.322199948</v>
      </c>
    </row>
    <row r="37" spans="3:9" s="27" customFormat="1" ht="30" thickTop="1" thickBot="1" x14ac:dyDescent="0.25">
      <c r="C37" s="63"/>
      <c r="D37" s="64">
        <v>45513</v>
      </c>
      <c r="E37" s="65" t="s">
        <v>114</v>
      </c>
      <c r="F37" s="96" t="s">
        <v>16</v>
      </c>
      <c r="G37" s="101"/>
      <c r="H37" s="98">
        <v>400</v>
      </c>
      <c r="I37" s="44">
        <f t="shared" si="0"/>
        <v>-28033069.322199948</v>
      </c>
    </row>
    <row r="38" spans="3:9" s="27" customFormat="1" ht="30" thickTop="1" thickBot="1" x14ac:dyDescent="0.25">
      <c r="C38" s="63"/>
      <c r="D38" s="64">
        <v>45513</v>
      </c>
      <c r="E38" s="68" t="s">
        <v>114</v>
      </c>
      <c r="F38" s="96" t="s">
        <v>212</v>
      </c>
      <c r="G38" s="101"/>
      <c r="H38" s="98">
        <v>432</v>
      </c>
      <c r="I38" s="44">
        <f t="shared" si="0"/>
        <v>-28033501.322199948</v>
      </c>
    </row>
    <row r="39" spans="3:9" s="27" customFormat="1" ht="30" thickTop="1" thickBot="1" x14ac:dyDescent="0.25">
      <c r="C39" s="63"/>
      <c r="D39" s="64">
        <v>45513</v>
      </c>
      <c r="E39" s="68" t="s">
        <v>114</v>
      </c>
      <c r="F39" s="96" t="s">
        <v>213</v>
      </c>
      <c r="G39" s="101"/>
      <c r="H39" s="98">
        <v>8608</v>
      </c>
      <c r="I39" s="44">
        <f t="shared" si="0"/>
        <v>-28042109.322199948</v>
      </c>
    </row>
    <row r="40" spans="3:9" s="27" customFormat="1" ht="30" thickTop="1" thickBot="1" x14ac:dyDescent="0.25">
      <c r="C40" s="63"/>
      <c r="D40" s="64">
        <v>45513</v>
      </c>
      <c r="E40" s="68" t="s">
        <v>115</v>
      </c>
      <c r="F40" s="96" t="s">
        <v>16</v>
      </c>
      <c r="G40" s="101"/>
      <c r="H40" s="98">
        <v>7033.8950000000013</v>
      </c>
      <c r="I40" s="44">
        <f t="shared" si="0"/>
        <v>-28049143.217199948</v>
      </c>
    </row>
    <row r="41" spans="3:9" s="27" customFormat="1" ht="30" thickTop="1" thickBot="1" x14ac:dyDescent="0.25">
      <c r="C41" s="63"/>
      <c r="D41" s="64">
        <v>45513</v>
      </c>
      <c r="E41" s="68" t="s">
        <v>115</v>
      </c>
      <c r="F41" s="96" t="s">
        <v>214</v>
      </c>
      <c r="G41" s="101"/>
      <c r="H41" s="98">
        <v>158966.02500000002</v>
      </c>
      <c r="I41" s="44">
        <f t="shared" si="0"/>
        <v>-28208109.242199946</v>
      </c>
    </row>
    <row r="42" spans="3:9" s="27" customFormat="1" ht="30" thickTop="1" thickBot="1" x14ac:dyDescent="0.25">
      <c r="C42" s="63"/>
      <c r="D42" s="64">
        <v>45513</v>
      </c>
      <c r="E42" s="68" t="s">
        <v>116</v>
      </c>
      <c r="F42" s="96" t="s">
        <v>16</v>
      </c>
      <c r="G42" s="101"/>
      <c r="H42" s="98">
        <v>17987.300000000003</v>
      </c>
      <c r="I42" s="44">
        <f t="shared" si="0"/>
        <v>-28226096.542199947</v>
      </c>
    </row>
    <row r="43" spans="3:9" s="27" customFormat="1" ht="30" thickTop="1" thickBot="1" x14ac:dyDescent="0.25">
      <c r="C43" s="63"/>
      <c r="D43" s="64">
        <v>45513</v>
      </c>
      <c r="E43" s="68" t="s">
        <v>116</v>
      </c>
      <c r="F43" s="96" t="s">
        <v>214</v>
      </c>
      <c r="G43" s="101"/>
      <c r="H43" s="98">
        <v>406512.98000000004</v>
      </c>
      <c r="I43" s="44">
        <f t="shared" si="0"/>
        <v>-28632609.522199947</v>
      </c>
    </row>
    <row r="44" spans="3:9" s="27" customFormat="1" ht="30" thickTop="1" thickBot="1" x14ac:dyDescent="0.25">
      <c r="C44" s="63"/>
      <c r="D44" s="64">
        <v>45513</v>
      </c>
      <c r="E44" s="68" t="s">
        <v>117</v>
      </c>
      <c r="F44" s="96" t="s">
        <v>16</v>
      </c>
      <c r="G44" s="101"/>
      <c r="H44" s="98">
        <v>114406.77800000001</v>
      </c>
      <c r="I44" s="44">
        <f t="shared" si="0"/>
        <v>-28747016.300199948</v>
      </c>
    </row>
    <row r="45" spans="3:9" s="27" customFormat="1" ht="18" thickTop="1" thickBot="1" x14ac:dyDescent="0.25">
      <c r="C45" s="63"/>
      <c r="D45" s="64">
        <v>45513</v>
      </c>
      <c r="E45" s="68" t="s">
        <v>117</v>
      </c>
      <c r="F45" s="96" t="s">
        <v>215</v>
      </c>
      <c r="G45" s="101"/>
      <c r="H45" s="98">
        <v>2585593.182</v>
      </c>
      <c r="I45" s="44">
        <f t="shared" si="0"/>
        <v>-31332609.482199948</v>
      </c>
    </row>
    <row r="46" spans="3:9" s="27" customFormat="1" ht="30" thickTop="1" thickBot="1" x14ac:dyDescent="0.25">
      <c r="C46" s="63"/>
      <c r="D46" s="64">
        <v>45513</v>
      </c>
      <c r="E46" s="68" t="s">
        <v>118</v>
      </c>
      <c r="F46" s="96" t="s">
        <v>16</v>
      </c>
      <c r="G46" s="101"/>
      <c r="H46" s="98">
        <v>9668.3040000000019</v>
      </c>
      <c r="I46" s="44">
        <f t="shared" si="0"/>
        <v>-31342277.78619995</v>
      </c>
    </row>
    <row r="47" spans="3:9" s="27" customFormat="1" ht="18" thickTop="1" thickBot="1" x14ac:dyDescent="0.25">
      <c r="C47" s="63"/>
      <c r="D47" s="64">
        <v>45513</v>
      </c>
      <c r="E47" s="68" t="s">
        <v>118</v>
      </c>
      <c r="F47" s="96" t="s">
        <v>215</v>
      </c>
      <c r="G47" s="101"/>
      <c r="H47" s="98">
        <v>218503.666</v>
      </c>
      <c r="I47" s="44">
        <f t="shared" si="0"/>
        <v>-31560781.452199951</v>
      </c>
    </row>
    <row r="48" spans="3:9" s="27" customFormat="1" ht="30" thickTop="1" thickBot="1" x14ac:dyDescent="0.25">
      <c r="C48" s="63"/>
      <c r="D48" s="64">
        <v>45515</v>
      </c>
      <c r="E48" s="68" t="s">
        <v>119</v>
      </c>
      <c r="F48" s="96" t="s">
        <v>16</v>
      </c>
      <c r="G48" s="101"/>
      <c r="H48" s="98">
        <v>61954.5</v>
      </c>
      <c r="I48" s="44">
        <f t="shared" si="0"/>
        <v>-31622735.952199951</v>
      </c>
    </row>
    <row r="49" spans="3:9" s="27" customFormat="1" ht="18" thickTop="1" thickBot="1" x14ac:dyDescent="0.25">
      <c r="C49" s="63"/>
      <c r="D49" s="64">
        <v>45515</v>
      </c>
      <c r="E49" s="68" t="s">
        <v>119</v>
      </c>
      <c r="F49" s="96" t="s">
        <v>216</v>
      </c>
      <c r="G49" s="101"/>
      <c r="H49" s="98">
        <v>1400171.7000000002</v>
      </c>
      <c r="I49" s="44">
        <f t="shared" si="0"/>
        <v>-33022907.65219995</v>
      </c>
    </row>
    <row r="50" spans="3:9" s="27" customFormat="1" ht="30" thickTop="1" thickBot="1" x14ac:dyDescent="0.25">
      <c r="C50" s="63"/>
      <c r="D50" s="64">
        <v>45515</v>
      </c>
      <c r="E50" s="68" t="s">
        <v>120</v>
      </c>
      <c r="F50" s="96" t="s">
        <v>16</v>
      </c>
      <c r="G50" s="101"/>
      <c r="H50" s="98">
        <v>2257.2849999999999</v>
      </c>
      <c r="I50" s="44">
        <f t="shared" si="0"/>
        <v>-33025164.93719995</v>
      </c>
    </row>
    <row r="51" spans="3:9" s="27" customFormat="1" ht="18" thickTop="1" thickBot="1" x14ac:dyDescent="0.25">
      <c r="C51" s="63"/>
      <c r="D51" s="64">
        <v>45515</v>
      </c>
      <c r="E51" s="68" t="s">
        <v>120</v>
      </c>
      <c r="F51" s="96" t="s">
        <v>217</v>
      </c>
      <c r="G51" s="101"/>
      <c r="H51" s="98">
        <v>51014.645000000004</v>
      </c>
      <c r="I51" s="44">
        <f t="shared" si="0"/>
        <v>-33076179.58219995</v>
      </c>
    </row>
    <row r="52" spans="3:9" s="27" customFormat="1" ht="30" thickTop="1" thickBot="1" x14ac:dyDescent="0.25">
      <c r="C52" s="63"/>
      <c r="D52" s="64">
        <v>45515</v>
      </c>
      <c r="E52" s="68" t="s">
        <v>121</v>
      </c>
      <c r="F52" s="96" t="s">
        <v>16</v>
      </c>
      <c r="G52" s="101"/>
      <c r="H52" s="98">
        <v>9000</v>
      </c>
      <c r="I52" s="44">
        <f t="shared" si="0"/>
        <v>-33085179.58219995</v>
      </c>
    </row>
    <row r="53" spans="3:9" s="27" customFormat="1" ht="18" thickTop="1" thickBot="1" x14ac:dyDescent="0.25">
      <c r="C53" s="63"/>
      <c r="D53" s="64">
        <v>45515</v>
      </c>
      <c r="E53" s="68" t="s">
        <v>121</v>
      </c>
      <c r="F53" s="96" t="s">
        <v>218</v>
      </c>
      <c r="G53" s="101"/>
      <c r="H53" s="98">
        <v>203400</v>
      </c>
      <c r="I53" s="44">
        <f t="shared" si="0"/>
        <v>-33288579.58219995</v>
      </c>
    </row>
    <row r="54" spans="3:9" s="27" customFormat="1" ht="30" thickTop="1" thickBot="1" x14ac:dyDescent="0.25">
      <c r="C54" s="63"/>
      <c r="D54" s="64">
        <v>45515</v>
      </c>
      <c r="E54" s="68" t="s">
        <v>122</v>
      </c>
      <c r="F54" s="96" t="s">
        <v>16</v>
      </c>
      <c r="G54" s="101"/>
      <c r="H54" s="98">
        <v>8635</v>
      </c>
      <c r="I54" s="44">
        <f t="shared" si="0"/>
        <v>-33297214.58219995</v>
      </c>
    </row>
    <row r="55" spans="3:9" s="27" customFormat="1" ht="18" thickTop="1" thickBot="1" x14ac:dyDescent="0.25">
      <c r="C55" s="63"/>
      <c r="D55" s="64">
        <v>45515</v>
      </c>
      <c r="E55" s="68" t="s">
        <v>122</v>
      </c>
      <c r="F55" s="96" t="s">
        <v>219</v>
      </c>
      <c r="G55" s="101"/>
      <c r="H55" s="98">
        <v>164065</v>
      </c>
      <c r="I55" s="44">
        <f t="shared" si="0"/>
        <v>-33461279.58219995</v>
      </c>
    </row>
    <row r="56" spans="3:9" s="27" customFormat="1" ht="30" thickTop="1" thickBot="1" x14ac:dyDescent="0.25">
      <c r="C56" s="63"/>
      <c r="D56" s="64">
        <v>45515</v>
      </c>
      <c r="E56" s="68" t="s">
        <v>123</v>
      </c>
      <c r="F56" s="96" t="s">
        <v>16</v>
      </c>
      <c r="G56" s="101"/>
      <c r="H56" s="98">
        <v>43552.5</v>
      </c>
      <c r="I56" s="44">
        <f t="shared" si="0"/>
        <v>-33504832.08219995</v>
      </c>
    </row>
    <row r="57" spans="3:9" s="27" customFormat="1" ht="18" thickTop="1" thickBot="1" x14ac:dyDescent="0.25">
      <c r="C57" s="63"/>
      <c r="D57" s="64">
        <v>45515</v>
      </c>
      <c r="E57" s="68" t="s">
        <v>123</v>
      </c>
      <c r="F57" s="96" t="s">
        <v>62</v>
      </c>
      <c r="G57" s="101"/>
      <c r="H57" s="98">
        <v>827497.5</v>
      </c>
      <c r="I57" s="44">
        <f t="shared" si="0"/>
        <v>-34332329.582199946</v>
      </c>
    </row>
    <row r="58" spans="3:9" s="27" customFormat="1" ht="30" thickTop="1" thickBot="1" x14ac:dyDescent="0.25">
      <c r="C58" s="63"/>
      <c r="D58" s="64">
        <v>45515</v>
      </c>
      <c r="E58" s="68" t="s">
        <v>124</v>
      </c>
      <c r="F58" s="96" t="s">
        <v>16</v>
      </c>
      <c r="G58" s="101"/>
      <c r="H58" s="98">
        <v>11277.900000000001</v>
      </c>
      <c r="I58" s="44">
        <f t="shared" si="0"/>
        <v>-34343607.482199945</v>
      </c>
    </row>
    <row r="59" spans="3:9" s="27" customFormat="1" ht="18" thickTop="1" thickBot="1" x14ac:dyDescent="0.25">
      <c r="C59" s="63"/>
      <c r="D59" s="64">
        <v>45515</v>
      </c>
      <c r="E59" s="68" t="s">
        <v>124</v>
      </c>
      <c r="F59" s="96" t="s">
        <v>62</v>
      </c>
      <c r="G59" s="101"/>
      <c r="H59" s="98">
        <v>241830.14</v>
      </c>
      <c r="I59" s="44">
        <f t="shared" si="0"/>
        <v>-34585437.622199945</v>
      </c>
    </row>
    <row r="60" spans="3:9" s="27" customFormat="1" ht="30" thickTop="1" thickBot="1" x14ac:dyDescent="0.25">
      <c r="C60" s="63"/>
      <c r="D60" s="64">
        <v>45516</v>
      </c>
      <c r="E60" s="68"/>
      <c r="F60" s="96" t="s">
        <v>23</v>
      </c>
      <c r="G60" s="101">
        <v>17783767.390000001</v>
      </c>
      <c r="H60" s="98"/>
      <c r="I60" s="44">
        <f t="shared" si="0"/>
        <v>-16801670.232199945</v>
      </c>
    </row>
    <row r="61" spans="3:9" s="27" customFormat="1" ht="30" thickTop="1" thickBot="1" x14ac:dyDescent="0.25">
      <c r="C61" s="63"/>
      <c r="D61" s="64">
        <v>45516</v>
      </c>
      <c r="E61" s="68" t="s">
        <v>125</v>
      </c>
      <c r="F61" s="96" t="s">
        <v>16</v>
      </c>
      <c r="G61" s="101"/>
      <c r="H61" s="98">
        <v>8425</v>
      </c>
      <c r="I61" s="44">
        <f t="shared" si="0"/>
        <v>-16810095.232199945</v>
      </c>
    </row>
    <row r="62" spans="3:9" s="27" customFormat="1" ht="18" thickTop="1" thickBot="1" x14ac:dyDescent="0.25">
      <c r="C62" s="63"/>
      <c r="D62" s="64">
        <v>45516</v>
      </c>
      <c r="E62" s="68" t="s">
        <v>125</v>
      </c>
      <c r="F62" s="96" t="s">
        <v>57</v>
      </c>
      <c r="G62" s="101"/>
      <c r="H62" s="98">
        <v>160075</v>
      </c>
      <c r="I62" s="44">
        <f t="shared" si="0"/>
        <v>-16970170.232199945</v>
      </c>
    </row>
    <row r="63" spans="3:9" s="27" customFormat="1" ht="30" thickTop="1" thickBot="1" x14ac:dyDescent="0.25">
      <c r="C63" s="63"/>
      <c r="D63" s="64">
        <v>45516</v>
      </c>
      <c r="E63" s="68" t="s">
        <v>126</v>
      </c>
      <c r="F63" s="96" t="s">
        <v>16</v>
      </c>
      <c r="G63" s="101"/>
      <c r="H63" s="98">
        <v>21064.15</v>
      </c>
      <c r="I63" s="44">
        <f t="shared" si="0"/>
        <v>-16991234.382199943</v>
      </c>
    </row>
    <row r="64" spans="3:9" s="27" customFormat="1" ht="18" thickTop="1" thickBot="1" x14ac:dyDescent="0.25">
      <c r="C64" s="63"/>
      <c r="D64" s="64">
        <v>45516</v>
      </c>
      <c r="E64" s="68" t="s">
        <v>126</v>
      </c>
      <c r="F64" s="96" t="s">
        <v>220</v>
      </c>
      <c r="G64" s="101"/>
      <c r="H64" s="98">
        <v>462726.98300000001</v>
      </c>
      <c r="I64" s="44">
        <f t="shared" si="0"/>
        <v>-17453961.365199942</v>
      </c>
    </row>
    <row r="65" spans="3:9" s="27" customFormat="1" ht="30" thickTop="1" thickBot="1" x14ac:dyDescent="0.25">
      <c r="C65" s="63"/>
      <c r="D65" s="64">
        <v>45516</v>
      </c>
      <c r="E65" s="68" t="s">
        <v>127</v>
      </c>
      <c r="F65" s="96" t="s">
        <v>16</v>
      </c>
      <c r="G65" s="101"/>
      <c r="H65" s="98">
        <v>2730</v>
      </c>
      <c r="I65" s="44">
        <f t="shared" si="0"/>
        <v>-17456691.365199942</v>
      </c>
    </row>
    <row r="66" spans="3:9" s="27" customFormat="1" ht="18" thickTop="1" thickBot="1" x14ac:dyDescent="0.25">
      <c r="C66" s="63"/>
      <c r="D66" s="64">
        <v>45516</v>
      </c>
      <c r="E66" s="68" t="s">
        <v>127</v>
      </c>
      <c r="F66" s="96" t="s">
        <v>221</v>
      </c>
      <c r="G66" s="101"/>
      <c r="H66" s="98">
        <v>61698</v>
      </c>
      <c r="I66" s="44">
        <f t="shared" si="0"/>
        <v>-17518389.365199942</v>
      </c>
    </row>
    <row r="67" spans="3:9" s="27" customFormat="1" ht="30" thickTop="1" thickBot="1" x14ac:dyDescent="0.25">
      <c r="C67" s="63"/>
      <c r="D67" s="64">
        <v>45516</v>
      </c>
      <c r="E67" s="68" t="s">
        <v>128</v>
      </c>
      <c r="F67" s="96" t="s">
        <v>16</v>
      </c>
      <c r="G67" s="101"/>
      <c r="H67" s="98">
        <v>2690.6779999999999</v>
      </c>
      <c r="I67" s="44">
        <f t="shared" si="0"/>
        <v>-17521080.043199942</v>
      </c>
    </row>
    <row r="68" spans="3:9" s="27" customFormat="1" ht="18" thickTop="1" thickBot="1" x14ac:dyDescent="0.25">
      <c r="C68" s="63"/>
      <c r="D68" s="64">
        <v>45516</v>
      </c>
      <c r="E68" s="68" t="s">
        <v>128</v>
      </c>
      <c r="F68" s="96" t="s">
        <v>222</v>
      </c>
      <c r="G68" s="101"/>
      <c r="H68" s="98">
        <v>60809.322</v>
      </c>
      <c r="I68" s="44">
        <f t="shared" si="0"/>
        <v>-17581889.365199942</v>
      </c>
    </row>
    <row r="69" spans="3:9" s="27" customFormat="1" ht="30" thickTop="1" thickBot="1" x14ac:dyDescent="0.25">
      <c r="C69" s="63"/>
      <c r="D69" s="64">
        <v>45516</v>
      </c>
      <c r="E69" s="65" t="s">
        <v>129</v>
      </c>
      <c r="F69" s="96" t="s">
        <v>16</v>
      </c>
      <c r="G69" s="101"/>
      <c r="H69" s="98">
        <v>12800.35</v>
      </c>
      <c r="I69" s="44">
        <f t="shared" si="0"/>
        <v>-17594689.715199944</v>
      </c>
    </row>
    <row r="70" spans="3:9" s="27" customFormat="1" ht="18" thickTop="1" thickBot="1" x14ac:dyDescent="0.25">
      <c r="C70" s="63"/>
      <c r="D70" s="64">
        <v>45516</v>
      </c>
      <c r="E70" s="68" t="s">
        <v>129</v>
      </c>
      <c r="F70" s="96" t="s">
        <v>223</v>
      </c>
      <c r="G70" s="101"/>
      <c r="H70" s="98">
        <v>289287.91000000003</v>
      </c>
      <c r="I70" s="44">
        <f t="shared" si="0"/>
        <v>-17883977.625199944</v>
      </c>
    </row>
    <row r="71" spans="3:9" s="27" customFormat="1" ht="30" thickTop="1" thickBot="1" x14ac:dyDescent="0.25">
      <c r="C71" s="63"/>
      <c r="D71" s="64">
        <v>45516</v>
      </c>
      <c r="E71" s="65" t="s">
        <v>130</v>
      </c>
      <c r="F71" s="96" t="s">
        <v>16</v>
      </c>
      <c r="G71" s="101"/>
      <c r="H71" s="98">
        <v>11809.25</v>
      </c>
      <c r="I71" s="44">
        <f t="shared" si="0"/>
        <v>-17895786.875199944</v>
      </c>
    </row>
    <row r="72" spans="3:9" s="27" customFormat="1" ht="18" thickTop="1" thickBot="1" x14ac:dyDescent="0.25">
      <c r="C72" s="63"/>
      <c r="D72" s="64">
        <v>45516</v>
      </c>
      <c r="E72" s="68" t="s">
        <v>130</v>
      </c>
      <c r="F72" s="96" t="s">
        <v>62</v>
      </c>
      <c r="G72" s="101"/>
      <c r="H72" s="97">
        <v>266889.05</v>
      </c>
      <c r="I72" s="44">
        <f t="shared" si="0"/>
        <v>-18162675.925199945</v>
      </c>
    </row>
    <row r="73" spans="3:9" s="27" customFormat="1" ht="30" thickTop="1" thickBot="1" x14ac:dyDescent="0.25">
      <c r="C73" s="63"/>
      <c r="D73" s="64">
        <v>45516</v>
      </c>
      <c r="E73" s="68" t="s">
        <v>131</v>
      </c>
      <c r="F73" s="96" t="s">
        <v>16</v>
      </c>
      <c r="G73" s="101"/>
      <c r="H73" s="97">
        <v>62697.41</v>
      </c>
      <c r="I73" s="44">
        <f t="shared" si="0"/>
        <v>-18225373.335199945</v>
      </c>
    </row>
    <row r="74" spans="3:9" s="27" customFormat="1" ht="30" thickTop="1" thickBot="1" x14ac:dyDescent="0.25">
      <c r="C74" s="63"/>
      <c r="D74" s="64">
        <v>45516</v>
      </c>
      <c r="E74" s="65" t="s">
        <v>131</v>
      </c>
      <c r="F74" s="96" t="s">
        <v>224</v>
      </c>
      <c r="G74" s="101"/>
      <c r="H74" s="98">
        <v>1402133.7999999998</v>
      </c>
      <c r="I74" s="44">
        <f t="shared" si="0"/>
        <v>-19627507.135199945</v>
      </c>
    </row>
    <row r="75" spans="3:9" s="27" customFormat="1" ht="30" thickTop="1" thickBot="1" x14ac:dyDescent="0.25">
      <c r="C75" s="63"/>
      <c r="D75" s="64">
        <v>45516</v>
      </c>
      <c r="E75" s="65" t="s">
        <v>132</v>
      </c>
      <c r="F75" s="96" t="s">
        <v>16</v>
      </c>
      <c r="G75" s="101"/>
      <c r="H75" s="98">
        <v>42775.83</v>
      </c>
      <c r="I75" s="44">
        <f t="shared" si="0"/>
        <v>-19670282.965199944</v>
      </c>
    </row>
    <row r="76" spans="3:9" s="27" customFormat="1" ht="30" thickTop="1" thickBot="1" x14ac:dyDescent="0.25">
      <c r="C76" s="63"/>
      <c r="D76" s="64">
        <v>45516</v>
      </c>
      <c r="E76" s="68" t="s">
        <v>132</v>
      </c>
      <c r="F76" s="96" t="s">
        <v>224</v>
      </c>
      <c r="G76" s="101"/>
      <c r="H76" s="98">
        <v>954401.39</v>
      </c>
      <c r="I76" s="44">
        <f t="shared" si="0"/>
        <v>-20624684.355199944</v>
      </c>
    </row>
    <row r="77" spans="3:9" s="27" customFormat="1" ht="30" thickTop="1" thickBot="1" x14ac:dyDescent="0.25">
      <c r="C77" s="63"/>
      <c r="D77" s="64">
        <v>45517</v>
      </c>
      <c r="E77" s="68"/>
      <c r="F77" s="96" t="s">
        <v>23</v>
      </c>
      <c r="G77" s="101">
        <v>438591.92</v>
      </c>
      <c r="H77" s="98"/>
      <c r="I77" s="44">
        <f t="shared" si="0"/>
        <v>-20186092.435199942</v>
      </c>
    </row>
    <row r="78" spans="3:9" s="27" customFormat="1" ht="30" thickTop="1" thickBot="1" x14ac:dyDescent="0.25">
      <c r="C78" s="63"/>
      <c r="D78" s="64">
        <v>45517</v>
      </c>
      <c r="E78" s="65" t="s">
        <v>133</v>
      </c>
      <c r="F78" s="96" t="s">
        <v>16</v>
      </c>
      <c r="G78" s="102"/>
      <c r="H78" s="98">
        <v>18432.1875</v>
      </c>
      <c r="I78" s="44">
        <f t="shared" si="0"/>
        <v>-20204524.622699942</v>
      </c>
    </row>
    <row r="79" spans="3:9" s="27" customFormat="1" ht="30" thickTop="1" thickBot="1" x14ac:dyDescent="0.25">
      <c r="C79" s="63"/>
      <c r="D79" s="64">
        <v>45517</v>
      </c>
      <c r="E79" s="68" t="s">
        <v>133</v>
      </c>
      <c r="F79" s="66" t="s">
        <v>214</v>
      </c>
      <c r="G79" s="99"/>
      <c r="H79" s="80">
        <v>416567.4425</v>
      </c>
      <c r="I79" s="44">
        <f t="shared" si="0"/>
        <v>-20621092.065199941</v>
      </c>
    </row>
    <row r="80" spans="3:9" s="27" customFormat="1" ht="30" thickTop="1" thickBot="1" x14ac:dyDescent="0.25">
      <c r="C80" s="63"/>
      <c r="D80" s="64">
        <v>45517</v>
      </c>
      <c r="E80" s="65" t="s">
        <v>134</v>
      </c>
      <c r="F80" s="66" t="s">
        <v>16</v>
      </c>
      <c r="G80" s="80"/>
      <c r="H80" s="80">
        <v>3813.55</v>
      </c>
      <c r="I80" s="44">
        <f t="shared" ref="I80:I90" si="1">I79+G80-H80</f>
        <v>-20624905.615199942</v>
      </c>
    </row>
    <row r="81" spans="3:9" s="27" customFormat="1" ht="30" thickTop="1" thickBot="1" x14ac:dyDescent="0.25">
      <c r="C81" s="63"/>
      <c r="D81" s="64">
        <v>45517</v>
      </c>
      <c r="E81" s="68" t="s">
        <v>134</v>
      </c>
      <c r="F81" s="66" t="s">
        <v>225</v>
      </c>
      <c r="G81" s="80"/>
      <c r="H81" s="80">
        <v>86186.23</v>
      </c>
      <c r="I81" s="44">
        <f t="shared" si="1"/>
        <v>-20711091.845199943</v>
      </c>
    </row>
    <row r="82" spans="3:9" s="27" customFormat="1" ht="30" thickTop="1" thickBot="1" x14ac:dyDescent="0.25">
      <c r="C82" s="63"/>
      <c r="D82" s="64">
        <v>45517</v>
      </c>
      <c r="E82" s="65" t="s">
        <v>135</v>
      </c>
      <c r="F82" s="66" t="s">
        <v>16</v>
      </c>
      <c r="G82" s="80"/>
      <c r="H82" s="80">
        <v>15483.5</v>
      </c>
      <c r="I82" s="44">
        <f t="shared" si="1"/>
        <v>-20726575.345199943</v>
      </c>
    </row>
    <row r="83" spans="3:9" s="27" customFormat="1" ht="18" thickTop="1" thickBot="1" x14ac:dyDescent="0.25">
      <c r="C83" s="63"/>
      <c r="D83" s="64">
        <v>45517</v>
      </c>
      <c r="E83" s="68" t="s">
        <v>135</v>
      </c>
      <c r="F83" s="66" t="s">
        <v>62</v>
      </c>
      <c r="G83" s="80"/>
      <c r="H83" s="80">
        <v>302044.58</v>
      </c>
      <c r="I83" s="44">
        <f t="shared" si="1"/>
        <v>-21028619.925199941</v>
      </c>
    </row>
    <row r="84" spans="3:9" s="27" customFormat="1" ht="18" thickTop="1" thickBot="1" x14ac:dyDescent="0.25">
      <c r="C84" s="63"/>
      <c r="D84" s="64">
        <v>45517</v>
      </c>
      <c r="E84" s="65" t="s">
        <v>136</v>
      </c>
      <c r="F84" s="66" t="s">
        <v>47</v>
      </c>
      <c r="G84" s="80"/>
      <c r="H84" s="80">
        <v>60663.75</v>
      </c>
      <c r="I84" s="44">
        <f t="shared" si="1"/>
        <v>-21089283.675199941</v>
      </c>
    </row>
    <row r="85" spans="3:9" s="27" customFormat="1" ht="18" thickTop="1" thickBot="1" x14ac:dyDescent="0.25">
      <c r="C85" s="63"/>
      <c r="D85" s="64">
        <v>45517</v>
      </c>
      <c r="E85" s="68" t="s">
        <v>137</v>
      </c>
      <c r="F85" s="66" t="s">
        <v>46</v>
      </c>
      <c r="G85" s="80"/>
      <c r="H85" s="67">
        <v>125496</v>
      </c>
      <c r="I85" s="44">
        <f t="shared" si="1"/>
        <v>-21214779.675199941</v>
      </c>
    </row>
    <row r="86" spans="3:9" s="27" customFormat="1" ht="18" thickTop="1" thickBot="1" x14ac:dyDescent="0.25">
      <c r="C86" s="63"/>
      <c r="D86" s="64">
        <v>45517</v>
      </c>
      <c r="E86" s="65" t="s">
        <v>138</v>
      </c>
      <c r="F86" s="66" t="s">
        <v>46</v>
      </c>
      <c r="G86" s="80"/>
      <c r="H86" s="67">
        <v>289742.59999999998</v>
      </c>
      <c r="I86" s="44">
        <f t="shared" si="1"/>
        <v>-21504522.275199942</v>
      </c>
    </row>
    <row r="87" spans="3:9" s="27" customFormat="1" ht="30" thickTop="1" thickBot="1" x14ac:dyDescent="0.25">
      <c r="C87" s="63"/>
      <c r="D87" s="64">
        <v>45517</v>
      </c>
      <c r="E87" s="68" t="s">
        <v>139</v>
      </c>
      <c r="F87" s="66" t="s">
        <v>16</v>
      </c>
      <c r="G87" s="80"/>
      <c r="H87" s="67">
        <v>4877.5200000000004</v>
      </c>
      <c r="I87" s="44">
        <f t="shared" si="1"/>
        <v>-21509399.795199942</v>
      </c>
    </row>
    <row r="88" spans="3:9" s="27" customFormat="1" ht="30" thickTop="1" thickBot="1" x14ac:dyDescent="0.25">
      <c r="C88" s="63"/>
      <c r="D88" s="64">
        <v>45517</v>
      </c>
      <c r="E88" s="65" t="s">
        <v>139</v>
      </c>
      <c r="F88" s="66" t="s">
        <v>224</v>
      </c>
      <c r="G88" s="80"/>
      <c r="H88" s="67">
        <v>98575.44</v>
      </c>
      <c r="I88" s="44">
        <f t="shared" si="1"/>
        <v>-21607975.235199943</v>
      </c>
    </row>
    <row r="89" spans="3:9" s="27" customFormat="1" ht="30" thickTop="1" thickBot="1" x14ac:dyDescent="0.25">
      <c r="C89" s="63"/>
      <c r="D89" s="64">
        <v>45517</v>
      </c>
      <c r="E89" s="68" t="s">
        <v>140</v>
      </c>
      <c r="F89" s="66" t="s">
        <v>16</v>
      </c>
      <c r="G89" s="80"/>
      <c r="H89" s="67">
        <v>14562.25</v>
      </c>
      <c r="I89" s="44">
        <f t="shared" si="1"/>
        <v>-21622537.485199943</v>
      </c>
    </row>
    <row r="90" spans="3:9" s="27" customFormat="1" ht="18" thickTop="1" thickBot="1" x14ac:dyDescent="0.25">
      <c r="C90" s="63"/>
      <c r="D90" s="64">
        <v>45517</v>
      </c>
      <c r="E90" s="68" t="s">
        <v>140</v>
      </c>
      <c r="F90" s="66" t="s">
        <v>226</v>
      </c>
      <c r="G90" s="80"/>
      <c r="H90" s="67">
        <v>282535.45</v>
      </c>
      <c r="I90" s="44">
        <f t="shared" si="1"/>
        <v>-21905072.935199942</v>
      </c>
    </row>
    <row r="91" spans="3:9" s="27" customFormat="1" ht="35.25" customHeight="1" thickTop="1" thickBot="1" x14ac:dyDescent="0.25">
      <c r="C91" s="63"/>
      <c r="D91" s="64">
        <v>45517</v>
      </c>
      <c r="E91" s="68" t="s">
        <v>141</v>
      </c>
      <c r="F91" s="66" t="s">
        <v>16</v>
      </c>
      <c r="G91" s="80"/>
      <c r="H91" s="67">
        <v>2750</v>
      </c>
      <c r="I91" s="44">
        <f>I90+G91-H91</f>
        <v>-21907822.935199942</v>
      </c>
    </row>
    <row r="92" spans="3:9" s="27" customFormat="1" ht="18" thickTop="1" thickBot="1" x14ac:dyDescent="0.25">
      <c r="C92" s="63"/>
      <c r="D92" s="64">
        <v>45517</v>
      </c>
      <c r="E92" s="68" t="s">
        <v>141</v>
      </c>
      <c r="F92" s="66" t="s">
        <v>227</v>
      </c>
      <c r="G92" s="80"/>
      <c r="H92" s="67">
        <v>62150</v>
      </c>
      <c r="I92" s="44">
        <f t="shared" ref="I92:I104" si="2">I91+G92-H92</f>
        <v>-21969972.935199942</v>
      </c>
    </row>
    <row r="93" spans="3:9" s="27" customFormat="1" ht="18" thickTop="1" thickBot="1" x14ac:dyDescent="0.25">
      <c r="C93" s="63"/>
      <c r="D93" s="64">
        <v>45517</v>
      </c>
      <c r="E93" s="68" t="s">
        <v>142</v>
      </c>
      <c r="F93" s="66" t="s">
        <v>48</v>
      </c>
      <c r="G93" s="80"/>
      <c r="H93" s="67">
        <v>245461.8</v>
      </c>
      <c r="I93" s="44">
        <f t="shared" si="2"/>
        <v>-22215434.735199943</v>
      </c>
    </row>
    <row r="94" spans="3:9" s="27" customFormat="1" ht="30" thickTop="1" thickBot="1" x14ac:dyDescent="0.25">
      <c r="C94" s="63"/>
      <c r="D94" s="64">
        <v>45518</v>
      </c>
      <c r="E94" s="68"/>
      <c r="F94" s="66" t="s">
        <v>23</v>
      </c>
      <c r="G94" s="80">
        <v>2553999.58</v>
      </c>
      <c r="H94" s="67"/>
      <c r="I94" s="44">
        <f t="shared" si="2"/>
        <v>-19661435.155199945</v>
      </c>
    </row>
    <row r="95" spans="3:9" s="27" customFormat="1" ht="30" thickTop="1" thickBot="1" x14ac:dyDescent="0.25">
      <c r="C95" s="63"/>
      <c r="D95" s="64">
        <v>45518</v>
      </c>
      <c r="E95" s="68" t="s">
        <v>143</v>
      </c>
      <c r="F95" s="66" t="s">
        <v>16</v>
      </c>
      <c r="G95" s="80"/>
      <c r="H95" s="67">
        <v>40755.199999999997</v>
      </c>
      <c r="I95" s="44">
        <f t="shared" si="2"/>
        <v>-19702190.355199944</v>
      </c>
    </row>
    <row r="96" spans="3:9" s="27" customFormat="1" ht="18" thickTop="1" thickBot="1" x14ac:dyDescent="0.25">
      <c r="C96" s="63"/>
      <c r="D96" s="64">
        <v>45518</v>
      </c>
      <c r="E96" s="68" t="s">
        <v>143</v>
      </c>
      <c r="F96" s="66" t="s">
        <v>62</v>
      </c>
      <c r="G96" s="80"/>
      <c r="H96" s="67">
        <v>813948.8</v>
      </c>
      <c r="I96" s="44">
        <f t="shared" si="2"/>
        <v>-20516139.155199945</v>
      </c>
    </row>
    <row r="97" spans="3:9" s="27" customFormat="1" ht="30" thickTop="1" thickBot="1" x14ac:dyDescent="0.25">
      <c r="C97" s="63"/>
      <c r="D97" s="64">
        <v>45518</v>
      </c>
      <c r="E97" s="68" t="s">
        <v>144</v>
      </c>
      <c r="F97" s="66" t="s">
        <v>16</v>
      </c>
      <c r="G97" s="80"/>
      <c r="H97" s="67">
        <v>19891.700000000004</v>
      </c>
      <c r="I97" s="44">
        <f t="shared" si="2"/>
        <v>-20536030.855199944</v>
      </c>
    </row>
    <row r="98" spans="3:9" s="27" customFormat="1" ht="18" thickTop="1" thickBot="1" x14ac:dyDescent="0.25">
      <c r="C98" s="63"/>
      <c r="D98" s="64">
        <v>45518</v>
      </c>
      <c r="E98" s="68" t="s">
        <v>144</v>
      </c>
      <c r="F98" s="66" t="s">
        <v>228</v>
      </c>
      <c r="G98" s="80"/>
      <c r="H98" s="67">
        <v>377942.30000000005</v>
      </c>
      <c r="I98" s="44">
        <f t="shared" si="2"/>
        <v>-20913973.155199945</v>
      </c>
    </row>
    <row r="99" spans="3:9" s="27" customFormat="1" ht="30" thickTop="1" thickBot="1" x14ac:dyDescent="0.25">
      <c r="C99" s="63"/>
      <c r="D99" s="64">
        <v>45518</v>
      </c>
      <c r="E99" s="68" t="s">
        <v>145</v>
      </c>
      <c r="F99" s="66" t="s">
        <v>16</v>
      </c>
      <c r="G99" s="80"/>
      <c r="H99" s="67">
        <v>4500</v>
      </c>
      <c r="I99" s="44">
        <f t="shared" si="2"/>
        <v>-20918473.155199945</v>
      </c>
    </row>
    <row r="100" spans="3:9" s="27" customFormat="1" ht="18" thickTop="1" thickBot="1" x14ac:dyDescent="0.25">
      <c r="C100" s="63"/>
      <c r="D100" s="64">
        <v>45518</v>
      </c>
      <c r="E100" s="68" t="s">
        <v>145</v>
      </c>
      <c r="F100" s="66" t="s">
        <v>229</v>
      </c>
      <c r="G100" s="80"/>
      <c r="H100" s="67">
        <v>85500</v>
      </c>
      <c r="I100" s="44">
        <f t="shared" si="2"/>
        <v>-21003973.155199945</v>
      </c>
    </row>
    <row r="101" spans="3:9" s="27" customFormat="1" ht="30" thickTop="1" thickBot="1" x14ac:dyDescent="0.25">
      <c r="C101" s="63"/>
      <c r="D101" s="64">
        <v>45518</v>
      </c>
      <c r="E101" s="68" t="s">
        <v>146</v>
      </c>
      <c r="F101" s="66" t="s">
        <v>16</v>
      </c>
      <c r="G101" s="80"/>
      <c r="H101" s="67">
        <v>3900</v>
      </c>
      <c r="I101" s="44">
        <f t="shared" si="2"/>
        <v>-21007873.155199945</v>
      </c>
    </row>
    <row r="102" spans="3:9" s="27" customFormat="1" ht="18" thickTop="1" thickBot="1" x14ac:dyDescent="0.25">
      <c r="C102" s="63"/>
      <c r="D102" s="64">
        <v>45518</v>
      </c>
      <c r="E102" s="68" t="s">
        <v>146</v>
      </c>
      <c r="F102" s="66" t="s">
        <v>229</v>
      </c>
      <c r="G102" s="80"/>
      <c r="H102" s="67">
        <v>74100</v>
      </c>
      <c r="I102" s="44">
        <f t="shared" si="2"/>
        <v>-21081973.155199945</v>
      </c>
    </row>
    <row r="103" spans="3:9" s="27" customFormat="1" ht="30" thickTop="1" thickBot="1" x14ac:dyDescent="0.25">
      <c r="C103" s="63"/>
      <c r="D103" s="64">
        <v>45518</v>
      </c>
      <c r="E103" s="68" t="s">
        <v>147</v>
      </c>
      <c r="F103" s="66" t="s">
        <v>16</v>
      </c>
      <c r="G103" s="80"/>
      <c r="H103" s="67">
        <v>48470.5</v>
      </c>
      <c r="I103" s="44">
        <f t="shared" si="2"/>
        <v>-21130443.655199945</v>
      </c>
    </row>
    <row r="104" spans="3:9" s="27" customFormat="1" ht="18" thickTop="1" thickBot="1" x14ac:dyDescent="0.25">
      <c r="C104" s="63"/>
      <c r="D104" s="64">
        <v>45518</v>
      </c>
      <c r="E104" s="68" t="s">
        <v>147</v>
      </c>
      <c r="F104" s="66" t="s">
        <v>229</v>
      </c>
      <c r="G104" s="80"/>
      <c r="H104" s="67">
        <v>920939.5</v>
      </c>
      <c r="I104" s="44">
        <f t="shared" si="2"/>
        <v>-22051383.155199945</v>
      </c>
    </row>
    <row r="105" spans="3:9" s="27" customFormat="1" ht="30" thickTop="1" thickBot="1" x14ac:dyDescent="0.25">
      <c r="C105" s="63"/>
      <c r="D105" s="64">
        <v>45518</v>
      </c>
      <c r="E105" s="68" t="s">
        <v>148</v>
      </c>
      <c r="F105" s="66" t="s">
        <v>16</v>
      </c>
      <c r="G105" s="80"/>
      <c r="H105" s="67">
        <v>116268.75</v>
      </c>
      <c r="I105" s="44">
        <f>I104+G105-H105</f>
        <v>-22167651.905199945</v>
      </c>
    </row>
    <row r="106" spans="3:9" s="27" customFormat="1" ht="18" thickTop="1" thickBot="1" x14ac:dyDescent="0.25">
      <c r="C106" s="63"/>
      <c r="D106" s="64">
        <v>45518</v>
      </c>
      <c r="E106" s="68" t="s">
        <v>148</v>
      </c>
      <c r="F106" s="66" t="s">
        <v>230</v>
      </c>
      <c r="G106" s="80"/>
      <c r="H106" s="67">
        <v>2209106.25</v>
      </c>
      <c r="I106" s="44">
        <f t="shared" ref="I106:I122" si="3">I105+G106-H106</f>
        <v>-24376758.155199945</v>
      </c>
    </row>
    <row r="107" spans="3:9" s="27" customFormat="1" ht="30" thickTop="1" thickBot="1" x14ac:dyDescent="0.25">
      <c r="C107" s="63"/>
      <c r="D107" s="64">
        <v>45518</v>
      </c>
      <c r="E107" s="68" t="s">
        <v>149</v>
      </c>
      <c r="F107" s="66" t="s">
        <v>16</v>
      </c>
      <c r="G107" s="80"/>
      <c r="H107" s="67">
        <v>75928.09</v>
      </c>
      <c r="I107" s="44">
        <f t="shared" si="3"/>
        <v>-24452686.245199945</v>
      </c>
    </row>
    <row r="108" spans="3:9" s="27" customFormat="1" ht="18" thickTop="1" thickBot="1" x14ac:dyDescent="0.25">
      <c r="C108" s="63"/>
      <c r="D108" s="64">
        <v>45518</v>
      </c>
      <c r="E108" s="68" t="s">
        <v>149</v>
      </c>
      <c r="F108" s="66" t="s">
        <v>231</v>
      </c>
      <c r="G108" s="80"/>
      <c r="H108" s="67">
        <v>1715974.5999999999</v>
      </c>
      <c r="I108" s="44">
        <f t="shared" si="3"/>
        <v>-26168660.845199946</v>
      </c>
    </row>
    <row r="109" spans="3:9" s="27" customFormat="1" ht="30" thickTop="1" thickBot="1" x14ac:dyDescent="0.25">
      <c r="C109" s="63"/>
      <c r="D109" s="64">
        <v>45518</v>
      </c>
      <c r="E109" s="68" t="s">
        <v>150</v>
      </c>
      <c r="F109" s="66" t="s">
        <v>16</v>
      </c>
      <c r="G109" s="80"/>
      <c r="H109" s="67">
        <v>38792.5</v>
      </c>
      <c r="I109" s="44">
        <f t="shared" si="3"/>
        <v>-26207453.345199946</v>
      </c>
    </row>
    <row r="110" spans="3:9" s="27" customFormat="1" ht="18" thickTop="1" thickBot="1" x14ac:dyDescent="0.25">
      <c r="C110" s="63"/>
      <c r="D110" s="64">
        <v>45518</v>
      </c>
      <c r="E110" s="68" t="s">
        <v>150</v>
      </c>
      <c r="F110" s="66" t="s">
        <v>232</v>
      </c>
      <c r="G110" s="80"/>
      <c r="H110" s="67">
        <v>737057.5</v>
      </c>
      <c r="I110" s="44">
        <f t="shared" si="3"/>
        <v>-26944510.845199946</v>
      </c>
    </row>
    <row r="111" spans="3:9" s="27" customFormat="1" ht="30" thickTop="1" thickBot="1" x14ac:dyDescent="0.25">
      <c r="C111" s="63"/>
      <c r="D111" s="64">
        <v>45518</v>
      </c>
      <c r="E111" s="68" t="s">
        <v>151</v>
      </c>
      <c r="F111" s="66" t="s">
        <v>16</v>
      </c>
      <c r="G111" s="80"/>
      <c r="H111" s="67">
        <v>78000</v>
      </c>
      <c r="I111" s="44">
        <f t="shared" si="3"/>
        <v>-27022510.845199946</v>
      </c>
    </row>
    <row r="112" spans="3:9" s="27" customFormat="1" ht="18" thickTop="1" thickBot="1" x14ac:dyDescent="0.25">
      <c r="C112" s="63"/>
      <c r="D112" s="64">
        <v>45518</v>
      </c>
      <c r="E112" s="68" t="s">
        <v>151</v>
      </c>
      <c r="F112" s="66" t="s">
        <v>232</v>
      </c>
      <c r="G112" s="80"/>
      <c r="H112" s="67">
        <v>1482000</v>
      </c>
      <c r="I112" s="44">
        <f t="shared" si="3"/>
        <v>-28504510.845199946</v>
      </c>
    </row>
    <row r="113" spans="3:9" s="27" customFormat="1" ht="30" thickTop="1" thickBot="1" x14ac:dyDescent="0.25">
      <c r="C113" s="63"/>
      <c r="D113" s="64">
        <v>45518</v>
      </c>
      <c r="E113" s="68" t="s">
        <v>152</v>
      </c>
      <c r="F113" s="66" t="s">
        <v>16</v>
      </c>
      <c r="G113" s="80"/>
      <c r="H113" s="67">
        <v>9832.6265000000003</v>
      </c>
      <c r="I113" s="44">
        <f t="shared" si="3"/>
        <v>-28514343.471699946</v>
      </c>
    </row>
    <row r="114" spans="3:9" s="27" customFormat="1" ht="18" thickTop="1" thickBot="1" x14ac:dyDescent="0.25">
      <c r="C114" s="63"/>
      <c r="D114" s="64">
        <v>45518</v>
      </c>
      <c r="E114" s="68" t="s">
        <v>152</v>
      </c>
      <c r="F114" s="66" t="s">
        <v>233</v>
      </c>
      <c r="G114" s="80"/>
      <c r="H114" s="67">
        <v>222217.36349999998</v>
      </c>
      <c r="I114" s="44">
        <f t="shared" si="3"/>
        <v>-28736560.835199945</v>
      </c>
    </row>
    <row r="115" spans="3:9" s="27" customFormat="1" ht="30" thickTop="1" thickBot="1" x14ac:dyDescent="0.25">
      <c r="C115" s="63"/>
      <c r="D115" s="64">
        <v>45519</v>
      </c>
      <c r="E115" s="68" t="s">
        <v>153</v>
      </c>
      <c r="F115" s="66" t="s">
        <v>16</v>
      </c>
      <c r="G115" s="80"/>
      <c r="H115" s="67">
        <v>1111.72</v>
      </c>
      <c r="I115" s="44">
        <f t="shared" si="3"/>
        <v>-28737672.555199943</v>
      </c>
    </row>
    <row r="116" spans="3:9" s="27" customFormat="1" ht="30" thickTop="1" thickBot="1" x14ac:dyDescent="0.25">
      <c r="C116" s="63"/>
      <c r="D116" s="64">
        <v>45519</v>
      </c>
      <c r="E116" s="68" t="s">
        <v>153</v>
      </c>
      <c r="F116" s="66" t="s">
        <v>224</v>
      </c>
      <c r="G116" s="80"/>
      <c r="H116" s="67">
        <v>25124.75</v>
      </c>
      <c r="I116" s="44">
        <f t="shared" si="3"/>
        <v>-28762797.305199943</v>
      </c>
    </row>
    <row r="117" spans="3:9" s="27" customFormat="1" ht="30" thickTop="1" thickBot="1" x14ac:dyDescent="0.25">
      <c r="C117" s="63"/>
      <c r="D117" s="64">
        <v>45519</v>
      </c>
      <c r="E117" s="68" t="s">
        <v>154</v>
      </c>
      <c r="F117" s="66" t="s">
        <v>16</v>
      </c>
      <c r="G117" s="80"/>
      <c r="H117" s="67">
        <v>81885</v>
      </c>
      <c r="I117" s="44">
        <f t="shared" si="3"/>
        <v>-28844682.305199943</v>
      </c>
    </row>
    <row r="118" spans="3:9" s="27" customFormat="1" ht="18" thickTop="1" thickBot="1" x14ac:dyDescent="0.25">
      <c r="C118" s="63"/>
      <c r="D118" s="64">
        <v>45519</v>
      </c>
      <c r="E118" s="68" t="s">
        <v>154</v>
      </c>
      <c r="F118" s="66" t="s">
        <v>66</v>
      </c>
      <c r="G118" s="80"/>
      <c r="H118" s="67">
        <v>1555815</v>
      </c>
      <c r="I118" s="44">
        <f t="shared" si="3"/>
        <v>-30400497.305199943</v>
      </c>
    </row>
    <row r="119" spans="3:9" s="27" customFormat="1" ht="30" thickTop="1" thickBot="1" x14ac:dyDescent="0.25">
      <c r="C119" s="63"/>
      <c r="D119" s="64">
        <v>45519</v>
      </c>
      <c r="E119" s="68" t="s">
        <v>155</v>
      </c>
      <c r="F119" s="66" t="s">
        <v>16</v>
      </c>
      <c r="G119" s="80"/>
      <c r="H119" s="67">
        <v>12056.9</v>
      </c>
      <c r="I119" s="44">
        <f t="shared" si="3"/>
        <v>-30412554.205199942</v>
      </c>
    </row>
    <row r="120" spans="3:9" s="27" customFormat="1" ht="18" thickTop="1" thickBot="1" x14ac:dyDescent="0.25">
      <c r="C120" s="63"/>
      <c r="D120" s="64">
        <v>45519</v>
      </c>
      <c r="E120" s="68" t="s">
        <v>155</v>
      </c>
      <c r="F120" s="66" t="s">
        <v>66</v>
      </c>
      <c r="G120" s="80"/>
      <c r="H120" s="67">
        <v>272485.75</v>
      </c>
      <c r="I120" s="44">
        <f t="shared" si="3"/>
        <v>-30685039.955199942</v>
      </c>
    </row>
    <row r="121" spans="3:9" s="27" customFormat="1" ht="30" thickTop="1" thickBot="1" x14ac:dyDescent="0.25">
      <c r="C121" s="63"/>
      <c r="D121" s="64">
        <v>45519</v>
      </c>
      <c r="E121" s="68" t="s">
        <v>156</v>
      </c>
      <c r="F121" s="66" t="s">
        <v>16</v>
      </c>
      <c r="G121" s="80"/>
      <c r="H121" s="67">
        <v>8876.0250000000015</v>
      </c>
      <c r="I121" s="44">
        <f t="shared" si="3"/>
        <v>-30693915.980199941</v>
      </c>
    </row>
    <row r="122" spans="3:9" s="27" customFormat="1" ht="18" thickTop="1" thickBot="1" x14ac:dyDescent="0.25">
      <c r="C122" s="63"/>
      <c r="D122" s="64">
        <v>45519</v>
      </c>
      <c r="E122" s="68" t="s">
        <v>156</v>
      </c>
      <c r="F122" s="66" t="s">
        <v>229</v>
      </c>
      <c r="G122" s="80"/>
      <c r="H122" s="67">
        <v>168644.47500000001</v>
      </c>
      <c r="I122" s="44">
        <f t="shared" si="3"/>
        <v>-30862560.455199942</v>
      </c>
    </row>
    <row r="123" spans="3:9" s="27" customFormat="1" ht="30" thickTop="1" thickBot="1" x14ac:dyDescent="0.25">
      <c r="C123" s="63"/>
      <c r="D123" s="64">
        <v>45523</v>
      </c>
      <c r="E123" s="68" t="s">
        <v>157</v>
      </c>
      <c r="F123" s="66" t="s">
        <v>16</v>
      </c>
      <c r="G123" s="80"/>
      <c r="H123" s="67">
        <v>38600</v>
      </c>
      <c r="I123" s="44">
        <f>I122+G123-H123</f>
        <v>-30901160.455199942</v>
      </c>
    </row>
    <row r="124" spans="3:9" s="27" customFormat="1" ht="18" thickTop="1" thickBot="1" x14ac:dyDescent="0.25">
      <c r="C124" s="63"/>
      <c r="D124" s="64">
        <v>45523</v>
      </c>
      <c r="E124" s="68" t="s">
        <v>157</v>
      </c>
      <c r="F124" s="66" t="s">
        <v>234</v>
      </c>
      <c r="G124" s="80"/>
      <c r="H124" s="67">
        <v>872360</v>
      </c>
      <c r="I124" s="44">
        <f t="shared" ref="I124:I137" si="4">I123+G124-H124</f>
        <v>-31773520.455199942</v>
      </c>
    </row>
    <row r="125" spans="3:9" s="27" customFormat="1" ht="18" thickTop="1" thickBot="1" x14ac:dyDescent="0.25">
      <c r="C125" s="63"/>
      <c r="D125" s="64">
        <v>45523</v>
      </c>
      <c r="E125" s="68" t="s">
        <v>158</v>
      </c>
      <c r="F125" s="66" t="s">
        <v>55</v>
      </c>
      <c r="G125" s="80"/>
      <c r="H125" s="67">
        <v>705384.25</v>
      </c>
      <c r="I125" s="44">
        <f t="shared" si="4"/>
        <v>-32478904.705199942</v>
      </c>
    </row>
    <row r="126" spans="3:9" s="27" customFormat="1" ht="30" thickTop="1" thickBot="1" x14ac:dyDescent="0.25">
      <c r="C126" s="63"/>
      <c r="D126" s="64">
        <v>45523</v>
      </c>
      <c r="E126" s="68" t="s">
        <v>159</v>
      </c>
      <c r="F126" s="66" t="s">
        <v>16</v>
      </c>
      <c r="G126" s="80"/>
      <c r="H126" s="67">
        <v>12676.25</v>
      </c>
      <c r="I126" s="44">
        <f t="shared" si="4"/>
        <v>-32491580.955199942</v>
      </c>
    </row>
    <row r="127" spans="3:9" s="27" customFormat="1" ht="18" thickTop="1" thickBot="1" x14ac:dyDescent="0.25">
      <c r="C127" s="63"/>
      <c r="D127" s="64">
        <v>45523</v>
      </c>
      <c r="E127" s="68" t="s">
        <v>159</v>
      </c>
      <c r="F127" s="66" t="s">
        <v>235</v>
      </c>
      <c r="G127" s="80"/>
      <c r="H127" s="67">
        <v>240848.75</v>
      </c>
      <c r="I127" s="44">
        <f t="shared" si="4"/>
        <v>-32732429.705199942</v>
      </c>
    </row>
    <row r="128" spans="3:9" s="27" customFormat="1" ht="18" thickTop="1" thickBot="1" x14ac:dyDescent="0.25">
      <c r="C128" s="63"/>
      <c r="D128" s="64">
        <v>45523</v>
      </c>
      <c r="E128" s="68" t="s">
        <v>160</v>
      </c>
      <c r="F128" s="66" t="s">
        <v>236</v>
      </c>
      <c r="G128" s="80"/>
      <c r="H128" s="67">
        <v>43111.18</v>
      </c>
      <c r="I128" s="44">
        <f t="shared" si="4"/>
        <v>-32775540.885199942</v>
      </c>
    </row>
    <row r="129" spans="3:9" s="27" customFormat="1" ht="30" thickTop="1" thickBot="1" x14ac:dyDescent="0.25">
      <c r="C129" s="63"/>
      <c r="D129" s="64">
        <v>45523</v>
      </c>
      <c r="E129" s="68" t="s">
        <v>161</v>
      </c>
      <c r="F129" s="66" t="s">
        <v>16</v>
      </c>
      <c r="G129" s="80"/>
      <c r="H129" s="67">
        <v>21500</v>
      </c>
      <c r="I129" s="44">
        <f t="shared" si="4"/>
        <v>-32797040.885199942</v>
      </c>
    </row>
    <row r="130" spans="3:9" s="27" customFormat="1" ht="18" thickTop="1" thickBot="1" x14ac:dyDescent="0.25">
      <c r="C130" s="63"/>
      <c r="D130" s="64">
        <v>45523</v>
      </c>
      <c r="E130" s="68" t="s">
        <v>161</v>
      </c>
      <c r="F130" s="66" t="s">
        <v>237</v>
      </c>
      <c r="G130" s="80"/>
      <c r="H130" s="67">
        <v>408500</v>
      </c>
      <c r="I130" s="44">
        <f t="shared" si="4"/>
        <v>-33205540.885199942</v>
      </c>
    </row>
    <row r="131" spans="3:9" s="27" customFormat="1" ht="30" thickTop="1" thickBot="1" x14ac:dyDescent="0.25">
      <c r="C131" s="104"/>
      <c r="D131" s="64">
        <v>45524</v>
      </c>
      <c r="E131" s="68" t="s">
        <v>162</v>
      </c>
      <c r="F131" s="66" t="s">
        <v>16</v>
      </c>
      <c r="G131" s="80"/>
      <c r="H131" s="67">
        <v>5485.3</v>
      </c>
      <c r="I131" s="44">
        <f t="shared" si="4"/>
        <v>-33211026.185199942</v>
      </c>
    </row>
    <row r="132" spans="3:9" s="27" customFormat="1" ht="18" thickTop="1" thickBot="1" x14ac:dyDescent="0.25">
      <c r="C132" s="104"/>
      <c r="D132" s="64">
        <v>45524</v>
      </c>
      <c r="E132" s="68" t="s">
        <v>162</v>
      </c>
      <c r="F132" s="66" t="s">
        <v>219</v>
      </c>
      <c r="G132" s="80"/>
      <c r="H132" s="67">
        <v>123967.78</v>
      </c>
      <c r="I132" s="44">
        <f t="shared" si="4"/>
        <v>-33334993.965199944</v>
      </c>
    </row>
    <row r="133" spans="3:9" s="27" customFormat="1" ht="18" thickTop="1" thickBot="1" x14ac:dyDescent="0.25">
      <c r="C133" s="104"/>
      <c r="D133" s="64">
        <v>45524</v>
      </c>
      <c r="E133" s="68" t="s">
        <v>163</v>
      </c>
      <c r="F133" s="66" t="s">
        <v>49</v>
      </c>
      <c r="G133" s="80"/>
      <c r="H133" s="67">
        <v>124726.95</v>
      </c>
      <c r="I133" s="44">
        <f t="shared" si="4"/>
        <v>-33459720.915199943</v>
      </c>
    </row>
    <row r="134" spans="3:9" s="27" customFormat="1" ht="30" thickTop="1" thickBot="1" x14ac:dyDescent="0.25">
      <c r="C134" s="104"/>
      <c r="D134" s="64">
        <v>45524</v>
      </c>
      <c r="E134" s="68" t="s">
        <v>164</v>
      </c>
      <c r="F134" s="66" t="s">
        <v>16</v>
      </c>
      <c r="G134" s="80"/>
      <c r="H134" s="67">
        <v>125945</v>
      </c>
      <c r="I134" s="44">
        <f t="shared" si="4"/>
        <v>-33585665.915199943</v>
      </c>
    </row>
    <row r="135" spans="3:9" s="27" customFormat="1" ht="18" thickTop="1" thickBot="1" x14ac:dyDescent="0.25">
      <c r="C135" s="108"/>
      <c r="D135" s="64">
        <v>45524</v>
      </c>
      <c r="E135" s="68" t="s">
        <v>164</v>
      </c>
      <c r="F135" s="66" t="s">
        <v>237</v>
      </c>
      <c r="G135" s="80"/>
      <c r="H135" s="67">
        <v>2392955</v>
      </c>
      <c r="I135" s="44">
        <f t="shared" si="4"/>
        <v>-35978620.915199943</v>
      </c>
    </row>
    <row r="136" spans="3:9" s="27" customFormat="1" ht="30" thickTop="1" thickBot="1" x14ac:dyDescent="0.25">
      <c r="C136" s="108"/>
      <c r="D136" s="64">
        <v>45524</v>
      </c>
      <c r="E136" s="68" t="s">
        <v>165</v>
      </c>
      <c r="F136" s="66" t="s">
        <v>16</v>
      </c>
      <c r="G136" s="80"/>
      <c r="H136" s="67">
        <v>21500</v>
      </c>
      <c r="I136" s="44">
        <f t="shared" si="4"/>
        <v>-36000120.915199943</v>
      </c>
    </row>
    <row r="137" spans="3:9" s="27" customFormat="1" ht="18" thickTop="1" thickBot="1" x14ac:dyDescent="0.25">
      <c r="C137" s="108"/>
      <c r="D137" s="64">
        <v>45524</v>
      </c>
      <c r="E137" s="68" t="s">
        <v>165</v>
      </c>
      <c r="F137" s="66" t="s">
        <v>237</v>
      </c>
      <c r="G137" s="80"/>
      <c r="H137" s="67">
        <v>408500</v>
      </c>
      <c r="I137" s="44">
        <f t="shared" si="4"/>
        <v>-36408620.915199943</v>
      </c>
    </row>
    <row r="138" spans="3:9" s="27" customFormat="1" ht="30" thickTop="1" thickBot="1" x14ac:dyDescent="0.25">
      <c r="C138" s="108"/>
      <c r="D138" s="64">
        <v>45524</v>
      </c>
      <c r="E138" s="68" t="s">
        <v>166</v>
      </c>
      <c r="F138" s="66" t="s">
        <v>16</v>
      </c>
      <c r="G138" s="80"/>
      <c r="H138" s="67">
        <v>7952.5</v>
      </c>
      <c r="I138" s="44">
        <f>I137+G138-H138</f>
        <v>-36416573.415199943</v>
      </c>
    </row>
    <row r="139" spans="3:9" s="27" customFormat="1" ht="18" thickTop="1" thickBot="1" x14ac:dyDescent="0.25">
      <c r="C139" s="108"/>
      <c r="D139" s="64">
        <v>45524</v>
      </c>
      <c r="E139" s="68" t="s">
        <v>166</v>
      </c>
      <c r="F139" s="66" t="s">
        <v>238</v>
      </c>
      <c r="G139" s="80"/>
      <c r="H139" s="67">
        <v>179726.5</v>
      </c>
      <c r="I139" s="44">
        <f t="shared" ref="I139:I149" si="5">I138+G139-H139</f>
        <v>-36596299.915199943</v>
      </c>
    </row>
    <row r="140" spans="3:9" s="27" customFormat="1" ht="30" thickTop="1" thickBot="1" x14ac:dyDescent="0.25">
      <c r="C140" s="108"/>
      <c r="D140" s="64">
        <v>45524</v>
      </c>
      <c r="E140" s="68" t="s">
        <v>167</v>
      </c>
      <c r="F140" s="66" t="s">
        <v>16</v>
      </c>
      <c r="G140" s="80"/>
      <c r="H140" s="67">
        <v>21388.58</v>
      </c>
      <c r="I140" s="44">
        <f t="shared" si="5"/>
        <v>-36617688.495199941</v>
      </c>
    </row>
    <row r="141" spans="3:9" s="27" customFormat="1" ht="18" thickTop="1" thickBot="1" x14ac:dyDescent="0.25">
      <c r="C141" s="108"/>
      <c r="D141" s="64">
        <v>45524</v>
      </c>
      <c r="E141" s="68" t="s">
        <v>167</v>
      </c>
      <c r="F141" s="66" t="s">
        <v>239</v>
      </c>
      <c r="G141" s="80"/>
      <c r="H141" s="67">
        <v>406383.18</v>
      </c>
      <c r="I141" s="44">
        <f t="shared" si="5"/>
        <v>-37024071.675199941</v>
      </c>
    </row>
    <row r="142" spans="3:9" s="27" customFormat="1" ht="30" thickTop="1" thickBot="1" x14ac:dyDescent="0.25">
      <c r="C142" s="108"/>
      <c r="D142" s="64">
        <v>45525</v>
      </c>
      <c r="E142" s="68" t="s">
        <v>168</v>
      </c>
      <c r="F142" s="66" t="s">
        <v>16</v>
      </c>
      <c r="G142" s="80"/>
      <c r="H142" s="67">
        <v>15289.2945</v>
      </c>
      <c r="I142" s="44">
        <f t="shared" si="5"/>
        <v>-37039360.969699942</v>
      </c>
    </row>
    <row r="143" spans="3:9" s="27" customFormat="1" ht="18" thickTop="1" thickBot="1" x14ac:dyDescent="0.25">
      <c r="C143" s="108"/>
      <c r="D143" s="64">
        <v>45525</v>
      </c>
      <c r="E143" s="68" t="s">
        <v>168</v>
      </c>
      <c r="F143" s="66" t="s">
        <v>240</v>
      </c>
      <c r="G143" s="80"/>
      <c r="H143" s="67">
        <v>345538.06550000003</v>
      </c>
      <c r="I143" s="44">
        <f t="shared" si="5"/>
        <v>-37384899.03519994</v>
      </c>
    </row>
    <row r="144" spans="3:9" s="27" customFormat="1" ht="30" thickTop="1" thickBot="1" x14ac:dyDescent="0.25">
      <c r="C144" s="108"/>
      <c r="D144" s="64">
        <v>45525</v>
      </c>
      <c r="E144" s="68" t="s">
        <v>169</v>
      </c>
      <c r="F144" s="66" t="s">
        <v>16</v>
      </c>
      <c r="G144" s="80"/>
      <c r="H144" s="67">
        <v>8712.5</v>
      </c>
      <c r="I144" s="44">
        <f t="shared" si="5"/>
        <v>-37393611.53519994</v>
      </c>
    </row>
    <row r="145" spans="3:9" s="27" customFormat="1" ht="30" thickTop="1" thickBot="1" x14ac:dyDescent="0.25">
      <c r="C145" s="108"/>
      <c r="D145" s="64">
        <v>45525</v>
      </c>
      <c r="E145" s="68" t="s">
        <v>169</v>
      </c>
      <c r="F145" s="66" t="s">
        <v>50</v>
      </c>
      <c r="G145" s="80"/>
      <c r="H145" s="67">
        <v>196902.5</v>
      </c>
      <c r="I145" s="44">
        <f t="shared" si="5"/>
        <v>-37590514.03519994</v>
      </c>
    </row>
    <row r="146" spans="3:9" s="27" customFormat="1" ht="30" thickTop="1" thickBot="1" x14ac:dyDescent="0.25">
      <c r="C146" s="108"/>
      <c r="D146" s="64">
        <v>45525</v>
      </c>
      <c r="E146" s="68" t="s">
        <v>170</v>
      </c>
      <c r="F146" s="66" t="s">
        <v>16</v>
      </c>
      <c r="G146" s="80"/>
      <c r="H146" s="67">
        <v>1120.5</v>
      </c>
      <c r="I146" s="44">
        <f t="shared" si="5"/>
        <v>-37591634.53519994</v>
      </c>
    </row>
    <row r="147" spans="3:9" s="27" customFormat="1" ht="30" thickTop="1" thickBot="1" x14ac:dyDescent="0.25">
      <c r="C147" s="108"/>
      <c r="D147" s="64">
        <v>45525</v>
      </c>
      <c r="E147" s="68" t="s">
        <v>170</v>
      </c>
      <c r="F147" s="66" t="s">
        <v>50</v>
      </c>
      <c r="G147" s="80"/>
      <c r="H147" s="67">
        <v>25323.3</v>
      </c>
      <c r="I147" s="44">
        <f t="shared" si="5"/>
        <v>-37616957.835199937</v>
      </c>
    </row>
    <row r="148" spans="3:9" s="27" customFormat="1" ht="30" thickTop="1" thickBot="1" x14ac:dyDescent="0.25">
      <c r="C148" s="108"/>
      <c r="D148" s="64">
        <v>45525</v>
      </c>
      <c r="E148" s="68" t="s">
        <v>171</v>
      </c>
      <c r="F148" s="66" t="s">
        <v>16</v>
      </c>
      <c r="G148" s="80"/>
      <c r="H148" s="67">
        <v>140.4</v>
      </c>
      <c r="I148" s="44">
        <f t="shared" si="5"/>
        <v>-37617098.235199936</v>
      </c>
    </row>
    <row r="149" spans="3:9" s="27" customFormat="1" ht="30" thickTop="1" thickBot="1" x14ac:dyDescent="0.25">
      <c r="C149" s="108"/>
      <c r="D149" s="64">
        <v>45525</v>
      </c>
      <c r="E149" s="68" t="s">
        <v>171</v>
      </c>
      <c r="F149" s="66" t="s">
        <v>50</v>
      </c>
      <c r="G149" s="80"/>
      <c r="H149" s="67">
        <v>2667.6</v>
      </c>
      <c r="I149" s="44">
        <f t="shared" si="5"/>
        <v>-37619765.835199937</v>
      </c>
    </row>
    <row r="150" spans="3:9" s="27" customFormat="1" ht="30" thickTop="1" thickBot="1" x14ac:dyDescent="0.25">
      <c r="C150" s="108"/>
      <c r="D150" s="64">
        <v>45525</v>
      </c>
      <c r="E150" s="68" t="s">
        <v>172</v>
      </c>
      <c r="F150" s="66" t="s">
        <v>16</v>
      </c>
      <c r="G150" s="80"/>
      <c r="H150" s="67">
        <v>2375</v>
      </c>
      <c r="I150" s="44">
        <f>I149+G150-H150</f>
        <v>-37622140.835199937</v>
      </c>
    </row>
    <row r="151" spans="3:9" s="27" customFormat="1" ht="30" thickTop="1" thickBot="1" x14ac:dyDescent="0.25">
      <c r="C151" s="108"/>
      <c r="D151" s="64">
        <v>45525</v>
      </c>
      <c r="E151" s="68" t="s">
        <v>172</v>
      </c>
      <c r="F151" s="66" t="s">
        <v>241</v>
      </c>
      <c r="G151" s="80"/>
      <c r="H151" s="67">
        <v>53675</v>
      </c>
      <c r="I151" s="44">
        <f t="shared" ref="I151:I161" si="6">I150+G151-H151</f>
        <v>-37675815.835199937</v>
      </c>
    </row>
    <row r="152" spans="3:9" s="27" customFormat="1" ht="30" thickTop="1" thickBot="1" x14ac:dyDescent="0.25">
      <c r="C152" s="108"/>
      <c r="D152" s="64">
        <v>45525</v>
      </c>
      <c r="E152" s="68" t="s">
        <v>173</v>
      </c>
      <c r="F152" s="66" t="s">
        <v>16</v>
      </c>
      <c r="G152" s="80"/>
      <c r="H152" s="67">
        <v>14300</v>
      </c>
      <c r="I152" s="44">
        <f t="shared" si="6"/>
        <v>-37690115.835199937</v>
      </c>
    </row>
    <row r="153" spans="3:9" s="27" customFormat="1" ht="30" thickTop="1" thickBot="1" x14ac:dyDescent="0.25">
      <c r="C153" s="108"/>
      <c r="D153" s="64">
        <v>45525</v>
      </c>
      <c r="E153" s="68" t="s">
        <v>173</v>
      </c>
      <c r="F153" s="66" t="s">
        <v>53</v>
      </c>
      <c r="G153" s="80"/>
      <c r="H153" s="67">
        <v>271700</v>
      </c>
      <c r="I153" s="44">
        <f t="shared" si="6"/>
        <v>-37961815.835199937</v>
      </c>
    </row>
    <row r="154" spans="3:9" s="27" customFormat="1" ht="30" thickTop="1" thickBot="1" x14ac:dyDescent="0.25">
      <c r="C154" s="108"/>
      <c r="D154" s="64">
        <v>45525</v>
      </c>
      <c r="E154" s="68" t="s">
        <v>174</v>
      </c>
      <c r="F154" s="66" t="s">
        <v>16</v>
      </c>
      <c r="G154" s="80"/>
      <c r="H154" s="67">
        <v>7000</v>
      </c>
      <c r="I154" s="44">
        <f t="shared" si="6"/>
        <v>-37968815.835199937</v>
      </c>
    </row>
    <row r="155" spans="3:9" s="27" customFormat="1" ht="30" thickTop="1" thickBot="1" x14ac:dyDescent="0.25">
      <c r="C155" s="108"/>
      <c r="D155" s="64">
        <v>45525</v>
      </c>
      <c r="E155" s="68" t="s">
        <v>174</v>
      </c>
      <c r="F155" s="66" t="s">
        <v>54</v>
      </c>
      <c r="G155" s="80"/>
      <c r="H155" s="67">
        <v>133000</v>
      </c>
      <c r="I155" s="44">
        <f t="shared" si="6"/>
        <v>-38101815.835199937</v>
      </c>
    </row>
    <row r="156" spans="3:9" s="27" customFormat="1" ht="30" thickTop="1" thickBot="1" x14ac:dyDescent="0.25">
      <c r="C156" s="108"/>
      <c r="D156" s="64">
        <v>45525</v>
      </c>
      <c r="E156" s="68" t="s">
        <v>175</v>
      </c>
      <c r="F156" s="66" t="s">
        <v>242</v>
      </c>
      <c r="G156" s="80"/>
      <c r="H156" s="67">
        <v>19973</v>
      </c>
      <c r="I156" s="44">
        <f t="shared" si="6"/>
        <v>-38121788.835199937</v>
      </c>
    </row>
    <row r="157" spans="3:9" s="27" customFormat="1" ht="30" thickTop="1" thickBot="1" x14ac:dyDescent="0.25">
      <c r="C157" s="108"/>
      <c r="D157" s="64">
        <v>45526</v>
      </c>
      <c r="E157" s="68"/>
      <c r="F157" s="66" t="s">
        <v>23</v>
      </c>
      <c r="G157" s="80">
        <v>7250764.5999999996</v>
      </c>
      <c r="H157" s="67"/>
      <c r="I157" s="44">
        <f t="shared" si="6"/>
        <v>-30871024.235199936</v>
      </c>
    </row>
    <row r="158" spans="3:9" s="27" customFormat="1" ht="30" thickTop="1" thickBot="1" x14ac:dyDescent="0.25">
      <c r="C158" s="108"/>
      <c r="D158" s="64">
        <v>45526</v>
      </c>
      <c r="E158" s="68" t="s">
        <v>176</v>
      </c>
      <c r="F158" s="66" t="s">
        <v>16</v>
      </c>
      <c r="G158" s="80"/>
      <c r="H158" s="67">
        <v>22110</v>
      </c>
      <c r="I158" s="44">
        <f t="shared" si="6"/>
        <v>-30893134.235199936</v>
      </c>
    </row>
    <row r="159" spans="3:9" s="27" customFormat="1" ht="18" thickTop="1" thickBot="1" x14ac:dyDescent="0.25">
      <c r="C159" s="108"/>
      <c r="D159" s="64">
        <v>45526</v>
      </c>
      <c r="E159" s="68" t="s">
        <v>176</v>
      </c>
      <c r="F159" s="66" t="s">
        <v>228</v>
      </c>
      <c r="G159" s="80"/>
      <c r="H159" s="67">
        <v>420090</v>
      </c>
      <c r="I159" s="44">
        <f t="shared" si="6"/>
        <v>-31313224.235199936</v>
      </c>
    </row>
    <row r="160" spans="3:9" s="27" customFormat="1" ht="30" thickTop="1" thickBot="1" x14ac:dyDescent="0.25">
      <c r="C160" s="108"/>
      <c r="D160" s="64">
        <v>45526</v>
      </c>
      <c r="E160" s="68" t="s">
        <v>177</v>
      </c>
      <c r="F160" s="66" t="s">
        <v>16</v>
      </c>
      <c r="G160" s="80"/>
      <c r="H160" s="67">
        <v>11826.444000000001</v>
      </c>
      <c r="I160" s="44">
        <f t="shared" si="6"/>
        <v>-31325050.679199934</v>
      </c>
    </row>
    <row r="161" spans="3:9" s="27" customFormat="1" ht="18" thickTop="1" thickBot="1" x14ac:dyDescent="0.25">
      <c r="C161" s="108"/>
      <c r="D161" s="64">
        <v>45526</v>
      </c>
      <c r="E161" s="68" t="s">
        <v>177</v>
      </c>
      <c r="F161" s="66" t="s">
        <v>66</v>
      </c>
      <c r="G161" s="80"/>
      <c r="H161" s="67">
        <v>267277.62599999999</v>
      </c>
      <c r="I161" s="44">
        <f t="shared" si="6"/>
        <v>-31592328.305199932</v>
      </c>
    </row>
    <row r="162" spans="3:9" s="27" customFormat="1" ht="18" thickTop="1" thickBot="1" x14ac:dyDescent="0.25">
      <c r="C162" s="108"/>
      <c r="D162" s="64">
        <v>45526</v>
      </c>
      <c r="E162" s="68" t="s">
        <v>178</v>
      </c>
      <c r="F162" s="66" t="s">
        <v>43</v>
      </c>
      <c r="G162" s="80"/>
      <c r="H162" s="67">
        <v>18972.940000000002</v>
      </c>
      <c r="I162" s="44">
        <f>I161+G162-H162</f>
        <v>-31611301.245199934</v>
      </c>
    </row>
    <row r="163" spans="3:9" s="27" customFormat="1" ht="30" thickTop="1" thickBot="1" x14ac:dyDescent="0.25">
      <c r="C163" s="108"/>
      <c r="D163" s="64">
        <v>45526</v>
      </c>
      <c r="E163" s="68" t="s">
        <v>179</v>
      </c>
      <c r="F163" s="66" t="s">
        <v>16</v>
      </c>
      <c r="G163" s="80"/>
      <c r="H163" s="67">
        <v>55976.25</v>
      </c>
      <c r="I163" s="44">
        <f t="shared" ref="I163:I174" si="7">I162+G163-H163</f>
        <v>-31667277.495199934</v>
      </c>
    </row>
    <row r="164" spans="3:9" s="27" customFormat="1" ht="30" thickTop="1" thickBot="1" x14ac:dyDescent="0.25">
      <c r="C164" s="108"/>
      <c r="D164" s="64">
        <v>45526</v>
      </c>
      <c r="E164" s="68" t="s">
        <v>179</v>
      </c>
      <c r="F164" s="66" t="s">
        <v>212</v>
      </c>
      <c r="G164" s="80"/>
      <c r="H164" s="67">
        <v>60454.35</v>
      </c>
      <c r="I164" s="44">
        <f t="shared" si="7"/>
        <v>-31727731.845199935</v>
      </c>
    </row>
    <row r="165" spans="3:9" s="27" customFormat="1" ht="18" thickTop="1" thickBot="1" x14ac:dyDescent="0.25">
      <c r="C165" s="108"/>
      <c r="D165" s="64">
        <v>45526</v>
      </c>
      <c r="E165" s="68" t="s">
        <v>179</v>
      </c>
      <c r="F165" s="66" t="s">
        <v>243</v>
      </c>
      <c r="G165" s="80"/>
      <c r="H165" s="67">
        <v>1204608.8999999999</v>
      </c>
      <c r="I165" s="44">
        <f t="shared" si="7"/>
        <v>-32932340.745199934</v>
      </c>
    </row>
    <row r="166" spans="3:9" s="27" customFormat="1" ht="30" thickTop="1" thickBot="1" x14ac:dyDescent="0.25">
      <c r="C166" s="108"/>
      <c r="D166" s="64">
        <v>45526</v>
      </c>
      <c r="E166" s="68" t="s">
        <v>180</v>
      </c>
      <c r="F166" s="66" t="s">
        <v>16</v>
      </c>
      <c r="G166" s="80"/>
      <c r="H166" s="67">
        <v>13292.34</v>
      </c>
      <c r="I166" s="44">
        <f t="shared" si="7"/>
        <v>-32945633.085199933</v>
      </c>
    </row>
    <row r="167" spans="3:9" s="27" customFormat="1" ht="30" thickTop="1" thickBot="1" x14ac:dyDescent="0.25">
      <c r="C167" s="108"/>
      <c r="D167" s="64">
        <v>45526</v>
      </c>
      <c r="E167" s="68" t="s">
        <v>180</v>
      </c>
      <c r="F167" s="66" t="s">
        <v>212</v>
      </c>
      <c r="G167" s="80"/>
      <c r="H167" s="67">
        <v>14355.73</v>
      </c>
      <c r="I167" s="44">
        <f t="shared" si="7"/>
        <v>-32959988.815199934</v>
      </c>
    </row>
    <row r="168" spans="3:9" s="27" customFormat="1" ht="18" thickTop="1" thickBot="1" x14ac:dyDescent="0.25">
      <c r="C168" s="108"/>
      <c r="D168" s="64">
        <v>45526</v>
      </c>
      <c r="E168" s="68" t="s">
        <v>180</v>
      </c>
      <c r="F168" s="66" t="s">
        <v>244</v>
      </c>
      <c r="G168" s="80"/>
      <c r="H168" s="67">
        <v>286051.24</v>
      </c>
      <c r="I168" s="44">
        <f t="shared" si="7"/>
        <v>-33246040.055199932</v>
      </c>
    </row>
    <row r="169" spans="3:9" s="27" customFormat="1" ht="30" thickTop="1" thickBot="1" x14ac:dyDescent="0.25">
      <c r="C169" s="108"/>
      <c r="D169" s="64">
        <v>45527</v>
      </c>
      <c r="E169" s="68"/>
      <c r="F169" s="66" t="s">
        <v>23</v>
      </c>
      <c r="G169" s="80">
        <v>3823014.12</v>
      </c>
      <c r="H169" s="67"/>
      <c r="I169" s="44">
        <f t="shared" si="7"/>
        <v>-29423025.935199931</v>
      </c>
    </row>
    <row r="170" spans="3:9" s="27" customFormat="1" ht="30" thickTop="1" thickBot="1" x14ac:dyDescent="0.25">
      <c r="C170" s="108"/>
      <c r="D170" s="64">
        <v>45527</v>
      </c>
      <c r="E170" s="68" t="s">
        <v>181</v>
      </c>
      <c r="F170" s="66" t="s">
        <v>245</v>
      </c>
      <c r="G170" s="80"/>
      <c r="H170" s="67">
        <v>4290</v>
      </c>
      <c r="I170" s="44">
        <f t="shared" si="7"/>
        <v>-29427315.935199931</v>
      </c>
    </row>
    <row r="171" spans="3:9" s="27" customFormat="1" ht="30" thickTop="1" thickBot="1" x14ac:dyDescent="0.25">
      <c r="C171" s="108"/>
      <c r="D171" s="64">
        <v>45527</v>
      </c>
      <c r="E171" s="68" t="s">
        <v>181</v>
      </c>
      <c r="F171" s="66" t="s">
        <v>246</v>
      </c>
      <c r="G171" s="80"/>
      <c r="H171" s="67">
        <v>7722</v>
      </c>
      <c r="I171" s="44">
        <f t="shared" si="7"/>
        <v>-29435037.935199931</v>
      </c>
    </row>
    <row r="172" spans="3:9" s="27" customFormat="1" ht="18" thickTop="1" thickBot="1" x14ac:dyDescent="0.25">
      <c r="C172" s="108"/>
      <c r="D172" s="64">
        <v>45527</v>
      </c>
      <c r="E172" s="68" t="s">
        <v>181</v>
      </c>
      <c r="F172" s="66" t="s">
        <v>247</v>
      </c>
      <c r="G172" s="80"/>
      <c r="H172" s="67">
        <v>38610</v>
      </c>
      <c r="I172" s="44">
        <f t="shared" si="7"/>
        <v>-29473647.935199931</v>
      </c>
    </row>
    <row r="173" spans="3:9" s="27" customFormat="1" ht="30" thickTop="1" thickBot="1" x14ac:dyDescent="0.25">
      <c r="C173" s="108"/>
      <c r="D173" s="64">
        <v>45530</v>
      </c>
      <c r="E173" s="68"/>
      <c r="F173" s="66" t="s">
        <v>23</v>
      </c>
      <c r="G173" s="80">
        <v>2029342.3</v>
      </c>
      <c r="H173" s="67"/>
      <c r="I173" s="44">
        <f t="shared" si="7"/>
        <v>-27444305.635199931</v>
      </c>
    </row>
    <row r="174" spans="3:9" s="27" customFormat="1" ht="30" thickTop="1" thickBot="1" x14ac:dyDescent="0.25">
      <c r="C174" s="108"/>
      <c r="D174" s="64">
        <v>45530</v>
      </c>
      <c r="E174" s="68" t="s">
        <v>182</v>
      </c>
      <c r="F174" s="66" t="s">
        <v>16</v>
      </c>
      <c r="G174" s="80"/>
      <c r="H174" s="67">
        <v>2975</v>
      </c>
      <c r="I174" s="44">
        <f t="shared" si="7"/>
        <v>-27447280.635199931</v>
      </c>
    </row>
    <row r="175" spans="3:9" s="27" customFormat="1" ht="30" thickTop="1" thickBot="1" x14ac:dyDescent="0.25">
      <c r="C175" s="108"/>
      <c r="D175" s="64">
        <v>45530</v>
      </c>
      <c r="E175" s="68" t="s">
        <v>182</v>
      </c>
      <c r="F175" s="66" t="s">
        <v>50</v>
      </c>
      <c r="G175" s="80"/>
      <c r="H175" s="67">
        <v>67235</v>
      </c>
      <c r="I175" s="44">
        <f>I174+G175-H175</f>
        <v>-27514515.635199931</v>
      </c>
    </row>
    <row r="176" spans="3:9" s="27" customFormat="1" ht="30" thickTop="1" thickBot="1" x14ac:dyDescent="0.25">
      <c r="C176" s="108"/>
      <c r="D176" s="64">
        <v>45530</v>
      </c>
      <c r="E176" s="68" t="s">
        <v>183</v>
      </c>
      <c r="F176" s="66" t="s">
        <v>16</v>
      </c>
      <c r="G176" s="80"/>
      <c r="H176" s="67">
        <v>1001.25</v>
      </c>
      <c r="I176" s="44">
        <f t="shared" ref="I176:I190" si="8">I175+G176-H176</f>
        <v>-27515516.885199931</v>
      </c>
    </row>
    <row r="177" spans="3:9" s="27" customFormat="1" ht="18" thickTop="1" thickBot="1" x14ac:dyDescent="0.25">
      <c r="C177" s="108"/>
      <c r="D177" s="64">
        <v>45530</v>
      </c>
      <c r="E177" s="68" t="s">
        <v>183</v>
      </c>
      <c r="F177" s="66" t="s">
        <v>61</v>
      </c>
      <c r="G177" s="80"/>
      <c r="H177" s="67">
        <v>19023.75</v>
      </c>
      <c r="I177" s="44">
        <f t="shared" si="8"/>
        <v>-27534540.635199931</v>
      </c>
    </row>
    <row r="178" spans="3:9" s="27" customFormat="1" ht="30" thickTop="1" thickBot="1" x14ac:dyDescent="0.25">
      <c r="C178" s="108"/>
      <c r="D178" s="64">
        <v>45530</v>
      </c>
      <c r="E178" s="68" t="s">
        <v>184</v>
      </c>
      <c r="F178" s="66" t="s">
        <v>16</v>
      </c>
      <c r="G178" s="80"/>
      <c r="H178" s="67">
        <v>1855</v>
      </c>
      <c r="I178" s="44">
        <f t="shared" si="8"/>
        <v>-27536395.635199931</v>
      </c>
    </row>
    <row r="179" spans="3:9" s="27" customFormat="1" ht="18" thickTop="1" thickBot="1" x14ac:dyDescent="0.25">
      <c r="C179" s="108"/>
      <c r="D179" s="64">
        <v>45530</v>
      </c>
      <c r="E179" s="68" t="s">
        <v>184</v>
      </c>
      <c r="F179" s="66" t="s">
        <v>61</v>
      </c>
      <c r="G179" s="80"/>
      <c r="H179" s="67">
        <v>35245</v>
      </c>
      <c r="I179" s="44">
        <f t="shared" si="8"/>
        <v>-27571640.635199931</v>
      </c>
    </row>
    <row r="180" spans="3:9" s="27" customFormat="1" ht="30" thickTop="1" thickBot="1" x14ac:dyDescent="0.25">
      <c r="C180" s="108"/>
      <c r="D180" s="64">
        <v>45530</v>
      </c>
      <c r="E180" s="68" t="s">
        <v>185</v>
      </c>
      <c r="F180" s="66" t="s">
        <v>16</v>
      </c>
      <c r="G180" s="80"/>
      <c r="H180" s="67">
        <v>4015</v>
      </c>
      <c r="I180" s="44">
        <f t="shared" si="8"/>
        <v>-27575655.635199931</v>
      </c>
    </row>
    <row r="181" spans="3:9" s="27" customFormat="1" ht="18" thickTop="1" thickBot="1" x14ac:dyDescent="0.25">
      <c r="C181" s="108"/>
      <c r="D181" s="64">
        <v>45530</v>
      </c>
      <c r="E181" s="68" t="s">
        <v>185</v>
      </c>
      <c r="F181" s="66" t="s">
        <v>61</v>
      </c>
      <c r="G181" s="80"/>
      <c r="H181" s="67">
        <v>76285</v>
      </c>
      <c r="I181" s="44">
        <f t="shared" si="8"/>
        <v>-27651940.635199931</v>
      </c>
    </row>
    <row r="182" spans="3:9" s="27" customFormat="1" ht="30" thickTop="1" thickBot="1" x14ac:dyDescent="0.25">
      <c r="C182" s="108"/>
      <c r="D182" s="64">
        <v>45530</v>
      </c>
      <c r="E182" s="68" t="s">
        <v>186</v>
      </c>
      <c r="F182" s="66" t="s">
        <v>16</v>
      </c>
      <c r="G182" s="80"/>
      <c r="H182" s="67">
        <v>2067.5</v>
      </c>
      <c r="I182" s="44">
        <f t="shared" si="8"/>
        <v>-27654008.135199931</v>
      </c>
    </row>
    <row r="183" spans="3:9" s="27" customFormat="1" ht="18" thickTop="1" thickBot="1" x14ac:dyDescent="0.25">
      <c r="C183" s="108"/>
      <c r="D183" s="64">
        <v>45530</v>
      </c>
      <c r="E183" s="68" t="s">
        <v>186</v>
      </c>
      <c r="F183" s="66" t="s">
        <v>248</v>
      </c>
      <c r="G183" s="80"/>
      <c r="H183" s="67">
        <v>39282.5</v>
      </c>
      <c r="I183" s="44">
        <f t="shared" si="8"/>
        <v>-27693290.635199931</v>
      </c>
    </row>
    <row r="184" spans="3:9" s="27" customFormat="1" ht="30" thickTop="1" thickBot="1" x14ac:dyDescent="0.25">
      <c r="C184" s="108"/>
      <c r="D184" s="64">
        <v>45530</v>
      </c>
      <c r="E184" s="68" t="s">
        <v>187</v>
      </c>
      <c r="F184" s="66" t="s">
        <v>16</v>
      </c>
      <c r="G184" s="80"/>
      <c r="H184" s="67">
        <v>950</v>
      </c>
      <c r="I184" s="44">
        <f t="shared" si="8"/>
        <v>-27694240.635199931</v>
      </c>
    </row>
    <row r="185" spans="3:9" s="27" customFormat="1" ht="18" thickTop="1" thickBot="1" x14ac:dyDescent="0.25">
      <c r="C185" s="108"/>
      <c r="D185" s="64">
        <v>45530</v>
      </c>
      <c r="E185" s="68" t="s">
        <v>187</v>
      </c>
      <c r="F185" s="66" t="s">
        <v>63</v>
      </c>
      <c r="G185" s="80"/>
      <c r="H185" s="67">
        <v>18050</v>
      </c>
      <c r="I185" s="44">
        <f t="shared" si="8"/>
        <v>-27712290.635199931</v>
      </c>
    </row>
    <row r="186" spans="3:9" s="27" customFormat="1" ht="30" thickTop="1" thickBot="1" x14ac:dyDescent="0.25">
      <c r="C186" s="108"/>
      <c r="D186" s="64">
        <v>45530</v>
      </c>
      <c r="E186" s="68" t="s">
        <v>188</v>
      </c>
      <c r="F186" s="66" t="s">
        <v>16</v>
      </c>
      <c r="G186" s="80"/>
      <c r="H186" s="67">
        <v>1112.5</v>
      </c>
      <c r="I186" s="44">
        <f t="shared" si="8"/>
        <v>-27713403.135199931</v>
      </c>
    </row>
    <row r="187" spans="3:9" s="27" customFormat="1" ht="18" thickTop="1" thickBot="1" x14ac:dyDescent="0.25">
      <c r="C187" s="108"/>
      <c r="D187" s="64">
        <v>45530</v>
      </c>
      <c r="E187" s="68" t="s">
        <v>188</v>
      </c>
      <c r="F187" s="66" t="s">
        <v>63</v>
      </c>
      <c r="G187" s="80"/>
      <c r="H187" s="67">
        <v>21137.5</v>
      </c>
      <c r="I187" s="44">
        <f t="shared" si="8"/>
        <v>-27734540.635199931</v>
      </c>
    </row>
    <row r="188" spans="3:9" s="27" customFormat="1" ht="30" thickTop="1" thickBot="1" x14ac:dyDescent="0.25">
      <c r="C188" s="108"/>
      <c r="D188" s="64">
        <v>45530</v>
      </c>
      <c r="E188" s="68" t="s">
        <v>189</v>
      </c>
      <c r="F188" s="66" t="s">
        <v>16</v>
      </c>
      <c r="G188" s="80"/>
      <c r="H188" s="67">
        <v>1545</v>
      </c>
      <c r="I188" s="44">
        <f t="shared" si="8"/>
        <v>-27736085.635199931</v>
      </c>
    </row>
    <row r="189" spans="3:9" s="27" customFormat="1" ht="18" thickTop="1" thickBot="1" x14ac:dyDescent="0.25">
      <c r="C189" s="108"/>
      <c r="D189" s="64">
        <v>45530</v>
      </c>
      <c r="E189" s="68" t="s">
        <v>189</v>
      </c>
      <c r="F189" s="66" t="s">
        <v>63</v>
      </c>
      <c r="G189" s="80"/>
      <c r="H189" s="67">
        <v>29355</v>
      </c>
      <c r="I189" s="44">
        <f t="shared" si="8"/>
        <v>-27765440.635199931</v>
      </c>
    </row>
    <row r="190" spans="3:9" s="27" customFormat="1" ht="30" thickTop="1" thickBot="1" x14ac:dyDescent="0.25">
      <c r="C190" s="108"/>
      <c r="D190" s="64">
        <v>45530</v>
      </c>
      <c r="E190" s="68" t="s">
        <v>190</v>
      </c>
      <c r="F190" s="66" t="s">
        <v>16</v>
      </c>
      <c r="G190" s="80"/>
      <c r="H190" s="67">
        <v>500</v>
      </c>
      <c r="I190" s="44">
        <f t="shared" si="8"/>
        <v>-27765940.635199931</v>
      </c>
    </row>
    <row r="191" spans="3:9" s="27" customFormat="1" ht="18" thickTop="1" thickBot="1" x14ac:dyDescent="0.25">
      <c r="C191" s="108"/>
      <c r="D191" s="64">
        <v>45530</v>
      </c>
      <c r="E191" s="68" t="s">
        <v>190</v>
      </c>
      <c r="F191" s="66" t="s">
        <v>63</v>
      </c>
      <c r="G191" s="80"/>
      <c r="H191" s="67">
        <v>9500</v>
      </c>
      <c r="I191" s="44">
        <f>I190+G191-H191</f>
        <v>-27775440.635199931</v>
      </c>
    </row>
    <row r="192" spans="3:9" s="27" customFormat="1" ht="30" thickTop="1" thickBot="1" x14ac:dyDescent="0.25">
      <c r="C192" s="108"/>
      <c r="D192" s="64">
        <v>45530</v>
      </c>
      <c r="E192" s="68" t="s">
        <v>191</v>
      </c>
      <c r="F192" s="66" t="s">
        <v>16</v>
      </c>
      <c r="G192" s="80"/>
      <c r="H192" s="67">
        <v>4214.1500000000005</v>
      </c>
      <c r="I192" s="44">
        <f t="shared" ref="I192:I205" si="9">I191+G192-H192</f>
        <v>-27779654.785199929</v>
      </c>
    </row>
    <row r="193" spans="3:9" s="27" customFormat="1" ht="18" thickTop="1" thickBot="1" x14ac:dyDescent="0.25">
      <c r="C193" s="108"/>
      <c r="D193" s="64">
        <v>45530</v>
      </c>
      <c r="E193" s="68" t="s">
        <v>191</v>
      </c>
      <c r="F193" s="66" t="s">
        <v>249</v>
      </c>
      <c r="G193" s="80"/>
      <c r="H193" s="67">
        <v>94613.39</v>
      </c>
      <c r="I193" s="44">
        <f t="shared" si="9"/>
        <v>-27874268.17519993</v>
      </c>
    </row>
    <row r="194" spans="3:9" s="27" customFormat="1" ht="30" thickTop="1" thickBot="1" x14ac:dyDescent="0.25">
      <c r="C194" s="108"/>
      <c r="D194" s="64">
        <v>45531</v>
      </c>
      <c r="E194" s="68"/>
      <c r="F194" s="66" t="s">
        <v>23</v>
      </c>
      <c r="G194" s="80">
        <v>9075125.6799999997</v>
      </c>
      <c r="H194" s="67"/>
      <c r="I194" s="44">
        <f t="shared" si="9"/>
        <v>-18799142.49519993</v>
      </c>
    </row>
    <row r="195" spans="3:9" s="27" customFormat="1" ht="30" thickTop="1" thickBot="1" x14ac:dyDescent="0.25">
      <c r="C195" s="108"/>
      <c r="D195" s="64">
        <v>45531</v>
      </c>
      <c r="E195" s="68" t="s">
        <v>192</v>
      </c>
      <c r="F195" s="66" t="s">
        <v>16</v>
      </c>
      <c r="G195" s="80"/>
      <c r="H195" s="67">
        <v>2591.84</v>
      </c>
      <c r="I195" s="44">
        <f t="shared" si="9"/>
        <v>-18801734.33519993</v>
      </c>
    </row>
    <row r="196" spans="3:9" s="27" customFormat="1" ht="30" thickTop="1" thickBot="1" x14ac:dyDescent="0.25">
      <c r="C196" s="108"/>
      <c r="D196" s="64">
        <v>45531</v>
      </c>
      <c r="E196" s="68" t="s">
        <v>192</v>
      </c>
      <c r="F196" s="66" t="s">
        <v>241</v>
      </c>
      <c r="G196" s="80"/>
      <c r="H196" s="67">
        <v>58080.08</v>
      </c>
      <c r="I196" s="44">
        <f t="shared" si="9"/>
        <v>-18859814.415199928</v>
      </c>
    </row>
    <row r="197" spans="3:9" s="27" customFormat="1" ht="30" thickTop="1" thickBot="1" x14ac:dyDescent="0.25">
      <c r="C197" s="108"/>
      <c r="D197" s="64">
        <v>45531</v>
      </c>
      <c r="E197" s="68" t="s">
        <v>193</v>
      </c>
      <c r="F197" s="66" t="s">
        <v>16</v>
      </c>
      <c r="G197" s="80"/>
      <c r="H197" s="67">
        <v>2287.7000000000003</v>
      </c>
      <c r="I197" s="44">
        <f t="shared" si="9"/>
        <v>-18862102.115199927</v>
      </c>
    </row>
    <row r="198" spans="3:9" s="27" customFormat="1" ht="30" thickTop="1" thickBot="1" x14ac:dyDescent="0.25">
      <c r="C198" s="108"/>
      <c r="D198" s="64">
        <v>45531</v>
      </c>
      <c r="E198" s="68" t="s">
        <v>193</v>
      </c>
      <c r="F198" s="66" t="s">
        <v>250</v>
      </c>
      <c r="G198" s="80"/>
      <c r="H198" s="67">
        <v>43466.3</v>
      </c>
      <c r="I198" s="44">
        <f t="shared" si="9"/>
        <v>-18905568.415199928</v>
      </c>
    </row>
    <row r="199" spans="3:9" s="27" customFormat="1" ht="30" thickTop="1" thickBot="1" x14ac:dyDescent="0.25">
      <c r="C199" s="108"/>
      <c r="D199" s="64">
        <v>45531</v>
      </c>
      <c r="E199" s="68" t="s">
        <v>194</v>
      </c>
      <c r="F199" s="66" t="s">
        <v>16</v>
      </c>
      <c r="G199" s="80"/>
      <c r="H199" s="67">
        <v>9843.6999999999989</v>
      </c>
      <c r="I199" s="44">
        <f t="shared" si="9"/>
        <v>-18915412.115199927</v>
      </c>
    </row>
    <row r="200" spans="3:9" s="27" customFormat="1" ht="18" thickTop="1" thickBot="1" x14ac:dyDescent="0.25">
      <c r="C200" s="108"/>
      <c r="D200" s="64">
        <v>45531</v>
      </c>
      <c r="E200" s="68" t="s">
        <v>194</v>
      </c>
      <c r="F200" s="66" t="s">
        <v>63</v>
      </c>
      <c r="G200" s="80"/>
      <c r="H200" s="67">
        <v>192384.21999999997</v>
      </c>
      <c r="I200" s="44">
        <f t="shared" si="9"/>
        <v>-19107796.335199926</v>
      </c>
    </row>
    <row r="201" spans="3:9" s="27" customFormat="1" ht="30" thickTop="1" thickBot="1" x14ac:dyDescent="0.25">
      <c r="C201" s="108"/>
      <c r="D201" s="64">
        <v>45531</v>
      </c>
      <c r="E201" s="68" t="s">
        <v>195</v>
      </c>
      <c r="F201" s="66" t="s">
        <v>16</v>
      </c>
      <c r="G201" s="80"/>
      <c r="H201" s="67">
        <v>1077.5</v>
      </c>
      <c r="I201" s="44">
        <f t="shared" si="9"/>
        <v>-19108873.835199926</v>
      </c>
    </row>
    <row r="202" spans="3:9" s="27" customFormat="1" ht="18" thickTop="1" thickBot="1" x14ac:dyDescent="0.25">
      <c r="C202" s="108"/>
      <c r="D202" s="64">
        <v>45531</v>
      </c>
      <c r="E202" s="68" t="s">
        <v>195</v>
      </c>
      <c r="F202" s="66" t="s">
        <v>251</v>
      </c>
      <c r="G202" s="80"/>
      <c r="H202" s="67">
        <v>20472.5</v>
      </c>
      <c r="I202" s="44">
        <f t="shared" si="9"/>
        <v>-19129346.335199926</v>
      </c>
    </row>
    <row r="203" spans="3:9" s="27" customFormat="1" ht="18" thickTop="1" thickBot="1" x14ac:dyDescent="0.25">
      <c r="C203" s="108"/>
      <c r="D203" s="64">
        <v>45531</v>
      </c>
      <c r="E203" s="68" t="s">
        <v>196</v>
      </c>
      <c r="F203" s="66" t="s">
        <v>252</v>
      </c>
      <c r="G203" s="80"/>
      <c r="H203" s="67">
        <v>2671689.7400000002</v>
      </c>
      <c r="I203" s="44">
        <f t="shared" si="9"/>
        <v>-21801036.075199924</v>
      </c>
    </row>
    <row r="204" spans="3:9" s="27" customFormat="1" ht="30" thickTop="1" thickBot="1" x14ac:dyDescent="0.25">
      <c r="C204" s="108"/>
      <c r="D204" s="64">
        <v>45531</v>
      </c>
      <c r="E204" s="68" t="s">
        <v>197</v>
      </c>
      <c r="F204" s="66" t="s">
        <v>16</v>
      </c>
      <c r="G204" s="80"/>
      <c r="H204" s="67">
        <v>534450</v>
      </c>
      <c r="I204" s="44">
        <f t="shared" si="9"/>
        <v>-22335486.075199924</v>
      </c>
    </row>
    <row r="205" spans="3:9" s="27" customFormat="1" ht="18" thickTop="1" thickBot="1" x14ac:dyDescent="0.25">
      <c r="C205" s="108"/>
      <c r="D205" s="64">
        <v>45531</v>
      </c>
      <c r="E205" s="68" t="s">
        <v>197</v>
      </c>
      <c r="F205" s="66" t="s">
        <v>56</v>
      </c>
      <c r="G205" s="80"/>
      <c r="H205" s="67">
        <v>10154550</v>
      </c>
      <c r="I205" s="44">
        <f t="shared" si="9"/>
        <v>-32490036.075199924</v>
      </c>
    </row>
    <row r="206" spans="3:9" s="27" customFormat="1" ht="30" thickTop="1" thickBot="1" x14ac:dyDescent="0.25">
      <c r="C206" s="108"/>
      <c r="D206" s="64">
        <v>45532</v>
      </c>
      <c r="E206" s="68"/>
      <c r="F206" s="66" t="s">
        <v>23</v>
      </c>
      <c r="G206" s="80">
        <v>2125999.62</v>
      </c>
      <c r="H206" s="67"/>
      <c r="I206" s="44">
        <f>I205+G206-H206</f>
        <v>-30364036.455199923</v>
      </c>
    </row>
    <row r="207" spans="3:9" s="27" customFormat="1" ht="30" thickTop="1" thickBot="1" x14ac:dyDescent="0.25">
      <c r="C207" s="108"/>
      <c r="D207" s="64">
        <v>45532</v>
      </c>
      <c r="E207" s="68" t="s">
        <v>198</v>
      </c>
      <c r="F207" s="66" t="s">
        <v>16</v>
      </c>
      <c r="G207" s="80"/>
      <c r="H207" s="67">
        <v>5432.1445000000003</v>
      </c>
      <c r="I207" s="44">
        <f t="shared" ref="I207:I224" si="10">I206+G207-H207</f>
        <v>-30369468.599699922</v>
      </c>
    </row>
    <row r="208" spans="3:9" s="27" customFormat="1" ht="18" thickTop="1" thickBot="1" x14ac:dyDescent="0.25">
      <c r="C208" s="108"/>
      <c r="D208" s="64">
        <v>45532</v>
      </c>
      <c r="E208" s="68" t="s">
        <v>198</v>
      </c>
      <c r="F208" s="66" t="s">
        <v>253</v>
      </c>
      <c r="G208" s="80"/>
      <c r="H208" s="67">
        <v>103210.7455</v>
      </c>
      <c r="I208" s="44">
        <f t="shared" si="10"/>
        <v>-30472679.34519992</v>
      </c>
    </row>
    <row r="209" spans="3:9" s="27" customFormat="1" ht="30" thickTop="1" thickBot="1" x14ac:dyDescent="0.25">
      <c r="C209" s="108"/>
      <c r="D209" s="64">
        <v>45532</v>
      </c>
      <c r="E209" s="68" t="s">
        <v>199</v>
      </c>
      <c r="F209" s="66" t="s">
        <v>16</v>
      </c>
      <c r="G209" s="80"/>
      <c r="H209" s="67">
        <v>1293.9300000000003</v>
      </c>
      <c r="I209" s="44">
        <f t="shared" si="10"/>
        <v>-30473973.27519992</v>
      </c>
    </row>
    <row r="210" spans="3:9" s="27" customFormat="1" ht="18" thickTop="1" thickBot="1" x14ac:dyDescent="0.25">
      <c r="C210" s="108"/>
      <c r="D210" s="64">
        <v>45532</v>
      </c>
      <c r="E210" s="65" t="s">
        <v>199</v>
      </c>
      <c r="F210" s="199" t="s">
        <v>253</v>
      </c>
      <c r="G210" s="80"/>
      <c r="H210" s="67">
        <v>28210.880000000001</v>
      </c>
      <c r="I210" s="44">
        <f t="shared" si="10"/>
        <v>-30502184.155199919</v>
      </c>
    </row>
    <row r="211" spans="3:9" s="27" customFormat="1" ht="30" thickTop="1" thickBot="1" x14ac:dyDescent="0.25">
      <c r="C211" s="108"/>
      <c r="D211" s="64">
        <v>45532</v>
      </c>
      <c r="E211" s="68" t="s">
        <v>200</v>
      </c>
      <c r="F211" s="66" t="s">
        <v>16</v>
      </c>
      <c r="G211" s="80"/>
      <c r="H211" s="67">
        <v>3772.3519999999999</v>
      </c>
      <c r="I211" s="44">
        <f t="shared" si="10"/>
        <v>-30505956.507199921</v>
      </c>
    </row>
    <row r="212" spans="3:9" s="27" customFormat="1" ht="18" thickTop="1" thickBot="1" x14ac:dyDescent="0.25">
      <c r="C212" s="108"/>
      <c r="D212" s="64">
        <v>45532</v>
      </c>
      <c r="E212" s="68" t="s">
        <v>200</v>
      </c>
      <c r="F212" s="66" t="s">
        <v>253</v>
      </c>
      <c r="G212" s="80"/>
      <c r="H212" s="67">
        <v>84233.358000000007</v>
      </c>
      <c r="I212" s="44">
        <f t="shared" si="10"/>
        <v>-30590189.86519992</v>
      </c>
    </row>
    <row r="213" spans="3:9" s="27" customFormat="1" ht="30" thickTop="1" thickBot="1" x14ac:dyDescent="0.25">
      <c r="C213" s="108"/>
      <c r="D213" s="64">
        <v>45532</v>
      </c>
      <c r="E213" s="68" t="s">
        <v>201</v>
      </c>
      <c r="F213" s="66" t="s">
        <v>16</v>
      </c>
      <c r="G213" s="80"/>
      <c r="H213" s="67">
        <v>8441.75</v>
      </c>
      <c r="I213" s="44">
        <f t="shared" si="10"/>
        <v>-30598631.61519992</v>
      </c>
    </row>
    <row r="214" spans="3:9" s="27" customFormat="1" ht="18" thickTop="1" thickBot="1" x14ac:dyDescent="0.25">
      <c r="C214" s="108"/>
      <c r="D214" s="64">
        <v>45532</v>
      </c>
      <c r="E214" s="68" t="s">
        <v>201</v>
      </c>
      <c r="F214" s="66" t="s">
        <v>251</v>
      </c>
      <c r="G214" s="80"/>
      <c r="H214" s="67">
        <v>160393.25</v>
      </c>
      <c r="I214" s="44">
        <f t="shared" si="10"/>
        <v>-30759024.86519992</v>
      </c>
    </row>
    <row r="215" spans="3:9" s="27" customFormat="1" ht="30" thickTop="1" thickBot="1" x14ac:dyDescent="0.25">
      <c r="C215" s="108"/>
      <c r="D215" s="64">
        <v>45532</v>
      </c>
      <c r="E215" s="68" t="s">
        <v>202</v>
      </c>
      <c r="F215" s="66" t="s">
        <v>16</v>
      </c>
      <c r="G215" s="80"/>
      <c r="H215" s="67">
        <v>1980</v>
      </c>
      <c r="I215" s="44">
        <f t="shared" si="10"/>
        <v>-30761004.86519992</v>
      </c>
    </row>
    <row r="216" spans="3:9" s="27" customFormat="1" ht="18" thickTop="1" thickBot="1" x14ac:dyDescent="0.25">
      <c r="C216" s="108"/>
      <c r="D216" s="64">
        <v>45532</v>
      </c>
      <c r="E216" s="68" t="s">
        <v>202</v>
      </c>
      <c r="F216" s="66" t="s">
        <v>251</v>
      </c>
      <c r="G216" s="80"/>
      <c r="H216" s="67">
        <v>37620</v>
      </c>
      <c r="I216" s="44">
        <f t="shared" si="10"/>
        <v>-30798624.86519992</v>
      </c>
    </row>
    <row r="217" spans="3:9" s="27" customFormat="1" ht="30" thickTop="1" thickBot="1" x14ac:dyDescent="0.25">
      <c r="C217" s="108"/>
      <c r="D217" s="64">
        <v>45532</v>
      </c>
      <c r="E217" s="68" t="s">
        <v>203</v>
      </c>
      <c r="F217" s="66" t="s">
        <v>16</v>
      </c>
      <c r="G217" s="80"/>
      <c r="H217" s="67">
        <v>4681.4505000000008</v>
      </c>
      <c r="I217" s="44">
        <f t="shared" si="10"/>
        <v>-30803306.31569992</v>
      </c>
    </row>
    <row r="218" spans="3:9" s="27" customFormat="1" ht="18" thickTop="1" thickBot="1" x14ac:dyDescent="0.25">
      <c r="C218" s="108"/>
      <c r="D218" s="64">
        <v>45532</v>
      </c>
      <c r="E218" s="68" t="s">
        <v>203</v>
      </c>
      <c r="F218" s="66" t="s">
        <v>254</v>
      </c>
      <c r="G218" s="80"/>
      <c r="H218" s="67">
        <v>105800.7895</v>
      </c>
      <c r="I218" s="44">
        <f t="shared" si="10"/>
        <v>-30909107.105199922</v>
      </c>
    </row>
    <row r="219" spans="3:9" s="27" customFormat="1" ht="30" thickTop="1" thickBot="1" x14ac:dyDescent="0.25">
      <c r="C219" s="108"/>
      <c r="D219" s="64">
        <v>45532</v>
      </c>
      <c r="E219" s="68" t="s">
        <v>204</v>
      </c>
      <c r="F219" s="66" t="s">
        <v>16</v>
      </c>
      <c r="G219" s="80"/>
      <c r="H219" s="67">
        <v>4182.25</v>
      </c>
      <c r="I219" s="44">
        <f t="shared" si="10"/>
        <v>-30913289.355199922</v>
      </c>
    </row>
    <row r="220" spans="3:9" s="27" customFormat="1" ht="18" thickTop="1" thickBot="1" x14ac:dyDescent="0.25">
      <c r="C220" s="108"/>
      <c r="D220" s="64">
        <v>45532</v>
      </c>
      <c r="E220" s="68" t="s">
        <v>204</v>
      </c>
      <c r="F220" s="66" t="s">
        <v>68</v>
      </c>
      <c r="G220" s="80"/>
      <c r="H220" s="67">
        <v>84560.85</v>
      </c>
      <c r="I220" s="44">
        <f t="shared" si="10"/>
        <v>-30997850.205199923</v>
      </c>
    </row>
    <row r="221" spans="3:9" s="27" customFormat="1" ht="30" thickTop="1" thickBot="1" x14ac:dyDescent="0.25">
      <c r="C221" s="108"/>
      <c r="D221" s="64">
        <v>45532</v>
      </c>
      <c r="E221" s="68" t="s">
        <v>205</v>
      </c>
      <c r="F221" s="66" t="s">
        <v>16</v>
      </c>
      <c r="G221" s="80"/>
      <c r="H221" s="67">
        <v>285.17500000000001</v>
      </c>
      <c r="I221" s="44">
        <f t="shared" si="10"/>
        <v>-30998135.380199924</v>
      </c>
    </row>
    <row r="222" spans="3:9" s="27" customFormat="1" ht="18" thickTop="1" thickBot="1" x14ac:dyDescent="0.25">
      <c r="C222" s="108"/>
      <c r="D222" s="64">
        <v>45532</v>
      </c>
      <c r="E222" s="68" t="s">
        <v>205</v>
      </c>
      <c r="F222" s="66" t="s">
        <v>255</v>
      </c>
      <c r="G222" s="80"/>
      <c r="H222" s="67">
        <v>5418.3249999999998</v>
      </c>
      <c r="I222" s="44">
        <f t="shared" si="10"/>
        <v>-31003553.705199923</v>
      </c>
    </row>
    <row r="223" spans="3:9" s="27" customFormat="1" ht="30" thickTop="1" thickBot="1" x14ac:dyDescent="0.25">
      <c r="C223" s="108"/>
      <c r="D223" s="64">
        <v>45533</v>
      </c>
      <c r="E223" s="68" t="s">
        <v>206</v>
      </c>
      <c r="F223" s="66" t="s">
        <v>16</v>
      </c>
      <c r="G223" s="80"/>
      <c r="H223" s="67">
        <v>17400</v>
      </c>
      <c r="I223" s="44">
        <f t="shared" si="10"/>
        <v>-31020953.705199923</v>
      </c>
    </row>
    <row r="224" spans="3:9" s="27" customFormat="1" ht="18" thickTop="1" thickBot="1" x14ac:dyDescent="0.25">
      <c r="C224" s="108"/>
      <c r="D224" s="64">
        <v>45533</v>
      </c>
      <c r="E224" s="68" t="s">
        <v>206</v>
      </c>
      <c r="F224" s="66" t="s">
        <v>256</v>
      </c>
      <c r="G224" s="80"/>
      <c r="H224" s="67">
        <v>393240</v>
      </c>
      <c r="I224" s="44">
        <f t="shared" si="10"/>
        <v>-31414193.705199923</v>
      </c>
    </row>
    <row r="225" spans="3:95" s="27" customFormat="1" ht="30" thickTop="1" thickBot="1" x14ac:dyDescent="0.25">
      <c r="C225" s="108"/>
      <c r="D225" s="64">
        <v>45533</v>
      </c>
      <c r="E225" s="68" t="s">
        <v>207</v>
      </c>
      <c r="F225" s="66" t="s">
        <v>16</v>
      </c>
      <c r="G225" s="80"/>
      <c r="H225" s="67">
        <v>1555.71885</v>
      </c>
      <c r="I225" s="44">
        <f>I224+G225-H225</f>
        <v>-31415749.424049925</v>
      </c>
    </row>
    <row r="226" spans="3:95" s="27" customFormat="1" ht="30" thickTop="1" thickBot="1" x14ac:dyDescent="0.25">
      <c r="C226" s="108"/>
      <c r="D226" s="64">
        <v>45533</v>
      </c>
      <c r="E226" s="68" t="s">
        <v>207</v>
      </c>
      <c r="F226" s="66" t="s">
        <v>257</v>
      </c>
      <c r="G226" s="80"/>
      <c r="H226" s="67">
        <v>336644.28115</v>
      </c>
      <c r="I226" s="44">
        <f t="shared" ref="I226:I231" si="11">I225+G226-H226</f>
        <v>-31752393.705199923</v>
      </c>
    </row>
    <row r="227" spans="3:95" s="27" customFormat="1" ht="30" thickTop="1" thickBot="1" x14ac:dyDescent="0.25">
      <c r="C227" s="108"/>
      <c r="D227" s="64">
        <v>45533</v>
      </c>
      <c r="E227" s="68" t="s">
        <v>208</v>
      </c>
      <c r="F227" s="66" t="s">
        <v>16</v>
      </c>
      <c r="G227" s="80"/>
      <c r="H227" s="67">
        <v>2779.6595000000002</v>
      </c>
      <c r="I227" s="44">
        <f t="shared" si="11"/>
        <v>-31755173.364699923</v>
      </c>
    </row>
    <row r="228" spans="3:95" s="27" customFormat="1" ht="18" thickTop="1" thickBot="1" x14ac:dyDescent="0.25">
      <c r="C228" s="108"/>
      <c r="D228" s="64">
        <v>45533</v>
      </c>
      <c r="E228" s="68" t="s">
        <v>208</v>
      </c>
      <c r="F228" s="66" t="s">
        <v>258</v>
      </c>
      <c r="G228" s="80"/>
      <c r="H228" s="67">
        <v>62820.300500000005</v>
      </c>
      <c r="I228" s="44">
        <f t="shared" si="11"/>
        <v>-31817993.665199924</v>
      </c>
    </row>
    <row r="229" spans="3:95" s="27" customFormat="1" ht="30" thickTop="1" thickBot="1" x14ac:dyDescent="0.25">
      <c r="C229" s="108"/>
      <c r="D229" s="64">
        <v>45533</v>
      </c>
      <c r="E229" s="68" t="s">
        <v>209</v>
      </c>
      <c r="F229" s="66" t="s">
        <v>16</v>
      </c>
      <c r="G229" s="80"/>
      <c r="H229" s="67">
        <v>6563.1</v>
      </c>
      <c r="I229" s="44">
        <f t="shared" si="11"/>
        <v>-31824556.765199926</v>
      </c>
    </row>
    <row r="230" spans="3:95" s="27" customFormat="1" ht="18" thickTop="1" thickBot="1" x14ac:dyDescent="0.25">
      <c r="C230" s="108"/>
      <c r="D230" s="64">
        <v>45533</v>
      </c>
      <c r="E230" s="68" t="s">
        <v>209</v>
      </c>
      <c r="F230" s="66" t="s">
        <v>259</v>
      </c>
      <c r="G230" s="80"/>
      <c r="H230" s="67">
        <v>124698.9</v>
      </c>
      <c r="I230" s="44">
        <f>I229+G230-H230</f>
        <v>-31949255.665199924</v>
      </c>
    </row>
    <row r="231" spans="3:95" s="27" customFormat="1" ht="30" thickTop="1" thickBot="1" x14ac:dyDescent="0.25">
      <c r="C231" s="108"/>
      <c r="D231" s="64">
        <v>45534</v>
      </c>
      <c r="E231" s="68"/>
      <c r="F231" s="66" t="s">
        <v>23</v>
      </c>
      <c r="G231" s="80">
        <v>2342980.4300000002</v>
      </c>
      <c r="H231" s="67"/>
      <c r="I231" s="44">
        <f>I230+G231-H231</f>
        <v>-29606275.235199925</v>
      </c>
    </row>
    <row r="232" spans="3:95" s="27" customFormat="1" ht="2.25" customHeight="1" thickTop="1" thickBot="1" x14ac:dyDescent="0.25">
      <c r="C232" s="108"/>
      <c r="D232" s="64"/>
      <c r="E232" s="68"/>
      <c r="F232" s="66"/>
      <c r="G232" s="80"/>
      <c r="H232" s="67"/>
      <c r="I232" s="44">
        <f t="shared" ref="I192:I233" si="12">I231+G232-H232</f>
        <v>-29606275.235199925</v>
      </c>
    </row>
    <row r="233" spans="3:95" s="27" customFormat="1" ht="18" hidden="1" thickTop="1" thickBot="1" x14ac:dyDescent="0.25">
      <c r="C233" s="108"/>
      <c r="D233" s="64"/>
      <c r="E233" s="68"/>
      <c r="F233" s="66"/>
      <c r="G233" s="80"/>
      <c r="H233" s="67"/>
      <c r="I233" s="44">
        <f t="shared" si="12"/>
        <v>-29606275.235199925</v>
      </c>
    </row>
    <row r="234" spans="3:95" s="11" customFormat="1" ht="18" thickTop="1" thickBot="1" x14ac:dyDescent="0.25">
      <c r="C234" s="243" t="s">
        <v>8</v>
      </c>
      <c r="D234" s="244"/>
      <c r="E234" s="244"/>
      <c r="F234" s="244"/>
      <c r="G234" s="87">
        <f>SUM(G15:G233)</f>
        <v>65077126.909999989</v>
      </c>
      <c r="H234" s="87">
        <f>SUM(H15:H233)</f>
        <v>70032954.822999999</v>
      </c>
      <c r="I234" s="88">
        <f>+I14+G234-H234</f>
        <v>-29606275.235199958</v>
      </c>
      <c r="J234" s="28">
        <f>+I234-'[1]CTA. RECOLECTORA AUXILIAR 3001'!$J$5156</f>
        <v>-3.3527612686157227E-8</v>
      </c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</row>
    <row r="235" spans="3:95" s="11" customFormat="1" ht="17.25" thickTop="1" x14ac:dyDescent="0.2">
      <c r="C235" s="131"/>
      <c r="D235" s="131"/>
      <c r="E235" s="131"/>
      <c r="F235" s="131"/>
      <c r="G235" s="132"/>
      <c r="H235" s="132"/>
      <c r="I235" s="86"/>
      <c r="J235" s="20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</row>
    <row r="236" spans="3:95" s="11" customFormat="1" ht="16.5" x14ac:dyDescent="0.2">
      <c r="C236" s="5"/>
      <c r="D236" s="5"/>
      <c r="E236" s="81"/>
      <c r="F236" s="82"/>
      <c r="G236" s="8"/>
      <c r="H236" s="8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</row>
    <row r="237" spans="3:95" s="11" customFormat="1" ht="16.5" x14ac:dyDescent="0.2">
      <c r="C237" s="5"/>
      <c r="D237" s="81" t="s">
        <v>35</v>
      </c>
      <c r="E237" s="9"/>
      <c r="F237" s="82" t="s">
        <v>37</v>
      </c>
      <c r="G237" s="9"/>
      <c r="H237" s="81" t="s">
        <v>36</v>
      </c>
      <c r="I237" s="9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</row>
    <row r="238" spans="3:95" s="11" customFormat="1" ht="16.5" x14ac:dyDescent="0.2">
      <c r="C238" s="5"/>
      <c r="D238" s="81" t="s">
        <v>31</v>
      </c>
      <c r="E238" s="9"/>
      <c r="F238" s="81" t="s">
        <v>32</v>
      </c>
      <c r="G238" s="192"/>
      <c r="H238" s="128" t="s">
        <v>51</v>
      </c>
      <c r="I238" s="9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</row>
    <row r="239" spans="3:95" s="11" customFormat="1" ht="16.5" x14ac:dyDescent="0.2">
      <c r="C239" s="5"/>
      <c r="D239" s="81" t="s">
        <v>33</v>
      </c>
      <c r="E239" s="9"/>
      <c r="F239" s="260" t="s">
        <v>103</v>
      </c>
      <c r="G239" s="192"/>
      <c r="H239" s="128" t="s">
        <v>39</v>
      </c>
      <c r="I239" s="9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</row>
    <row r="240" spans="3:95" s="11" customFormat="1" ht="28.5" x14ac:dyDescent="0.2">
      <c r="C240" s="5"/>
      <c r="D240" s="81" t="s">
        <v>34</v>
      </c>
      <c r="E240" s="9"/>
      <c r="F240" s="81" t="s">
        <v>104</v>
      </c>
      <c r="G240" s="192"/>
      <c r="H240" s="260" t="s">
        <v>105</v>
      </c>
      <c r="I240" s="9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</row>
    <row r="241" spans="3:95" s="11" customFormat="1" ht="16.5" x14ac:dyDescent="0.2">
      <c r="C241" s="5"/>
      <c r="D241" s="9"/>
      <c r="E241" s="1"/>
      <c r="F241" s="81"/>
      <c r="G241" s="9"/>
      <c r="H241" s="81"/>
      <c r="I241" s="9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</row>
    <row r="242" spans="3:95" s="11" customFormat="1" ht="16.5" x14ac:dyDescent="0.2">
      <c r="C242" s="5"/>
      <c r="D242" s="5"/>
      <c r="E242" s="83"/>
      <c r="F242" s="81"/>
      <c r="G242" s="82"/>
      <c r="H242" s="8"/>
      <c r="I242" s="8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</row>
    <row r="243" spans="3:95" s="11" customFormat="1" ht="18" x14ac:dyDescent="0.25">
      <c r="C243" s="21"/>
      <c r="D243" s="5"/>
      <c r="E243" s="83"/>
      <c r="F243" s="81"/>
      <c r="G243" s="82"/>
      <c r="H243" s="8"/>
      <c r="I243" s="19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</row>
    <row r="244" spans="3:95" s="11" customFormat="1" ht="18" x14ac:dyDescent="0.2">
      <c r="C244" s="22"/>
      <c r="D244" s="5"/>
      <c r="E244" s="83"/>
      <c r="F244" s="81"/>
      <c r="G244" s="82"/>
      <c r="H244" s="8"/>
      <c r="I244" s="23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</row>
    <row r="245" spans="3:95" s="11" customFormat="1" ht="18" x14ac:dyDescent="0.2">
      <c r="C245" s="22"/>
      <c r="D245" s="5"/>
      <c r="E245" s="83"/>
      <c r="G245" s="82"/>
      <c r="H245" s="8"/>
      <c r="I245" s="23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</row>
    <row r="246" spans="3:95" s="11" customFormat="1" ht="16.5" x14ac:dyDescent="0.2">
      <c r="C246" s="5"/>
      <c r="D246" s="5"/>
      <c r="E246" s="83"/>
      <c r="F246" s="82"/>
      <c r="G246" s="82"/>
      <c r="H246" s="8"/>
      <c r="I246" s="4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</row>
    <row r="247" spans="3:95" s="11" customFormat="1" ht="20.25" x14ac:dyDescent="0.2">
      <c r="C247" s="242"/>
      <c r="D247" s="242"/>
      <c r="E247" s="242"/>
      <c r="F247" s="242"/>
      <c r="G247" s="242"/>
      <c r="H247" s="242"/>
      <c r="I247" s="242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</row>
    <row r="248" spans="3:95" s="11" customFormat="1" ht="20.25" x14ac:dyDescent="0.2">
      <c r="C248" s="242"/>
      <c r="D248" s="242"/>
      <c r="E248" s="242"/>
      <c r="F248" s="242"/>
      <c r="G248" s="242"/>
      <c r="H248" s="242"/>
      <c r="I248" s="242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</row>
    <row r="249" spans="3:95" s="11" customFormat="1" ht="20.25" x14ac:dyDescent="0.2">
      <c r="C249" s="242"/>
      <c r="D249" s="242"/>
      <c r="E249" s="242"/>
      <c r="F249" s="242"/>
      <c r="G249" s="242"/>
      <c r="H249" s="242"/>
      <c r="I249" s="242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</row>
    <row r="250" spans="3:95" s="11" customFormat="1" ht="20.25" x14ac:dyDescent="0.2">
      <c r="C250" s="242"/>
      <c r="D250" s="242"/>
      <c r="E250" s="242"/>
      <c r="F250" s="242"/>
      <c r="G250" s="242"/>
      <c r="H250" s="242"/>
      <c r="I250" s="242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</row>
    <row r="251" spans="3:95" s="11" customFormat="1" x14ac:dyDescent="0.2">
      <c r="C251" s="9"/>
      <c r="D251" s="9"/>
      <c r="E251" s="175"/>
      <c r="F251" s="9"/>
      <c r="G251" s="9"/>
      <c r="H251" s="9"/>
      <c r="I251" s="9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</row>
    <row r="252" spans="3:95" s="11" customFormat="1" x14ac:dyDescent="0.2">
      <c r="C252" s="9"/>
      <c r="D252" s="9"/>
      <c r="E252" s="175"/>
      <c r="F252" s="9"/>
      <c r="G252" s="9"/>
      <c r="H252" s="9"/>
      <c r="I252" s="9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</row>
    <row r="253" spans="3:95" s="11" customFormat="1" x14ac:dyDescent="0.2">
      <c r="C253" s="9"/>
      <c r="D253" s="9"/>
      <c r="E253" s="175"/>
      <c r="F253" s="9"/>
      <c r="G253" s="9"/>
      <c r="H253" s="9"/>
      <c r="I253" s="9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</row>
    <row r="254" spans="3:95" s="11" customFormat="1" x14ac:dyDescent="0.2">
      <c r="C254" s="9"/>
      <c r="D254" s="9"/>
      <c r="E254" s="175"/>
      <c r="F254" s="9"/>
      <c r="G254" s="9"/>
      <c r="H254" s="9"/>
      <c r="I254" s="9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</row>
    <row r="255" spans="3:95" s="11" customFormat="1" x14ac:dyDescent="0.2">
      <c r="C255" s="9"/>
      <c r="D255" s="9"/>
      <c r="E255" s="175"/>
      <c r="F255" s="9"/>
      <c r="G255" s="9"/>
      <c r="H255" s="9"/>
      <c r="I255" s="9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</row>
    <row r="256" spans="3:95" s="11" customFormat="1" x14ac:dyDescent="0.2">
      <c r="C256" s="9"/>
      <c r="D256" s="9"/>
      <c r="E256" s="175"/>
      <c r="F256" s="9"/>
      <c r="G256" s="9"/>
      <c r="H256" s="9"/>
      <c r="I256" s="9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</row>
    <row r="257" spans="3:95" s="11" customFormat="1" x14ac:dyDescent="0.2">
      <c r="C257" s="9"/>
      <c r="D257" s="9"/>
      <c r="E257" s="175"/>
      <c r="F257" s="9"/>
      <c r="G257" s="9"/>
      <c r="H257" s="9"/>
      <c r="I257" s="9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</row>
    <row r="258" spans="3:95" s="11" customFormat="1" x14ac:dyDescent="0.2">
      <c r="C258" s="9"/>
      <c r="D258" s="9"/>
      <c r="E258" s="175"/>
      <c r="F258" s="9"/>
      <c r="G258" s="9"/>
      <c r="H258" s="9"/>
      <c r="I258" s="9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</row>
    <row r="259" spans="3:95" s="11" customFormat="1" ht="3" customHeight="1" x14ac:dyDescent="0.2">
      <c r="C259" s="9"/>
      <c r="D259" s="9"/>
      <c r="E259" s="175"/>
      <c r="F259" s="9"/>
      <c r="G259" s="9"/>
      <c r="H259" s="9"/>
      <c r="I259" s="9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</row>
    <row r="260" spans="3:95" s="11" customFormat="1" x14ac:dyDescent="0.2">
      <c r="C260" s="9"/>
      <c r="D260" s="9"/>
      <c r="E260" s="175"/>
      <c r="F260" s="9"/>
      <c r="G260" s="9"/>
      <c r="H260" s="9"/>
      <c r="I260" s="9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</row>
    <row r="261" spans="3:95" s="11" customFormat="1" x14ac:dyDescent="0.2">
      <c r="C261" s="9"/>
      <c r="D261" s="9"/>
      <c r="E261" s="175"/>
      <c r="F261" s="9"/>
      <c r="G261" s="9"/>
      <c r="H261" s="9"/>
      <c r="I261" s="9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</row>
    <row r="262" spans="3:95" s="11" customFormat="1" x14ac:dyDescent="0.2">
      <c r="C262" s="9"/>
      <c r="D262" s="9"/>
      <c r="E262" s="175"/>
      <c r="F262" s="9"/>
      <c r="G262" s="9"/>
      <c r="H262" s="9"/>
      <c r="I262" s="9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</row>
    <row r="281" spans="3:3" ht="13.5" thickBot="1" x14ac:dyDescent="0.25"/>
    <row r="282" spans="3:3" ht="15" x14ac:dyDescent="0.2">
      <c r="C282" s="2"/>
    </row>
  </sheetData>
  <mergeCells count="12">
    <mergeCell ref="C6:I6"/>
    <mergeCell ref="C7:I7"/>
    <mergeCell ref="C247:I247"/>
    <mergeCell ref="C8:I8"/>
    <mergeCell ref="C9:I9"/>
    <mergeCell ref="C248:I248"/>
    <mergeCell ref="C249:I249"/>
    <mergeCell ref="C250:I250"/>
    <mergeCell ref="D11:I11"/>
    <mergeCell ref="C11:C13"/>
    <mergeCell ref="D12:H12"/>
    <mergeCell ref="C234:F234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rowBreaks count="5" manualBreakCount="5">
    <brk id="92" min="1" max="8" man="1"/>
    <brk id="122" min="1" max="8" man="1"/>
    <brk id="155" min="1" max="8" man="1"/>
    <brk id="228" min="1" max="8" man="1"/>
    <brk id="246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94"/>
  <sheetViews>
    <sheetView topLeftCell="B43" zoomScale="80" zoomScaleNormal="80" zoomScaleSheetLayoutView="55" workbookViewId="0">
      <selection activeCell="J67" sqref="J67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7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234" t="s">
        <v>10</v>
      </c>
      <c r="D6" s="234"/>
      <c r="E6" s="234"/>
      <c r="F6" s="234"/>
      <c r="G6" s="234"/>
      <c r="H6" s="234"/>
      <c r="I6" s="234"/>
      <c r="J6" s="38"/>
    </row>
    <row r="7" spans="1:12" s="14" customFormat="1" ht="18" customHeight="1" x14ac:dyDescent="0.2">
      <c r="B7" s="18"/>
      <c r="C7" s="240" t="s">
        <v>11</v>
      </c>
      <c r="D7" s="240"/>
      <c r="E7" s="240"/>
      <c r="F7" s="240"/>
      <c r="G7" s="240"/>
      <c r="H7" s="240"/>
      <c r="I7" s="240"/>
      <c r="J7" s="39"/>
    </row>
    <row r="8" spans="1:12" s="17" customFormat="1" ht="15.75" customHeight="1" x14ac:dyDescent="0.2">
      <c r="B8" s="18"/>
      <c r="C8" s="240" t="s">
        <v>21</v>
      </c>
      <c r="D8" s="240"/>
      <c r="E8" s="240"/>
      <c r="F8" s="240"/>
      <c r="G8" s="240"/>
      <c r="H8" s="240"/>
      <c r="I8" s="240"/>
      <c r="J8" s="40"/>
    </row>
    <row r="9" spans="1:12" s="14" customFormat="1" ht="19.5" thickBot="1" x14ac:dyDescent="0.25">
      <c r="B9" s="15"/>
      <c r="C9" s="241" t="s">
        <v>260</v>
      </c>
      <c r="D9" s="241"/>
      <c r="E9" s="241"/>
      <c r="F9" s="241"/>
      <c r="G9" s="241"/>
      <c r="H9" s="241"/>
      <c r="I9" s="241"/>
      <c r="J9" s="39"/>
    </row>
    <row r="10" spans="1:12" s="3" customFormat="1" ht="28.5" customHeight="1" thickTop="1" thickBot="1" x14ac:dyDescent="0.25">
      <c r="A10" s="7"/>
      <c r="B10" s="7"/>
      <c r="C10" s="247"/>
      <c r="D10" s="236" t="s">
        <v>13</v>
      </c>
      <c r="E10" s="236"/>
      <c r="F10" s="236"/>
      <c r="G10" s="236"/>
      <c r="H10" s="236"/>
      <c r="I10" s="236"/>
      <c r="J10" s="7"/>
      <c r="K10" s="7"/>
      <c r="L10" s="7"/>
    </row>
    <row r="11" spans="1:12" s="3" customFormat="1" ht="18" customHeight="1" thickTop="1" thickBot="1" x14ac:dyDescent="0.25">
      <c r="A11" s="7"/>
      <c r="B11" s="7"/>
      <c r="C11" s="248"/>
      <c r="D11" s="235" t="s">
        <v>7</v>
      </c>
      <c r="E11" s="235"/>
      <c r="F11" s="235"/>
      <c r="G11" s="235"/>
      <c r="H11" s="235"/>
      <c r="I11" s="50">
        <f>+'[1]CTA. OPERATIVA.(160)'!$J$1186</f>
        <v>512111.68140000949</v>
      </c>
      <c r="J11" s="7"/>
      <c r="K11" s="7"/>
      <c r="L11" s="7"/>
    </row>
    <row r="12" spans="1:12" s="3" customFormat="1" ht="39" customHeight="1" thickTop="1" thickBot="1" x14ac:dyDescent="0.25">
      <c r="A12" s="7"/>
      <c r="B12" s="7"/>
      <c r="C12" s="248"/>
      <c r="D12" s="49" t="s">
        <v>4</v>
      </c>
      <c r="E12" s="49" t="s">
        <v>5</v>
      </c>
      <c r="F12" s="49" t="s">
        <v>6</v>
      </c>
      <c r="G12" s="49" t="s">
        <v>0</v>
      </c>
      <c r="H12" s="49" t="s">
        <v>1</v>
      </c>
      <c r="I12" s="49" t="s">
        <v>2</v>
      </c>
      <c r="J12" s="7"/>
      <c r="K12" s="7"/>
      <c r="L12" s="7"/>
    </row>
    <row r="13" spans="1:12" s="10" customFormat="1" ht="19.5" customHeight="1" thickTop="1" thickBot="1" x14ac:dyDescent="0.25">
      <c r="C13" s="136"/>
      <c r="D13" s="137"/>
      <c r="E13" s="138"/>
      <c r="F13" s="139">
        <v>45504</v>
      </c>
      <c r="G13" s="140"/>
      <c r="H13" s="141">
        <v>0</v>
      </c>
      <c r="I13" s="60">
        <f>+I11</f>
        <v>512111.68140000949</v>
      </c>
    </row>
    <row r="14" spans="1:12" s="10" customFormat="1" ht="17.25" thickTop="1" x14ac:dyDescent="0.2">
      <c r="C14" s="51"/>
      <c r="D14" s="52">
        <v>45505</v>
      </c>
      <c r="E14" s="75"/>
      <c r="F14" s="43" t="s">
        <v>12</v>
      </c>
      <c r="G14" s="53"/>
      <c r="H14" s="53">
        <v>77.069999999999993</v>
      </c>
      <c r="I14" s="45">
        <f>I13+G14-H14</f>
        <v>512034.61140000948</v>
      </c>
    </row>
    <row r="15" spans="1:12" s="10" customFormat="1" ht="16.5" x14ac:dyDescent="0.2">
      <c r="C15" s="54"/>
      <c r="D15" s="55">
        <v>45506</v>
      </c>
      <c r="E15" s="76"/>
      <c r="F15" s="46" t="s">
        <v>12</v>
      </c>
      <c r="G15" s="56"/>
      <c r="H15" s="47">
        <v>60.61</v>
      </c>
      <c r="I15" s="48">
        <f t="shared" ref="I15:I65" si="0">I14+G15-H15</f>
        <v>511974.0014000095</v>
      </c>
    </row>
    <row r="16" spans="1:12" s="7" customFormat="1" ht="16.5" x14ac:dyDescent="0.2">
      <c r="C16" s="54"/>
      <c r="D16" s="55">
        <v>45509</v>
      </c>
      <c r="E16" s="151"/>
      <c r="F16" s="46" t="s">
        <v>12</v>
      </c>
      <c r="G16" s="56"/>
      <c r="H16" s="47">
        <v>3.67</v>
      </c>
      <c r="I16" s="48">
        <f t="shared" si="0"/>
        <v>511970.33140000951</v>
      </c>
    </row>
    <row r="17" spans="3:9" s="7" customFormat="1" ht="16.5" x14ac:dyDescent="0.2">
      <c r="C17" s="54"/>
      <c r="D17" s="55">
        <v>45510</v>
      </c>
      <c r="E17" s="76"/>
      <c r="F17" s="46" t="s">
        <v>12</v>
      </c>
      <c r="G17" s="56"/>
      <c r="H17" s="47">
        <v>166.05</v>
      </c>
      <c r="I17" s="48">
        <f t="shared" si="0"/>
        <v>511804.28140000952</v>
      </c>
    </row>
    <row r="18" spans="3:9" s="7" customFormat="1" ht="16.5" x14ac:dyDescent="0.2">
      <c r="C18" s="54"/>
      <c r="D18" s="55">
        <v>45511</v>
      </c>
      <c r="E18" s="76"/>
      <c r="F18" s="46" t="s">
        <v>12</v>
      </c>
      <c r="G18" s="56"/>
      <c r="H18" s="47">
        <v>3.09</v>
      </c>
      <c r="I18" s="48">
        <f t="shared" si="0"/>
        <v>511801.1914000095</v>
      </c>
    </row>
    <row r="19" spans="3:9" s="7" customFormat="1" ht="16.5" x14ac:dyDescent="0.2">
      <c r="C19" s="54"/>
      <c r="D19" s="55">
        <v>45512</v>
      </c>
      <c r="E19" s="76"/>
      <c r="F19" s="46" t="s">
        <v>12</v>
      </c>
      <c r="G19" s="56"/>
      <c r="H19" s="47">
        <v>26.549999999999997</v>
      </c>
      <c r="I19" s="48">
        <f t="shared" si="0"/>
        <v>511774.64140000951</v>
      </c>
    </row>
    <row r="20" spans="3:9" s="7" customFormat="1" ht="16.5" x14ac:dyDescent="0.2">
      <c r="C20" s="54"/>
      <c r="D20" s="55">
        <v>45516</v>
      </c>
      <c r="E20" s="76"/>
      <c r="F20" s="46" t="s">
        <v>12</v>
      </c>
      <c r="G20" s="56"/>
      <c r="H20" s="47">
        <v>6.76</v>
      </c>
      <c r="I20" s="48">
        <f t="shared" si="0"/>
        <v>511767.8814000095</v>
      </c>
    </row>
    <row r="21" spans="3:9" s="7" customFormat="1" ht="16.5" x14ac:dyDescent="0.2">
      <c r="C21" s="54"/>
      <c r="D21" s="55">
        <v>45523</v>
      </c>
      <c r="E21" s="76"/>
      <c r="F21" s="46" t="s">
        <v>12</v>
      </c>
      <c r="G21" s="56"/>
      <c r="H21" s="47">
        <v>3.01</v>
      </c>
      <c r="I21" s="48">
        <f t="shared" si="0"/>
        <v>511764.87140000949</v>
      </c>
    </row>
    <row r="22" spans="3:9" s="7" customFormat="1" ht="42.75" x14ac:dyDescent="0.2">
      <c r="C22" s="54"/>
      <c r="D22" s="55" t="s">
        <v>261</v>
      </c>
      <c r="E22" s="76">
        <v>2303</v>
      </c>
      <c r="F22" s="46" t="s">
        <v>262</v>
      </c>
      <c r="G22" s="56">
        <v>28690.880499999999</v>
      </c>
      <c r="H22" s="47"/>
      <c r="I22" s="48">
        <f t="shared" si="0"/>
        <v>540455.75190000946</v>
      </c>
    </row>
    <row r="23" spans="3:9" s="7" customFormat="1" ht="16.5" x14ac:dyDescent="0.2">
      <c r="C23" s="54"/>
      <c r="D23" s="55">
        <v>45534</v>
      </c>
      <c r="E23" s="76" t="s">
        <v>263</v>
      </c>
      <c r="F23" s="46" t="s">
        <v>264</v>
      </c>
      <c r="G23" s="56"/>
      <c r="H23" s="47">
        <v>29040.880000000001</v>
      </c>
      <c r="I23" s="48">
        <f t="shared" si="0"/>
        <v>511414.87190000946</v>
      </c>
    </row>
    <row r="24" spans="3:9" s="7" customFormat="1" ht="28.5" x14ac:dyDescent="0.2">
      <c r="C24" s="54"/>
      <c r="D24" s="55">
        <v>45534</v>
      </c>
      <c r="E24" s="76" t="s">
        <v>265</v>
      </c>
      <c r="F24" s="46" t="s">
        <v>266</v>
      </c>
      <c r="G24" s="56"/>
      <c r="H24" s="47">
        <v>28800</v>
      </c>
      <c r="I24" s="48">
        <f t="shared" si="0"/>
        <v>482614.87190000946</v>
      </c>
    </row>
    <row r="25" spans="3:9" s="7" customFormat="1" ht="16.5" x14ac:dyDescent="0.2">
      <c r="C25" s="54"/>
      <c r="D25" s="55">
        <v>45534</v>
      </c>
      <c r="E25" s="76" t="s">
        <v>267</v>
      </c>
      <c r="F25" s="46" t="s">
        <v>268</v>
      </c>
      <c r="G25" s="56"/>
      <c r="H25" s="47">
        <v>25908.400000000001</v>
      </c>
      <c r="I25" s="48">
        <f t="shared" si="0"/>
        <v>456706.47190000943</v>
      </c>
    </row>
    <row r="26" spans="3:9" s="7" customFormat="1" ht="16.5" x14ac:dyDescent="0.2">
      <c r="C26" s="54"/>
      <c r="D26" s="55">
        <v>45534</v>
      </c>
      <c r="E26" s="76" t="s">
        <v>269</v>
      </c>
      <c r="F26" s="46" t="s">
        <v>270</v>
      </c>
      <c r="G26" s="56"/>
      <c r="H26" s="47">
        <v>2006.6</v>
      </c>
      <c r="I26" s="48">
        <f t="shared" si="0"/>
        <v>454699.87190000946</v>
      </c>
    </row>
    <row r="27" spans="3:9" s="7" customFormat="1" ht="28.5" x14ac:dyDescent="0.2">
      <c r="C27" s="54"/>
      <c r="D27" s="55">
        <v>45534</v>
      </c>
      <c r="E27" s="76" t="s">
        <v>271</v>
      </c>
      <c r="F27" s="46" t="s">
        <v>272</v>
      </c>
      <c r="G27" s="56"/>
      <c r="H27" s="47">
        <v>3360</v>
      </c>
      <c r="I27" s="48">
        <f t="shared" si="0"/>
        <v>451339.87190000946</v>
      </c>
    </row>
    <row r="28" spans="3:9" s="7" customFormat="1" ht="16.5" x14ac:dyDescent="0.2">
      <c r="C28" s="54"/>
      <c r="D28" s="55">
        <v>45534</v>
      </c>
      <c r="E28" s="76" t="s">
        <v>273</v>
      </c>
      <c r="F28" s="46" t="s">
        <v>274</v>
      </c>
      <c r="G28" s="56"/>
      <c r="H28" s="47">
        <v>1253.1500000000001</v>
      </c>
      <c r="I28" s="48">
        <f t="shared" si="0"/>
        <v>450086.72190000943</v>
      </c>
    </row>
    <row r="29" spans="3:9" s="7" customFormat="1" ht="16.5" x14ac:dyDescent="0.2">
      <c r="C29" s="54"/>
      <c r="D29" s="55">
        <v>45534</v>
      </c>
      <c r="E29" s="76" t="s">
        <v>275</v>
      </c>
      <c r="F29" s="46" t="s">
        <v>276</v>
      </c>
      <c r="G29" s="56"/>
      <c r="H29" s="47">
        <v>8500</v>
      </c>
      <c r="I29" s="48">
        <f t="shared" si="0"/>
        <v>441586.72190000943</v>
      </c>
    </row>
    <row r="30" spans="3:9" s="7" customFormat="1" ht="28.5" x14ac:dyDescent="0.2">
      <c r="C30" s="54"/>
      <c r="D30" s="55">
        <v>45534</v>
      </c>
      <c r="E30" s="76" t="s">
        <v>277</v>
      </c>
      <c r="F30" s="46" t="s">
        <v>278</v>
      </c>
      <c r="G30" s="56"/>
      <c r="H30" s="47">
        <v>14610</v>
      </c>
      <c r="I30" s="48">
        <f t="shared" si="0"/>
        <v>426976.72190000943</v>
      </c>
    </row>
    <row r="31" spans="3:9" s="7" customFormat="1" ht="16.5" x14ac:dyDescent="0.2">
      <c r="C31" s="54"/>
      <c r="D31" s="55">
        <v>45534</v>
      </c>
      <c r="E31" s="76" t="s">
        <v>279</v>
      </c>
      <c r="F31" s="46" t="s">
        <v>280</v>
      </c>
      <c r="G31" s="56"/>
      <c r="H31" s="47">
        <v>1440</v>
      </c>
      <c r="I31" s="48">
        <f t="shared" si="0"/>
        <v>425536.72190000943</v>
      </c>
    </row>
    <row r="32" spans="3:9" s="7" customFormat="1" ht="16.5" x14ac:dyDescent="0.2">
      <c r="C32" s="54"/>
      <c r="D32" s="55">
        <v>45534</v>
      </c>
      <c r="E32" s="76" t="s">
        <v>281</v>
      </c>
      <c r="F32" s="46" t="s">
        <v>282</v>
      </c>
      <c r="G32" s="56"/>
      <c r="H32" s="47">
        <v>12175</v>
      </c>
      <c r="I32" s="48">
        <f t="shared" si="0"/>
        <v>413361.72190000943</v>
      </c>
    </row>
    <row r="33" spans="3:9" s="7" customFormat="1" ht="16.5" x14ac:dyDescent="0.2">
      <c r="C33" s="54"/>
      <c r="D33" s="55">
        <v>45534</v>
      </c>
      <c r="E33" s="76" t="s">
        <v>283</v>
      </c>
      <c r="F33" s="46" t="s">
        <v>284</v>
      </c>
      <c r="G33" s="56"/>
      <c r="H33" s="47">
        <v>29600</v>
      </c>
      <c r="I33" s="48">
        <f t="shared" si="0"/>
        <v>383761.72190000943</v>
      </c>
    </row>
    <row r="34" spans="3:9" s="7" customFormat="1" ht="28.5" x14ac:dyDescent="0.2">
      <c r="C34" s="54"/>
      <c r="D34" s="55">
        <v>45534</v>
      </c>
      <c r="E34" s="76" t="s">
        <v>285</v>
      </c>
      <c r="F34" s="46" t="s">
        <v>286</v>
      </c>
      <c r="G34" s="56"/>
      <c r="H34" s="47">
        <v>1975</v>
      </c>
      <c r="I34" s="48">
        <f t="shared" si="0"/>
        <v>381786.72190000943</v>
      </c>
    </row>
    <row r="35" spans="3:9" s="7" customFormat="1" ht="16.5" x14ac:dyDescent="0.2">
      <c r="C35" s="54"/>
      <c r="D35" s="55">
        <v>45534</v>
      </c>
      <c r="E35" s="76" t="s">
        <v>287</v>
      </c>
      <c r="F35" s="46" t="s">
        <v>288</v>
      </c>
      <c r="G35" s="56"/>
      <c r="H35" s="47">
        <v>26600</v>
      </c>
      <c r="I35" s="48">
        <f t="shared" si="0"/>
        <v>355186.72190000943</v>
      </c>
    </row>
    <row r="36" spans="3:9" s="7" customFormat="1" ht="16.5" x14ac:dyDescent="0.2">
      <c r="C36" s="54"/>
      <c r="D36" s="55">
        <v>45534</v>
      </c>
      <c r="E36" s="76" t="s">
        <v>289</v>
      </c>
      <c r="F36" s="46" t="s">
        <v>290</v>
      </c>
      <c r="G36" s="56"/>
      <c r="H36" s="47">
        <v>7305</v>
      </c>
      <c r="I36" s="48">
        <f t="shared" si="0"/>
        <v>347881.72190000943</v>
      </c>
    </row>
    <row r="37" spans="3:9" s="7" customFormat="1" ht="16.5" x14ac:dyDescent="0.2">
      <c r="C37" s="54"/>
      <c r="D37" s="55">
        <v>45534</v>
      </c>
      <c r="E37" s="76" t="s">
        <v>291</v>
      </c>
      <c r="F37" s="46" t="s">
        <v>292</v>
      </c>
      <c r="G37" s="56"/>
      <c r="H37" s="47">
        <v>6000</v>
      </c>
      <c r="I37" s="48">
        <f t="shared" si="0"/>
        <v>341881.72190000943</v>
      </c>
    </row>
    <row r="38" spans="3:9" s="7" customFormat="1" ht="16.5" x14ac:dyDescent="0.2">
      <c r="C38" s="54"/>
      <c r="D38" s="55">
        <v>45534</v>
      </c>
      <c r="E38" s="76" t="s">
        <v>293</v>
      </c>
      <c r="F38" s="46" t="s">
        <v>41</v>
      </c>
      <c r="G38" s="56"/>
      <c r="H38" s="47"/>
      <c r="I38" s="48">
        <f t="shared" si="0"/>
        <v>341881.72190000943</v>
      </c>
    </row>
    <row r="39" spans="3:9" s="7" customFormat="1" ht="16.5" x14ac:dyDescent="0.2">
      <c r="C39" s="54"/>
      <c r="D39" s="55">
        <v>45534</v>
      </c>
      <c r="E39" s="76" t="s">
        <v>294</v>
      </c>
      <c r="F39" s="46" t="s">
        <v>295</v>
      </c>
      <c r="G39" s="56"/>
      <c r="H39" s="47">
        <v>7173.51</v>
      </c>
      <c r="I39" s="48">
        <f t="shared" si="0"/>
        <v>334708.21190000942</v>
      </c>
    </row>
    <row r="40" spans="3:9" s="7" customFormat="1" ht="16.5" x14ac:dyDescent="0.2">
      <c r="C40" s="54"/>
      <c r="D40" s="55">
        <v>45534</v>
      </c>
      <c r="E40" s="76" t="s">
        <v>296</v>
      </c>
      <c r="F40" s="46" t="s">
        <v>297</v>
      </c>
      <c r="G40" s="56"/>
      <c r="H40" s="47">
        <v>8295</v>
      </c>
      <c r="I40" s="48">
        <f t="shared" si="0"/>
        <v>326413.21190000942</v>
      </c>
    </row>
    <row r="41" spans="3:9" s="7" customFormat="1" ht="16.5" x14ac:dyDescent="0.2">
      <c r="C41" s="54"/>
      <c r="D41" s="55">
        <v>45534</v>
      </c>
      <c r="E41" s="76" t="s">
        <v>298</v>
      </c>
      <c r="F41" s="46" t="s">
        <v>41</v>
      </c>
      <c r="G41" s="56"/>
      <c r="H41" s="47"/>
      <c r="I41" s="48">
        <f t="shared" si="0"/>
        <v>326413.21190000942</v>
      </c>
    </row>
    <row r="42" spans="3:9" s="7" customFormat="1" ht="16.5" x14ac:dyDescent="0.2">
      <c r="C42" s="54"/>
      <c r="D42" s="55">
        <v>45534</v>
      </c>
      <c r="E42" s="76" t="s">
        <v>299</v>
      </c>
      <c r="F42" s="46" t="s">
        <v>300</v>
      </c>
      <c r="G42" s="56"/>
      <c r="H42" s="47">
        <v>2060.16</v>
      </c>
      <c r="I42" s="48">
        <f t="shared" si="0"/>
        <v>324353.05190000945</v>
      </c>
    </row>
    <row r="43" spans="3:9" s="7" customFormat="1" ht="16.5" x14ac:dyDescent="0.2">
      <c r="C43" s="54"/>
      <c r="D43" s="55">
        <v>45534</v>
      </c>
      <c r="E43" s="76" t="s">
        <v>301</v>
      </c>
      <c r="F43" s="46" t="s">
        <v>302</v>
      </c>
      <c r="G43" s="56"/>
      <c r="H43" s="47">
        <v>5000</v>
      </c>
      <c r="I43" s="48">
        <f t="shared" si="0"/>
        <v>319353.05190000945</v>
      </c>
    </row>
    <row r="44" spans="3:9" s="7" customFormat="1" ht="16.5" x14ac:dyDescent="0.2">
      <c r="C44" s="54"/>
      <c r="D44" s="55">
        <v>45534</v>
      </c>
      <c r="E44" s="76" t="s">
        <v>303</v>
      </c>
      <c r="F44" s="46" t="s">
        <v>304</v>
      </c>
      <c r="G44" s="56"/>
      <c r="H44" s="47">
        <v>2981.66</v>
      </c>
      <c r="I44" s="48">
        <f t="shared" si="0"/>
        <v>316371.39190000948</v>
      </c>
    </row>
    <row r="45" spans="3:9" s="7" customFormat="1" ht="16.5" x14ac:dyDescent="0.2">
      <c r="C45" s="54"/>
      <c r="D45" s="57">
        <v>45534</v>
      </c>
      <c r="E45" s="58" t="s">
        <v>305</v>
      </c>
      <c r="F45" s="46" t="s">
        <v>41</v>
      </c>
      <c r="G45" s="56"/>
      <c r="H45" s="59"/>
      <c r="I45" s="48">
        <f t="shared" si="0"/>
        <v>316371.39190000948</v>
      </c>
    </row>
    <row r="46" spans="3:9" s="7" customFormat="1" ht="16.5" x14ac:dyDescent="0.2">
      <c r="C46" s="54"/>
      <c r="D46" s="57">
        <v>45534</v>
      </c>
      <c r="E46" s="76" t="s">
        <v>306</v>
      </c>
      <c r="F46" s="46" t="s">
        <v>307</v>
      </c>
      <c r="G46" s="56"/>
      <c r="H46" s="47">
        <v>13000</v>
      </c>
      <c r="I46" s="48">
        <f t="shared" si="0"/>
        <v>303371.39190000948</v>
      </c>
    </row>
    <row r="47" spans="3:9" s="7" customFormat="1" ht="16.5" x14ac:dyDescent="0.2">
      <c r="C47" s="54"/>
      <c r="D47" s="55">
        <v>45534</v>
      </c>
      <c r="E47" s="76" t="s">
        <v>308</v>
      </c>
      <c r="F47" s="46" t="s">
        <v>41</v>
      </c>
      <c r="G47" s="56"/>
      <c r="H47" s="47"/>
      <c r="I47" s="48">
        <f t="shared" si="0"/>
        <v>303371.39190000948</v>
      </c>
    </row>
    <row r="48" spans="3:9" s="7" customFormat="1" ht="16.5" x14ac:dyDescent="0.2">
      <c r="C48" s="54"/>
      <c r="D48" s="55">
        <v>45534</v>
      </c>
      <c r="E48" s="76" t="s">
        <v>309</v>
      </c>
      <c r="F48" s="46" t="s">
        <v>41</v>
      </c>
      <c r="G48" s="56"/>
      <c r="H48" s="47"/>
      <c r="I48" s="48">
        <f t="shared" si="0"/>
        <v>303371.39190000948</v>
      </c>
    </row>
    <row r="49" spans="3:9" s="7" customFormat="1" ht="16.5" x14ac:dyDescent="0.2">
      <c r="C49" s="54"/>
      <c r="D49" s="55">
        <v>45534</v>
      </c>
      <c r="E49" s="151" t="s">
        <v>310</v>
      </c>
      <c r="F49" s="46" t="s">
        <v>311</v>
      </c>
      <c r="G49" s="56"/>
      <c r="H49" s="47">
        <v>11912.02</v>
      </c>
      <c r="I49" s="48">
        <f t="shared" si="0"/>
        <v>291459.37190000946</v>
      </c>
    </row>
    <row r="50" spans="3:9" s="7" customFormat="1" ht="16.5" x14ac:dyDescent="0.2">
      <c r="C50" s="54"/>
      <c r="D50" s="55">
        <v>45534</v>
      </c>
      <c r="E50" s="76" t="s">
        <v>312</v>
      </c>
      <c r="F50" s="46" t="s">
        <v>41</v>
      </c>
      <c r="G50" s="56"/>
      <c r="H50" s="47"/>
      <c r="I50" s="48">
        <f t="shared" si="0"/>
        <v>291459.37190000946</v>
      </c>
    </row>
    <row r="51" spans="3:9" s="7" customFormat="1" ht="16.5" x14ac:dyDescent="0.2">
      <c r="C51" s="54"/>
      <c r="D51" s="55">
        <v>45534</v>
      </c>
      <c r="E51" s="76" t="s">
        <v>313</v>
      </c>
      <c r="F51" s="46" t="s">
        <v>314</v>
      </c>
      <c r="G51" s="56"/>
      <c r="H51" s="47">
        <v>2060.16</v>
      </c>
      <c r="I51" s="48">
        <f t="shared" si="0"/>
        <v>289399.21190000948</v>
      </c>
    </row>
    <row r="52" spans="3:9" s="7" customFormat="1" ht="16.5" x14ac:dyDescent="0.2">
      <c r="C52" s="92"/>
      <c r="D52" s="90">
        <v>45534</v>
      </c>
      <c r="E52" s="103" t="s">
        <v>315</v>
      </c>
      <c r="F52" s="93" t="s">
        <v>316</v>
      </c>
      <c r="G52" s="91"/>
      <c r="H52" s="89">
        <v>2060.16</v>
      </c>
      <c r="I52" s="48">
        <f t="shared" si="0"/>
        <v>287339.05190000951</v>
      </c>
    </row>
    <row r="53" spans="3:9" s="7" customFormat="1" ht="16.5" x14ac:dyDescent="0.2">
      <c r="C53" s="92"/>
      <c r="D53" s="90">
        <v>45534</v>
      </c>
      <c r="E53" s="103" t="s">
        <v>317</v>
      </c>
      <c r="F53" s="93" t="s">
        <v>318</v>
      </c>
      <c r="G53" s="91"/>
      <c r="H53" s="89">
        <v>2060.16</v>
      </c>
      <c r="I53" s="48">
        <f t="shared" si="0"/>
        <v>285278.89190000953</v>
      </c>
    </row>
    <row r="54" spans="3:9" s="7" customFormat="1" ht="16.5" x14ac:dyDescent="0.2">
      <c r="C54" s="92"/>
      <c r="D54" s="159">
        <v>45534</v>
      </c>
      <c r="E54" s="103" t="s">
        <v>319</v>
      </c>
      <c r="F54" s="93" t="s">
        <v>320</v>
      </c>
      <c r="G54" s="91"/>
      <c r="H54" s="89">
        <v>4653.21</v>
      </c>
      <c r="I54" s="48">
        <f t="shared" si="0"/>
        <v>280625.68190000951</v>
      </c>
    </row>
    <row r="55" spans="3:9" s="7" customFormat="1" ht="16.5" x14ac:dyDescent="0.2">
      <c r="C55" s="92"/>
      <c r="D55" s="90">
        <v>45534</v>
      </c>
      <c r="E55" s="103" t="s">
        <v>321</v>
      </c>
      <c r="F55" s="93" t="s">
        <v>322</v>
      </c>
      <c r="G55" s="91"/>
      <c r="H55" s="89">
        <v>3618.22</v>
      </c>
      <c r="I55" s="48">
        <f t="shared" si="0"/>
        <v>277007.46190000954</v>
      </c>
    </row>
    <row r="56" spans="3:9" s="7" customFormat="1" ht="16.5" x14ac:dyDescent="0.2">
      <c r="C56" s="92"/>
      <c r="D56" s="90">
        <v>45534</v>
      </c>
      <c r="E56" s="103" t="s">
        <v>323</v>
      </c>
      <c r="F56" s="93" t="s">
        <v>324</v>
      </c>
      <c r="G56" s="91"/>
      <c r="H56" s="89">
        <v>2060.16</v>
      </c>
      <c r="I56" s="48">
        <f t="shared" si="0"/>
        <v>274947.30190000957</v>
      </c>
    </row>
    <row r="57" spans="3:9" s="7" customFormat="1" ht="16.5" x14ac:dyDescent="0.2">
      <c r="C57" s="92"/>
      <c r="D57" s="90">
        <v>45534</v>
      </c>
      <c r="E57" s="103" t="s">
        <v>325</v>
      </c>
      <c r="F57" s="93" t="s">
        <v>67</v>
      </c>
      <c r="G57" s="91"/>
      <c r="H57" s="89">
        <v>40292.769999999997</v>
      </c>
      <c r="I57" s="48">
        <f t="shared" si="0"/>
        <v>234654.53190000958</v>
      </c>
    </row>
    <row r="58" spans="3:9" s="7" customFormat="1" ht="16.5" x14ac:dyDescent="0.2">
      <c r="C58" s="92"/>
      <c r="D58" s="90">
        <v>45534</v>
      </c>
      <c r="E58" s="103" t="s">
        <v>326</v>
      </c>
      <c r="F58" s="93" t="s">
        <v>327</v>
      </c>
      <c r="G58" s="91"/>
      <c r="H58" s="89">
        <v>2832.48</v>
      </c>
      <c r="I58" s="48">
        <f t="shared" si="0"/>
        <v>231822.05190000957</v>
      </c>
    </row>
    <row r="59" spans="3:9" s="7" customFormat="1" ht="16.5" x14ac:dyDescent="0.2">
      <c r="C59" s="92"/>
      <c r="D59" s="90">
        <v>45534</v>
      </c>
      <c r="E59" s="103" t="s">
        <v>328</v>
      </c>
      <c r="F59" s="93" t="s">
        <v>329</v>
      </c>
      <c r="G59" s="91"/>
      <c r="H59" s="89">
        <v>9431</v>
      </c>
      <c r="I59" s="48">
        <f t="shared" si="0"/>
        <v>222391.05190000957</v>
      </c>
    </row>
    <row r="60" spans="3:9" s="7" customFormat="1" ht="16.5" x14ac:dyDescent="0.2">
      <c r="C60" s="92"/>
      <c r="D60" s="90">
        <v>45534</v>
      </c>
      <c r="E60" s="103" t="s">
        <v>330</v>
      </c>
      <c r="F60" s="93" t="s">
        <v>331</v>
      </c>
      <c r="G60" s="91"/>
      <c r="H60" s="89">
        <v>2445.37</v>
      </c>
      <c r="I60" s="48">
        <f t="shared" si="0"/>
        <v>219945.68190000957</v>
      </c>
    </row>
    <row r="61" spans="3:9" s="7" customFormat="1" ht="16.5" x14ac:dyDescent="0.2">
      <c r="C61" s="92"/>
      <c r="D61" s="90">
        <v>45534</v>
      </c>
      <c r="E61" s="103" t="s">
        <v>332</v>
      </c>
      <c r="F61" s="93" t="s">
        <v>333</v>
      </c>
      <c r="G61" s="91"/>
      <c r="H61" s="89">
        <v>20010</v>
      </c>
      <c r="I61" s="48">
        <f t="shared" si="0"/>
        <v>199935.68190000957</v>
      </c>
    </row>
    <row r="62" spans="3:9" s="7" customFormat="1" ht="29.25" thickBot="1" x14ac:dyDescent="0.25">
      <c r="C62" s="92"/>
      <c r="D62" s="90">
        <v>45534</v>
      </c>
      <c r="E62" s="103"/>
      <c r="F62" s="93" t="s">
        <v>30</v>
      </c>
      <c r="G62" s="91"/>
      <c r="H62" s="89">
        <v>175</v>
      </c>
      <c r="I62" s="48">
        <f t="shared" si="0"/>
        <v>199760.68190000957</v>
      </c>
    </row>
    <row r="63" spans="3:9" s="7" customFormat="1" ht="16.5" hidden="1" x14ac:dyDescent="0.2">
      <c r="C63" s="92"/>
      <c r="D63" s="90"/>
      <c r="E63" s="103"/>
      <c r="F63" s="93"/>
      <c r="G63" s="91"/>
      <c r="H63" s="89"/>
      <c r="I63" s="48">
        <f t="shared" si="0"/>
        <v>199760.68190000957</v>
      </c>
    </row>
    <row r="64" spans="3:9" s="7" customFormat="1" ht="16.5" hidden="1" x14ac:dyDescent="0.2">
      <c r="C64" s="92"/>
      <c r="D64" s="90"/>
      <c r="E64" s="103"/>
      <c r="F64" s="93"/>
      <c r="G64" s="91"/>
      <c r="H64" s="89"/>
      <c r="I64" s="48">
        <f t="shared" si="0"/>
        <v>199760.68190000957</v>
      </c>
    </row>
    <row r="65" spans="3:94" s="7" customFormat="1" ht="15.75" hidden="1" customHeight="1" thickBot="1" x14ac:dyDescent="0.25">
      <c r="C65" s="92"/>
      <c r="D65" s="90"/>
      <c r="E65" s="103"/>
      <c r="F65" s="152"/>
      <c r="G65" s="91"/>
      <c r="H65" s="89"/>
      <c r="I65" s="48">
        <f t="shared" si="0"/>
        <v>199760.68190000957</v>
      </c>
    </row>
    <row r="66" spans="3:94" s="11" customFormat="1" ht="17.25" thickBot="1" x14ac:dyDescent="0.25">
      <c r="C66" s="245" t="s">
        <v>8</v>
      </c>
      <c r="D66" s="246"/>
      <c r="E66" s="246"/>
      <c r="F66" s="246"/>
      <c r="G66" s="94">
        <f>SUM(G14:G65)</f>
        <v>28690.880499999999</v>
      </c>
      <c r="H66" s="94">
        <f>SUM(H14:H65)</f>
        <v>341041.87999999995</v>
      </c>
      <c r="I66" s="95">
        <f>+I13+G66-H66</f>
        <v>199760.68190000957</v>
      </c>
      <c r="J66" s="25">
        <f>+I66-'[1]CTA. OPERATIVA.(160)'!$J$1235</f>
        <v>0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</row>
    <row r="67" spans="3:94" s="11" customFormat="1" ht="16.5" x14ac:dyDescent="0.2">
      <c r="C67" s="5"/>
      <c r="D67" s="5"/>
      <c r="E67" s="5"/>
      <c r="F67" s="36"/>
      <c r="G67" s="9"/>
      <c r="H67" s="82"/>
      <c r="I67" s="9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</row>
    <row r="68" spans="3:94" s="11" customFormat="1" ht="16.5" x14ac:dyDescent="0.2">
      <c r="C68" s="5"/>
      <c r="D68" s="81" t="s">
        <v>35</v>
      </c>
      <c r="E68" s="9"/>
      <c r="F68" s="82" t="s">
        <v>37</v>
      </c>
      <c r="G68" s="9"/>
      <c r="H68" s="81" t="s">
        <v>36</v>
      </c>
      <c r="I68" s="9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</row>
    <row r="69" spans="3:94" s="11" customFormat="1" ht="16.5" x14ac:dyDescent="0.2">
      <c r="C69" s="5"/>
      <c r="D69" s="81" t="s">
        <v>31</v>
      </c>
      <c r="E69" s="9"/>
      <c r="F69" s="81" t="s">
        <v>32</v>
      </c>
      <c r="G69" s="192"/>
      <c r="H69" s="128" t="s">
        <v>51</v>
      </c>
      <c r="I69" s="9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</row>
    <row r="70" spans="3:94" s="11" customFormat="1" ht="16.5" x14ac:dyDescent="0.2">
      <c r="C70" s="5"/>
      <c r="D70" s="81" t="s">
        <v>33</v>
      </c>
      <c r="E70" s="9"/>
      <c r="F70" s="260" t="s">
        <v>103</v>
      </c>
      <c r="G70" s="192"/>
      <c r="H70" s="128" t="s">
        <v>39</v>
      </c>
      <c r="I70" s="9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</row>
    <row r="71" spans="3:94" s="11" customFormat="1" ht="28.5" x14ac:dyDescent="0.2">
      <c r="C71" s="5"/>
      <c r="D71" s="81" t="s">
        <v>34</v>
      </c>
      <c r="E71" s="9"/>
      <c r="F71" s="81" t="s">
        <v>104</v>
      </c>
      <c r="G71" s="192"/>
      <c r="H71" s="260" t="s">
        <v>105</v>
      </c>
      <c r="I71" s="9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</row>
    <row r="72" spans="3:94" s="11" customFormat="1" ht="16.5" x14ac:dyDescent="0.2">
      <c r="C72" s="5"/>
      <c r="D72" s="9"/>
      <c r="E72" s="1"/>
      <c r="F72" s="81"/>
      <c r="G72" s="9"/>
      <c r="H72" s="81"/>
      <c r="I72" s="9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</row>
    <row r="73" spans="3:94" s="11" customFormat="1" ht="16.5" x14ac:dyDescent="0.2">
      <c r="C73" s="5"/>
      <c r="D73" s="9"/>
      <c r="E73" s="9"/>
      <c r="G73" s="9"/>
      <c r="H73" s="1"/>
      <c r="I73" s="9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</row>
    <row r="74" spans="3:94" s="11" customFormat="1" ht="18" x14ac:dyDescent="0.2">
      <c r="C74" s="22"/>
      <c r="D74" s="9"/>
      <c r="E74" s="9"/>
      <c r="G74" s="9"/>
      <c r="H74" s="9"/>
      <c r="I74" s="9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</row>
    <row r="75" spans="3:94" s="11" customFormat="1" ht="18" x14ac:dyDescent="0.2">
      <c r="C75" s="22"/>
      <c r="D75" s="9"/>
      <c r="E75" s="9"/>
      <c r="F75" s="82"/>
      <c r="G75" s="9"/>
      <c r="H75" s="9"/>
      <c r="I75" s="9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</row>
    <row r="76" spans="3:94" x14ac:dyDescent="0.2">
      <c r="E76" s="9"/>
    </row>
    <row r="94" spans="3:3" ht="15" x14ac:dyDescent="0.2">
      <c r="C94" s="84"/>
    </row>
  </sheetData>
  <mergeCells count="8">
    <mergeCell ref="C66:F66"/>
    <mergeCell ref="C10:C12"/>
    <mergeCell ref="D10:I10"/>
    <mergeCell ref="D11:H11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rowBreaks count="1" manualBreakCount="1">
    <brk id="72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95"/>
  <sheetViews>
    <sheetView topLeftCell="C46" zoomScale="85" zoomScaleNormal="85" zoomScaleSheetLayoutView="70" workbookViewId="0">
      <selection activeCell="K56" sqref="K56"/>
    </sheetView>
  </sheetViews>
  <sheetFormatPr baseColWidth="10" defaultColWidth="9.140625" defaultRowHeight="14.25" x14ac:dyDescent="0.2"/>
  <cols>
    <col min="1" max="1" width="0" style="204" hidden="1" customWidth="1"/>
    <col min="2" max="2" width="4.42578125" style="204" hidden="1" customWidth="1"/>
    <col min="3" max="3" width="4.7109375" style="204" customWidth="1"/>
    <col min="4" max="4" width="5.85546875" style="212" customWidth="1"/>
    <col min="5" max="5" width="15.85546875" style="212" customWidth="1"/>
    <col min="6" max="6" width="13.7109375" style="212" customWidth="1"/>
    <col min="7" max="7" width="52.140625" style="212" customWidth="1"/>
    <col min="8" max="8" width="23.85546875" style="212" customWidth="1"/>
    <col min="9" max="9" width="21.140625" style="212" customWidth="1"/>
    <col min="10" max="10" width="25.7109375" style="212" customWidth="1"/>
    <col min="11" max="11" width="24.5703125" style="204" customWidth="1"/>
    <col min="12" max="14" width="9.140625" style="204"/>
    <col min="15" max="16384" width="9.140625" style="212"/>
  </cols>
  <sheetData>
    <row r="1" spans="1:12" s="204" customFormat="1" x14ac:dyDescent="0.2"/>
    <row r="2" spans="1:12" s="205" customFormat="1" ht="12" customHeight="1" x14ac:dyDescent="0.2"/>
    <row r="3" spans="1:12" s="205" customFormat="1" ht="12" customHeight="1" x14ac:dyDescent="0.2"/>
    <row r="4" spans="1:12" s="205" customFormat="1" ht="12" customHeight="1" x14ac:dyDescent="0.2"/>
    <row r="5" spans="1:12" s="206" customFormat="1" ht="18" customHeight="1" x14ac:dyDescent="0.2">
      <c r="C5" s="207"/>
      <c r="D5" s="207"/>
      <c r="E5" s="208"/>
      <c r="F5" s="207"/>
      <c r="G5" s="207"/>
      <c r="H5" s="207"/>
      <c r="I5" s="207"/>
      <c r="J5" s="207"/>
      <c r="K5" s="207"/>
      <c r="L5" s="207"/>
    </row>
    <row r="6" spans="1:12" s="209" customFormat="1" ht="19.5" customHeight="1" x14ac:dyDescent="0.2">
      <c r="A6" s="209" t="s">
        <v>9</v>
      </c>
    </row>
    <row r="7" spans="1:12" s="206" customFormat="1" ht="19.5" customHeight="1" x14ac:dyDescent="0.2">
      <c r="C7" s="209"/>
      <c r="D7" s="249" t="s">
        <v>10</v>
      </c>
      <c r="E7" s="249"/>
      <c r="F7" s="249"/>
      <c r="G7" s="249"/>
      <c r="H7" s="249"/>
      <c r="I7" s="249"/>
      <c r="J7" s="249"/>
      <c r="K7" s="207"/>
      <c r="L7" s="207"/>
    </row>
    <row r="8" spans="1:12" s="205" customFormat="1" ht="15" x14ac:dyDescent="0.2">
      <c r="C8" s="210"/>
      <c r="D8" s="250" t="s">
        <v>18</v>
      </c>
      <c r="E8" s="250"/>
      <c r="F8" s="250"/>
      <c r="G8" s="250"/>
      <c r="H8" s="250"/>
      <c r="I8" s="250"/>
      <c r="J8" s="250"/>
    </row>
    <row r="9" spans="1:12" s="211" customFormat="1" ht="18" customHeight="1" x14ac:dyDescent="0.2">
      <c r="B9" s="210"/>
      <c r="C9" s="210"/>
      <c r="D9" s="250" t="s">
        <v>20</v>
      </c>
      <c r="E9" s="250"/>
      <c r="F9" s="250"/>
      <c r="G9" s="250"/>
      <c r="H9" s="250"/>
      <c r="I9" s="250"/>
      <c r="J9" s="250"/>
    </row>
    <row r="10" spans="1:12" s="205" customFormat="1" ht="18.75" customHeight="1" thickBot="1" x14ac:dyDescent="0.25">
      <c r="D10" s="253" t="s">
        <v>334</v>
      </c>
      <c r="E10" s="253"/>
      <c r="F10" s="253"/>
      <c r="G10" s="253"/>
      <c r="H10" s="253"/>
      <c r="I10" s="253"/>
      <c r="J10" s="253"/>
    </row>
    <row r="11" spans="1:12" ht="18.75" customHeight="1" thickTop="1" thickBot="1" x14ac:dyDescent="0.25">
      <c r="D11" s="254"/>
      <c r="E11" s="255" t="s">
        <v>18</v>
      </c>
      <c r="F11" s="255"/>
      <c r="G11" s="255"/>
      <c r="H11" s="255"/>
      <c r="I11" s="255"/>
      <c r="J11" s="255"/>
    </row>
    <row r="12" spans="1:12" ht="18" customHeight="1" thickTop="1" thickBot="1" x14ac:dyDescent="0.25">
      <c r="D12" s="254"/>
      <c r="E12" s="256" t="s">
        <v>7</v>
      </c>
      <c r="F12" s="256"/>
      <c r="G12" s="256"/>
      <c r="H12" s="256"/>
      <c r="I12" s="256"/>
      <c r="J12" s="213">
        <f>+'[1]CTA. NOMINA 2000'!$G$1167</f>
        <v>1798608.703999972</v>
      </c>
    </row>
    <row r="13" spans="1:12" ht="36" customHeight="1" thickTop="1" thickBot="1" x14ac:dyDescent="0.25">
      <c r="D13" s="254"/>
      <c r="E13" s="214" t="s">
        <v>4</v>
      </c>
      <c r="F13" s="214" t="s">
        <v>5</v>
      </c>
      <c r="G13" s="214" t="s">
        <v>6</v>
      </c>
      <c r="H13" s="214" t="s">
        <v>0</v>
      </c>
      <c r="I13" s="214" t="s">
        <v>1</v>
      </c>
      <c r="J13" s="215" t="s">
        <v>2</v>
      </c>
    </row>
    <row r="14" spans="1:12" s="216" customFormat="1" ht="21.75" customHeight="1" thickTop="1" x14ac:dyDescent="0.2">
      <c r="D14" s="217"/>
      <c r="E14" s="218"/>
      <c r="F14" s="217"/>
      <c r="G14" s="218">
        <v>45504</v>
      </c>
      <c r="H14" s="219"/>
      <c r="I14" s="220">
        <v>0</v>
      </c>
      <c r="J14" s="219">
        <f>+J12</f>
        <v>1798608.703999972</v>
      </c>
    </row>
    <row r="15" spans="1:12" s="216" customFormat="1" ht="28.5" x14ac:dyDescent="0.2">
      <c r="D15" s="221"/>
      <c r="E15" s="69">
        <v>45510</v>
      </c>
      <c r="F15" s="70" t="s">
        <v>335</v>
      </c>
      <c r="G15" s="85" t="s">
        <v>16</v>
      </c>
      <c r="H15" s="222"/>
      <c r="I15" s="222">
        <v>2487.98</v>
      </c>
      <c r="J15" s="222">
        <f>J14+H15-I15</f>
        <v>1796120.723999972</v>
      </c>
    </row>
    <row r="16" spans="1:12" s="216" customFormat="1" ht="24" customHeight="1" x14ac:dyDescent="0.2">
      <c r="D16" s="221"/>
      <c r="E16" s="69">
        <v>45510</v>
      </c>
      <c r="F16" s="70" t="s">
        <v>335</v>
      </c>
      <c r="G16" s="71" t="s">
        <v>336</v>
      </c>
      <c r="H16" s="222"/>
      <c r="I16" s="222">
        <v>47271.619999999995</v>
      </c>
      <c r="J16" s="222">
        <f>J15+H16-I16</f>
        <v>1748849.1039999719</v>
      </c>
    </row>
    <row r="17" spans="4:11" s="216" customFormat="1" ht="28.5" x14ac:dyDescent="0.2">
      <c r="D17" s="221"/>
      <c r="E17" s="69">
        <v>45511</v>
      </c>
      <c r="F17" s="70" t="s">
        <v>337</v>
      </c>
      <c r="G17" s="71" t="s">
        <v>16</v>
      </c>
      <c r="H17" s="222"/>
      <c r="I17" s="222">
        <v>43712.020000000004</v>
      </c>
      <c r="J17" s="222">
        <f>J16+H17-I17</f>
        <v>1705137.0839999719</v>
      </c>
    </row>
    <row r="18" spans="4:11" s="216" customFormat="1" x14ac:dyDescent="0.2">
      <c r="D18" s="221"/>
      <c r="E18" s="69">
        <v>45511</v>
      </c>
      <c r="F18" s="70" t="s">
        <v>337</v>
      </c>
      <c r="G18" s="71" t="s">
        <v>336</v>
      </c>
      <c r="H18" s="222"/>
      <c r="I18" s="222">
        <v>830528.38</v>
      </c>
      <c r="J18" s="222">
        <f>J17+H18-I18</f>
        <v>874608.70399997185</v>
      </c>
    </row>
    <row r="19" spans="4:11" s="216" customFormat="1" x14ac:dyDescent="0.2">
      <c r="D19" s="221"/>
      <c r="E19" s="69">
        <v>45512</v>
      </c>
      <c r="F19" s="70" t="s">
        <v>338</v>
      </c>
      <c r="G19" s="71" t="s">
        <v>339</v>
      </c>
      <c r="H19" s="222"/>
      <c r="I19" s="222">
        <v>135688.9</v>
      </c>
      <c r="J19" s="222">
        <f>J18+H19-I19</f>
        <v>738919.80399997183</v>
      </c>
    </row>
    <row r="20" spans="4:11" s="216" customFormat="1" ht="42.75" x14ac:dyDescent="0.2">
      <c r="D20" s="221"/>
      <c r="E20" s="69">
        <v>45516</v>
      </c>
      <c r="F20" s="70"/>
      <c r="G20" s="71" t="s">
        <v>340</v>
      </c>
      <c r="H20" s="222">
        <v>63661</v>
      </c>
      <c r="I20" s="222"/>
      <c r="J20" s="222">
        <f t="shared" ref="J20:J54" si="0">J19+H20-I20</f>
        <v>802580.80399997183</v>
      </c>
    </row>
    <row r="21" spans="4:11" s="216" customFormat="1" ht="57" x14ac:dyDescent="0.2">
      <c r="D21" s="221"/>
      <c r="E21" s="69">
        <v>45517</v>
      </c>
      <c r="F21" s="70"/>
      <c r="G21" s="71" t="s">
        <v>341</v>
      </c>
      <c r="H21" s="222">
        <v>31630.2</v>
      </c>
      <c r="I21" s="222"/>
      <c r="J21" s="222">
        <f t="shared" si="0"/>
        <v>834211.00399997178</v>
      </c>
    </row>
    <row r="22" spans="4:11" s="216" customFormat="1" ht="28.5" x14ac:dyDescent="0.2">
      <c r="D22" s="221"/>
      <c r="E22" s="69">
        <v>45517</v>
      </c>
      <c r="F22" s="70"/>
      <c r="G22" s="71" t="s">
        <v>28</v>
      </c>
      <c r="H22" s="222">
        <v>26815881.670000002</v>
      </c>
      <c r="I22" s="222"/>
      <c r="J22" s="222">
        <f t="shared" si="0"/>
        <v>27650092.673999973</v>
      </c>
    </row>
    <row r="23" spans="4:11" s="216" customFormat="1" ht="42.75" x14ac:dyDescent="0.2">
      <c r="D23" s="221"/>
      <c r="E23" s="69">
        <v>45518</v>
      </c>
      <c r="F23" s="70"/>
      <c r="G23" s="71" t="s">
        <v>342</v>
      </c>
      <c r="H23" s="222">
        <v>515425.5</v>
      </c>
      <c r="I23" s="222"/>
      <c r="J23" s="222">
        <f t="shared" si="0"/>
        <v>28165518.173999973</v>
      </c>
    </row>
    <row r="24" spans="4:11" s="216" customFormat="1" ht="28.5" x14ac:dyDescent="0.2">
      <c r="D24" s="221"/>
      <c r="E24" s="69">
        <v>45519</v>
      </c>
      <c r="F24" s="70"/>
      <c r="G24" s="71" t="s">
        <v>343</v>
      </c>
      <c r="H24" s="222">
        <v>1010358.75</v>
      </c>
      <c r="I24" s="222"/>
      <c r="J24" s="222">
        <f t="shared" si="0"/>
        <v>29175876.923999973</v>
      </c>
      <c r="K24" s="223"/>
    </row>
    <row r="25" spans="4:11" s="216" customFormat="1" ht="28.5" x14ac:dyDescent="0.2">
      <c r="D25" s="221"/>
      <c r="E25" s="69">
        <v>45524</v>
      </c>
      <c r="F25" s="70"/>
      <c r="G25" s="71" t="s">
        <v>24</v>
      </c>
      <c r="H25" s="222">
        <v>49759.6</v>
      </c>
      <c r="I25" s="222"/>
      <c r="J25" s="222">
        <f t="shared" si="0"/>
        <v>29225636.523999974</v>
      </c>
    </row>
    <row r="26" spans="4:11" s="216" customFormat="1" ht="24.75" customHeight="1" x14ac:dyDescent="0.2">
      <c r="D26" s="221"/>
      <c r="E26" s="69">
        <v>45524</v>
      </c>
      <c r="F26" s="70"/>
      <c r="G26" s="71" t="s">
        <v>24</v>
      </c>
      <c r="H26" s="222"/>
      <c r="I26" s="222">
        <v>49759.6</v>
      </c>
      <c r="J26" s="222">
        <f t="shared" si="0"/>
        <v>29175876.923999973</v>
      </c>
    </row>
    <row r="27" spans="4:11" s="216" customFormat="1" ht="42.75" x14ac:dyDescent="0.2">
      <c r="D27" s="221"/>
      <c r="E27" s="69">
        <v>45525</v>
      </c>
      <c r="F27" s="70"/>
      <c r="G27" s="71" t="s">
        <v>344</v>
      </c>
      <c r="H27" s="222">
        <v>63661</v>
      </c>
      <c r="I27" s="222"/>
      <c r="J27" s="222">
        <f t="shared" si="0"/>
        <v>29239537.923999973</v>
      </c>
    </row>
    <row r="28" spans="4:11" s="216" customFormat="1" ht="28.5" x14ac:dyDescent="0.2">
      <c r="D28" s="221"/>
      <c r="E28" s="69">
        <v>45527</v>
      </c>
      <c r="F28" s="70"/>
      <c r="G28" s="71" t="s">
        <v>92</v>
      </c>
      <c r="H28" s="222"/>
      <c r="I28" s="222">
        <v>244257.7</v>
      </c>
      <c r="J28" s="222">
        <f t="shared" si="0"/>
        <v>28995280.223999973</v>
      </c>
    </row>
    <row r="29" spans="4:11" s="216" customFormat="1" ht="28.5" x14ac:dyDescent="0.2">
      <c r="D29" s="221"/>
      <c r="E29" s="69">
        <v>45530</v>
      </c>
      <c r="F29" s="70"/>
      <c r="G29" s="71" t="s">
        <v>24</v>
      </c>
      <c r="H29" s="222">
        <v>15096106</v>
      </c>
      <c r="I29" s="222"/>
      <c r="J29" s="222">
        <f t="shared" si="0"/>
        <v>44091386.223999977</v>
      </c>
    </row>
    <row r="30" spans="4:11" s="216" customFormat="1" ht="28.5" x14ac:dyDescent="0.2">
      <c r="D30" s="221"/>
      <c r="E30" s="69">
        <v>45530</v>
      </c>
      <c r="F30" s="70"/>
      <c r="G30" s="71" t="s">
        <v>24</v>
      </c>
      <c r="H30" s="222"/>
      <c r="I30" s="222">
        <v>15096106</v>
      </c>
      <c r="J30" s="222">
        <f t="shared" si="0"/>
        <v>28995280.223999977</v>
      </c>
    </row>
    <row r="31" spans="4:11" s="216" customFormat="1" ht="28.5" x14ac:dyDescent="0.2">
      <c r="D31" s="221"/>
      <c r="E31" s="69">
        <v>45531</v>
      </c>
      <c r="F31" s="70"/>
      <c r="G31" s="85" t="s">
        <v>24</v>
      </c>
      <c r="H31" s="222">
        <v>13835513.220000001</v>
      </c>
      <c r="I31" s="222"/>
      <c r="J31" s="222">
        <f t="shared" si="0"/>
        <v>42830793.443999976</v>
      </c>
    </row>
    <row r="32" spans="4:11" s="216" customFormat="1" ht="28.5" x14ac:dyDescent="0.2">
      <c r="D32" s="221"/>
      <c r="E32" s="69">
        <v>45531</v>
      </c>
      <c r="F32" s="70"/>
      <c r="G32" s="85" t="s">
        <v>24</v>
      </c>
      <c r="H32" s="222"/>
      <c r="I32" s="222">
        <v>13835513.220000001</v>
      </c>
      <c r="J32" s="222">
        <f t="shared" si="0"/>
        <v>28995280.223999977</v>
      </c>
      <c r="K32" s="223"/>
    </row>
    <row r="33" spans="4:11" s="216" customFormat="1" ht="28.5" x14ac:dyDescent="0.2">
      <c r="D33" s="221"/>
      <c r="E33" s="69">
        <v>45532</v>
      </c>
      <c r="F33" s="70"/>
      <c r="G33" s="202" t="s">
        <v>24</v>
      </c>
      <c r="H33" s="222">
        <v>63661</v>
      </c>
      <c r="I33" s="222"/>
      <c r="J33" s="222">
        <f t="shared" si="0"/>
        <v>29058941.223999977</v>
      </c>
      <c r="K33" s="223"/>
    </row>
    <row r="34" spans="4:11" s="216" customFormat="1" ht="28.5" x14ac:dyDescent="0.2">
      <c r="D34" s="221"/>
      <c r="E34" s="69">
        <v>45532</v>
      </c>
      <c r="F34" s="70"/>
      <c r="G34" s="202" t="s">
        <v>24</v>
      </c>
      <c r="H34" s="222"/>
      <c r="I34" s="222">
        <v>63661</v>
      </c>
      <c r="J34" s="222">
        <f t="shared" si="0"/>
        <v>28995280.223999977</v>
      </c>
      <c r="K34" s="223"/>
    </row>
    <row r="35" spans="4:11" s="216" customFormat="1" ht="28.5" x14ac:dyDescent="0.2">
      <c r="D35" s="221"/>
      <c r="E35" s="69">
        <v>45532</v>
      </c>
      <c r="F35" s="70"/>
      <c r="G35" s="202" t="s">
        <v>28</v>
      </c>
      <c r="H35" s="222">
        <v>28484828.649999999</v>
      </c>
      <c r="I35" s="222"/>
      <c r="J35" s="222">
        <f t="shared" si="0"/>
        <v>57480108.873999976</v>
      </c>
      <c r="K35" s="223"/>
    </row>
    <row r="36" spans="4:11" s="216" customFormat="1" ht="28.5" x14ac:dyDescent="0.2">
      <c r="D36" s="221"/>
      <c r="E36" s="69">
        <v>45532</v>
      </c>
      <c r="F36" s="70"/>
      <c r="G36" s="202" t="s">
        <v>24</v>
      </c>
      <c r="H36" s="222">
        <v>21050051.27</v>
      </c>
      <c r="I36" s="222"/>
      <c r="J36" s="222">
        <f t="shared" si="0"/>
        <v>78530160.143999979</v>
      </c>
      <c r="K36" s="223"/>
    </row>
    <row r="37" spans="4:11" s="216" customFormat="1" ht="28.5" x14ac:dyDescent="0.2">
      <c r="D37" s="221"/>
      <c r="E37" s="69">
        <v>45532</v>
      </c>
      <c r="F37" s="70"/>
      <c r="G37" s="202" t="s">
        <v>24</v>
      </c>
      <c r="H37" s="222"/>
      <c r="I37" s="222">
        <v>21050051.27</v>
      </c>
      <c r="J37" s="222">
        <f t="shared" si="0"/>
        <v>57480108.873999983</v>
      </c>
      <c r="K37" s="223"/>
    </row>
    <row r="38" spans="4:11" s="216" customFormat="1" ht="28.5" x14ac:dyDescent="0.2">
      <c r="D38" s="221"/>
      <c r="E38" s="69">
        <v>45533</v>
      </c>
      <c r="F38" s="70" t="s">
        <v>345</v>
      </c>
      <c r="G38" s="202" t="s">
        <v>346</v>
      </c>
      <c r="H38" s="222"/>
      <c r="I38" s="222">
        <v>100000</v>
      </c>
      <c r="J38" s="222">
        <f t="shared" si="0"/>
        <v>57380108.873999983</v>
      </c>
      <c r="K38" s="223"/>
    </row>
    <row r="39" spans="4:11" s="216" customFormat="1" ht="28.5" x14ac:dyDescent="0.2">
      <c r="D39" s="221"/>
      <c r="E39" s="69">
        <v>45533</v>
      </c>
      <c r="F39" s="70" t="s">
        <v>347</v>
      </c>
      <c r="G39" s="202" t="s">
        <v>40</v>
      </c>
      <c r="H39" s="222"/>
      <c r="I39" s="222">
        <v>11646.4</v>
      </c>
      <c r="J39" s="222">
        <f t="shared" si="0"/>
        <v>57368462.473999985</v>
      </c>
      <c r="K39" s="223"/>
    </row>
    <row r="40" spans="4:11" s="216" customFormat="1" ht="28.5" x14ac:dyDescent="0.2">
      <c r="D40" s="221"/>
      <c r="E40" s="69">
        <v>45533</v>
      </c>
      <c r="F40" s="70" t="s">
        <v>347</v>
      </c>
      <c r="G40" s="202" t="s">
        <v>348</v>
      </c>
      <c r="H40" s="222"/>
      <c r="I40" s="222">
        <v>104817.57</v>
      </c>
      <c r="J40" s="222">
        <f t="shared" si="0"/>
        <v>57263644.903999984</v>
      </c>
      <c r="K40" s="223"/>
    </row>
    <row r="41" spans="4:11" s="216" customFormat="1" ht="28.5" x14ac:dyDescent="0.2">
      <c r="D41" s="221"/>
      <c r="E41" s="69">
        <v>45533</v>
      </c>
      <c r="F41" s="70" t="s">
        <v>349</v>
      </c>
      <c r="G41" s="202" t="s">
        <v>40</v>
      </c>
      <c r="H41" s="222"/>
      <c r="I41" s="222">
        <v>10393.81</v>
      </c>
      <c r="J41" s="222">
        <f t="shared" si="0"/>
        <v>57253251.093999982</v>
      </c>
      <c r="K41" s="223"/>
    </row>
    <row r="42" spans="4:11" s="216" customFormat="1" ht="42.75" x14ac:dyDescent="0.2">
      <c r="D42" s="221"/>
      <c r="E42" s="69">
        <v>45533</v>
      </c>
      <c r="F42" s="70" t="s">
        <v>349</v>
      </c>
      <c r="G42" s="202" t="s">
        <v>350</v>
      </c>
      <c r="H42" s="222"/>
      <c r="I42" s="222">
        <v>151152.19</v>
      </c>
      <c r="J42" s="222">
        <f t="shared" si="0"/>
        <v>57102098.903999984</v>
      </c>
      <c r="K42" s="223"/>
    </row>
    <row r="43" spans="4:11" s="216" customFormat="1" ht="28.5" x14ac:dyDescent="0.2">
      <c r="D43" s="221"/>
      <c r="E43" s="69">
        <v>45533</v>
      </c>
      <c r="F43" s="70" t="s">
        <v>351</v>
      </c>
      <c r="G43" s="202" t="s">
        <v>40</v>
      </c>
      <c r="H43" s="222"/>
      <c r="I43" s="222">
        <v>264702.90000000002</v>
      </c>
      <c r="J43" s="222">
        <f t="shared" si="0"/>
        <v>56837396.003999986</v>
      </c>
      <c r="K43" s="223"/>
    </row>
    <row r="44" spans="4:11" s="216" customFormat="1" ht="28.5" x14ac:dyDescent="0.2">
      <c r="D44" s="221"/>
      <c r="E44" s="69">
        <v>45533</v>
      </c>
      <c r="F44" s="70" t="s">
        <v>351</v>
      </c>
      <c r="G44" s="202" t="s">
        <v>352</v>
      </c>
      <c r="H44" s="222"/>
      <c r="I44" s="222">
        <v>9218494.6999999993</v>
      </c>
      <c r="J44" s="222">
        <f t="shared" si="0"/>
        <v>47618901.30399999</v>
      </c>
      <c r="K44" s="223"/>
    </row>
    <row r="45" spans="4:11" s="216" customFormat="1" ht="28.5" x14ac:dyDescent="0.2">
      <c r="D45" s="221"/>
      <c r="E45" s="69">
        <v>45533</v>
      </c>
      <c r="F45" s="70" t="s">
        <v>353</v>
      </c>
      <c r="G45" s="202" t="s">
        <v>40</v>
      </c>
      <c r="H45" s="222"/>
      <c r="I45" s="222">
        <v>40274.120000000003</v>
      </c>
      <c r="J45" s="222">
        <f t="shared" si="0"/>
        <v>47578627.183999993</v>
      </c>
      <c r="K45" s="223"/>
    </row>
    <row r="46" spans="4:11" s="216" customFormat="1" ht="28.5" x14ac:dyDescent="0.2">
      <c r="D46" s="221"/>
      <c r="E46" s="69">
        <v>45533</v>
      </c>
      <c r="F46" s="70" t="s">
        <v>353</v>
      </c>
      <c r="G46" s="202" t="s">
        <v>354</v>
      </c>
      <c r="H46" s="222"/>
      <c r="I46" s="222">
        <v>310149.71999999997</v>
      </c>
      <c r="J46" s="222">
        <f t="shared" si="0"/>
        <v>47268477.463999994</v>
      </c>
      <c r="K46" s="223"/>
    </row>
    <row r="47" spans="4:11" s="216" customFormat="1" ht="28.5" x14ac:dyDescent="0.2">
      <c r="D47" s="221"/>
      <c r="E47" s="69">
        <v>45533</v>
      </c>
      <c r="F47" s="70" t="s">
        <v>355</v>
      </c>
      <c r="G47" s="202" t="s">
        <v>40</v>
      </c>
      <c r="H47" s="222"/>
      <c r="I47" s="222">
        <v>529281.03</v>
      </c>
      <c r="J47" s="222">
        <f t="shared" si="0"/>
        <v>46739196.433999993</v>
      </c>
      <c r="K47" s="223"/>
    </row>
    <row r="48" spans="4:11" s="216" customFormat="1" ht="28.5" x14ac:dyDescent="0.2">
      <c r="D48" s="221"/>
      <c r="E48" s="69">
        <v>45533</v>
      </c>
      <c r="F48" s="70" t="s">
        <v>355</v>
      </c>
      <c r="G48" s="202" t="s">
        <v>356</v>
      </c>
      <c r="H48" s="222"/>
      <c r="I48" s="222">
        <v>4763529.91</v>
      </c>
      <c r="J48" s="222">
        <f t="shared" si="0"/>
        <v>41975666.523999989</v>
      </c>
      <c r="K48" s="223"/>
    </row>
    <row r="49" spans="4:96" s="216" customFormat="1" ht="28.5" x14ac:dyDescent="0.2">
      <c r="D49" s="221"/>
      <c r="E49" s="69">
        <v>45533</v>
      </c>
      <c r="F49" s="70" t="s">
        <v>357</v>
      </c>
      <c r="G49" s="202" t="s">
        <v>40</v>
      </c>
      <c r="H49" s="222"/>
      <c r="I49" s="222">
        <v>60159.29</v>
      </c>
      <c r="J49" s="222">
        <f t="shared" si="0"/>
        <v>41915507.23399999</v>
      </c>
      <c r="K49" s="223"/>
    </row>
    <row r="50" spans="4:96" s="216" customFormat="1" ht="28.5" x14ac:dyDescent="0.2">
      <c r="D50" s="221"/>
      <c r="E50" s="69">
        <v>45533</v>
      </c>
      <c r="F50" s="70" t="s">
        <v>357</v>
      </c>
      <c r="G50" s="202" t="s">
        <v>358</v>
      </c>
      <c r="H50" s="222"/>
      <c r="I50" s="222">
        <v>541433.66</v>
      </c>
      <c r="J50" s="222">
        <f t="shared" si="0"/>
        <v>41374073.573999994</v>
      </c>
      <c r="K50" s="223"/>
    </row>
    <row r="51" spans="4:96" s="216" customFormat="1" ht="28.5" x14ac:dyDescent="0.2">
      <c r="D51" s="221"/>
      <c r="E51" s="69">
        <v>45533</v>
      </c>
      <c r="F51" s="70" t="s">
        <v>359</v>
      </c>
      <c r="G51" s="202" t="s">
        <v>40</v>
      </c>
      <c r="H51" s="222"/>
      <c r="I51" s="222">
        <v>992966.3</v>
      </c>
      <c r="J51" s="222">
        <f t="shared" si="0"/>
        <v>40381107.273999996</v>
      </c>
      <c r="K51" s="223"/>
    </row>
    <row r="52" spans="4:96" s="216" customFormat="1" ht="28.5" x14ac:dyDescent="0.2">
      <c r="D52" s="221"/>
      <c r="E52" s="69">
        <v>45533</v>
      </c>
      <c r="F52" s="70" t="s">
        <v>359</v>
      </c>
      <c r="G52" s="202" t="s">
        <v>360</v>
      </c>
      <c r="H52" s="222"/>
      <c r="I52" s="222">
        <v>15820837.68</v>
      </c>
      <c r="J52" s="222">
        <f t="shared" si="0"/>
        <v>24560269.593999997</v>
      </c>
      <c r="K52" s="223"/>
    </row>
    <row r="53" spans="4:96" s="216" customFormat="1" ht="28.5" x14ac:dyDescent="0.2">
      <c r="D53" s="221"/>
      <c r="E53" s="69">
        <v>45533</v>
      </c>
      <c r="F53" s="70" t="s">
        <v>361</v>
      </c>
      <c r="G53" s="202" t="s">
        <v>40</v>
      </c>
      <c r="H53" s="222"/>
      <c r="I53" s="222">
        <v>445372.84</v>
      </c>
      <c r="J53" s="222">
        <f t="shared" si="0"/>
        <v>24114896.753999997</v>
      </c>
      <c r="K53" s="223"/>
    </row>
    <row r="54" spans="4:96" s="216" customFormat="1" ht="29.25" thickBot="1" x14ac:dyDescent="0.25">
      <c r="D54" s="221"/>
      <c r="E54" s="69">
        <v>45533</v>
      </c>
      <c r="F54" s="70" t="s">
        <v>361</v>
      </c>
      <c r="G54" s="202" t="s">
        <v>362</v>
      </c>
      <c r="H54" s="222"/>
      <c r="I54" s="222">
        <v>16680119.369999999</v>
      </c>
      <c r="J54" s="222">
        <f t="shared" si="0"/>
        <v>7434777.3839999977</v>
      </c>
      <c r="K54" s="223"/>
    </row>
    <row r="55" spans="4:96" s="204" customFormat="1" ht="15" thickBot="1" x14ac:dyDescent="0.25">
      <c r="D55" s="251" t="s">
        <v>8</v>
      </c>
      <c r="E55" s="252"/>
      <c r="F55" s="252"/>
      <c r="G55" s="252"/>
      <c r="H55" s="224">
        <f>SUM(H15:H54)</f>
        <v>107080537.86</v>
      </c>
      <c r="I55" s="224">
        <f>SUM(I15:I54)</f>
        <v>101444369.18000001</v>
      </c>
      <c r="J55" s="225">
        <f>+J14+H55-I55</f>
        <v>7434777.3839999586</v>
      </c>
      <c r="K55" s="201">
        <f>+J55-'[1]CTA. NOMINA 2000'!$G$1207</f>
        <v>-3.9115548133850098E-8</v>
      </c>
      <c r="O55" s="212"/>
      <c r="P55" s="212"/>
      <c r="Q55" s="212"/>
      <c r="R55" s="212"/>
      <c r="S55" s="212"/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212"/>
      <c r="AE55" s="212"/>
      <c r="AF55" s="212"/>
      <c r="AG55" s="212"/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  <c r="BI55" s="212"/>
      <c r="BJ55" s="212"/>
      <c r="BK55" s="212"/>
      <c r="BL55" s="212"/>
      <c r="BM55" s="212"/>
      <c r="BN55" s="212"/>
      <c r="BO55" s="212"/>
      <c r="BP55" s="212"/>
      <c r="BQ55" s="212"/>
      <c r="BR55" s="212"/>
      <c r="BS55" s="212"/>
      <c r="BT55" s="212"/>
      <c r="BU55" s="212"/>
      <c r="BV55" s="212"/>
      <c r="BW55" s="212"/>
      <c r="BX55" s="212"/>
      <c r="BY55" s="212"/>
      <c r="BZ55" s="212"/>
      <c r="CA55" s="212"/>
      <c r="CB55" s="212"/>
      <c r="CC55" s="212"/>
      <c r="CD55" s="212"/>
      <c r="CE55" s="212"/>
      <c r="CF55" s="212"/>
      <c r="CG55" s="212"/>
      <c r="CH55" s="212"/>
      <c r="CI55" s="212"/>
      <c r="CJ55" s="212"/>
      <c r="CK55" s="212"/>
      <c r="CL55" s="212"/>
      <c r="CM55" s="212"/>
      <c r="CN55" s="212"/>
      <c r="CO55" s="212"/>
      <c r="CP55" s="212"/>
      <c r="CQ55" s="212"/>
      <c r="CR55" s="212"/>
    </row>
    <row r="56" spans="4:96" s="204" customFormat="1" ht="15" x14ac:dyDescent="0.2">
      <c r="D56" s="226"/>
      <c r="E56" s="226"/>
      <c r="F56" s="226"/>
      <c r="G56" s="227"/>
      <c r="H56" s="203"/>
      <c r="I56" s="82"/>
      <c r="J56" s="203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  <c r="BI56" s="212"/>
      <c r="BJ56" s="212"/>
      <c r="BK56" s="212"/>
      <c r="BL56" s="212"/>
      <c r="BM56" s="212"/>
      <c r="BN56" s="212"/>
      <c r="BO56" s="212"/>
      <c r="BP56" s="212"/>
      <c r="BQ56" s="212"/>
      <c r="BR56" s="212"/>
      <c r="BS56" s="212"/>
      <c r="BT56" s="212"/>
      <c r="BU56" s="212"/>
      <c r="BV56" s="212"/>
      <c r="BW56" s="212"/>
      <c r="BX56" s="212"/>
      <c r="BY56" s="212"/>
      <c r="BZ56" s="212"/>
      <c r="CA56" s="212"/>
      <c r="CB56" s="212"/>
      <c r="CC56" s="212"/>
      <c r="CD56" s="212"/>
      <c r="CE56" s="212"/>
      <c r="CF56" s="212"/>
      <c r="CG56" s="212"/>
      <c r="CH56" s="212"/>
      <c r="CI56" s="212"/>
      <c r="CJ56" s="212"/>
      <c r="CK56" s="212"/>
      <c r="CL56" s="212"/>
      <c r="CM56" s="212"/>
      <c r="CN56" s="212"/>
      <c r="CO56" s="212"/>
      <c r="CP56" s="212"/>
      <c r="CQ56" s="212"/>
      <c r="CR56" s="212"/>
    </row>
    <row r="57" spans="4:96" s="204" customFormat="1" ht="15" x14ac:dyDescent="0.2">
      <c r="D57" s="203"/>
      <c r="E57" s="81" t="s">
        <v>35</v>
      </c>
      <c r="F57" s="203"/>
      <c r="G57" s="82" t="s">
        <v>37</v>
      </c>
      <c r="H57" s="203"/>
      <c r="I57" s="81" t="s">
        <v>36</v>
      </c>
      <c r="J57" s="203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2"/>
      <c r="Z57" s="212"/>
      <c r="AA57" s="212"/>
      <c r="AB57" s="212"/>
      <c r="AC57" s="212"/>
      <c r="AD57" s="212"/>
      <c r="AE57" s="212"/>
      <c r="AF57" s="212"/>
      <c r="AG57" s="212"/>
      <c r="AH57" s="212"/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  <c r="BI57" s="212"/>
      <c r="BJ57" s="212"/>
      <c r="BK57" s="212"/>
      <c r="BL57" s="212"/>
      <c r="BM57" s="212"/>
      <c r="BN57" s="212"/>
      <c r="BO57" s="212"/>
      <c r="BP57" s="212"/>
      <c r="BQ57" s="212"/>
      <c r="BR57" s="212"/>
      <c r="BS57" s="212"/>
      <c r="BT57" s="212"/>
      <c r="BU57" s="212"/>
      <c r="BV57" s="212"/>
      <c r="BW57" s="212"/>
      <c r="BX57" s="212"/>
      <c r="BY57" s="212"/>
      <c r="BZ57" s="212"/>
      <c r="CA57" s="212"/>
      <c r="CB57" s="212"/>
      <c r="CC57" s="212"/>
      <c r="CD57" s="212"/>
      <c r="CE57" s="212"/>
      <c r="CF57" s="212"/>
      <c r="CG57" s="212"/>
      <c r="CH57" s="212"/>
      <c r="CI57" s="212"/>
      <c r="CJ57" s="212"/>
      <c r="CK57" s="212"/>
      <c r="CL57" s="212"/>
      <c r="CM57" s="212"/>
      <c r="CN57" s="212"/>
      <c r="CO57" s="212"/>
      <c r="CP57" s="212"/>
      <c r="CQ57" s="212"/>
      <c r="CR57" s="212"/>
    </row>
    <row r="58" spans="4:96" s="204" customFormat="1" ht="15" x14ac:dyDescent="0.2">
      <c r="D58" s="203"/>
      <c r="E58" s="81" t="s">
        <v>31</v>
      </c>
      <c r="F58" s="203"/>
      <c r="G58" s="81" t="s">
        <v>32</v>
      </c>
      <c r="H58" s="192"/>
      <c r="I58" s="128" t="s">
        <v>51</v>
      </c>
      <c r="J58" s="203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  <c r="BI58" s="212"/>
      <c r="BJ58" s="212"/>
      <c r="BK58" s="212"/>
      <c r="BL58" s="212"/>
      <c r="BM58" s="212"/>
      <c r="BN58" s="212"/>
      <c r="BO58" s="212"/>
      <c r="BP58" s="212"/>
      <c r="BQ58" s="212"/>
      <c r="BR58" s="212"/>
      <c r="BS58" s="212"/>
      <c r="BT58" s="212"/>
      <c r="BU58" s="212"/>
      <c r="BV58" s="212"/>
      <c r="BW58" s="212"/>
      <c r="BX58" s="212"/>
      <c r="BY58" s="212"/>
      <c r="BZ58" s="212"/>
      <c r="CA58" s="212"/>
      <c r="CB58" s="212"/>
      <c r="CC58" s="212"/>
      <c r="CD58" s="212"/>
      <c r="CE58" s="212"/>
      <c r="CF58" s="212"/>
      <c r="CG58" s="212"/>
      <c r="CH58" s="212"/>
      <c r="CI58" s="212"/>
      <c r="CJ58" s="212"/>
      <c r="CK58" s="212"/>
      <c r="CL58" s="212"/>
      <c r="CM58" s="212"/>
      <c r="CN58" s="212"/>
      <c r="CO58" s="212"/>
      <c r="CP58" s="212"/>
      <c r="CQ58" s="212"/>
      <c r="CR58" s="212"/>
    </row>
    <row r="59" spans="4:96" s="204" customFormat="1" ht="15" x14ac:dyDescent="0.2">
      <c r="D59" s="203"/>
      <c r="E59" s="81" t="s">
        <v>33</v>
      </c>
      <c r="F59" s="203"/>
      <c r="G59" s="260" t="s">
        <v>103</v>
      </c>
      <c r="H59" s="192"/>
      <c r="I59" s="128" t="s">
        <v>39</v>
      </c>
      <c r="J59" s="203"/>
      <c r="O59" s="212"/>
      <c r="P59" s="212"/>
      <c r="Q59" s="212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  <c r="BI59" s="212"/>
      <c r="BJ59" s="212"/>
      <c r="BK59" s="212"/>
      <c r="BL59" s="212"/>
      <c r="BM59" s="212"/>
      <c r="BN59" s="212"/>
      <c r="BO59" s="212"/>
      <c r="BP59" s="212"/>
      <c r="BQ59" s="212"/>
      <c r="BR59" s="212"/>
      <c r="BS59" s="212"/>
      <c r="BT59" s="212"/>
      <c r="BU59" s="212"/>
      <c r="BV59" s="212"/>
      <c r="BW59" s="212"/>
      <c r="BX59" s="212"/>
      <c r="BY59" s="212"/>
      <c r="BZ59" s="212"/>
      <c r="CA59" s="212"/>
      <c r="CB59" s="212"/>
      <c r="CC59" s="212"/>
      <c r="CD59" s="212"/>
      <c r="CE59" s="212"/>
      <c r="CF59" s="212"/>
      <c r="CG59" s="212"/>
      <c r="CH59" s="212"/>
      <c r="CI59" s="212"/>
      <c r="CJ59" s="212"/>
      <c r="CK59" s="212"/>
      <c r="CL59" s="212"/>
      <c r="CM59" s="212"/>
      <c r="CN59" s="212"/>
      <c r="CO59" s="212"/>
      <c r="CP59" s="212"/>
      <c r="CQ59" s="212"/>
      <c r="CR59" s="212"/>
    </row>
    <row r="60" spans="4:96" s="204" customFormat="1" ht="28.5" x14ac:dyDescent="0.2">
      <c r="D60" s="203"/>
      <c r="E60" s="81" t="s">
        <v>34</v>
      </c>
      <c r="F60" s="203"/>
      <c r="G60" s="81" t="s">
        <v>104</v>
      </c>
      <c r="H60" s="192"/>
      <c r="I60" s="260" t="s">
        <v>105</v>
      </c>
      <c r="J60" s="203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12"/>
      <c r="AE60" s="212"/>
      <c r="AF60" s="212"/>
      <c r="AG60" s="212"/>
      <c r="AH60" s="212"/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  <c r="BI60" s="212"/>
      <c r="BJ60" s="212"/>
      <c r="BK60" s="212"/>
      <c r="BL60" s="212"/>
      <c r="BM60" s="212"/>
      <c r="BN60" s="212"/>
      <c r="BO60" s="212"/>
      <c r="BP60" s="212"/>
      <c r="BQ60" s="212"/>
      <c r="BR60" s="212"/>
      <c r="BS60" s="212"/>
      <c r="BT60" s="212"/>
      <c r="BU60" s="212"/>
      <c r="BV60" s="212"/>
      <c r="BW60" s="212"/>
      <c r="BX60" s="212"/>
      <c r="BY60" s="212"/>
      <c r="BZ60" s="212"/>
      <c r="CA60" s="212"/>
      <c r="CB60" s="212"/>
      <c r="CC60" s="212"/>
      <c r="CD60" s="212"/>
      <c r="CE60" s="212"/>
      <c r="CF60" s="212"/>
      <c r="CG60" s="212"/>
      <c r="CH60" s="212"/>
      <c r="CI60" s="212"/>
      <c r="CJ60" s="212"/>
      <c r="CK60" s="212"/>
      <c r="CL60" s="212"/>
      <c r="CM60" s="212"/>
      <c r="CN60" s="212"/>
      <c r="CO60" s="212"/>
      <c r="CP60" s="212"/>
      <c r="CQ60" s="212"/>
      <c r="CR60" s="212"/>
    </row>
    <row r="61" spans="4:96" s="204" customFormat="1" ht="15" x14ac:dyDescent="0.2">
      <c r="D61" s="203"/>
      <c r="E61" s="203"/>
      <c r="F61" s="203"/>
      <c r="H61" s="203"/>
      <c r="I61" s="203"/>
      <c r="J61" s="203"/>
      <c r="O61" s="212"/>
      <c r="P61" s="212"/>
      <c r="Q61" s="212"/>
      <c r="R61" s="212"/>
      <c r="S61" s="212"/>
      <c r="T61" s="212"/>
      <c r="U61" s="212"/>
      <c r="V61" s="212"/>
      <c r="W61" s="212"/>
      <c r="X61" s="212"/>
      <c r="Y61" s="212"/>
      <c r="Z61" s="212"/>
      <c r="AA61" s="212"/>
      <c r="AB61" s="212"/>
      <c r="AC61" s="212"/>
      <c r="AD61" s="212"/>
      <c r="AE61" s="212"/>
      <c r="AF61" s="212"/>
      <c r="AG61" s="212"/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  <c r="BI61" s="212"/>
      <c r="BJ61" s="212"/>
      <c r="BK61" s="212"/>
      <c r="BL61" s="212"/>
      <c r="BM61" s="212"/>
      <c r="BN61" s="212"/>
      <c r="BO61" s="212"/>
      <c r="BP61" s="212"/>
      <c r="BQ61" s="212"/>
      <c r="BR61" s="212"/>
      <c r="BS61" s="212"/>
      <c r="BT61" s="212"/>
      <c r="BU61" s="212"/>
      <c r="BV61" s="212"/>
      <c r="BW61" s="212"/>
      <c r="BX61" s="212"/>
      <c r="BY61" s="212"/>
      <c r="BZ61" s="212"/>
      <c r="CA61" s="212"/>
      <c r="CB61" s="212"/>
      <c r="CC61" s="212"/>
      <c r="CD61" s="212"/>
      <c r="CE61" s="212"/>
      <c r="CF61" s="212"/>
      <c r="CG61" s="212"/>
      <c r="CH61" s="212"/>
      <c r="CI61" s="212"/>
      <c r="CJ61" s="212"/>
      <c r="CK61" s="212"/>
      <c r="CL61" s="212"/>
      <c r="CM61" s="212"/>
      <c r="CN61" s="212"/>
      <c r="CO61" s="212"/>
      <c r="CP61" s="212"/>
      <c r="CQ61" s="212"/>
      <c r="CR61" s="212"/>
    </row>
    <row r="62" spans="4:96" s="204" customFormat="1" ht="15" x14ac:dyDescent="0.2">
      <c r="D62" s="203"/>
      <c r="E62" s="203"/>
      <c r="F62" s="203"/>
      <c r="G62" s="82"/>
      <c r="H62" s="203"/>
      <c r="I62" s="203"/>
      <c r="J62" s="203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  <c r="AH62" s="212"/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  <c r="BI62" s="212"/>
      <c r="BJ62" s="212"/>
      <c r="BK62" s="212"/>
      <c r="BL62" s="212"/>
      <c r="BM62" s="212"/>
      <c r="BN62" s="212"/>
      <c r="BO62" s="212"/>
      <c r="BP62" s="212"/>
      <c r="BQ62" s="212"/>
      <c r="BR62" s="212"/>
      <c r="BS62" s="212"/>
      <c r="BT62" s="212"/>
      <c r="BU62" s="212"/>
      <c r="BV62" s="212"/>
      <c r="BW62" s="212"/>
      <c r="BX62" s="212"/>
      <c r="BY62" s="212"/>
      <c r="BZ62" s="212"/>
      <c r="CA62" s="212"/>
      <c r="CB62" s="212"/>
      <c r="CC62" s="212"/>
      <c r="CD62" s="212"/>
      <c r="CE62" s="212"/>
      <c r="CF62" s="212"/>
      <c r="CG62" s="212"/>
      <c r="CH62" s="212"/>
      <c r="CI62" s="212"/>
      <c r="CJ62" s="212"/>
      <c r="CK62" s="212"/>
      <c r="CL62" s="212"/>
      <c r="CM62" s="212"/>
      <c r="CN62" s="212"/>
      <c r="CO62" s="212"/>
      <c r="CP62" s="212"/>
      <c r="CQ62" s="212"/>
      <c r="CR62" s="212"/>
    </row>
    <row r="63" spans="4:96" s="204" customFormat="1" ht="15" x14ac:dyDescent="0.2">
      <c r="D63" s="203"/>
      <c r="E63" s="203"/>
      <c r="F63" s="203"/>
      <c r="G63" s="203"/>
      <c r="H63" s="203"/>
      <c r="I63" s="203"/>
      <c r="J63" s="203"/>
      <c r="O63" s="212"/>
      <c r="P63" s="212"/>
      <c r="Q63" s="212"/>
      <c r="R63" s="212"/>
      <c r="S63" s="212"/>
      <c r="T63" s="212"/>
      <c r="U63" s="212"/>
      <c r="V63" s="212"/>
      <c r="W63" s="212"/>
      <c r="X63" s="212"/>
      <c r="Y63" s="212"/>
      <c r="Z63" s="212"/>
      <c r="AA63" s="212"/>
      <c r="AB63" s="212"/>
      <c r="AC63" s="212"/>
      <c r="AD63" s="212"/>
      <c r="AE63" s="212"/>
      <c r="AF63" s="212"/>
      <c r="AG63" s="212"/>
      <c r="AH63" s="212"/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  <c r="BI63" s="212"/>
      <c r="BJ63" s="212"/>
      <c r="BK63" s="212"/>
      <c r="BL63" s="212"/>
      <c r="BM63" s="212"/>
      <c r="BN63" s="212"/>
      <c r="BO63" s="212"/>
      <c r="BP63" s="212"/>
      <c r="BQ63" s="212"/>
      <c r="BR63" s="212"/>
      <c r="BS63" s="212"/>
      <c r="BT63" s="212"/>
      <c r="BU63" s="212"/>
      <c r="BV63" s="212"/>
      <c r="BW63" s="212"/>
      <c r="BX63" s="212"/>
      <c r="BY63" s="212"/>
      <c r="BZ63" s="212"/>
      <c r="CA63" s="212"/>
      <c r="CB63" s="212"/>
      <c r="CC63" s="212"/>
      <c r="CD63" s="212"/>
      <c r="CE63" s="212"/>
      <c r="CF63" s="212"/>
      <c r="CG63" s="212"/>
      <c r="CH63" s="212"/>
      <c r="CI63" s="212"/>
      <c r="CJ63" s="212"/>
      <c r="CK63" s="212"/>
      <c r="CL63" s="212"/>
      <c r="CM63" s="212"/>
      <c r="CN63" s="212"/>
      <c r="CO63" s="212"/>
      <c r="CP63" s="212"/>
      <c r="CQ63" s="212"/>
      <c r="CR63" s="212"/>
    </row>
    <row r="64" spans="4:96" s="204" customFormat="1" ht="15" x14ac:dyDescent="0.2">
      <c r="D64" s="203"/>
      <c r="E64" s="203"/>
      <c r="F64" s="203"/>
      <c r="G64" s="212"/>
      <c r="H64" s="203"/>
      <c r="I64" s="203"/>
      <c r="J64" s="203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  <c r="BI64" s="212"/>
      <c r="BJ64" s="212"/>
      <c r="BK64" s="212"/>
      <c r="BL64" s="212"/>
      <c r="BM64" s="212"/>
      <c r="BN64" s="212"/>
      <c r="BO64" s="212"/>
      <c r="BP64" s="212"/>
      <c r="BQ64" s="212"/>
      <c r="BR64" s="212"/>
      <c r="BS64" s="212"/>
      <c r="BT64" s="212"/>
      <c r="BU64" s="212"/>
      <c r="BV64" s="212"/>
      <c r="BW64" s="212"/>
      <c r="BX64" s="212"/>
      <c r="BY64" s="212"/>
      <c r="BZ64" s="212"/>
      <c r="CA64" s="212"/>
      <c r="CB64" s="212"/>
      <c r="CC64" s="212"/>
      <c r="CD64" s="212"/>
      <c r="CE64" s="212"/>
      <c r="CF64" s="212"/>
      <c r="CG64" s="212"/>
      <c r="CH64" s="212"/>
      <c r="CI64" s="212"/>
      <c r="CJ64" s="212"/>
      <c r="CK64" s="212"/>
      <c r="CL64" s="212"/>
      <c r="CM64" s="212"/>
      <c r="CN64" s="212"/>
      <c r="CO64" s="212"/>
      <c r="CP64" s="212"/>
      <c r="CQ64" s="212"/>
      <c r="CR64" s="212"/>
    </row>
    <row r="65" spans="4:96" s="204" customFormat="1" ht="15" x14ac:dyDescent="0.2">
      <c r="D65" s="203"/>
      <c r="E65" s="203"/>
      <c r="F65" s="203"/>
      <c r="G65" s="212"/>
      <c r="H65" s="212"/>
      <c r="I65" s="212"/>
      <c r="J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  <c r="BI65" s="212"/>
      <c r="BJ65" s="212"/>
      <c r="BK65" s="212"/>
      <c r="BL65" s="212"/>
      <c r="BM65" s="212"/>
      <c r="BN65" s="212"/>
      <c r="BO65" s="212"/>
      <c r="BP65" s="212"/>
      <c r="BQ65" s="212"/>
      <c r="BR65" s="212"/>
      <c r="BS65" s="212"/>
      <c r="BT65" s="212"/>
      <c r="BU65" s="212"/>
      <c r="BV65" s="212"/>
      <c r="BW65" s="212"/>
      <c r="BX65" s="212"/>
      <c r="BY65" s="212"/>
      <c r="BZ65" s="212"/>
      <c r="CA65" s="212"/>
      <c r="CB65" s="212"/>
      <c r="CC65" s="212"/>
      <c r="CD65" s="212"/>
      <c r="CE65" s="212"/>
      <c r="CF65" s="212"/>
      <c r="CG65" s="212"/>
      <c r="CH65" s="212"/>
      <c r="CI65" s="212"/>
      <c r="CJ65" s="212"/>
      <c r="CK65" s="212"/>
      <c r="CL65" s="212"/>
      <c r="CM65" s="212"/>
      <c r="CN65" s="212"/>
      <c r="CO65" s="212"/>
      <c r="CP65" s="212"/>
      <c r="CQ65" s="212"/>
      <c r="CR65" s="212"/>
    </row>
    <row r="66" spans="4:96" s="204" customFormat="1" x14ac:dyDescent="0.2">
      <c r="D66" s="212"/>
      <c r="E66" s="212"/>
      <c r="F66" s="212"/>
      <c r="G66" s="212"/>
      <c r="H66" s="212"/>
      <c r="I66" s="212"/>
      <c r="J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  <c r="AH66" s="212"/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  <c r="BI66" s="212"/>
      <c r="BJ66" s="212"/>
      <c r="BK66" s="212"/>
      <c r="BL66" s="212"/>
      <c r="BM66" s="212"/>
      <c r="BN66" s="212"/>
      <c r="BO66" s="212"/>
      <c r="BP66" s="212"/>
      <c r="BQ66" s="212"/>
      <c r="BR66" s="212"/>
      <c r="BS66" s="212"/>
      <c r="BT66" s="212"/>
      <c r="BU66" s="212"/>
      <c r="BV66" s="212"/>
      <c r="BW66" s="212"/>
      <c r="BX66" s="212"/>
      <c r="BY66" s="212"/>
      <c r="BZ66" s="212"/>
      <c r="CA66" s="212"/>
      <c r="CB66" s="212"/>
      <c r="CC66" s="212"/>
      <c r="CD66" s="212"/>
      <c r="CE66" s="212"/>
      <c r="CF66" s="212"/>
      <c r="CG66" s="212"/>
      <c r="CH66" s="212"/>
      <c r="CI66" s="212"/>
      <c r="CJ66" s="212"/>
      <c r="CK66" s="212"/>
      <c r="CL66" s="212"/>
      <c r="CM66" s="212"/>
      <c r="CN66" s="212"/>
      <c r="CO66" s="212"/>
      <c r="CP66" s="212"/>
      <c r="CQ66" s="212"/>
      <c r="CR66" s="212"/>
    </row>
    <row r="67" spans="4:96" s="204" customFormat="1" x14ac:dyDescent="0.2">
      <c r="D67" s="212"/>
      <c r="E67" s="212"/>
      <c r="F67" s="212"/>
      <c r="G67" s="212"/>
      <c r="H67" s="212"/>
      <c r="I67" s="212"/>
      <c r="J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  <c r="AH67" s="212"/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  <c r="BI67" s="212"/>
      <c r="BJ67" s="212"/>
      <c r="BK67" s="212"/>
      <c r="BL67" s="212"/>
      <c r="BM67" s="212"/>
      <c r="BN67" s="212"/>
      <c r="BO67" s="212"/>
      <c r="BP67" s="212"/>
      <c r="BQ67" s="212"/>
      <c r="BR67" s="212"/>
      <c r="BS67" s="212"/>
      <c r="BT67" s="212"/>
      <c r="BU67" s="212"/>
      <c r="BV67" s="212"/>
      <c r="BW67" s="212"/>
      <c r="BX67" s="212"/>
      <c r="BY67" s="212"/>
      <c r="BZ67" s="212"/>
      <c r="CA67" s="212"/>
      <c r="CB67" s="212"/>
      <c r="CC67" s="212"/>
      <c r="CD67" s="212"/>
      <c r="CE67" s="212"/>
      <c r="CF67" s="212"/>
      <c r="CG67" s="212"/>
      <c r="CH67" s="212"/>
      <c r="CI67" s="212"/>
      <c r="CJ67" s="212"/>
      <c r="CK67" s="212"/>
      <c r="CL67" s="212"/>
      <c r="CM67" s="212"/>
      <c r="CN67" s="212"/>
      <c r="CO67" s="212"/>
      <c r="CP67" s="212"/>
      <c r="CQ67" s="212"/>
      <c r="CR67" s="212"/>
    </row>
    <row r="68" spans="4:96" s="204" customFormat="1" x14ac:dyDescent="0.2">
      <c r="D68" s="212"/>
      <c r="E68" s="212"/>
      <c r="F68" s="212"/>
      <c r="G68" s="212"/>
      <c r="H68" s="212"/>
      <c r="I68" s="212"/>
      <c r="J68" s="212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2"/>
      <c r="AA68" s="212"/>
      <c r="AB68" s="212"/>
      <c r="AC68" s="212"/>
      <c r="AD68" s="212"/>
      <c r="AE68" s="212"/>
      <c r="AF68" s="212"/>
      <c r="AG68" s="212"/>
      <c r="AH68" s="212"/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  <c r="BI68" s="212"/>
      <c r="BJ68" s="212"/>
      <c r="BK68" s="212"/>
      <c r="BL68" s="212"/>
      <c r="BM68" s="212"/>
      <c r="BN68" s="212"/>
      <c r="BO68" s="212"/>
      <c r="BP68" s="212"/>
      <c r="BQ68" s="212"/>
      <c r="BR68" s="212"/>
      <c r="BS68" s="212"/>
      <c r="BT68" s="212"/>
      <c r="BU68" s="212"/>
      <c r="BV68" s="212"/>
      <c r="BW68" s="212"/>
      <c r="BX68" s="212"/>
      <c r="BY68" s="212"/>
      <c r="BZ68" s="212"/>
      <c r="CA68" s="212"/>
      <c r="CB68" s="212"/>
      <c r="CC68" s="212"/>
      <c r="CD68" s="212"/>
      <c r="CE68" s="212"/>
      <c r="CF68" s="212"/>
      <c r="CG68" s="212"/>
      <c r="CH68" s="212"/>
      <c r="CI68" s="212"/>
      <c r="CJ68" s="212"/>
      <c r="CK68" s="212"/>
      <c r="CL68" s="212"/>
      <c r="CM68" s="212"/>
      <c r="CN68" s="212"/>
      <c r="CO68" s="212"/>
      <c r="CP68" s="212"/>
      <c r="CQ68" s="212"/>
      <c r="CR68" s="212"/>
    </row>
    <row r="69" spans="4:96" s="204" customFormat="1" x14ac:dyDescent="0.2">
      <c r="D69" s="212"/>
      <c r="E69" s="212"/>
      <c r="F69" s="212"/>
      <c r="G69" s="212"/>
      <c r="H69" s="212"/>
      <c r="I69" s="212"/>
      <c r="J69" s="212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212"/>
      <c r="Z69" s="212"/>
      <c r="AA69" s="212"/>
      <c r="AB69" s="212"/>
      <c r="AC69" s="212"/>
      <c r="AD69" s="212"/>
      <c r="AE69" s="212"/>
      <c r="AF69" s="212"/>
      <c r="AG69" s="212"/>
      <c r="AH69" s="212"/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  <c r="BI69" s="212"/>
      <c r="BJ69" s="212"/>
      <c r="BK69" s="212"/>
      <c r="BL69" s="212"/>
      <c r="BM69" s="212"/>
      <c r="BN69" s="212"/>
      <c r="BO69" s="212"/>
      <c r="BP69" s="212"/>
      <c r="BQ69" s="212"/>
      <c r="BR69" s="212"/>
      <c r="BS69" s="212"/>
      <c r="BT69" s="212"/>
      <c r="BU69" s="212"/>
      <c r="BV69" s="212"/>
      <c r="BW69" s="212"/>
      <c r="BX69" s="212"/>
      <c r="BY69" s="212"/>
      <c r="BZ69" s="212"/>
      <c r="CA69" s="212"/>
      <c r="CB69" s="212"/>
      <c r="CC69" s="212"/>
      <c r="CD69" s="212"/>
      <c r="CE69" s="212"/>
      <c r="CF69" s="212"/>
      <c r="CG69" s="212"/>
      <c r="CH69" s="212"/>
      <c r="CI69" s="212"/>
      <c r="CJ69" s="212"/>
      <c r="CK69" s="212"/>
      <c r="CL69" s="212"/>
      <c r="CM69" s="212"/>
      <c r="CN69" s="212"/>
      <c r="CO69" s="212"/>
      <c r="CP69" s="212"/>
      <c r="CQ69" s="212"/>
      <c r="CR69" s="212"/>
    </row>
    <row r="70" spans="4:96" s="204" customFormat="1" x14ac:dyDescent="0.2">
      <c r="D70" s="212"/>
      <c r="E70" s="212"/>
      <c r="F70" s="212"/>
      <c r="G70" s="212"/>
      <c r="H70" s="212"/>
      <c r="I70" s="212"/>
      <c r="J70" s="212"/>
      <c r="O70" s="212"/>
      <c r="P70" s="212"/>
      <c r="Q70" s="212"/>
      <c r="R70" s="212"/>
      <c r="S70" s="212"/>
      <c r="T70" s="212"/>
      <c r="U70" s="212"/>
      <c r="V70" s="212"/>
      <c r="W70" s="212"/>
      <c r="X70" s="212"/>
      <c r="Y70" s="212"/>
      <c r="Z70" s="212"/>
      <c r="AA70" s="212"/>
      <c r="AB70" s="212"/>
      <c r="AC70" s="212"/>
      <c r="AD70" s="212"/>
      <c r="AE70" s="212"/>
      <c r="AF70" s="212"/>
      <c r="AG70" s="212"/>
      <c r="AH70" s="212"/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  <c r="BI70" s="212"/>
      <c r="BJ70" s="212"/>
      <c r="BK70" s="212"/>
      <c r="BL70" s="212"/>
      <c r="BM70" s="212"/>
      <c r="BN70" s="212"/>
      <c r="BO70" s="212"/>
      <c r="BP70" s="212"/>
      <c r="BQ70" s="212"/>
      <c r="BR70" s="212"/>
      <c r="BS70" s="212"/>
      <c r="BT70" s="212"/>
      <c r="BU70" s="212"/>
      <c r="BV70" s="212"/>
      <c r="BW70" s="212"/>
      <c r="BX70" s="212"/>
      <c r="BY70" s="212"/>
      <c r="BZ70" s="212"/>
      <c r="CA70" s="212"/>
      <c r="CB70" s="212"/>
      <c r="CC70" s="212"/>
      <c r="CD70" s="212"/>
      <c r="CE70" s="212"/>
      <c r="CF70" s="212"/>
      <c r="CG70" s="212"/>
      <c r="CH70" s="212"/>
      <c r="CI70" s="212"/>
      <c r="CJ70" s="212"/>
      <c r="CK70" s="212"/>
      <c r="CL70" s="212"/>
      <c r="CM70" s="212"/>
      <c r="CN70" s="212"/>
      <c r="CO70" s="212"/>
      <c r="CP70" s="212"/>
      <c r="CQ70" s="212"/>
      <c r="CR70" s="212"/>
    </row>
    <row r="71" spans="4:96" s="204" customFormat="1" x14ac:dyDescent="0.2">
      <c r="D71" s="212"/>
      <c r="E71" s="212"/>
      <c r="F71" s="212"/>
      <c r="G71" s="212"/>
      <c r="H71" s="212"/>
      <c r="I71" s="212"/>
      <c r="J71" s="212"/>
      <c r="O71" s="212"/>
      <c r="P71" s="212"/>
      <c r="Q71" s="212"/>
      <c r="R71" s="212"/>
      <c r="S71" s="212"/>
      <c r="T71" s="212"/>
      <c r="U71" s="212"/>
      <c r="V71" s="212"/>
      <c r="W71" s="212"/>
      <c r="X71" s="212"/>
      <c r="Y71" s="212"/>
      <c r="Z71" s="212"/>
      <c r="AA71" s="212"/>
      <c r="AB71" s="212"/>
      <c r="AC71" s="212"/>
      <c r="AD71" s="212"/>
      <c r="AE71" s="212"/>
      <c r="AF71" s="212"/>
      <c r="AG71" s="212"/>
      <c r="AH71" s="212"/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  <c r="BI71" s="212"/>
      <c r="BJ71" s="212"/>
      <c r="BK71" s="212"/>
      <c r="BL71" s="212"/>
      <c r="BM71" s="212"/>
      <c r="BN71" s="212"/>
      <c r="BO71" s="212"/>
      <c r="BP71" s="212"/>
      <c r="BQ71" s="212"/>
      <c r="BR71" s="212"/>
      <c r="BS71" s="212"/>
      <c r="BT71" s="212"/>
      <c r="BU71" s="212"/>
      <c r="BV71" s="212"/>
      <c r="BW71" s="212"/>
      <c r="BX71" s="212"/>
      <c r="BY71" s="212"/>
      <c r="BZ71" s="212"/>
      <c r="CA71" s="212"/>
      <c r="CB71" s="212"/>
      <c r="CC71" s="212"/>
      <c r="CD71" s="212"/>
      <c r="CE71" s="212"/>
      <c r="CF71" s="212"/>
      <c r="CG71" s="212"/>
      <c r="CH71" s="212"/>
      <c r="CI71" s="212"/>
      <c r="CJ71" s="212"/>
      <c r="CK71" s="212"/>
      <c r="CL71" s="212"/>
      <c r="CM71" s="212"/>
      <c r="CN71" s="212"/>
      <c r="CO71" s="212"/>
      <c r="CP71" s="212"/>
      <c r="CQ71" s="212"/>
      <c r="CR71" s="212"/>
    </row>
    <row r="72" spans="4:96" s="204" customFormat="1" x14ac:dyDescent="0.2">
      <c r="D72" s="212"/>
      <c r="E72" s="212"/>
      <c r="F72" s="212"/>
      <c r="G72" s="212"/>
      <c r="H72" s="212"/>
      <c r="I72" s="212"/>
      <c r="J72" s="212"/>
      <c r="O72" s="212"/>
      <c r="P72" s="212"/>
      <c r="Q72" s="212"/>
      <c r="R72" s="212"/>
      <c r="S72" s="212"/>
      <c r="T72" s="212"/>
      <c r="U72" s="212"/>
      <c r="V72" s="212"/>
      <c r="W72" s="212"/>
      <c r="X72" s="212"/>
      <c r="Y72" s="212"/>
      <c r="Z72" s="212"/>
      <c r="AA72" s="212"/>
      <c r="AB72" s="212"/>
      <c r="AC72" s="212"/>
      <c r="AD72" s="212"/>
      <c r="AE72" s="212"/>
      <c r="AF72" s="212"/>
      <c r="AG72" s="212"/>
      <c r="AH72" s="212"/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  <c r="BI72" s="212"/>
      <c r="BJ72" s="212"/>
      <c r="BK72" s="212"/>
      <c r="BL72" s="212"/>
      <c r="BM72" s="212"/>
      <c r="BN72" s="212"/>
      <c r="BO72" s="212"/>
      <c r="BP72" s="212"/>
      <c r="BQ72" s="212"/>
      <c r="BR72" s="212"/>
      <c r="BS72" s="212"/>
      <c r="BT72" s="212"/>
      <c r="BU72" s="212"/>
      <c r="BV72" s="212"/>
      <c r="BW72" s="212"/>
      <c r="BX72" s="212"/>
      <c r="BY72" s="212"/>
      <c r="BZ72" s="212"/>
      <c r="CA72" s="212"/>
      <c r="CB72" s="212"/>
      <c r="CC72" s="212"/>
      <c r="CD72" s="212"/>
      <c r="CE72" s="212"/>
      <c r="CF72" s="212"/>
      <c r="CG72" s="212"/>
      <c r="CH72" s="212"/>
      <c r="CI72" s="212"/>
      <c r="CJ72" s="212"/>
      <c r="CK72" s="212"/>
      <c r="CL72" s="212"/>
      <c r="CM72" s="212"/>
      <c r="CN72" s="212"/>
      <c r="CO72" s="212"/>
      <c r="CP72" s="212"/>
      <c r="CQ72" s="212"/>
      <c r="CR72" s="212"/>
    </row>
    <row r="73" spans="4:96" s="204" customFormat="1" ht="15" x14ac:dyDescent="0.2">
      <c r="D73" s="212"/>
      <c r="E73" s="212"/>
      <c r="F73" s="212"/>
      <c r="G73" s="203"/>
      <c r="H73" s="212"/>
      <c r="I73" s="212"/>
      <c r="J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  <c r="AH73" s="212"/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  <c r="BI73" s="212"/>
      <c r="BJ73" s="212"/>
      <c r="BK73" s="212"/>
      <c r="BL73" s="212"/>
      <c r="BM73" s="212"/>
      <c r="BN73" s="212"/>
      <c r="BO73" s="212"/>
      <c r="BP73" s="212"/>
      <c r="BQ73" s="212"/>
      <c r="BR73" s="212"/>
      <c r="BS73" s="212"/>
      <c r="BT73" s="212"/>
      <c r="BU73" s="212"/>
      <c r="BV73" s="212"/>
      <c r="BW73" s="212"/>
      <c r="BX73" s="212"/>
      <c r="BY73" s="212"/>
      <c r="BZ73" s="212"/>
      <c r="CA73" s="212"/>
      <c r="CB73" s="212"/>
      <c r="CC73" s="212"/>
      <c r="CD73" s="212"/>
      <c r="CE73" s="212"/>
      <c r="CF73" s="212"/>
      <c r="CG73" s="212"/>
      <c r="CH73" s="212"/>
      <c r="CI73" s="212"/>
      <c r="CJ73" s="212"/>
      <c r="CK73" s="212"/>
      <c r="CL73" s="212"/>
      <c r="CM73" s="212"/>
      <c r="CN73" s="212"/>
      <c r="CO73" s="212"/>
      <c r="CP73" s="212"/>
      <c r="CQ73" s="212"/>
      <c r="CR73" s="212"/>
    </row>
    <row r="74" spans="4:96" ht="15" x14ac:dyDescent="0.2">
      <c r="H74" s="203"/>
      <c r="I74" s="203"/>
      <c r="J74" s="203"/>
    </row>
    <row r="75" spans="4:96" ht="15" x14ac:dyDescent="0.2">
      <c r="D75" s="203"/>
      <c r="E75" s="203"/>
      <c r="F75" s="203"/>
    </row>
    <row r="95" spans="4:4" x14ac:dyDescent="0.2">
      <c r="D95" s="228"/>
    </row>
  </sheetData>
  <mergeCells count="8">
    <mergeCell ref="D7:J7"/>
    <mergeCell ref="D8:J8"/>
    <mergeCell ref="D55:G55"/>
    <mergeCell ref="D9:J9"/>
    <mergeCell ref="D10:J10"/>
    <mergeCell ref="D11:D13"/>
    <mergeCell ref="E11:J11"/>
    <mergeCell ref="E12:I12"/>
  </mergeCells>
  <printOptions horizontalCentered="1"/>
  <pageMargins left="0.25" right="0.25" top="0.75" bottom="0.75" header="0.3" footer="0.3"/>
  <pageSetup scale="61" orientation="portrait" r:id="rId1"/>
  <headerFooter alignWithMargins="0"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5"/>
  <sheetViews>
    <sheetView tabSelected="1" topLeftCell="C4" zoomScale="85" zoomScaleNormal="85" zoomScaleSheetLayoutView="70" workbookViewId="0">
      <selection activeCell="K24" sqref="K24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4.5703125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34" t="s">
        <v>10</v>
      </c>
      <c r="E8" s="234"/>
      <c r="F8" s="234"/>
      <c r="G8" s="234"/>
      <c r="H8" s="234"/>
      <c r="I8" s="234"/>
      <c r="J8" s="234"/>
      <c r="K8" s="16"/>
      <c r="L8" s="16"/>
    </row>
    <row r="9" spans="1:14" s="14" customFormat="1" ht="18.75" x14ac:dyDescent="0.2">
      <c r="C9" s="18"/>
      <c r="D9" s="240" t="s">
        <v>25</v>
      </c>
      <c r="E9" s="240"/>
      <c r="F9" s="240"/>
      <c r="G9" s="240"/>
      <c r="H9" s="240"/>
      <c r="I9" s="240"/>
      <c r="J9" s="240"/>
    </row>
    <row r="10" spans="1:14" s="17" customFormat="1" ht="18" customHeight="1" x14ac:dyDescent="0.2">
      <c r="B10" s="18"/>
      <c r="C10" s="18"/>
      <c r="D10" s="240" t="s">
        <v>20</v>
      </c>
      <c r="E10" s="240"/>
      <c r="F10" s="240"/>
      <c r="G10" s="240"/>
      <c r="H10" s="240"/>
      <c r="I10" s="240"/>
      <c r="J10" s="240"/>
    </row>
    <row r="11" spans="1:14" s="14" customFormat="1" ht="18.75" customHeight="1" x14ac:dyDescent="0.2">
      <c r="D11" s="241" t="s">
        <v>69</v>
      </c>
      <c r="E11" s="241"/>
      <c r="F11" s="241"/>
      <c r="G11" s="241"/>
      <c r="H11" s="241"/>
      <c r="I11" s="241"/>
      <c r="J11" s="241"/>
    </row>
    <row r="12" spans="1:14" s="14" customFormat="1" ht="18.75" x14ac:dyDescent="0.2">
      <c r="D12" s="78"/>
      <c r="E12" s="78"/>
      <c r="F12" s="78"/>
      <c r="G12" s="78"/>
      <c r="H12" s="78"/>
      <c r="I12" s="78"/>
      <c r="J12" s="78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39"/>
      <c r="E14" s="236" t="s">
        <v>25</v>
      </c>
      <c r="F14" s="236"/>
      <c r="G14" s="236"/>
      <c r="H14" s="236"/>
      <c r="I14" s="236"/>
      <c r="J14" s="236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39"/>
      <c r="E15" s="235" t="s">
        <v>26</v>
      </c>
      <c r="F15" s="235"/>
      <c r="G15" s="235"/>
      <c r="H15" s="235"/>
      <c r="I15" s="235"/>
      <c r="J15" s="50">
        <f>+'[1]CTA. FONDOCYT 960'!$J$83</f>
        <v>1822885.3199999998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39"/>
      <c r="E16" s="61" t="s">
        <v>4</v>
      </c>
      <c r="F16" s="61" t="s">
        <v>5</v>
      </c>
      <c r="G16" s="61" t="s">
        <v>6</v>
      </c>
      <c r="H16" s="61" t="s">
        <v>0</v>
      </c>
      <c r="I16" s="61" t="s">
        <v>1</v>
      </c>
      <c r="J16" s="61" t="s">
        <v>2</v>
      </c>
      <c r="K16" s="7"/>
      <c r="L16" s="7"/>
      <c r="M16" s="7"/>
      <c r="N16" s="7"/>
    </row>
    <row r="17" spans="4:96" s="10" customFormat="1" ht="30" customHeight="1" thickTop="1" x14ac:dyDescent="0.2">
      <c r="D17" s="109"/>
      <c r="E17" s="110"/>
      <c r="F17" s="109"/>
      <c r="G17" s="110">
        <v>45504</v>
      </c>
      <c r="H17" s="111"/>
      <c r="I17" s="112">
        <v>0</v>
      </c>
      <c r="J17" s="111">
        <f>+J15</f>
        <v>1822885.3199999998</v>
      </c>
    </row>
    <row r="18" spans="4:96" s="10" customFormat="1" ht="30" hidden="1" customHeight="1" x14ac:dyDescent="0.2">
      <c r="D18" s="164"/>
      <c r="E18" s="165"/>
      <c r="F18" s="166"/>
      <c r="G18" s="198"/>
      <c r="H18" s="167"/>
      <c r="I18" s="168"/>
      <c r="J18" s="72"/>
    </row>
    <row r="19" spans="4:96" s="10" customFormat="1" ht="30" hidden="1" customHeight="1" x14ac:dyDescent="0.2">
      <c r="D19" s="164"/>
      <c r="E19" s="165"/>
      <c r="F19" s="166"/>
      <c r="G19" s="198"/>
      <c r="H19" s="167"/>
      <c r="I19" s="168"/>
      <c r="J19" s="72"/>
    </row>
    <row r="20" spans="4:96" s="10" customFormat="1" ht="30" hidden="1" customHeight="1" x14ac:dyDescent="0.2">
      <c r="D20" s="164"/>
      <c r="E20" s="165"/>
      <c r="F20" s="166"/>
      <c r="G20" s="198"/>
      <c r="H20" s="167"/>
      <c r="I20" s="168"/>
      <c r="J20" s="72"/>
    </row>
    <row r="21" spans="4:96" s="10" customFormat="1" ht="30" hidden="1" customHeight="1" x14ac:dyDescent="0.2">
      <c r="D21" s="164"/>
      <c r="E21" s="165"/>
      <c r="F21" s="166"/>
      <c r="G21" s="198"/>
      <c r="H21" s="167"/>
      <c r="I21" s="168"/>
      <c r="J21" s="72"/>
    </row>
    <row r="22" spans="4:96" s="10" customFormat="1" ht="39" customHeight="1" thickBot="1" x14ac:dyDescent="0.25">
      <c r="D22" s="164"/>
      <c r="E22" s="165">
        <v>45535</v>
      </c>
      <c r="F22" s="166"/>
      <c r="G22" s="198" t="s">
        <v>30</v>
      </c>
      <c r="H22" s="167"/>
      <c r="I22" s="168">
        <v>175</v>
      </c>
      <c r="J22" s="72">
        <f>J17+H22-I22</f>
        <v>1822710.3199999998</v>
      </c>
    </row>
    <row r="23" spans="4:96" s="11" customFormat="1" ht="19.5" thickTop="1" thickBot="1" x14ac:dyDescent="0.25">
      <c r="D23" s="257" t="s">
        <v>8</v>
      </c>
      <c r="E23" s="257"/>
      <c r="F23" s="257"/>
      <c r="G23" s="257"/>
      <c r="H23" s="73">
        <f>SUM(H18:H22)</f>
        <v>0</v>
      </c>
      <c r="I23" s="73">
        <f>SUM(I18:I22)</f>
        <v>175</v>
      </c>
      <c r="J23" s="73">
        <f>+J15+H23-I23</f>
        <v>1822710.3199999998</v>
      </c>
      <c r="K23" s="29">
        <f>+J23-'[1]CTA. FONDOCYT 960'!$J$84</f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7.25" thickTop="1" x14ac:dyDescent="0.2">
      <c r="D24" s="5"/>
      <c r="E24" s="5"/>
      <c r="F24" s="5"/>
      <c r="G24" s="5"/>
      <c r="H24" s="8"/>
      <c r="I24" s="8"/>
      <c r="J24" s="8"/>
      <c r="K24" s="11" t="s">
        <v>27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6.5" x14ac:dyDescent="0.2">
      <c r="D25" s="5"/>
      <c r="E25" s="5"/>
      <c r="F25" s="5"/>
      <c r="G25" s="5"/>
      <c r="H25" s="8"/>
      <c r="I25" s="8"/>
      <c r="J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6.5" x14ac:dyDescent="0.2">
      <c r="D26" s="5" t="s">
        <v>52</v>
      </c>
      <c r="E26" s="81" t="s">
        <v>35</v>
      </c>
      <c r="F26" s="9"/>
      <c r="G26" s="82" t="s">
        <v>37</v>
      </c>
      <c r="H26" s="9"/>
      <c r="I26" s="81" t="s">
        <v>36</v>
      </c>
      <c r="J26" s="9"/>
      <c r="K26" s="2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81" t="s">
        <v>31</v>
      </c>
      <c r="F27" s="9"/>
      <c r="G27" s="81" t="s">
        <v>32</v>
      </c>
      <c r="H27" s="192"/>
      <c r="I27" s="128" t="s">
        <v>51</v>
      </c>
      <c r="J27" s="9"/>
      <c r="K27" s="2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/>
      <c r="E28" s="81" t="s">
        <v>33</v>
      </c>
      <c r="F28" s="9"/>
      <c r="G28" s="260" t="s">
        <v>103</v>
      </c>
      <c r="H28" s="192"/>
      <c r="I28" s="128" t="s">
        <v>39</v>
      </c>
      <c r="J28" s="9"/>
      <c r="K28" s="2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28.5" x14ac:dyDescent="0.2">
      <c r="D29" s="5"/>
      <c r="E29" s="81" t="s">
        <v>34</v>
      </c>
      <c r="F29" s="9"/>
      <c r="G29" s="81" t="s">
        <v>104</v>
      </c>
      <c r="H29" s="192"/>
      <c r="I29" s="260" t="s">
        <v>105</v>
      </c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9"/>
      <c r="F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9"/>
      <c r="F31" s="9"/>
      <c r="H31" s="9" t="s">
        <v>58</v>
      </c>
      <c r="I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9"/>
      <c r="F32" s="9"/>
      <c r="H32" s="9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9"/>
      <c r="F33" s="9"/>
      <c r="H33" s="9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9"/>
      <c r="F34" s="9"/>
      <c r="G34" s="82"/>
      <c r="H34" s="9"/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5"/>
      <c r="E35" s="5"/>
      <c r="F35" s="5"/>
      <c r="G35" s="5"/>
      <c r="H35" s="8"/>
      <c r="I35" s="8"/>
      <c r="J35" s="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8" x14ac:dyDescent="0.2">
      <c r="D36" s="22"/>
      <c r="E36" s="21"/>
      <c r="F36" s="20"/>
      <c r="G36" s="20"/>
      <c r="H36" s="23"/>
      <c r="I36" s="23"/>
      <c r="J36" s="23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5"/>
      <c r="E37" s="6"/>
      <c r="F37" s="3"/>
      <c r="G37" s="3"/>
      <c r="H37" s="4"/>
      <c r="I37" s="4"/>
      <c r="J37" s="4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258"/>
      <c r="E38" s="258"/>
      <c r="F38" s="258"/>
      <c r="G38" s="258"/>
      <c r="H38" s="258"/>
      <c r="I38" s="258"/>
      <c r="J38" s="258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5" x14ac:dyDescent="0.2">
      <c r="D39" s="259"/>
      <c r="E39" s="259"/>
      <c r="F39" s="259"/>
      <c r="G39" s="259"/>
      <c r="H39" s="259"/>
      <c r="I39" s="259"/>
      <c r="J39" s="25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0.25" x14ac:dyDescent="0.2">
      <c r="D40" s="242"/>
      <c r="E40" s="242"/>
      <c r="F40" s="242"/>
      <c r="G40" s="242"/>
      <c r="H40" s="242"/>
      <c r="I40" s="242"/>
      <c r="J40" s="24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20.25" x14ac:dyDescent="0.2">
      <c r="D41" s="242"/>
      <c r="E41" s="242"/>
      <c r="F41" s="242"/>
      <c r="G41" s="242"/>
      <c r="H41" s="242"/>
      <c r="I41" s="242"/>
      <c r="J41" s="24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20.25" x14ac:dyDescent="0.2">
      <c r="D42" s="242"/>
      <c r="E42" s="242"/>
      <c r="F42" s="242"/>
      <c r="G42" s="242"/>
      <c r="H42" s="242"/>
      <c r="I42" s="242"/>
      <c r="J42" s="24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20.25" x14ac:dyDescent="0.2">
      <c r="D43" s="242"/>
      <c r="E43" s="242"/>
      <c r="F43" s="242"/>
      <c r="G43" s="242"/>
      <c r="H43" s="242"/>
      <c r="I43" s="242"/>
      <c r="J43" s="24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74" spans="4:4" ht="13.5" thickBot="1" x14ac:dyDescent="0.25"/>
    <row r="75" spans="4:4" ht="15" x14ac:dyDescent="0.2">
      <c r="D75" s="2"/>
    </row>
  </sheetData>
  <mergeCells count="14">
    <mergeCell ref="D43:J43"/>
    <mergeCell ref="D23:G23"/>
    <mergeCell ref="D38:J38"/>
    <mergeCell ref="D39:J39"/>
    <mergeCell ref="D40:J40"/>
    <mergeCell ref="D41:J41"/>
    <mergeCell ref="D42:J42"/>
    <mergeCell ref="D8:J8"/>
    <mergeCell ref="D9:J9"/>
    <mergeCell ref="D10:J10"/>
    <mergeCell ref="D11:J11"/>
    <mergeCell ref="D14:D16"/>
    <mergeCell ref="E14:J14"/>
    <mergeCell ref="E15:I15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2024-09-10T16:25:37Z</cp:lastPrinted>
  <dcterms:created xsi:type="dcterms:W3CDTF">2006-07-11T17:39:34Z</dcterms:created>
  <dcterms:modified xsi:type="dcterms:W3CDTF">2024-09-10T16:49:56Z</dcterms:modified>
</cp:coreProperties>
</file>