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4\SEPTIEMBRE\"/>
    </mc:Choice>
  </mc:AlternateContent>
  <bookViews>
    <workbookView xWindow="0" yWindow="0" windowWidth="20490" windowHeight="7155" tabRatio="60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COLECT'!$B$17:$G$17</definedName>
    <definedName name="_xlnm.Print_Area" localSheetId="2">'EGRESOS CTA.  OPERT. 160'!$A$1:$I$72</definedName>
    <definedName name="_xlnm.Print_Area" localSheetId="1">'EGRESOS CTA. AUXILIAR 33001'!$B$1:$I$241</definedName>
    <definedName name="_xlnm.Print_Area" localSheetId="4">'EGRESOS CTA. FONDOCYT'!$A$1:$J$39</definedName>
    <definedName name="_xlnm.Print_Area" localSheetId="3">'EGRESOS CTA. NOMINA'!$A$1:$J$60</definedName>
    <definedName name="_xlnm.Print_Area" localSheetId="0">'INGRESOS CUENTA COLECT'!$A$1:$G$367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NOMINA'!$1:$10</definedName>
    <definedName name="_xlnm.Print_Titles" localSheetId="0">'INGRESOS CUENTA COLECT'!$1:$11</definedName>
  </definedNames>
  <calcPr calcId="152511"/>
</workbook>
</file>

<file path=xl/calcChain.xml><?xml version="1.0" encoding="utf-8"?>
<calcChain xmlns="http://schemas.openxmlformats.org/spreadsheetml/2006/main">
  <c r="K23" i="7" l="1"/>
  <c r="J15" i="7"/>
  <c r="H234" i="4"/>
  <c r="K55" i="6"/>
  <c r="J12" i="6"/>
  <c r="J66" i="5"/>
  <c r="I11" i="5"/>
  <c r="I12" i="4"/>
  <c r="F358" i="1"/>
  <c r="G13" i="1"/>
  <c r="J14" i="6" l="1"/>
  <c r="I13" i="5"/>
  <c r="I14" i="4"/>
  <c r="I15" i="4" l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K231" i="4" s="1"/>
  <c r="I55" i="6" l="1"/>
  <c r="H55" i="6"/>
  <c r="H66" i="5"/>
  <c r="E358" i="1" l="1"/>
  <c r="H23" i="7" l="1"/>
  <c r="I23" i="7"/>
  <c r="G66" i="5" l="1"/>
  <c r="I66" i="5" l="1"/>
  <c r="I14" i="5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J23" i="7" l="1"/>
  <c r="G234" i="4"/>
  <c r="I234" i="4" s="1"/>
  <c r="J234" i="4" s="1"/>
  <c r="J17" i="7" l="1"/>
  <c r="J22" i="7" s="1"/>
  <c r="E16" i="1"/>
  <c r="J55" i="6" l="1"/>
  <c r="J15" i="6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I232" i="4" l="1"/>
  <c r="I233" i="4" s="1"/>
  <c r="G16" i="1"/>
  <c r="G358" i="1" s="1"/>
  <c r="H358" i="1" s="1"/>
  <c r="G17" i="1" l="1"/>
  <c r="G18" i="1" s="1"/>
  <c r="G19" i="1" l="1"/>
  <c r="G20" i="1" l="1"/>
  <c r="G21" i="1" l="1"/>
  <c r="G22" i="1" l="1"/>
  <c r="G23" i="1" l="1"/>
  <c r="G24" i="1" l="1"/>
  <c r="G25" i="1" l="1"/>
  <c r="G26" i="1" l="1"/>
  <c r="G27" i="1" l="1"/>
  <c r="G28" i="1" l="1"/>
  <c r="G29" i="1" l="1"/>
  <c r="G30" i="1" l="1"/>
  <c r="G31" i="1" l="1"/>
  <c r="G32" i="1" l="1"/>
  <c r="G33" i="1" l="1"/>
  <c r="G34" i="1" l="1"/>
  <c r="G35" i="1" l="1"/>
  <c r="G36" i="1" l="1"/>
  <c r="G37" i="1" l="1"/>
  <c r="G38" i="1" l="1"/>
  <c r="G39" i="1" l="1"/>
  <c r="G40" i="1" l="1"/>
  <c r="G41" i="1" l="1"/>
  <c r="G42" i="1" l="1"/>
  <c r="G43" i="1" l="1"/>
  <c r="G44" i="1" l="1"/>
  <c r="G45" i="1" l="1"/>
  <c r="G46" i="1" l="1"/>
  <c r="G47" i="1" l="1"/>
  <c r="G48" i="1" l="1"/>
  <c r="G49" i="1" l="1"/>
  <c r="G50" i="1" l="1"/>
  <c r="G51" i="1" l="1"/>
  <c r="G52" i="1" l="1"/>
  <c r="G53" i="1" l="1"/>
  <c r="G54" i="1" l="1"/>
  <c r="G55" i="1" l="1"/>
  <c r="G56" i="1" l="1"/>
  <c r="G57" i="1" l="1"/>
  <c r="G58" i="1" l="1"/>
  <c r="G59" i="1" l="1"/>
  <c r="G60" i="1" l="1"/>
  <c r="G61" i="1" l="1"/>
  <c r="G62" i="1" l="1"/>
  <c r="G63" i="1" l="1"/>
  <c r="G64" i="1" l="1"/>
  <c r="G65" i="1" l="1"/>
  <c r="G66" i="1" l="1"/>
  <c r="G67" i="1" l="1"/>
  <c r="G68" i="1" l="1"/>
  <c r="G69" i="1" l="1"/>
  <c r="G70" i="1" l="1"/>
  <c r="G71" i="1" l="1"/>
  <c r="G72" i="1" l="1"/>
  <c r="G73" i="1" l="1"/>
  <c r="G74" i="1" l="1"/>
  <c r="G75" i="1" l="1"/>
  <c r="G76" i="1" l="1"/>
  <c r="G77" i="1" l="1"/>
  <c r="G78" i="1" l="1"/>
  <c r="G79" i="1" l="1"/>
  <c r="G80" i="1" l="1"/>
  <c r="G81" i="1" l="1"/>
  <c r="G82" i="1" l="1"/>
  <c r="G83" i="1" l="1"/>
  <c r="G84" i="1" l="1"/>
  <c r="G85" i="1" l="1"/>
  <c r="G86" i="1" l="1"/>
  <c r="G87" i="1" l="1"/>
  <c r="G88" i="1" l="1"/>
  <c r="G89" i="1" l="1"/>
  <c r="G90" i="1" l="1"/>
  <c r="G91" i="1" l="1"/>
  <c r="G92" i="1" l="1"/>
  <c r="G93" i="1" l="1"/>
  <c r="G94" i="1" l="1"/>
  <c r="G95" i="1" l="1"/>
  <c r="G96" i="1" l="1"/>
  <c r="G97" i="1" l="1"/>
  <c r="G98" i="1" l="1"/>
  <c r="G99" i="1" l="1"/>
  <c r="G100" i="1" l="1"/>
  <c r="G101" i="1" l="1"/>
  <c r="G102" i="1" l="1"/>
  <c r="G103" i="1" l="1"/>
  <c r="G104" i="1" l="1"/>
  <c r="G105" i="1" l="1"/>
  <c r="G106" i="1" l="1"/>
  <c r="G107" i="1" l="1"/>
  <c r="G108" i="1" l="1"/>
  <c r="G109" i="1" l="1"/>
  <c r="G110" i="1" l="1"/>
  <c r="G111" i="1" l="1"/>
  <c r="G112" i="1" l="1"/>
  <c r="G113" i="1" l="1"/>
  <c r="G114" i="1" l="1"/>
  <c r="G115" i="1" l="1"/>
  <c r="G116" i="1" l="1"/>
  <c r="G117" i="1" l="1"/>
  <c r="G118" i="1" l="1"/>
  <c r="G119" i="1" l="1"/>
  <c r="G120" i="1" l="1"/>
  <c r="G121" i="1" l="1"/>
  <c r="G122" i="1" l="1"/>
  <c r="G123" i="1" l="1"/>
  <c r="G124" i="1" l="1"/>
  <c r="G125" i="1" l="1"/>
  <c r="G126" i="1" l="1"/>
  <c r="G127" i="1" l="1"/>
  <c r="G128" i="1" l="1"/>
  <c r="G129" i="1" l="1"/>
  <c r="G130" i="1" l="1"/>
  <c r="G131" i="1" l="1"/>
  <c r="G132" i="1" l="1"/>
  <c r="G133" i="1" l="1"/>
  <c r="G134" i="1" l="1"/>
  <c r="G135" i="1" l="1"/>
  <c r="G136" i="1" l="1"/>
  <c r="G137" i="1" l="1"/>
  <c r="G138" i="1" l="1"/>
  <c r="G139" i="1" l="1"/>
  <c r="G140" i="1" l="1"/>
  <c r="G141" i="1" l="1"/>
  <c r="G142" i="1" l="1"/>
  <c r="G143" i="1" l="1"/>
  <c r="G144" i="1" l="1"/>
  <c r="G145" i="1" l="1"/>
  <c r="G146" i="1" l="1"/>
  <c r="G147" i="1" l="1"/>
  <c r="G148" i="1" l="1"/>
  <c r="G149" i="1" l="1"/>
  <c r="G150" i="1" l="1"/>
  <c r="G151" i="1" l="1"/>
  <c r="G152" i="1" l="1"/>
  <c r="G153" i="1" l="1"/>
  <c r="G154" i="1" l="1"/>
  <c r="G155" i="1" l="1"/>
  <c r="G156" i="1" l="1"/>
  <c r="G157" i="1" l="1"/>
  <c r="G158" i="1" l="1"/>
  <c r="G159" i="1" l="1"/>
  <c r="G160" i="1" l="1"/>
  <c r="G161" i="1" l="1"/>
  <c r="G162" i="1" l="1"/>
  <c r="G163" i="1" l="1"/>
  <c r="G164" i="1" l="1"/>
  <c r="G165" i="1" l="1"/>
  <c r="G166" i="1" l="1"/>
  <c r="G167" i="1" l="1"/>
  <c r="G168" i="1" l="1"/>
  <c r="G169" i="1" l="1"/>
  <c r="G170" i="1" l="1"/>
  <c r="G171" i="1" l="1"/>
  <c r="G172" i="1" l="1"/>
  <c r="G173" i="1" l="1"/>
  <c r="G174" i="1" l="1"/>
  <c r="G175" i="1" l="1"/>
  <c r="G176" i="1" l="1"/>
  <c r="G177" i="1" l="1"/>
  <c r="G178" i="1" l="1"/>
  <c r="G179" i="1" l="1"/>
  <c r="G180" i="1" l="1"/>
  <c r="G181" i="1" l="1"/>
  <c r="G182" i="1" l="1"/>
  <c r="G183" i="1" l="1"/>
  <c r="G184" i="1" l="1"/>
  <c r="G185" i="1" l="1"/>
  <c r="G186" i="1" l="1"/>
  <c r="G187" i="1" l="1"/>
  <c r="G188" i="1" l="1"/>
  <c r="G189" i="1" l="1"/>
  <c r="G190" i="1" l="1"/>
  <c r="G191" i="1" l="1"/>
  <c r="G192" i="1" l="1"/>
  <c r="G193" i="1" l="1"/>
  <c r="G194" i="1" l="1"/>
  <c r="G195" i="1" l="1"/>
  <c r="G196" i="1" l="1"/>
  <c r="G197" i="1" l="1"/>
  <c r="G198" i="1" l="1"/>
  <c r="G199" i="1" l="1"/>
  <c r="G200" i="1" l="1"/>
  <c r="G201" i="1" l="1"/>
  <c r="G202" i="1" l="1"/>
  <c r="G203" i="1" l="1"/>
  <c r="G204" i="1" l="1"/>
  <c r="G205" i="1" l="1"/>
  <c r="G206" i="1" l="1"/>
  <c r="G207" i="1" l="1"/>
  <c r="G208" i="1" l="1"/>
  <c r="G209" i="1" l="1"/>
  <c r="G210" i="1" l="1"/>
  <c r="G211" i="1" l="1"/>
  <c r="G212" i="1" l="1"/>
  <c r="G213" i="1" l="1"/>
  <c r="G214" i="1" l="1"/>
  <c r="G215" i="1" l="1"/>
  <c r="G216" i="1" l="1"/>
  <c r="G217" i="1" l="1"/>
  <c r="G218" i="1" l="1"/>
  <c r="G219" i="1" l="1"/>
  <c r="G220" i="1" l="1"/>
  <c r="G221" i="1" l="1"/>
  <c r="G222" i="1" l="1"/>
  <c r="G223" i="1" l="1"/>
  <c r="G224" i="1" l="1"/>
  <c r="G225" i="1" l="1"/>
  <c r="G226" i="1" l="1"/>
  <c r="G227" i="1" l="1"/>
  <c r="G228" i="1" l="1"/>
  <c r="G229" i="1" l="1"/>
  <c r="G230" i="1" l="1"/>
  <c r="G231" i="1" l="1"/>
  <c r="G232" i="1" l="1"/>
  <c r="G233" i="1" l="1"/>
  <c r="G234" i="1" l="1"/>
  <c r="G235" i="1" l="1"/>
  <c r="G236" i="1" l="1"/>
  <c r="G237" i="1" l="1"/>
  <c r="G238" i="1" l="1"/>
  <c r="G239" i="1" l="1"/>
  <c r="G240" i="1" l="1"/>
  <c r="G241" i="1" l="1"/>
  <c r="G242" i="1" l="1"/>
  <c r="G243" i="1" l="1"/>
  <c r="G244" i="1" l="1"/>
  <c r="G245" i="1" l="1"/>
  <c r="G246" i="1" l="1"/>
  <c r="G247" i="1" l="1"/>
  <c r="G248" i="1" l="1"/>
  <c r="G249" i="1" l="1"/>
  <c r="G250" i="1" l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l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I325" i="1"/>
</calcChain>
</file>

<file path=xl/sharedStrings.xml><?xml version="1.0" encoding="utf-8"?>
<sst xmlns="http://schemas.openxmlformats.org/spreadsheetml/2006/main" count="654" uniqueCount="195">
  <si>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</si>
  <si>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</si>
  <si>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</si>
  <si>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</si>
  <si>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</si>
  <si>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</si>
  <si>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</si>
  <si>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</si>
  <si>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</si>
  <si>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</si>
  <si>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</si>
  <si>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</si>
  <si>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</si>
  <si>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</si>
  <si>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</si>
  <si>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</si>
  <si>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</si>
  <si>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</si>
  <si>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</si>
  <si>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</si>
  <si>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</si>
  <si>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</si>
  <si>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</si>
  <si>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</si>
  <si>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</si>
  <si>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</si>
  <si>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</si>
  <si>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</si>
  <si>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</si>
  <si>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</si>
  <si>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</si>
  <si>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</si>
  <si>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</si>
  <si>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</si>
  <si>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</si>
  <si>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____________________</t>
  </si>
  <si>
    <t>_________________________</t>
  </si>
  <si>
    <t xml:space="preserve">      ______________________________</t>
  </si>
  <si>
    <t>DEPOSITO</t>
  </si>
  <si>
    <t xml:space="preserve">Lcda. Sandra Ciprian </t>
  </si>
  <si>
    <t>RETENCION ISR SALARIAL POR TRASF. VIA LIBRAMIENTOS NOMINA</t>
  </si>
  <si>
    <t>ALTICE DOMINICANA, S.A.</t>
  </si>
  <si>
    <t>NOTA DEBITO POR COBRO TARJETA CREDITO AMERICAN EXPRESS</t>
  </si>
  <si>
    <t>HUMANO SEGUROS, S.A.</t>
  </si>
  <si>
    <t>MAPFRE SALUD ARS, S.A.</t>
  </si>
  <si>
    <t>SEGURO NACIONAL DE SALUD (SENASA)</t>
  </si>
  <si>
    <t>SEGUROS SURA, S.A.</t>
  </si>
  <si>
    <t xml:space="preserve">    Aprobabdo Por:</t>
  </si>
  <si>
    <t xml:space="preserve">      </t>
  </si>
  <si>
    <t>RADIONCOL SERVICIOS MEDICOS, S. R. L.</t>
  </si>
  <si>
    <t>CENTRO DE MEDICINA PALIATIVA DRA. GLORIA CASTILLO, E.I.R.L</t>
  </si>
  <si>
    <t>COMPAÑÍA DOMINICANA DE TELEFONOS</t>
  </si>
  <si>
    <t>AMIPHARMA DOMINICANA, S. R. L.</t>
  </si>
  <si>
    <t xml:space="preserve">                                                                     </t>
  </si>
  <si>
    <t>DEPOSITO VIA TRANSF. ARS SENASA ODONTOLOGIA</t>
  </si>
  <si>
    <t>DEPOSITO VIA CHEQUE ARS MONUMENTAL</t>
  </si>
  <si>
    <t>DEPOSITO VIA TRANSF. ARS SEMMA</t>
  </si>
  <si>
    <t xml:space="preserve">DEPOSITO VIA CHEQUE ARS PRIMERA DE HUMANO </t>
  </si>
  <si>
    <t>DEPOSITO VIA CHEQUE ARS HUMANO SEGUROS</t>
  </si>
  <si>
    <t>DEPOSITO VIA TRANSF. ARS MAPFRE SALUD</t>
  </si>
  <si>
    <t>DEPOSITO VIA TRANSF. ARS RENACER</t>
  </si>
  <si>
    <t>DEPOSITO VIA TRANSF. ARS UNIVERSAL</t>
  </si>
  <si>
    <t>DEPOSITO VIA TRANSF. ARS META SALUD</t>
  </si>
  <si>
    <t>DEPOSITO VIA TRANSF. ARS UASD</t>
  </si>
  <si>
    <t>DEPOSITO VIA CHEQUE ARS GMA</t>
  </si>
  <si>
    <t>DEPOSITO VIA CHEQUE ARS SIMAG</t>
  </si>
  <si>
    <t>Encargada Dpto. Finanzas</t>
  </si>
  <si>
    <t>3541-1</t>
  </si>
  <si>
    <t>3543-1</t>
  </si>
  <si>
    <t>3545-1</t>
  </si>
  <si>
    <t>3559-1</t>
  </si>
  <si>
    <t>RETENCION 0.30% POR TRASF. VIA LIBRAMIENTOS A PROVEERDORES</t>
  </si>
  <si>
    <t>CAJUFA, S.R.L.</t>
  </si>
  <si>
    <t>REFERENCIA LABORATORIO CLINICO</t>
  </si>
  <si>
    <t>DISS DOMINICANA, S.R.L.</t>
  </si>
  <si>
    <t>KYODOM DOCUMENT SOLUTIONS</t>
  </si>
  <si>
    <t>RETENCION 0.10% POR TRASF. VIA LIBRAMIENTOS A PROVEERDORES</t>
  </si>
  <si>
    <t>PROVEDEX DR, S.R.L.</t>
  </si>
  <si>
    <t>PROMESE CAL</t>
  </si>
  <si>
    <t>ASIGNACION PRESUPUESTARIA PARA PAGO MEDICAMENTOS</t>
  </si>
  <si>
    <t>Lic. Jose Ml. Lopez Padilla   
Encargado Dpto.Contabilidad</t>
  </si>
  <si>
    <t>Revisado Por:</t>
  </si>
  <si>
    <t>Lic. Jose Ml. Lopez Padilla    Encargado Dpto. Contabilidad</t>
  </si>
  <si>
    <t>Lcda. Sandra Ciprian  Encargada Dpto. Finanzas</t>
  </si>
  <si>
    <t xml:space="preserve">Lcda. Julia Villar </t>
  </si>
  <si>
    <t>Lcda. Julia Villar  
Analista Financiera</t>
  </si>
  <si>
    <t>__________________</t>
  </si>
  <si>
    <t>________________________</t>
  </si>
  <si>
    <t>___________________________________________</t>
  </si>
  <si>
    <t>NOTA DEBITO POR COBRO TARJETA CREDITO AGOSTO 2024</t>
  </si>
  <si>
    <t>Dp via transferencia  paciente   Willy Metayer  record # 2024/5552  Abono a Radioterapias (40 sesiones) presupuesto por RD$800,000.00. A la fecha emitida una sola factura por 5 sesiones #69756-24 por RD$150,000.00</t>
  </si>
  <si>
    <t>Dp via transferencia  paciente  Mariela Soler Lagares    Récord #: 2024/5889  ,  pago salida de hospitalización (pendiente factura)  por el monto RD$19,631.50</t>
  </si>
  <si>
    <t>pago de alquiler de espacio máquinas expendedoras snacks y café  por RD$$20,000.00 de parte de VS Solution, SRL  mes  Agosto 2024</t>
  </si>
  <si>
    <t>DEPOSITO VIA TRANSF. ARS CMD</t>
  </si>
  <si>
    <t>DEPOSITO PENDIENTE POR IDENTIFICAR</t>
  </si>
  <si>
    <t>4019-1</t>
  </si>
  <si>
    <t>MP PATHOLOGY</t>
  </si>
  <si>
    <t>Dp via transferencia  Juana de la Cruz de la Cruz   Récord #: 2024/4475  monto RD$20,180.00
Concepto: Abono a Biopsia Sonodirigida de Partes Blandas (Factura #76423-24 por valor de RD$33,180.00).  paciente pagó RD$ RD$5,000.00. Trabajo social la ayudará con RD$8,000.00</t>
  </si>
  <si>
    <t>Dp via transferencia  paciente  Pedrito Laureano     ,  pago salida de hospitalización   por el monto RD$6,368.00</t>
  </si>
  <si>
    <t>DEPOSITO VIA TRANSF. ARS RESERVAS</t>
  </si>
  <si>
    <t>DEPOSITO VIA TRANSF. ARS ASEMAP</t>
  </si>
  <si>
    <t>DEPOSITO VIA TRANSF. ARS APS</t>
  </si>
  <si>
    <t xml:space="preserve">DEPOSITO CK.  SOLEO FOOD SERVICES SRL PAGO  RENTA CAFETERIA </t>
  </si>
  <si>
    <t>Deposito Via cheque  # 032871 Liga Dominicana Contra El Cancer, Pago de factura 10401 por el monto de  RD$4,604.24 Y 5266 monto RD$407,372.16    haciendo un total de RD$411,976.40</t>
  </si>
  <si>
    <t>Dp via transferencia  paciente  danny barreras, PAGO DE FACTURA DE QUIMIOTERAPIAS  por el monto RD$2,531.00</t>
  </si>
  <si>
    <t>TRANSFERENCIA RECIBIDA EN LA CUENTA  3000 PENDIENTE POR IDENTIFICAR</t>
  </si>
  <si>
    <t xml:space="preserve">DIFERENCIA POR EN TASA CAMBIARIA MP PATHOLOGY </t>
  </si>
  <si>
    <t>DEPOSITO VIA TRANSF. ARS YUNEN</t>
  </si>
  <si>
    <t>DEPOSITO VIA TRANSF. ARS FUTURO</t>
  </si>
  <si>
    <t xml:space="preserve">Deposito Via cheque  # 013800 Clinicorp Imágenes Dominicanas SRL, Pago de factura #UFIN04-C6-000205599-24 por el monto de (US$2,800.00 a una tasa de 59.20 equivalentes a  RD$331,520.00) </t>
  </si>
  <si>
    <t>Del 01 Al 30 De Septiembre 2024</t>
  </si>
  <si>
    <t>3979-1</t>
  </si>
  <si>
    <t>4105-1</t>
  </si>
  <si>
    <t>4107-1</t>
  </si>
  <si>
    <t>4109-1</t>
  </si>
  <si>
    <t>4111-1</t>
  </si>
  <si>
    <t>4115-1</t>
  </si>
  <si>
    <t>4103-1</t>
  </si>
  <si>
    <t>4172-1</t>
  </si>
  <si>
    <t>4182-1</t>
  </si>
  <si>
    <t>4184-1</t>
  </si>
  <si>
    <t>4186-1</t>
  </si>
  <si>
    <t>4219-1</t>
  </si>
  <si>
    <t>4191-1</t>
  </si>
  <si>
    <t>4194-1</t>
  </si>
  <si>
    <t>4199-1</t>
  </si>
  <si>
    <t>4201-1</t>
  </si>
  <si>
    <t>4203-1</t>
  </si>
  <si>
    <t>4215-1</t>
  </si>
  <si>
    <t>4217-1</t>
  </si>
  <si>
    <t>4292-1</t>
  </si>
  <si>
    <t>4298-1</t>
  </si>
  <si>
    <t>4306-1</t>
  </si>
  <si>
    <t>4308-1</t>
  </si>
  <si>
    <t>4310-1</t>
  </si>
  <si>
    <t>4312-1</t>
  </si>
  <si>
    <t>4317-1</t>
  </si>
  <si>
    <t>4319-1</t>
  </si>
  <si>
    <t>4359-1</t>
  </si>
  <si>
    <t>4361-1</t>
  </si>
  <si>
    <t>4365-1</t>
  </si>
  <si>
    <t>4367-1</t>
  </si>
  <si>
    <t>4369-1</t>
  </si>
  <si>
    <t>4356-1</t>
  </si>
  <si>
    <t>4398-1</t>
  </si>
  <si>
    <t>4424-1</t>
  </si>
  <si>
    <t>4457-1</t>
  </si>
  <si>
    <t>4440-1</t>
  </si>
  <si>
    <t>4413-1</t>
  </si>
  <si>
    <t>4415-1</t>
  </si>
  <si>
    <t>4435-1</t>
  </si>
  <si>
    <t>YINEIDA ALTAGRACIA FERNANDEZ ALVAREZ</t>
  </si>
  <si>
    <t>BIO-NUCLEAR, S. A.</t>
  </si>
  <si>
    <t>AP INGENIERIA BIOMEDICA, SRL</t>
  </si>
  <si>
    <t>INVERSIONES SIMEDI, S.R.L.</t>
  </si>
  <si>
    <t>WEST, S.A.</t>
  </si>
  <si>
    <t>QUIMICOS ESPECIALIZADOS (QUIES)</t>
  </si>
  <si>
    <t>ALIANZA INNOVADORA DE SERVICIOS AMBIENTALES,  S. R. L.</t>
  </si>
  <si>
    <t>CORPORACION DEL ACUEDUCTO Y ALCANTARILLADO DE SANTO DOMINGO, CAASD</t>
  </si>
  <si>
    <t>EMH MEDICAL, S.R.L.</t>
  </si>
  <si>
    <t>CEPEDA ENCARNACION SERVICIOS DE INGENIERIA, S.R.L.</t>
  </si>
  <si>
    <t>INGSERSSA, S.R.L.</t>
  </si>
  <si>
    <t>QUALIPLIERS, E.I.R.L.</t>
  </si>
  <si>
    <t>VALPROYECT, S.R.L.</t>
  </si>
  <si>
    <t>NOMINA INCENTIVO ARS  COLABORADORES ACTIVOS ENERO-JUNIO 2024-FP</t>
  </si>
  <si>
    <t>NOMINA INCENTIVO ARS  PERSONAL SNS  ENERO-JUNIO 2024-FP</t>
  </si>
  <si>
    <t>NOMINA INCENTIVO ARS  COLABORADORES INACTIVOS ENERO-JUNIO 2024-FP</t>
  </si>
  <si>
    <t xml:space="preserve">REINTEGRO TRANSACCION POR ANULACION DE LIBRAMIENTO PROVEDEX DR, S.R.L.3824-1 DEL 28 DE AGOSTO </t>
  </si>
  <si>
    <t xml:space="preserve">REINTEGRO TRANSACCION POR ANULACION DE LIBRAMIENTO PROVEDEX DR, S.R.L.3837-1 DEL 28 DE AGOSTO </t>
  </si>
  <si>
    <t xml:space="preserve">REINTEGRO TRANSACCION POR ANULACION DE LIBRAMIENTO AYUNTAMIENTO DISTRITO NACIONAL (ADN) 3837-1 DEL 21 DE AGOSTO </t>
  </si>
  <si>
    <t>DOMINICA ARGENTINA MATEO ECHAVARRIA</t>
  </si>
  <si>
    <t>DEVOLUCION FONDOS POR SUBSIDIOS DE ENFERMEDAD COMUN CORRESPONDIENTE AL MES DE AGOSTO 2024</t>
  </si>
  <si>
    <t>DEPOSITO VIA TRANSF. MINISTERIO DE SALUD PUBLICA</t>
  </si>
  <si>
    <t>4265-1</t>
  </si>
  <si>
    <t>4235-1</t>
  </si>
  <si>
    <t>NOMINA COMPENSACION MIILITAR SEPTIEMBRE  2024, FONDO GENERAL</t>
  </si>
  <si>
    <t>4237-1</t>
  </si>
  <si>
    <t>NOMINA COMPENSACION ESPECIAL SEPTIEMBRE  2024 FONDO GENERAL</t>
  </si>
  <si>
    <t>4239-1</t>
  </si>
  <si>
    <t>NOMINA  PERSONAL CARÁCTER TEMPORAL (CICLOTRON)  SEPTIEMBRE  2024 FONDO GENERAL</t>
  </si>
  <si>
    <t>4241-1</t>
  </si>
  <si>
    <t>NOMINA PERSONAL CARÁCTER EVENTUAL  EXTRANJEROS SEPTIEMBRE  2024 FG</t>
  </si>
  <si>
    <t>4243-1</t>
  </si>
  <si>
    <t>NOMINA PERSONAL CARÁCTER EVENTUAL   SEPTIEMBRE  2024 FG</t>
  </si>
  <si>
    <t>4248-1</t>
  </si>
  <si>
    <t>NOMINA  PERSONAL CARÁCTER FIJO   SEPTIEMBRE   2024 FONDO GENERAL</t>
  </si>
  <si>
    <t>4250-1</t>
  </si>
  <si>
    <t>NOMINA   PERSONAL CARÁCTER TEMPORAL  SEPTIEMBRE  2024 FG</t>
  </si>
  <si>
    <t>4252-1</t>
  </si>
  <si>
    <t>NOMINA  PERSONAL CARÁCTER TEMPORAL SEPTIEMBRE  2024 FONDO GENERAL</t>
  </si>
  <si>
    <t>4260-1</t>
  </si>
  <si>
    <t>NOMINA PERSONAL CARÁCTER SUPLENCIA  SEPTIEMBRE 2024 FG</t>
  </si>
  <si>
    <t>DEPOSITO VIA TRANSF. PRESIDENCIA DE LA REPUBLICA DOMINICANA</t>
  </si>
  <si>
    <t>4439-1</t>
  </si>
  <si>
    <t>NOMINA ADICIONAL  PERSONAL CARÁCTER TEMPORAL SEPTIEMBRE  2024 FONDO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</si>
</sst>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3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sz val="11"/>
      <name val="Arial"/>
      <family val="2"/>
    </font>
    <font>
      <u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" fillId="0" borderId="0"/>
    <xf numFmtId="0" fontId="17" fillId="0" borderId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73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5" fillId="0" borderId="0" xfId="0" applyFont="1"/>
    <xf numFmtId="0" fontId="16" fillId="3" borderId="0" xfId="0" applyFont="1" applyFill="1" applyAlignment="1">
      <alignment vertical="center"/>
    </xf>
    <xf numFmtId="0" fontId="16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vertical="center" wrapText="1"/>
    </xf>
    <xf numFmtId="43" fontId="18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8" fillId="0" borderId="7" xfId="0" applyFont="1" applyFill="1" applyBorder="1" applyAlignment="1">
      <alignment vertical="center" wrapText="1"/>
    </xf>
    <xf numFmtId="43" fontId="18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8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8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19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8" fillId="6" borderId="7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8" fillId="0" borderId="11" xfId="4" applyFont="1" applyFill="1" applyBorder="1" applyAlignment="1">
      <alignment horizontal="left" vertic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43" fontId="19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19" fillId="0" borderId="17" xfId="1" applyFont="1" applyFill="1" applyBorder="1" applyAlignment="1">
      <alignment vertical="center"/>
    </xf>
    <xf numFmtId="43" fontId="18" fillId="0" borderId="18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8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19" fillId="0" borderId="24" xfId="1" applyFont="1" applyFill="1" applyBorder="1" applyAlignment="1">
      <alignment vertical="center"/>
    </xf>
    <xf numFmtId="0" fontId="18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8" fillId="0" borderId="28" xfId="4" applyFont="1" applyFill="1" applyBorder="1" applyAlignment="1">
      <alignment horizontal="left" vertical="center"/>
    </xf>
    <xf numFmtId="43" fontId="18" fillId="0" borderId="4" xfId="4" applyFont="1" applyFill="1" applyBorder="1" applyAlignment="1">
      <alignment horizontal="left" vertical="center"/>
    </xf>
    <xf numFmtId="43" fontId="18" fillId="0" borderId="29" xfId="4" applyFont="1" applyFill="1" applyBorder="1"/>
    <xf numFmtId="43" fontId="18" fillId="0" borderId="30" xfId="4" applyFont="1" applyFill="1" applyBorder="1" applyAlignment="1">
      <alignment horizontal="left" vertical="center"/>
    </xf>
    <xf numFmtId="43" fontId="18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19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2" fillId="0" borderId="15" xfId="0" applyNumberFormat="1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center"/>
    </xf>
    <xf numFmtId="0" fontId="22" fillId="0" borderId="2" xfId="0" applyFont="1" applyFill="1" applyBorder="1" applyAlignment="1">
      <alignment vertical="center" wrapText="1"/>
    </xf>
    <xf numFmtId="43" fontId="22" fillId="0" borderId="30" xfId="4" applyFont="1" applyFill="1" applyBorder="1" applyAlignment="1">
      <alignment vertical="center"/>
    </xf>
    <xf numFmtId="43" fontId="22" fillId="0" borderId="13" xfId="1" applyFont="1" applyFill="1" applyBorder="1" applyAlignment="1">
      <alignment vertical="center"/>
    </xf>
    <xf numFmtId="165" fontId="22" fillId="0" borderId="16" xfId="0" applyNumberFormat="1" applyFont="1" applyFill="1" applyBorder="1" applyAlignment="1">
      <alignment horizontal="left" vertical="center" wrapText="1"/>
    </xf>
    <xf numFmtId="0" fontId="22" fillId="0" borderId="16" xfId="0" applyFont="1" applyFill="1" applyBorder="1" applyAlignment="1">
      <alignment horizontal="center"/>
    </xf>
    <xf numFmtId="0" fontId="22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2" fillId="0" borderId="11" xfId="0" applyNumberFormat="1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24" fillId="0" borderId="0" xfId="0" applyFont="1" applyAlignment="1">
      <alignment horizontal="center"/>
    </xf>
    <xf numFmtId="0" fontId="22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19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19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19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2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8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2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3" fillId="4" borderId="22" xfId="0" applyNumberFormat="1" applyFont="1" applyFill="1" applyBorder="1" applyAlignment="1">
      <alignment vertical="center"/>
    </xf>
    <xf numFmtId="4" fontId="23" fillId="4" borderId="35" xfId="0" applyNumberFormat="1" applyFont="1" applyFill="1" applyBorder="1" applyAlignment="1">
      <alignment vertical="center"/>
    </xf>
    <xf numFmtId="4" fontId="23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2" fillId="0" borderId="30" xfId="1" applyFont="1" applyFill="1" applyBorder="1" applyAlignment="1">
      <alignment vertical="center"/>
    </xf>
    <xf numFmtId="43" fontId="22" fillId="0" borderId="28" xfId="1" applyFont="1" applyFill="1" applyBorder="1"/>
    <xf numFmtId="43" fontId="22" fillId="0" borderId="28" xfId="1" applyFont="1" applyFill="1" applyBorder="1" applyAlignment="1">
      <alignment vertical="center"/>
    </xf>
    <xf numFmtId="43" fontId="22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2" fillId="0" borderId="28" xfId="1" applyFont="1" applyFill="1" applyBorder="1" applyAlignment="1">
      <alignment vertical="center" wrapText="1"/>
    </xf>
    <xf numFmtId="43" fontId="23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2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12" fillId="0" borderId="9" xfId="0" applyNumberFormat="1" applyFont="1" applyFill="1" applyBorder="1" applyAlignment="1">
      <alignment horizontal="left" vertical="center" wrapText="1"/>
    </xf>
    <xf numFmtId="43" fontId="18" fillId="0" borderId="11" xfId="4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3" fontId="25" fillId="3" borderId="0" xfId="1" applyFont="1" applyFill="1" applyAlignment="1">
      <alignment vertical="center"/>
    </xf>
    <xf numFmtId="43" fontId="22" fillId="0" borderId="39" xfId="4" applyFont="1" applyFill="1" applyBorder="1" applyAlignment="1">
      <alignment vertical="center"/>
    </xf>
    <xf numFmtId="0" fontId="22" fillId="0" borderId="11" xfId="0" applyFont="1" applyFill="1" applyBorder="1" applyAlignment="1">
      <alignment vertical="center" wrapText="1"/>
    </xf>
    <xf numFmtId="0" fontId="22" fillId="0" borderId="11" xfId="0" applyFont="1" applyFill="1" applyBorder="1" applyAlignment="1">
      <alignment vertical="top" wrapText="1"/>
    </xf>
    <xf numFmtId="43" fontId="6" fillId="3" borderId="0" xfId="1" applyFont="1" applyFill="1" applyAlignment="1">
      <alignment horizontal="center" vertical="center"/>
    </xf>
    <xf numFmtId="43" fontId="6" fillId="0" borderId="0" xfId="1" applyFont="1" applyFill="1" applyAlignment="1">
      <alignment vertical="center"/>
    </xf>
    <xf numFmtId="0" fontId="20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/>
    </xf>
    <xf numFmtId="165" fontId="22" fillId="0" borderId="0" xfId="0" applyNumberFormat="1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vertical="center" wrapText="1"/>
    </xf>
    <xf numFmtId="43" fontId="22" fillId="0" borderId="40" xfId="4" applyFont="1" applyFill="1" applyBorder="1" applyAlignment="1">
      <alignment vertical="center"/>
    </xf>
    <xf numFmtId="43" fontId="22" fillId="0" borderId="0" xfId="1" applyFont="1" applyFill="1" applyBorder="1"/>
    <xf numFmtId="43" fontId="6" fillId="0" borderId="0" xfId="1" applyFont="1" applyFill="1" applyAlignment="1">
      <alignment horizontal="center" vertical="center"/>
    </xf>
    <xf numFmtId="43" fontId="6" fillId="0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3" borderId="0" xfId="0" applyFont="1" applyFill="1" applyAlignment="1">
      <alignment vertical="center"/>
    </xf>
    <xf numFmtId="0" fontId="27" fillId="3" borderId="0" xfId="0" applyFont="1" applyFill="1" applyAlignment="1">
      <alignment vertical="center"/>
    </xf>
    <xf numFmtId="0" fontId="28" fillId="3" borderId="0" xfId="0" applyFont="1" applyFill="1" applyAlignment="1">
      <alignment vertic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28" fillId="3" borderId="0" xfId="0" applyFont="1" applyFill="1" applyBorder="1" applyAlignment="1">
      <alignment vertical="center"/>
    </xf>
    <xf numFmtId="0" fontId="29" fillId="3" borderId="0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vertical="center"/>
    </xf>
    <xf numFmtId="0" fontId="29" fillId="3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0" xfId="0" applyFont="1" applyFill="1" applyBorder="1" applyAlignment="1">
      <alignment horizontal="right" vertical="center" wrapText="1"/>
    </xf>
    <xf numFmtId="43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165" fontId="29" fillId="0" borderId="6" xfId="0" applyNumberFormat="1" applyFont="1" applyFill="1" applyBorder="1" applyAlignment="1">
      <alignment horizontal="center" vertical="center"/>
    </xf>
    <xf numFmtId="43" fontId="30" fillId="0" borderId="6" xfId="1" applyFont="1" applyFill="1" applyBorder="1" applyAlignment="1">
      <alignment vertical="center"/>
    </xf>
    <xf numFmtId="43" fontId="29" fillId="0" borderId="6" xfId="1" applyFont="1" applyFill="1" applyBorder="1" applyAlignment="1">
      <alignment horizontal="right" vertical="center"/>
    </xf>
    <xf numFmtId="0" fontId="31" fillId="3" borderId="7" xfId="0" applyFont="1" applyFill="1" applyBorder="1" applyAlignment="1">
      <alignment horizontal="center" vertical="center"/>
    </xf>
    <xf numFmtId="165" fontId="31" fillId="0" borderId="7" xfId="0" applyNumberFormat="1" applyFont="1" applyFill="1" applyBorder="1" applyAlignment="1">
      <alignment horizontal="left" vertical="center" wrapText="1"/>
    </xf>
    <xf numFmtId="0" fontId="31" fillId="0" borderId="7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vertical="center" wrapText="1"/>
    </xf>
    <xf numFmtId="43" fontId="31" fillId="0" borderId="7" xfId="1" applyFont="1" applyFill="1" applyBorder="1" applyAlignment="1">
      <alignment horizontal="center" vertical="center"/>
    </xf>
    <xf numFmtId="0" fontId="31" fillId="0" borderId="7" xfId="0" applyFont="1" applyFill="1" applyBorder="1" applyAlignment="1">
      <alignment vertical="center" wrapText="1"/>
    </xf>
    <xf numFmtId="43" fontId="1" fillId="3" borderId="0" xfId="0" applyNumberFormat="1" applyFont="1" applyFill="1" applyAlignment="1">
      <alignment horizontal="center" vertical="center"/>
    </xf>
    <xf numFmtId="0" fontId="32" fillId="0" borderId="38" xfId="0" applyFont="1" applyFill="1" applyBorder="1" applyAlignment="1">
      <alignment vertical="center" wrapText="1"/>
    </xf>
    <xf numFmtId="4" fontId="29" fillId="3" borderId="19" xfId="0" applyNumberFormat="1" applyFont="1" applyFill="1" applyBorder="1" applyAlignment="1">
      <alignment horizontal="center" vertical="center"/>
    </xf>
    <xf numFmtId="4" fontId="29" fillId="3" borderId="20" xfId="0" applyNumberFormat="1" applyFont="1" applyFill="1" applyBorder="1" applyAlignment="1">
      <alignment horizontal="center" vertical="center"/>
    </xf>
    <xf numFmtId="4" fontId="29" fillId="3" borderId="20" xfId="0" applyNumberFormat="1" applyFont="1" applyFill="1" applyBorder="1" applyAlignment="1">
      <alignment horizontal="right" vertical="center"/>
    </xf>
    <xf numFmtId="43" fontId="30" fillId="0" borderId="21" xfId="1" applyFont="1" applyFill="1" applyBorder="1" applyAlignment="1">
      <alignment vertical="center"/>
    </xf>
    <xf numFmtId="43" fontId="1" fillId="3" borderId="0" xfId="1" applyFont="1" applyFill="1" applyAlignment="1">
      <alignment vertical="center"/>
    </xf>
    <xf numFmtId="4" fontId="29" fillId="3" borderId="0" xfId="0" applyNumberFormat="1" applyFont="1" applyFill="1" applyBorder="1" applyAlignment="1">
      <alignment horizontal="center" vertical="center"/>
    </xf>
    <xf numFmtId="0" fontId="32" fillId="0" borderId="0" xfId="0" applyFont="1"/>
    <xf numFmtId="0" fontId="30" fillId="0" borderId="0" xfId="0" applyFont="1" applyAlignment="1">
      <alignment horizontal="center"/>
    </xf>
    <xf numFmtId="43" fontId="1" fillId="0" borderId="0" xfId="1" applyFont="1" applyAlignment="1">
      <alignment vertical="center"/>
    </xf>
    <xf numFmtId="0" fontId="30" fillId="0" borderId="0" xfId="0" applyFont="1" applyAlignment="1">
      <alignment horizontal="center" wrapText="1"/>
    </xf>
    <xf numFmtId="0" fontId="1" fillId="0" borderId="0" xfId="0" applyFont="1" applyBorder="1" applyAlignment="1">
      <alignment vertical="center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221457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296</xdr:row>
      <xdr:rowOff>28575</xdr:rowOff>
    </xdr:from>
    <xdr:to>
      <xdr:col>7</xdr:col>
      <xdr:colOff>621506</xdr:colOff>
      <xdr:row>306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644525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143435</xdr:colOff>
      <xdr:row>8</xdr:row>
      <xdr:rowOff>33618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111</xdr:row>
      <xdr:rowOff>47625</xdr:rowOff>
    </xdr:from>
    <xdr:to>
      <xdr:col>8</xdr:col>
      <xdr:colOff>699328</xdr:colOff>
      <xdr:row>122</xdr:row>
      <xdr:rowOff>47625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112</xdr:row>
      <xdr:rowOff>38100</xdr:rowOff>
    </xdr:from>
    <xdr:to>
      <xdr:col>8</xdr:col>
      <xdr:colOff>851728</xdr:colOff>
      <xdr:row>123</xdr:row>
      <xdr:rowOff>47623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113</xdr:row>
      <xdr:rowOff>38100</xdr:rowOff>
    </xdr:from>
    <xdr:to>
      <xdr:col>8</xdr:col>
      <xdr:colOff>946978</xdr:colOff>
      <xdr:row>124</xdr:row>
      <xdr:rowOff>38102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114</xdr:row>
      <xdr:rowOff>28575</xdr:rowOff>
    </xdr:from>
    <xdr:to>
      <xdr:col>8</xdr:col>
      <xdr:colOff>946978</xdr:colOff>
      <xdr:row>125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1591874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761440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9</xdr:col>
      <xdr:colOff>1305484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4/LIBRO%20BANCO%2031%20DIC%2023%20-24%20nuev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CTA. RECOLECTORA AUXILIAR 3001"/>
      <sheetName val="CTA. OPERATIVA.(160)"/>
      <sheetName val="Hoja1"/>
      <sheetName val="CTA. NOMINA 2000"/>
      <sheetName val="CTA. FONDOCYT 960"/>
      <sheetName val="CTA. EUROS 8000 "/>
      <sheetName val="CTA. EUROS 8001"/>
      <sheetName val="CTA. DOLARES 1500"/>
    </sheetNames>
    <sheetDataSet>
      <sheetData sheetId="0">
        <row r="8410">
          <cell r="G8410">
            <v>32146191.212499842</v>
          </cell>
        </row>
        <row r="8717">
          <cell r="G8717">
            <v>19186361.14249986</v>
          </cell>
        </row>
      </sheetData>
      <sheetData sheetId="1">
        <row r="5156">
          <cell r="J5156">
            <v>-29606275.250699922</v>
          </cell>
        </row>
        <row r="5257">
          <cell r="J5257">
            <v>-12174633.062699925</v>
          </cell>
        </row>
      </sheetData>
      <sheetData sheetId="2">
        <row r="1235">
          <cell r="J1235">
            <v>199760.68190000957</v>
          </cell>
        </row>
        <row r="1239">
          <cell r="J1239">
            <v>188434.32190000956</v>
          </cell>
        </row>
      </sheetData>
      <sheetData sheetId="3"/>
      <sheetData sheetId="4">
        <row r="1207">
          <cell r="G1207">
            <v>7434777.3839999977</v>
          </cell>
        </row>
        <row r="1238">
          <cell r="G1238">
            <v>12362229.58399998</v>
          </cell>
        </row>
      </sheetData>
      <sheetData sheetId="5">
        <row r="84">
          <cell r="J84">
            <v>1822710.3199999998</v>
          </cell>
        </row>
        <row r="85">
          <cell r="J85">
            <v>1822535.3199999998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465"/>
  <sheetViews>
    <sheetView tabSelected="1" view="pageBreakPreview" topLeftCell="B203" zoomScale="50" zoomScaleNormal="80" zoomScaleSheetLayoutView="50" workbookViewId="0">
      <selection activeCell="E369" sqref="E369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43.85546875" style="1" customWidth="1"/>
    <col min="6" max="6" width="31" style="188" customWidth="1"/>
    <col min="7" max="7" width="27.5703125" style="1" customWidth="1"/>
    <col min="8" max="8" width="25.42578125" style="11" hidden="1" customWidth="1"/>
    <col min="9" max="9" width="27.140625" style="1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6"/>
    </row>
    <row r="2" spans="1:14" s="11" customFormat="1" x14ac:dyDescent="0.2">
      <c r="F2" s="176"/>
    </row>
    <row r="3" spans="1:14" s="14" customFormat="1" ht="12" customHeight="1" x14ac:dyDescent="0.2">
      <c r="F3" s="177"/>
    </row>
    <row r="4" spans="1:14" s="15" customFormat="1" ht="18" customHeight="1" x14ac:dyDescent="0.3">
      <c r="A4" s="16"/>
      <c r="B4" s="12"/>
      <c r="C4" s="16"/>
      <c r="D4" s="16"/>
      <c r="E4" s="16"/>
      <c r="F4" s="178"/>
      <c r="G4" s="16"/>
      <c r="H4" s="16"/>
      <c r="I4" s="16"/>
    </row>
    <row r="5" spans="1:14" s="13" customFormat="1" ht="18.75" x14ac:dyDescent="0.2">
      <c r="A5" s="213"/>
      <c r="B5" s="213"/>
      <c r="C5" s="213"/>
      <c r="D5" s="213"/>
      <c r="E5" s="213"/>
      <c r="F5" s="213"/>
      <c r="G5" s="213"/>
    </row>
    <row r="6" spans="1:14" s="15" customFormat="1" ht="18.75" x14ac:dyDescent="0.3">
      <c r="A6" s="213" t="s">
        <v>10</v>
      </c>
      <c r="B6" s="213"/>
      <c r="C6" s="213"/>
      <c r="D6" s="213"/>
      <c r="E6" s="213"/>
      <c r="F6" s="213"/>
      <c r="G6" s="213"/>
      <c r="H6" s="16"/>
      <c r="I6" s="16"/>
    </row>
    <row r="7" spans="1:14" s="14" customFormat="1" ht="18.75" x14ac:dyDescent="0.2">
      <c r="A7" s="213" t="s">
        <v>15</v>
      </c>
      <c r="B7" s="213"/>
      <c r="C7" s="213"/>
      <c r="D7" s="213"/>
      <c r="E7" s="213"/>
      <c r="F7" s="213"/>
      <c r="G7" s="213"/>
    </row>
    <row r="8" spans="1:14" s="17" customFormat="1" ht="21" customHeight="1" x14ac:dyDescent="0.2">
      <c r="A8" s="219" t="s">
        <v>3</v>
      </c>
      <c r="B8" s="219"/>
      <c r="C8" s="219"/>
      <c r="D8" s="219"/>
      <c r="E8" s="219"/>
      <c r="F8" s="219"/>
      <c r="G8" s="219"/>
    </row>
    <row r="9" spans="1:14" s="14" customFormat="1" ht="18.75" x14ac:dyDescent="0.2">
      <c r="A9" s="220" t="s">
        <v>110</v>
      </c>
      <c r="B9" s="220"/>
      <c r="C9" s="220"/>
      <c r="D9" s="220"/>
      <c r="E9" s="220"/>
      <c r="F9" s="220"/>
      <c r="G9" s="220"/>
    </row>
    <row r="10" spans="1:14" s="14" customFormat="1" ht="18.75" x14ac:dyDescent="0.2">
      <c r="A10" s="15"/>
      <c r="B10" s="31"/>
      <c r="C10" s="31"/>
      <c r="D10" s="31"/>
      <c r="E10" s="31"/>
      <c r="F10" s="179"/>
      <c r="G10" s="15"/>
    </row>
    <row r="11" spans="1:14" s="11" customFormat="1" ht="19.5" customHeight="1" thickBot="1" x14ac:dyDescent="0.25">
      <c r="F11" s="176"/>
      <c r="N11" s="30"/>
    </row>
    <row r="12" spans="1:14" s="3" customFormat="1" ht="27.75" customHeight="1" thickTop="1" thickBot="1" x14ac:dyDescent="0.25">
      <c r="A12" s="216"/>
      <c r="B12" s="215" t="s">
        <v>14</v>
      </c>
      <c r="C12" s="215"/>
      <c r="D12" s="215"/>
      <c r="E12" s="215"/>
      <c r="F12" s="215"/>
      <c r="G12" s="215"/>
      <c r="H12" s="7"/>
      <c r="I12" s="7"/>
      <c r="J12" s="7"/>
      <c r="K12" s="7"/>
    </row>
    <row r="13" spans="1:14" s="3" customFormat="1" ht="27.75" customHeight="1" thickTop="1" thickBot="1" x14ac:dyDescent="0.25">
      <c r="A13" s="216"/>
      <c r="B13" s="214" t="s">
        <v>15</v>
      </c>
      <c r="C13" s="214"/>
      <c r="D13" s="214"/>
      <c r="E13" s="214"/>
      <c r="F13" s="214"/>
      <c r="G13" s="71">
        <f>+'[1]CTA. RECOLECTORA (010) y 3000'!$G$8410</f>
        <v>32146191.212499842</v>
      </c>
      <c r="H13" s="7"/>
      <c r="I13" s="7"/>
      <c r="J13" s="7"/>
      <c r="K13" s="7"/>
    </row>
    <row r="14" spans="1:14" s="3" customFormat="1" ht="26.25" customHeight="1" thickTop="1" thickBot="1" x14ac:dyDescent="0.25">
      <c r="A14" s="216"/>
      <c r="B14" s="218"/>
      <c r="C14" s="218"/>
      <c r="D14" s="218"/>
      <c r="E14" s="218"/>
      <c r="F14" s="218"/>
      <c r="G14" s="71">
        <v>0</v>
      </c>
      <c r="H14" s="7"/>
      <c r="I14" s="7"/>
      <c r="J14" s="7"/>
      <c r="K14" s="7"/>
    </row>
    <row r="15" spans="1:14" s="3" customFormat="1" ht="34.5" customHeight="1" thickTop="1" thickBot="1" x14ac:dyDescent="0.25">
      <c r="A15" s="217"/>
      <c r="B15" s="61" t="s">
        <v>4</v>
      </c>
      <c r="C15" s="61" t="s">
        <v>5</v>
      </c>
      <c r="D15" s="61" t="s">
        <v>6</v>
      </c>
      <c r="E15" s="61" t="s">
        <v>0</v>
      </c>
      <c r="F15" s="71" t="s">
        <v>1</v>
      </c>
      <c r="G15" s="61" t="s">
        <v>2</v>
      </c>
      <c r="H15" s="7"/>
      <c r="I15" s="7"/>
      <c r="J15" s="7"/>
      <c r="K15" s="7"/>
    </row>
    <row r="16" spans="1:14" s="10" customFormat="1" ht="36.75" customHeight="1" thickTop="1" thickBot="1" x14ac:dyDescent="0.25">
      <c r="A16" s="41"/>
      <c r="B16" s="142"/>
      <c r="C16" s="143"/>
      <c r="D16" s="142">
        <v>45535</v>
      </c>
      <c r="E16" s="144">
        <f>'[2]CTA. RECOLECTORA (010)'!E6</f>
        <v>0</v>
      </c>
      <c r="F16" s="145">
        <v>0</v>
      </c>
      <c r="G16" s="146">
        <f>+G13</f>
        <v>32146191.212499842</v>
      </c>
      <c r="H16" s="76"/>
    </row>
    <row r="17" spans="1:9" s="10" customFormat="1" ht="27" customHeight="1" thickTop="1" thickBot="1" x14ac:dyDescent="0.25">
      <c r="A17" s="42"/>
      <c r="B17" s="109">
        <v>45536</v>
      </c>
      <c r="C17" s="110"/>
      <c r="D17" s="111" t="s">
        <v>89</v>
      </c>
      <c r="E17" s="112"/>
      <c r="F17" s="180">
        <v>1940.58</v>
      </c>
      <c r="G17" s="113">
        <f>G16+E17-F17</f>
        <v>32144250.632499844</v>
      </c>
      <c r="H17" s="201"/>
      <c r="I17" s="101"/>
    </row>
    <row r="18" spans="1:9" s="10" customFormat="1" ht="18" thickTop="1" thickBot="1" x14ac:dyDescent="0.25">
      <c r="A18" s="24"/>
      <c r="B18" s="114">
        <v>45536</v>
      </c>
      <c r="C18" s="115"/>
      <c r="D18" s="111" t="s">
        <v>38</v>
      </c>
      <c r="E18" s="112">
        <v>435</v>
      </c>
      <c r="F18" s="181"/>
      <c r="G18" s="113">
        <f t="shared" ref="G18:G66" si="0">G17+E18-F18</f>
        <v>32144685.632499844</v>
      </c>
      <c r="H18" s="201"/>
      <c r="I18" s="101"/>
    </row>
    <row r="19" spans="1:9" s="7" customFormat="1" ht="18" thickTop="1" thickBot="1" x14ac:dyDescent="0.25">
      <c r="A19" s="24"/>
      <c r="B19" s="114">
        <v>45536</v>
      </c>
      <c r="C19" s="115"/>
      <c r="D19" s="111" t="s">
        <v>29</v>
      </c>
      <c r="E19" s="112">
        <v>14307</v>
      </c>
      <c r="F19" s="181">
        <v>359.6</v>
      </c>
      <c r="G19" s="113">
        <f t="shared" si="0"/>
        <v>32158633.032499842</v>
      </c>
      <c r="H19" s="191"/>
      <c r="I19" s="101"/>
    </row>
    <row r="20" spans="1:9" s="7" customFormat="1" ht="18" thickTop="1" thickBot="1" x14ac:dyDescent="0.25">
      <c r="A20" s="24"/>
      <c r="B20" s="114">
        <v>45537</v>
      </c>
      <c r="C20" s="115"/>
      <c r="D20" s="111" t="s">
        <v>38</v>
      </c>
      <c r="E20" s="112">
        <v>2550</v>
      </c>
      <c r="F20" s="181"/>
      <c r="G20" s="113">
        <f t="shared" si="0"/>
        <v>32161183.032499842</v>
      </c>
      <c r="H20" s="191"/>
      <c r="I20" s="101"/>
    </row>
    <row r="21" spans="1:9" s="7" customFormat="1" ht="18" thickTop="1" thickBot="1" x14ac:dyDescent="0.25">
      <c r="A21" s="24"/>
      <c r="B21" s="114">
        <v>45537</v>
      </c>
      <c r="C21" s="115"/>
      <c r="D21" s="111" t="s">
        <v>38</v>
      </c>
      <c r="E21" s="112">
        <v>14950</v>
      </c>
      <c r="F21" s="181"/>
      <c r="G21" s="113">
        <f t="shared" si="0"/>
        <v>32176133.032499842</v>
      </c>
      <c r="H21" s="191"/>
      <c r="I21" s="101"/>
    </row>
    <row r="22" spans="1:9" s="7" customFormat="1" ht="18" thickTop="1" thickBot="1" x14ac:dyDescent="0.25">
      <c r="A22" s="24"/>
      <c r="B22" s="114">
        <v>45537</v>
      </c>
      <c r="C22" s="115"/>
      <c r="D22" s="111" t="s">
        <v>38</v>
      </c>
      <c r="E22" s="112">
        <v>500</v>
      </c>
      <c r="F22" s="181"/>
      <c r="G22" s="113">
        <f t="shared" si="0"/>
        <v>32176633.032499842</v>
      </c>
      <c r="H22" s="191"/>
      <c r="I22" s="101"/>
    </row>
    <row r="23" spans="1:9" s="7" customFormat="1" ht="18" thickTop="1" thickBot="1" x14ac:dyDescent="0.25">
      <c r="A23" s="24"/>
      <c r="B23" s="114">
        <v>45537</v>
      </c>
      <c r="C23" s="115"/>
      <c r="D23" s="111" t="s">
        <v>38</v>
      </c>
      <c r="E23" s="112">
        <v>1398</v>
      </c>
      <c r="F23" s="181"/>
      <c r="G23" s="113">
        <f t="shared" si="0"/>
        <v>32178031.032499842</v>
      </c>
      <c r="H23" s="191"/>
      <c r="I23" s="101"/>
    </row>
    <row r="24" spans="1:9" s="7" customFormat="1" ht="18" thickTop="1" thickBot="1" x14ac:dyDescent="0.25">
      <c r="A24" s="24"/>
      <c r="B24" s="114">
        <v>45537</v>
      </c>
      <c r="C24" s="115"/>
      <c r="D24" s="111" t="s">
        <v>38</v>
      </c>
      <c r="E24" s="112">
        <v>29895</v>
      </c>
      <c r="F24" s="181"/>
      <c r="G24" s="113">
        <f t="shared" si="0"/>
        <v>32207926.032499842</v>
      </c>
      <c r="H24" s="191"/>
      <c r="I24" s="101"/>
    </row>
    <row r="25" spans="1:9" s="7" customFormat="1" ht="18" customHeight="1" thickTop="1" thickBot="1" x14ac:dyDescent="0.25">
      <c r="A25" s="24"/>
      <c r="B25" s="114">
        <v>45537</v>
      </c>
      <c r="C25" s="115"/>
      <c r="D25" s="111" t="s">
        <v>38</v>
      </c>
      <c r="E25" s="112">
        <v>36021</v>
      </c>
      <c r="F25" s="181"/>
      <c r="G25" s="113">
        <f t="shared" si="0"/>
        <v>32243947.032499842</v>
      </c>
      <c r="H25" s="191"/>
      <c r="I25" s="101"/>
    </row>
    <row r="26" spans="1:9" s="7" customFormat="1" ht="18" thickTop="1" thickBot="1" x14ac:dyDescent="0.25">
      <c r="A26" s="24"/>
      <c r="B26" s="114">
        <v>45537</v>
      </c>
      <c r="C26" s="115"/>
      <c r="D26" s="111" t="s">
        <v>38</v>
      </c>
      <c r="E26" s="112">
        <v>64150</v>
      </c>
      <c r="F26" s="181"/>
      <c r="G26" s="113">
        <f t="shared" si="0"/>
        <v>32308097.032499842</v>
      </c>
      <c r="H26" s="191"/>
      <c r="I26" s="101"/>
    </row>
    <row r="27" spans="1:9" s="7" customFormat="1" ht="17.25" customHeight="1" thickTop="1" thickBot="1" x14ac:dyDescent="0.25">
      <c r="A27" s="24"/>
      <c r="B27" s="114">
        <v>45537</v>
      </c>
      <c r="C27" s="115"/>
      <c r="D27" s="111" t="s">
        <v>38</v>
      </c>
      <c r="E27" s="112">
        <v>160</v>
      </c>
      <c r="F27" s="181"/>
      <c r="G27" s="113">
        <f t="shared" si="0"/>
        <v>32308257.032499842</v>
      </c>
      <c r="H27" s="191"/>
      <c r="I27" s="101"/>
    </row>
    <row r="28" spans="1:9" s="7" customFormat="1" ht="18.75" customHeight="1" thickTop="1" thickBot="1" x14ac:dyDescent="0.25">
      <c r="A28" s="24"/>
      <c r="B28" s="114">
        <v>45537</v>
      </c>
      <c r="C28" s="115"/>
      <c r="D28" s="111" t="s">
        <v>29</v>
      </c>
      <c r="E28" s="112">
        <v>27758.720000000001</v>
      </c>
      <c r="F28" s="181">
        <v>729.81</v>
      </c>
      <c r="G28" s="113">
        <f t="shared" si="0"/>
        <v>32335285.942499842</v>
      </c>
      <c r="H28" s="191"/>
      <c r="I28" s="101"/>
    </row>
    <row r="29" spans="1:9" s="7" customFormat="1" ht="18" thickTop="1" thickBot="1" x14ac:dyDescent="0.25">
      <c r="A29" s="24"/>
      <c r="B29" s="114">
        <v>45537</v>
      </c>
      <c r="C29" s="115"/>
      <c r="D29" s="111" t="s">
        <v>22</v>
      </c>
      <c r="E29" s="112">
        <v>3402743.43</v>
      </c>
      <c r="F29" s="181"/>
      <c r="G29" s="113">
        <f t="shared" si="0"/>
        <v>35738029.372499846</v>
      </c>
      <c r="H29" s="191"/>
      <c r="I29" s="101"/>
    </row>
    <row r="30" spans="1:9" s="7" customFormat="1" ht="18" thickTop="1" thickBot="1" x14ac:dyDescent="0.25">
      <c r="A30" s="24"/>
      <c r="B30" s="114">
        <v>45537</v>
      </c>
      <c r="C30" s="115"/>
      <c r="D30" s="111" t="s">
        <v>22</v>
      </c>
      <c r="E30" s="112">
        <v>1866869.19</v>
      </c>
      <c r="F30" s="181"/>
      <c r="G30" s="113">
        <f t="shared" si="0"/>
        <v>37604898.562499844</v>
      </c>
      <c r="H30" s="191"/>
      <c r="I30" s="101"/>
    </row>
    <row r="31" spans="1:9" s="7" customFormat="1" ht="18" thickTop="1" thickBot="1" x14ac:dyDescent="0.25">
      <c r="A31" s="24"/>
      <c r="B31" s="114">
        <v>45537</v>
      </c>
      <c r="C31" s="115"/>
      <c r="D31" s="111" t="s">
        <v>22</v>
      </c>
      <c r="E31" s="112">
        <v>107510.33</v>
      </c>
      <c r="F31" s="181"/>
      <c r="G31" s="113">
        <f t="shared" si="0"/>
        <v>37712408.892499842</v>
      </c>
      <c r="H31" s="191"/>
      <c r="I31" s="101"/>
    </row>
    <row r="32" spans="1:9" s="7" customFormat="1" ht="14.25" customHeight="1" thickTop="1" thickBot="1" x14ac:dyDescent="0.25">
      <c r="A32" s="24"/>
      <c r="B32" s="114">
        <v>45537</v>
      </c>
      <c r="C32" s="115"/>
      <c r="D32" s="111" t="s">
        <v>90</v>
      </c>
      <c r="E32" s="112">
        <v>150000</v>
      </c>
      <c r="F32" s="181"/>
      <c r="G32" s="113">
        <f t="shared" si="0"/>
        <v>37862408.892499842</v>
      </c>
      <c r="H32" s="191"/>
      <c r="I32" s="101"/>
    </row>
    <row r="33" spans="1:9" s="7" customFormat="1" ht="46.5" thickTop="1" thickBot="1" x14ac:dyDescent="0.25">
      <c r="A33" s="24"/>
      <c r="B33" s="114">
        <v>45537</v>
      </c>
      <c r="C33" s="115"/>
      <c r="D33" s="111" t="s">
        <v>91</v>
      </c>
      <c r="E33" s="112">
        <v>19631.5</v>
      </c>
      <c r="F33" s="181"/>
      <c r="G33" s="113">
        <f t="shared" si="0"/>
        <v>37882040.392499842</v>
      </c>
      <c r="H33" s="191"/>
      <c r="I33" s="101"/>
    </row>
    <row r="34" spans="1:9" s="7" customFormat="1" ht="18" thickTop="1" thickBot="1" x14ac:dyDescent="0.25">
      <c r="A34" s="24"/>
      <c r="B34" s="114">
        <v>45537</v>
      </c>
      <c r="C34" s="115"/>
      <c r="D34" s="111" t="s">
        <v>23</v>
      </c>
      <c r="E34" s="112"/>
      <c r="F34" s="181">
        <v>3818530.79</v>
      </c>
      <c r="G34" s="113">
        <f t="shared" si="0"/>
        <v>34063509.602499843</v>
      </c>
      <c r="H34" s="191"/>
      <c r="I34" s="101"/>
    </row>
    <row r="35" spans="1:9" s="7" customFormat="1" ht="24" customHeight="1" thickTop="1" thickBot="1" x14ac:dyDescent="0.25">
      <c r="A35" s="24"/>
      <c r="B35" s="114">
        <v>45538</v>
      </c>
      <c r="C35" s="115"/>
      <c r="D35" s="111" t="s">
        <v>38</v>
      </c>
      <c r="E35" s="112">
        <v>1525</v>
      </c>
      <c r="F35" s="181"/>
      <c r="G35" s="113">
        <f t="shared" si="0"/>
        <v>34065034.602499843</v>
      </c>
      <c r="H35" s="191"/>
      <c r="I35" s="101"/>
    </row>
    <row r="36" spans="1:9" s="7" customFormat="1" ht="18" thickTop="1" thickBot="1" x14ac:dyDescent="0.25">
      <c r="A36" s="24"/>
      <c r="B36" s="114">
        <v>45538</v>
      </c>
      <c r="C36" s="115"/>
      <c r="D36" s="111" t="s">
        <v>38</v>
      </c>
      <c r="E36" s="112">
        <v>10540</v>
      </c>
      <c r="F36" s="181"/>
      <c r="G36" s="113">
        <f t="shared" si="0"/>
        <v>34075574.602499843</v>
      </c>
      <c r="H36" s="191"/>
      <c r="I36" s="101"/>
    </row>
    <row r="37" spans="1:9" s="7" customFormat="1" ht="15" customHeight="1" thickTop="1" thickBot="1" x14ac:dyDescent="0.25">
      <c r="A37" s="24"/>
      <c r="B37" s="114">
        <v>45538</v>
      </c>
      <c r="C37" s="115"/>
      <c r="D37" s="111" t="s">
        <v>38</v>
      </c>
      <c r="E37" s="112">
        <v>200</v>
      </c>
      <c r="F37" s="181"/>
      <c r="G37" s="113">
        <f t="shared" si="0"/>
        <v>34075774.602499843</v>
      </c>
      <c r="H37" s="191"/>
      <c r="I37" s="101"/>
    </row>
    <row r="38" spans="1:9" s="7" customFormat="1" ht="18" customHeight="1" thickTop="1" thickBot="1" x14ac:dyDescent="0.25">
      <c r="A38" s="24"/>
      <c r="B38" s="114">
        <v>45538</v>
      </c>
      <c r="C38" s="115"/>
      <c r="D38" s="111" t="s">
        <v>38</v>
      </c>
      <c r="E38" s="112">
        <v>4375</v>
      </c>
      <c r="F38" s="181"/>
      <c r="G38" s="113">
        <f t="shared" si="0"/>
        <v>34080149.602499843</v>
      </c>
      <c r="H38" s="191"/>
      <c r="I38" s="101"/>
    </row>
    <row r="39" spans="1:9" s="7" customFormat="1" ht="22.5" customHeight="1" thickTop="1" thickBot="1" x14ac:dyDescent="0.25">
      <c r="A39" s="24"/>
      <c r="B39" s="114">
        <v>45538</v>
      </c>
      <c r="C39" s="115"/>
      <c r="D39" s="111" t="s">
        <v>38</v>
      </c>
      <c r="E39" s="112">
        <v>46330</v>
      </c>
      <c r="F39" s="181"/>
      <c r="G39" s="113">
        <f t="shared" si="0"/>
        <v>34126479.602499843</v>
      </c>
      <c r="H39" s="191"/>
      <c r="I39" s="101"/>
    </row>
    <row r="40" spans="1:9" s="7" customFormat="1" ht="18" thickTop="1" thickBot="1" x14ac:dyDescent="0.25">
      <c r="A40" s="24"/>
      <c r="B40" s="114">
        <v>45538</v>
      </c>
      <c r="C40" s="115"/>
      <c r="D40" s="111" t="s">
        <v>38</v>
      </c>
      <c r="E40" s="112">
        <v>24490</v>
      </c>
      <c r="F40" s="181"/>
      <c r="G40" s="113">
        <f t="shared" si="0"/>
        <v>34150969.602499843</v>
      </c>
      <c r="H40" s="191"/>
      <c r="I40" s="101"/>
    </row>
    <row r="41" spans="1:9" s="7" customFormat="1" ht="18" customHeight="1" thickTop="1" thickBot="1" x14ac:dyDescent="0.25">
      <c r="A41" s="24"/>
      <c r="B41" s="114">
        <v>45538</v>
      </c>
      <c r="C41" s="115"/>
      <c r="D41" s="111" t="s">
        <v>38</v>
      </c>
      <c r="E41" s="112">
        <v>18433</v>
      </c>
      <c r="F41" s="182"/>
      <c r="G41" s="113">
        <f t="shared" si="0"/>
        <v>34169402.602499843</v>
      </c>
      <c r="H41" s="191"/>
      <c r="I41" s="101"/>
    </row>
    <row r="42" spans="1:9" s="7" customFormat="1" ht="18" thickTop="1" thickBot="1" x14ac:dyDescent="0.25">
      <c r="A42" s="24"/>
      <c r="B42" s="114">
        <v>45538</v>
      </c>
      <c r="C42" s="115"/>
      <c r="D42" s="111" t="s">
        <v>29</v>
      </c>
      <c r="E42" s="112">
        <v>33738.07</v>
      </c>
      <c r="F42" s="181">
        <v>889.72</v>
      </c>
      <c r="G42" s="113">
        <f t="shared" si="0"/>
        <v>34202250.952499844</v>
      </c>
      <c r="H42" s="191"/>
      <c r="I42" s="101"/>
    </row>
    <row r="43" spans="1:9" s="7" customFormat="1" ht="18" thickTop="1" thickBot="1" x14ac:dyDescent="0.25">
      <c r="A43" s="24"/>
      <c r="B43" s="114">
        <v>45538</v>
      </c>
      <c r="C43" s="115"/>
      <c r="D43" s="111" t="s">
        <v>55</v>
      </c>
      <c r="E43" s="112">
        <v>44170.64</v>
      </c>
      <c r="F43" s="181"/>
      <c r="G43" s="113">
        <f t="shared" si="0"/>
        <v>34246421.592499845</v>
      </c>
      <c r="H43" s="191"/>
      <c r="I43" s="101"/>
    </row>
    <row r="44" spans="1:9" s="7" customFormat="1" ht="19.5" customHeight="1" thickTop="1" thickBot="1" x14ac:dyDescent="0.25">
      <c r="A44" s="24"/>
      <c r="B44" s="114">
        <v>45538</v>
      </c>
      <c r="C44" s="115"/>
      <c r="D44" s="111" t="s">
        <v>22</v>
      </c>
      <c r="E44" s="112">
        <v>14435.5</v>
      </c>
      <c r="F44" s="181"/>
      <c r="G44" s="113">
        <f t="shared" si="0"/>
        <v>34260857.092499845</v>
      </c>
      <c r="H44" s="191"/>
      <c r="I44" s="101"/>
    </row>
    <row r="45" spans="1:9" s="7" customFormat="1" ht="18.75" customHeight="1" thickTop="1" thickBot="1" x14ac:dyDescent="0.25">
      <c r="A45" s="24"/>
      <c r="B45" s="114">
        <v>45538</v>
      </c>
      <c r="C45" s="115"/>
      <c r="D45" s="129" t="s">
        <v>22</v>
      </c>
      <c r="E45" s="112">
        <v>1533315.39</v>
      </c>
      <c r="F45" s="182"/>
      <c r="G45" s="113">
        <f t="shared" si="0"/>
        <v>35794172.482499845</v>
      </c>
      <c r="H45" s="191"/>
      <c r="I45" s="101"/>
    </row>
    <row r="46" spans="1:9" s="7" customFormat="1" ht="19.5" customHeight="1" thickTop="1" thickBot="1" x14ac:dyDescent="0.25">
      <c r="A46" s="24"/>
      <c r="B46" s="114">
        <v>45538</v>
      </c>
      <c r="C46" s="115"/>
      <c r="D46" s="111" t="s">
        <v>22</v>
      </c>
      <c r="E46" s="112">
        <v>4293953.54</v>
      </c>
      <c r="F46" s="182"/>
      <c r="G46" s="113">
        <f t="shared" si="0"/>
        <v>40088126.022499844</v>
      </c>
      <c r="H46" s="191"/>
      <c r="I46" s="101"/>
    </row>
    <row r="47" spans="1:9" s="7" customFormat="1" ht="18" thickTop="1" thickBot="1" x14ac:dyDescent="0.25">
      <c r="A47" s="24"/>
      <c r="B47" s="114">
        <v>45538</v>
      </c>
      <c r="C47" s="115"/>
      <c r="D47" s="111" t="s">
        <v>22</v>
      </c>
      <c r="E47" s="112">
        <v>2600</v>
      </c>
      <c r="F47" s="181"/>
      <c r="G47" s="113">
        <f t="shared" si="0"/>
        <v>40090726.022499844</v>
      </c>
      <c r="H47" s="191"/>
      <c r="I47" s="101"/>
    </row>
    <row r="48" spans="1:9" s="7" customFormat="1" ht="46.5" thickTop="1" thickBot="1" x14ac:dyDescent="0.25">
      <c r="A48" s="24"/>
      <c r="B48" s="114">
        <v>45538</v>
      </c>
      <c r="C48" s="115"/>
      <c r="D48" s="111" t="s">
        <v>92</v>
      </c>
      <c r="E48" s="112">
        <v>20000</v>
      </c>
      <c r="F48" s="181"/>
      <c r="G48" s="113">
        <f t="shared" si="0"/>
        <v>40110726.022499844</v>
      </c>
      <c r="H48" s="191"/>
      <c r="I48" s="101"/>
    </row>
    <row r="49" spans="1:9" s="7" customFormat="1" ht="18" thickTop="1" thickBot="1" x14ac:dyDescent="0.25">
      <c r="A49" s="24"/>
      <c r="B49" s="114">
        <v>45538</v>
      </c>
      <c r="C49" s="115"/>
      <c r="D49" s="111" t="s">
        <v>23</v>
      </c>
      <c r="E49" s="112"/>
      <c r="F49" s="181">
        <v>1097717.1599999999</v>
      </c>
      <c r="G49" s="113">
        <f t="shared" si="0"/>
        <v>39013008.862499848</v>
      </c>
      <c r="H49" s="191"/>
      <c r="I49" s="101"/>
    </row>
    <row r="50" spans="1:9" s="7" customFormat="1" ht="18" thickTop="1" thickBot="1" x14ac:dyDescent="0.25">
      <c r="A50" s="24"/>
      <c r="B50" s="114">
        <v>45539</v>
      </c>
      <c r="C50" s="115"/>
      <c r="D50" s="111" t="s">
        <v>38</v>
      </c>
      <c r="E50" s="112">
        <v>3750</v>
      </c>
      <c r="F50" s="181"/>
      <c r="G50" s="113">
        <f t="shared" si="0"/>
        <v>39016758.862499848</v>
      </c>
      <c r="H50" s="191"/>
      <c r="I50" s="101"/>
    </row>
    <row r="51" spans="1:9" s="7" customFormat="1" ht="19.5" customHeight="1" thickTop="1" thickBot="1" x14ac:dyDescent="0.25">
      <c r="A51" s="24"/>
      <c r="B51" s="114">
        <v>45539</v>
      </c>
      <c r="C51" s="115"/>
      <c r="D51" s="111" t="s">
        <v>38</v>
      </c>
      <c r="E51" s="112">
        <v>16285</v>
      </c>
      <c r="F51" s="181"/>
      <c r="G51" s="113">
        <f t="shared" si="0"/>
        <v>39033043.862499848</v>
      </c>
      <c r="H51" s="191"/>
      <c r="I51" s="101"/>
    </row>
    <row r="52" spans="1:9" s="7" customFormat="1" ht="18" thickTop="1" thickBot="1" x14ac:dyDescent="0.25">
      <c r="A52" s="24"/>
      <c r="B52" s="114">
        <v>45539</v>
      </c>
      <c r="C52" s="115"/>
      <c r="D52" s="116" t="s">
        <v>38</v>
      </c>
      <c r="E52" s="112">
        <v>6055</v>
      </c>
      <c r="F52" s="183"/>
      <c r="G52" s="113">
        <f t="shared" si="0"/>
        <v>39039098.862499848</v>
      </c>
      <c r="H52" s="191"/>
      <c r="I52" s="101"/>
    </row>
    <row r="53" spans="1:9" s="7" customFormat="1" ht="21" customHeight="1" thickTop="1" thickBot="1" x14ac:dyDescent="0.25">
      <c r="A53" s="24"/>
      <c r="B53" s="114">
        <v>45539</v>
      </c>
      <c r="C53" s="115"/>
      <c r="D53" s="111" t="s">
        <v>38</v>
      </c>
      <c r="E53" s="112">
        <v>3034</v>
      </c>
      <c r="F53" s="181"/>
      <c r="G53" s="113">
        <f t="shared" si="0"/>
        <v>39042132.862499848</v>
      </c>
      <c r="H53" s="191"/>
      <c r="I53" s="101"/>
    </row>
    <row r="54" spans="1:9" s="7" customFormat="1" ht="21" customHeight="1" thickTop="1" thickBot="1" x14ac:dyDescent="0.25">
      <c r="A54" s="24"/>
      <c r="B54" s="114">
        <v>45539</v>
      </c>
      <c r="C54" s="115"/>
      <c r="D54" s="111" t="s">
        <v>38</v>
      </c>
      <c r="E54" s="112">
        <v>26550</v>
      </c>
      <c r="F54" s="181"/>
      <c r="G54" s="113">
        <f t="shared" si="0"/>
        <v>39068682.862499848</v>
      </c>
      <c r="H54" s="191"/>
      <c r="I54" s="101"/>
    </row>
    <row r="55" spans="1:9" s="7" customFormat="1" ht="18" thickTop="1" thickBot="1" x14ac:dyDescent="0.25">
      <c r="A55" s="24"/>
      <c r="B55" s="114">
        <v>45539</v>
      </c>
      <c r="C55" s="115"/>
      <c r="D55" s="111" t="s">
        <v>38</v>
      </c>
      <c r="E55" s="112">
        <v>20039</v>
      </c>
      <c r="F55" s="181"/>
      <c r="G55" s="113">
        <f t="shared" si="0"/>
        <v>39088721.862499848</v>
      </c>
      <c r="H55" s="191"/>
      <c r="I55" s="101"/>
    </row>
    <row r="56" spans="1:9" s="7" customFormat="1" ht="18" thickTop="1" thickBot="1" x14ac:dyDescent="0.25">
      <c r="A56" s="24"/>
      <c r="B56" s="114">
        <v>45539</v>
      </c>
      <c r="C56" s="115"/>
      <c r="D56" s="111" t="s">
        <v>38</v>
      </c>
      <c r="E56" s="112">
        <v>38705</v>
      </c>
      <c r="F56" s="182"/>
      <c r="G56" s="113">
        <f t="shared" si="0"/>
        <v>39127426.862499848</v>
      </c>
      <c r="H56" s="191"/>
      <c r="I56" s="101"/>
    </row>
    <row r="57" spans="1:9" s="7" customFormat="1" ht="18" thickTop="1" thickBot="1" x14ac:dyDescent="0.25">
      <c r="A57" s="24"/>
      <c r="B57" s="114">
        <v>45539</v>
      </c>
      <c r="C57" s="115"/>
      <c r="D57" s="111" t="s">
        <v>29</v>
      </c>
      <c r="E57" s="112">
        <v>120967.43</v>
      </c>
      <c r="F57" s="181">
        <v>3096.5</v>
      </c>
      <c r="G57" s="113">
        <f t="shared" si="0"/>
        <v>39245297.792499848</v>
      </c>
      <c r="H57" s="191"/>
      <c r="I57" s="101"/>
    </row>
    <row r="58" spans="1:9" s="7" customFormat="1" ht="15" customHeight="1" thickTop="1" thickBot="1" x14ac:dyDescent="0.25">
      <c r="A58" s="24"/>
      <c r="B58" s="114">
        <v>45539</v>
      </c>
      <c r="C58" s="115"/>
      <c r="D58" s="111" t="s">
        <v>54</v>
      </c>
      <c r="E58" s="112">
        <v>50000</v>
      </c>
      <c r="F58" s="181"/>
      <c r="G58" s="113">
        <f t="shared" si="0"/>
        <v>39295297.792499848</v>
      </c>
      <c r="H58" s="191"/>
      <c r="I58" s="101"/>
    </row>
    <row r="59" spans="1:9" s="7" customFormat="1" ht="18" thickTop="1" thickBot="1" x14ac:dyDescent="0.25">
      <c r="A59" s="24"/>
      <c r="B59" s="114">
        <v>45539</v>
      </c>
      <c r="C59" s="115"/>
      <c r="D59" s="111" t="s">
        <v>22</v>
      </c>
      <c r="E59" s="112">
        <v>33000.47</v>
      </c>
      <c r="F59" s="181"/>
      <c r="G59" s="113">
        <f t="shared" si="0"/>
        <v>39328298.262499847</v>
      </c>
      <c r="H59" s="191"/>
      <c r="I59" s="101"/>
    </row>
    <row r="60" spans="1:9" s="7" customFormat="1" ht="21.75" customHeight="1" thickTop="1" thickBot="1" x14ac:dyDescent="0.25">
      <c r="A60" s="24"/>
      <c r="B60" s="114">
        <v>45539</v>
      </c>
      <c r="C60" s="115"/>
      <c r="D60" s="111" t="s">
        <v>22</v>
      </c>
      <c r="E60" s="112">
        <v>6647151.1399999997</v>
      </c>
      <c r="F60" s="183"/>
      <c r="G60" s="113">
        <f t="shared" si="0"/>
        <v>45975449.402499847</v>
      </c>
      <c r="H60" s="191"/>
      <c r="I60" s="101"/>
    </row>
    <row r="61" spans="1:9" s="7" customFormat="1" ht="18" thickTop="1" thickBot="1" x14ac:dyDescent="0.25">
      <c r="A61" s="24"/>
      <c r="B61" s="114">
        <v>45539</v>
      </c>
      <c r="C61" s="115"/>
      <c r="D61" s="111" t="s">
        <v>23</v>
      </c>
      <c r="E61" s="112"/>
      <c r="F61" s="181">
        <v>2375015.8199999998</v>
      </c>
      <c r="G61" s="113">
        <f t="shared" si="0"/>
        <v>43600433.582499847</v>
      </c>
      <c r="H61" s="191"/>
      <c r="I61" s="101"/>
    </row>
    <row r="62" spans="1:9" s="7" customFormat="1" ht="19.5" customHeight="1" thickTop="1" thickBot="1" x14ac:dyDescent="0.25">
      <c r="A62" s="24"/>
      <c r="B62" s="114">
        <v>45540</v>
      </c>
      <c r="C62" s="115"/>
      <c r="D62" s="111" t="s">
        <v>38</v>
      </c>
      <c r="E62" s="112">
        <v>1300</v>
      </c>
      <c r="F62" s="181"/>
      <c r="G62" s="113">
        <f t="shared" si="0"/>
        <v>43601733.582499847</v>
      </c>
      <c r="H62" s="191"/>
      <c r="I62" s="101"/>
    </row>
    <row r="63" spans="1:9" s="7" customFormat="1" ht="18" thickTop="1" thickBot="1" x14ac:dyDescent="0.25">
      <c r="A63" s="24"/>
      <c r="B63" s="114">
        <v>45540</v>
      </c>
      <c r="C63" s="115"/>
      <c r="D63" s="116" t="s">
        <v>38</v>
      </c>
      <c r="E63" s="112">
        <v>10115</v>
      </c>
      <c r="F63" s="183"/>
      <c r="G63" s="113">
        <f t="shared" si="0"/>
        <v>43611848.582499847</v>
      </c>
      <c r="H63" s="191"/>
      <c r="I63" s="101"/>
    </row>
    <row r="64" spans="1:9" s="7" customFormat="1" ht="18" thickTop="1" thickBot="1" x14ac:dyDescent="0.25">
      <c r="A64" s="24"/>
      <c r="B64" s="114">
        <v>45540</v>
      </c>
      <c r="C64" s="115"/>
      <c r="D64" s="111" t="s">
        <v>38</v>
      </c>
      <c r="E64" s="112">
        <v>6375</v>
      </c>
      <c r="F64" s="181"/>
      <c r="G64" s="113">
        <f t="shared" si="0"/>
        <v>43618223.582499847</v>
      </c>
      <c r="H64" s="191"/>
      <c r="I64" s="101"/>
    </row>
    <row r="65" spans="1:9" s="7" customFormat="1" ht="18" thickTop="1" thickBot="1" x14ac:dyDescent="0.25">
      <c r="A65" s="24"/>
      <c r="B65" s="114">
        <v>45540</v>
      </c>
      <c r="C65" s="115"/>
      <c r="D65" s="111" t="s">
        <v>38</v>
      </c>
      <c r="E65" s="112">
        <v>685</v>
      </c>
      <c r="F65" s="181"/>
      <c r="G65" s="113">
        <f t="shared" si="0"/>
        <v>43618908.582499847</v>
      </c>
      <c r="H65" s="191"/>
      <c r="I65" s="101"/>
    </row>
    <row r="66" spans="1:9" s="7" customFormat="1" ht="18" thickTop="1" thickBot="1" x14ac:dyDescent="0.25">
      <c r="A66" s="24"/>
      <c r="B66" s="114">
        <v>45540</v>
      </c>
      <c r="C66" s="115"/>
      <c r="D66" s="111" t="s">
        <v>38</v>
      </c>
      <c r="E66" s="112">
        <v>57900</v>
      </c>
      <c r="F66" s="181"/>
      <c r="G66" s="113">
        <f t="shared" si="0"/>
        <v>43676808.582499847</v>
      </c>
      <c r="H66" s="191"/>
      <c r="I66" s="101"/>
    </row>
    <row r="67" spans="1:9" s="7" customFormat="1" ht="30.75" customHeight="1" thickTop="1" thickBot="1" x14ac:dyDescent="0.25">
      <c r="A67" s="24"/>
      <c r="B67" s="114">
        <v>45540</v>
      </c>
      <c r="C67" s="115"/>
      <c r="D67" s="111" t="s">
        <v>38</v>
      </c>
      <c r="E67" s="112">
        <v>30810</v>
      </c>
      <c r="F67" s="181"/>
      <c r="G67" s="113">
        <f>G66+E67-F67</f>
        <v>43707618.582499847</v>
      </c>
      <c r="H67" s="191"/>
      <c r="I67" s="101"/>
    </row>
    <row r="68" spans="1:9" s="7" customFormat="1" ht="21" customHeight="1" thickTop="1" thickBot="1" x14ac:dyDescent="0.25">
      <c r="A68" s="24"/>
      <c r="B68" s="114">
        <v>45540</v>
      </c>
      <c r="C68" s="115"/>
      <c r="D68" s="111" t="s">
        <v>38</v>
      </c>
      <c r="E68" s="181">
        <v>76172</v>
      </c>
      <c r="F68" s="181"/>
      <c r="G68" s="113">
        <f>G67+E68-F68</f>
        <v>43783790.582499847</v>
      </c>
      <c r="H68" s="191"/>
      <c r="I68" s="101"/>
    </row>
    <row r="69" spans="1:9" s="7" customFormat="1" ht="18" thickTop="1" thickBot="1" x14ac:dyDescent="0.25">
      <c r="A69" s="24"/>
      <c r="B69" s="114">
        <v>45540</v>
      </c>
      <c r="C69" s="115"/>
      <c r="D69" s="111" t="s">
        <v>38</v>
      </c>
      <c r="E69" s="112">
        <v>40</v>
      </c>
      <c r="F69" s="181"/>
      <c r="G69" s="113">
        <f t="shared" ref="G69:G132" si="1">G68+E69-F69</f>
        <v>43783830.582499847</v>
      </c>
      <c r="H69" s="191"/>
      <c r="I69" s="101"/>
    </row>
    <row r="70" spans="1:9" s="7" customFormat="1" ht="18" thickTop="1" thickBot="1" x14ac:dyDescent="0.25">
      <c r="A70" s="24"/>
      <c r="B70" s="114">
        <v>45540</v>
      </c>
      <c r="C70" s="115"/>
      <c r="D70" s="111" t="s">
        <v>29</v>
      </c>
      <c r="E70" s="112">
        <v>140615.82</v>
      </c>
      <c r="F70" s="181">
        <v>3573.47</v>
      </c>
      <c r="G70" s="113">
        <f t="shared" si="1"/>
        <v>43920872.932499848</v>
      </c>
      <c r="H70" s="191"/>
      <c r="I70" s="101"/>
    </row>
    <row r="71" spans="1:9" s="7" customFormat="1" ht="18" thickTop="1" thickBot="1" x14ac:dyDescent="0.25">
      <c r="A71" s="24"/>
      <c r="B71" s="114">
        <v>45540</v>
      </c>
      <c r="C71" s="115"/>
      <c r="D71" s="111" t="s">
        <v>22</v>
      </c>
      <c r="E71" s="112">
        <v>65451</v>
      </c>
      <c r="F71" s="181"/>
      <c r="G71" s="113">
        <f t="shared" si="1"/>
        <v>43986323.932499848</v>
      </c>
      <c r="H71" s="191"/>
      <c r="I71" s="101"/>
    </row>
    <row r="72" spans="1:9" s="7" customFormat="1" ht="18" thickTop="1" thickBot="1" x14ac:dyDescent="0.25">
      <c r="A72" s="24"/>
      <c r="B72" s="114">
        <v>45540</v>
      </c>
      <c r="C72" s="115"/>
      <c r="D72" s="111" t="s">
        <v>93</v>
      </c>
      <c r="E72" s="117">
        <v>52422.76</v>
      </c>
      <c r="F72" s="181"/>
      <c r="G72" s="113">
        <f t="shared" si="1"/>
        <v>44038746.692499846</v>
      </c>
      <c r="H72" s="191"/>
      <c r="I72" s="101"/>
    </row>
    <row r="73" spans="1:9" s="7" customFormat="1" ht="18" thickTop="1" thickBot="1" x14ac:dyDescent="0.25">
      <c r="A73" s="24"/>
      <c r="B73" s="114">
        <v>45540</v>
      </c>
      <c r="C73" s="115"/>
      <c r="D73" s="111" t="s">
        <v>23</v>
      </c>
      <c r="E73" s="117"/>
      <c r="F73" s="181">
        <v>50622</v>
      </c>
      <c r="G73" s="113">
        <f t="shared" si="1"/>
        <v>43988124.692499846</v>
      </c>
      <c r="H73" s="191"/>
      <c r="I73" s="101"/>
    </row>
    <row r="74" spans="1:9" s="7" customFormat="1" ht="18" thickTop="1" thickBot="1" x14ac:dyDescent="0.25">
      <c r="A74" s="24"/>
      <c r="B74" s="114">
        <v>45541</v>
      </c>
      <c r="C74" s="115"/>
      <c r="D74" s="111" t="s">
        <v>38</v>
      </c>
      <c r="E74" s="117">
        <v>1750</v>
      </c>
      <c r="F74" s="184"/>
      <c r="G74" s="113">
        <f t="shared" si="1"/>
        <v>43989874.692499846</v>
      </c>
      <c r="H74" s="191"/>
      <c r="I74" s="101"/>
    </row>
    <row r="75" spans="1:9" s="7" customFormat="1" ht="18" thickTop="1" thickBot="1" x14ac:dyDescent="0.25">
      <c r="A75" s="24"/>
      <c r="B75" s="114">
        <v>45541</v>
      </c>
      <c r="C75" s="115"/>
      <c r="D75" s="111" t="s">
        <v>38</v>
      </c>
      <c r="E75" s="117">
        <v>13550</v>
      </c>
      <c r="F75" s="184"/>
      <c r="G75" s="113">
        <f t="shared" si="1"/>
        <v>44003424.692499846</v>
      </c>
      <c r="H75" s="191"/>
      <c r="I75" s="101"/>
    </row>
    <row r="76" spans="1:9" s="7" customFormat="1" ht="18" thickTop="1" thickBot="1" x14ac:dyDescent="0.25">
      <c r="A76" s="24"/>
      <c r="B76" s="114">
        <v>45541</v>
      </c>
      <c r="C76" s="115"/>
      <c r="D76" s="116" t="s">
        <v>38</v>
      </c>
      <c r="E76" s="112">
        <v>5340</v>
      </c>
      <c r="F76" s="181"/>
      <c r="G76" s="113">
        <f t="shared" si="1"/>
        <v>44008764.692499846</v>
      </c>
      <c r="H76" s="191"/>
      <c r="I76" s="101"/>
    </row>
    <row r="77" spans="1:9" s="7" customFormat="1" ht="18" customHeight="1" thickTop="1" thickBot="1" x14ac:dyDescent="0.25">
      <c r="A77" s="24"/>
      <c r="B77" s="114">
        <v>45541</v>
      </c>
      <c r="C77" s="115"/>
      <c r="D77" s="111" t="s">
        <v>38</v>
      </c>
      <c r="E77" s="112">
        <v>610</v>
      </c>
      <c r="F77" s="181"/>
      <c r="G77" s="113">
        <f t="shared" si="1"/>
        <v>44009374.692499846</v>
      </c>
      <c r="H77" s="191"/>
      <c r="I77" s="101"/>
    </row>
    <row r="78" spans="1:9" s="7" customFormat="1" ht="18" customHeight="1" thickTop="1" thickBot="1" x14ac:dyDescent="0.25">
      <c r="A78" s="24"/>
      <c r="B78" s="114">
        <v>45541</v>
      </c>
      <c r="C78" s="115"/>
      <c r="D78" s="111" t="s">
        <v>38</v>
      </c>
      <c r="E78" s="112">
        <v>11200</v>
      </c>
      <c r="F78" s="181"/>
      <c r="G78" s="113">
        <f t="shared" si="1"/>
        <v>44020574.692499846</v>
      </c>
      <c r="H78" s="191"/>
      <c r="I78" s="101"/>
    </row>
    <row r="79" spans="1:9" s="103" customFormat="1" ht="18" thickTop="1" thickBot="1" x14ac:dyDescent="0.25">
      <c r="A79" s="102"/>
      <c r="B79" s="114">
        <v>45541</v>
      </c>
      <c r="C79" s="115"/>
      <c r="D79" s="111" t="s">
        <v>38</v>
      </c>
      <c r="E79" s="112">
        <v>61155</v>
      </c>
      <c r="F79" s="181"/>
      <c r="G79" s="113">
        <f t="shared" si="1"/>
        <v>44081729.692499846</v>
      </c>
      <c r="H79" s="202"/>
      <c r="I79" s="101"/>
    </row>
    <row r="80" spans="1:9" s="7" customFormat="1" ht="18" thickTop="1" thickBot="1" x14ac:dyDescent="0.25">
      <c r="A80" s="24"/>
      <c r="B80" s="114">
        <v>45541</v>
      </c>
      <c r="C80" s="115"/>
      <c r="D80" s="111" t="s">
        <v>38</v>
      </c>
      <c r="E80" s="112">
        <v>30620</v>
      </c>
      <c r="F80" s="184"/>
      <c r="G80" s="113">
        <f t="shared" si="1"/>
        <v>44112349.692499846</v>
      </c>
      <c r="H80" s="191"/>
      <c r="I80" s="101"/>
    </row>
    <row r="81" spans="1:9" s="7" customFormat="1" ht="18" thickTop="1" thickBot="1" x14ac:dyDescent="0.25">
      <c r="A81" s="24"/>
      <c r="B81" s="114">
        <v>45541</v>
      </c>
      <c r="C81" s="115"/>
      <c r="D81" s="111" t="s">
        <v>29</v>
      </c>
      <c r="E81" s="112">
        <v>60736.53</v>
      </c>
      <c r="F81" s="181">
        <v>1589.39</v>
      </c>
      <c r="G81" s="113">
        <f t="shared" si="1"/>
        <v>44171496.832499847</v>
      </c>
      <c r="H81" s="191"/>
      <c r="I81" s="101"/>
    </row>
    <row r="82" spans="1:9" s="7" customFormat="1" ht="18" thickTop="1" thickBot="1" x14ac:dyDescent="0.25">
      <c r="A82" s="24"/>
      <c r="B82" s="114">
        <v>45541</v>
      </c>
      <c r="C82" s="115"/>
      <c r="D82" s="111" t="s">
        <v>94</v>
      </c>
      <c r="E82" s="112">
        <v>5000</v>
      </c>
      <c r="F82" s="181"/>
      <c r="G82" s="113">
        <f t="shared" si="1"/>
        <v>44176496.832499847</v>
      </c>
      <c r="H82" s="191"/>
      <c r="I82" s="101"/>
    </row>
    <row r="83" spans="1:9" s="7" customFormat="1" ht="18.75" customHeight="1" thickTop="1" thickBot="1" x14ac:dyDescent="0.25">
      <c r="A83" s="24"/>
      <c r="B83" s="114">
        <v>45541</v>
      </c>
      <c r="C83" s="115"/>
      <c r="D83" s="111" t="s">
        <v>23</v>
      </c>
      <c r="E83" s="112"/>
      <c r="F83" s="181">
        <v>419962.54</v>
      </c>
      <c r="G83" s="113">
        <f t="shared" si="1"/>
        <v>43756534.292499848</v>
      </c>
      <c r="H83" s="191"/>
      <c r="I83" s="101"/>
    </row>
    <row r="84" spans="1:9" s="7" customFormat="1" ht="18.75" customHeight="1" thickTop="1" thickBot="1" x14ac:dyDescent="0.25">
      <c r="A84" s="24"/>
      <c r="B84" s="114">
        <v>45542</v>
      </c>
      <c r="C84" s="115"/>
      <c r="D84" s="192" t="s">
        <v>38</v>
      </c>
      <c r="E84" s="112">
        <v>38170</v>
      </c>
      <c r="F84" s="181"/>
      <c r="G84" s="113">
        <f t="shared" si="1"/>
        <v>43794704.292499848</v>
      </c>
      <c r="H84" s="191"/>
      <c r="I84" s="101"/>
    </row>
    <row r="85" spans="1:9" s="7" customFormat="1" ht="22.5" customHeight="1" thickTop="1" thickBot="1" x14ac:dyDescent="0.25">
      <c r="A85" s="24"/>
      <c r="B85" s="114">
        <v>45542</v>
      </c>
      <c r="C85" s="115"/>
      <c r="D85" s="130" t="s">
        <v>29</v>
      </c>
      <c r="E85" s="112">
        <v>20500</v>
      </c>
      <c r="F85" s="181">
        <v>512.5</v>
      </c>
      <c r="G85" s="113">
        <f t="shared" si="1"/>
        <v>43814691.792499848</v>
      </c>
      <c r="H85" s="191"/>
      <c r="I85" s="101"/>
    </row>
    <row r="86" spans="1:9" s="7" customFormat="1" ht="15" customHeight="1" thickTop="1" thickBot="1" x14ac:dyDescent="0.25">
      <c r="A86" s="24"/>
      <c r="B86" s="114">
        <v>45543</v>
      </c>
      <c r="C86" s="115"/>
      <c r="D86" s="111" t="s">
        <v>38</v>
      </c>
      <c r="E86" s="112">
        <v>22000</v>
      </c>
      <c r="F86" s="181"/>
      <c r="G86" s="113">
        <f t="shared" si="1"/>
        <v>43836691.792499848</v>
      </c>
      <c r="H86" s="191"/>
      <c r="I86" s="101"/>
    </row>
    <row r="87" spans="1:9" s="7" customFormat="1" ht="18" thickTop="1" thickBot="1" x14ac:dyDescent="0.25">
      <c r="A87" s="24"/>
      <c r="B87" s="114">
        <v>45544</v>
      </c>
      <c r="C87" s="115"/>
      <c r="D87" s="111" t="s">
        <v>38</v>
      </c>
      <c r="E87" s="112">
        <v>4125</v>
      </c>
      <c r="F87" s="181"/>
      <c r="G87" s="113">
        <f t="shared" si="1"/>
        <v>43840816.792499848</v>
      </c>
      <c r="H87" s="191"/>
      <c r="I87" s="101"/>
    </row>
    <row r="88" spans="1:9" s="7" customFormat="1" ht="18" thickTop="1" thickBot="1" x14ac:dyDescent="0.25">
      <c r="A88" s="24"/>
      <c r="B88" s="114">
        <v>45544</v>
      </c>
      <c r="C88" s="115"/>
      <c r="D88" s="111" t="s">
        <v>38</v>
      </c>
      <c r="E88" s="112">
        <v>12480</v>
      </c>
      <c r="F88" s="181"/>
      <c r="G88" s="113">
        <f t="shared" si="1"/>
        <v>43853296.792499848</v>
      </c>
      <c r="H88" s="191"/>
      <c r="I88" s="101"/>
    </row>
    <row r="89" spans="1:9" s="7" customFormat="1" ht="18" thickTop="1" thickBot="1" x14ac:dyDescent="0.25">
      <c r="A89" s="24"/>
      <c r="B89" s="114">
        <v>45544</v>
      </c>
      <c r="C89" s="115"/>
      <c r="D89" s="111" t="s">
        <v>38</v>
      </c>
      <c r="E89" s="112">
        <v>5900</v>
      </c>
      <c r="F89" s="181"/>
      <c r="G89" s="113">
        <f t="shared" si="1"/>
        <v>43859196.792499848</v>
      </c>
      <c r="H89" s="191"/>
      <c r="I89" s="101"/>
    </row>
    <row r="90" spans="1:9" s="7" customFormat="1" ht="18" thickTop="1" thickBot="1" x14ac:dyDescent="0.25">
      <c r="A90" s="24"/>
      <c r="B90" s="114">
        <v>45544</v>
      </c>
      <c r="C90" s="115"/>
      <c r="D90" s="116" t="s">
        <v>38</v>
      </c>
      <c r="E90" s="112">
        <v>7250</v>
      </c>
      <c r="F90" s="181"/>
      <c r="G90" s="113">
        <f t="shared" si="1"/>
        <v>43866446.792499848</v>
      </c>
      <c r="H90" s="191"/>
      <c r="I90" s="101"/>
    </row>
    <row r="91" spans="1:9" s="7" customFormat="1" ht="18" thickTop="1" thickBot="1" x14ac:dyDescent="0.25">
      <c r="A91" s="24"/>
      <c r="B91" s="114">
        <v>45544</v>
      </c>
      <c r="C91" s="115"/>
      <c r="D91" s="111" t="s">
        <v>38</v>
      </c>
      <c r="E91" s="112">
        <v>75850</v>
      </c>
      <c r="F91" s="181"/>
      <c r="G91" s="113">
        <f t="shared" si="1"/>
        <v>43942296.792499848</v>
      </c>
      <c r="H91" s="191"/>
      <c r="I91" s="101"/>
    </row>
    <row r="92" spans="1:9" s="7" customFormat="1" ht="18" thickTop="1" thickBot="1" x14ac:dyDescent="0.25">
      <c r="A92" s="24"/>
      <c r="B92" s="114">
        <v>45544</v>
      </c>
      <c r="C92" s="115"/>
      <c r="D92" s="111" t="s">
        <v>38</v>
      </c>
      <c r="E92" s="112">
        <v>57325</v>
      </c>
      <c r="F92" s="181"/>
      <c r="G92" s="113">
        <f t="shared" si="1"/>
        <v>43999621.792499848</v>
      </c>
      <c r="H92" s="191"/>
      <c r="I92" s="101"/>
    </row>
    <row r="93" spans="1:9" s="7" customFormat="1" ht="18" thickTop="1" thickBot="1" x14ac:dyDescent="0.25">
      <c r="A93" s="24"/>
      <c r="B93" s="114">
        <v>45544</v>
      </c>
      <c r="C93" s="115"/>
      <c r="D93" s="111" t="s">
        <v>38</v>
      </c>
      <c r="E93" s="112">
        <v>49287</v>
      </c>
      <c r="F93" s="181"/>
      <c r="G93" s="113">
        <f t="shared" si="1"/>
        <v>44048908.792499848</v>
      </c>
      <c r="H93" s="191"/>
      <c r="I93" s="101"/>
    </row>
    <row r="94" spans="1:9" s="7" customFormat="1" ht="18" thickTop="1" thickBot="1" x14ac:dyDescent="0.25">
      <c r="A94" s="24"/>
      <c r="B94" s="114">
        <v>45544</v>
      </c>
      <c r="C94" s="115"/>
      <c r="D94" s="111" t="s">
        <v>29</v>
      </c>
      <c r="E94" s="112">
        <v>85892.11</v>
      </c>
      <c r="F94" s="181">
        <v>2268.98</v>
      </c>
      <c r="G94" s="113">
        <f t="shared" si="1"/>
        <v>44132531.92249985</v>
      </c>
      <c r="H94" s="191"/>
      <c r="I94" s="101"/>
    </row>
    <row r="95" spans="1:9" s="7" customFormat="1" ht="18" thickTop="1" thickBot="1" x14ac:dyDescent="0.25">
      <c r="A95" s="24"/>
      <c r="B95" s="114">
        <v>45544</v>
      </c>
      <c r="C95" s="115"/>
      <c r="D95" s="111" t="s">
        <v>56</v>
      </c>
      <c r="E95" s="112">
        <v>14186</v>
      </c>
      <c r="F95" s="181"/>
      <c r="G95" s="113">
        <f t="shared" si="1"/>
        <v>44146717.92249985</v>
      </c>
      <c r="H95" s="191"/>
      <c r="I95" s="101"/>
    </row>
    <row r="96" spans="1:9" s="7" customFormat="1" ht="18" thickTop="1" thickBot="1" x14ac:dyDescent="0.25">
      <c r="A96" s="24"/>
      <c r="B96" s="114">
        <v>45544</v>
      </c>
      <c r="C96" s="115"/>
      <c r="D96" s="111" t="s">
        <v>23</v>
      </c>
      <c r="E96" s="112"/>
      <c r="F96" s="181">
        <v>13690893.58</v>
      </c>
      <c r="G96" s="113">
        <f t="shared" si="1"/>
        <v>30455824.342499852</v>
      </c>
      <c r="H96" s="191"/>
      <c r="I96" s="101"/>
    </row>
    <row r="97" spans="1:9" s="7" customFormat="1" ht="18" thickTop="1" thickBot="1" x14ac:dyDescent="0.25">
      <c r="A97" s="24"/>
      <c r="B97" s="114">
        <v>45544</v>
      </c>
      <c r="C97" s="115" t="s">
        <v>95</v>
      </c>
      <c r="D97" s="111" t="s">
        <v>96</v>
      </c>
      <c r="E97" s="112"/>
      <c r="F97" s="181">
        <v>5246696.3499999996</v>
      </c>
      <c r="G97" s="113">
        <f t="shared" si="1"/>
        <v>25209127.992499851</v>
      </c>
      <c r="H97" s="191"/>
      <c r="I97" s="101"/>
    </row>
    <row r="98" spans="1:9" s="7" customFormat="1" ht="19.5" customHeight="1" thickTop="1" thickBot="1" x14ac:dyDescent="0.25">
      <c r="A98" s="24"/>
      <c r="B98" s="114">
        <v>45545</v>
      </c>
      <c r="C98" s="115"/>
      <c r="D98" s="111" t="s">
        <v>38</v>
      </c>
      <c r="E98" s="112">
        <v>4030</v>
      </c>
      <c r="F98" s="181"/>
      <c r="G98" s="113">
        <f t="shared" si="1"/>
        <v>25213157.992499851</v>
      </c>
      <c r="H98" s="191"/>
      <c r="I98" s="101"/>
    </row>
    <row r="99" spans="1:9" s="7" customFormat="1" ht="18" thickTop="1" thickBot="1" x14ac:dyDescent="0.25">
      <c r="A99" s="24"/>
      <c r="B99" s="114">
        <v>45545</v>
      </c>
      <c r="C99" s="115"/>
      <c r="D99" s="111" t="s">
        <v>38</v>
      </c>
      <c r="E99" s="112">
        <v>13815</v>
      </c>
      <c r="F99" s="181"/>
      <c r="G99" s="113">
        <f t="shared" si="1"/>
        <v>25226972.992499851</v>
      </c>
      <c r="H99" s="191"/>
      <c r="I99" s="101"/>
    </row>
    <row r="100" spans="1:9" s="7" customFormat="1" ht="18" thickTop="1" thickBot="1" x14ac:dyDescent="0.25">
      <c r="A100" s="24"/>
      <c r="B100" s="114">
        <v>45545</v>
      </c>
      <c r="C100" s="115"/>
      <c r="D100" s="111" t="s">
        <v>38</v>
      </c>
      <c r="E100" s="112">
        <v>7700</v>
      </c>
      <c r="F100" s="181"/>
      <c r="G100" s="113">
        <f t="shared" si="1"/>
        <v>25234672.992499851</v>
      </c>
      <c r="H100" s="191"/>
      <c r="I100" s="101"/>
    </row>
    <row r="101" spans="1:9" s="7" customFormat="1" ht="21" customHeight="1" thickTop="1" thickBot="1" x14ac:dyDescent="0.25">
      <c r="A101" s="24"/>
      <c r="B101" s="114">
        <v>45545</v>
      </c>
      <c r="C101" s="115"/>
      <c r="D101" s="111" t="s">
        <v>38</v>
      </c>
      <c r="E101" s="112">
        <v>10000</v>
      </c>
      <c r="F101" s="181"/>
      <c r="G101" s="113">
        <f t="shared" si="1"/>
        <v>25244672.992499851</v>
      </c>
      <c r="H101" s="191"/>
      <c r="I101" s="101"/>
    </row>
    <row r="102" spans="1:9" s="7" customFormat="1" ht="18" thickTop="1" thickBot="1" x14ac:dyDescent="0.25">
      <c r="A102" s="24"/>
      <c r="B102" s="114">
        <v>45545</v>
      </c>
      <c r="C102" s="115"/>
      <c r="D102" s="111" t="s">
        <v>38</v>
      </c>
      <c r="E102" s="112">
        <v>62750</v>
      </c>
      <c r="F102" s="182"/>
      <c r="G102" s="113">
        <f t="shared" si="1"/>
        <v>25307422.992499851</v>
      </c>
      <c r="H102" s="191"/>
      <c r="I102" s="101"/>
    </row>
    <row r="103" spans="1:9" s="7" customFormat="1" ht="18" thickTop="1" thickBot="1" x14ac:dyDescent="0.25">
      <c r="A103" s="24"/>
      <c r="B103" s="114">
        <v>45545</v>
      </c>
      <c r="C103" s="115"/>
      <c r="D103" s="116" t="s">
        <v>38</v>
      </c>
      <c r="E103" s="112">
        <v>42110</v>
      </c>
      <c r="F103" s="181"/>
      <c r="G103" s="113">
        <f t="shared" si="1"/>
        <v>25349532.992499851</v>
      </c>
      <c r="H103" s="191"/>
      <c r="I103" s="101"/>
    </row>
    <row r="104" spans="1:9" s="7" customFormat="1" ht="18" thickTop="1" thickBot="1" x14ac:dyDescent="0.25">
      <c r="A104" s="24"/>
      <c r="B104" s="114">
        <v>45545</v>
      </c>
      <c r="C104" s="115"/>
      <c r="D104" s="111" t="s">
        <v>38</v>
      </c>
      <c r="E104" s="112">
        <v>50535</v>
      </c>
      <c r="F104" s="181"/>
      <c r="G104" s="113">
        <f t="shared" si="1"/>
        <v>25400067.992499851</v>
      </c>
      <c r="H104" s="191"/>
      <c r="I104" s="101"/>
    </row>
    <row r="105" spans="1:9" s="7" customFormat="1" ht="18" thickTop="1" thickBot="1" x14ac:dyDescent="0.25">
      <c r="A105" s="24"/>
      <c r="B105" s="114">
        <v>45545</v>
      </c>
      <c r="C105" s="115"/>
      <c r="D105" s="111" t="s">
        <v>38</v>
      </c>
      <c r="E105" s="112">
        <v>1875</v>
      </c>
      <c r="F105" s="181"/>
      <c r="G105" s="113">
        <f t="shared" si="1"/>
        <v>25401942.992499851</v>
      </c>
      <c r="H105" s="191"/>
      <c r="I105" s="101"/>
    </row>
    <row r="106" spans="1:9" s="7" customFormat="1" ht="20.25" customHeight="1" thickTop="1" thickBot="1" x14ac:dyDescent="0.25">
      <c r="A106" s="24"/>
      <c r="B106" s="114">
        <v>45545</v>
      </c>
      <c r="C106" s="115"/>
      <c r="D106" s="111" t="s">
        <v>29</v>
      </c>
      <c r="E106" s="112">
        <v>78919.570000000007</v>
      </c>
      <c r="F106" s="181">
        <v>2068.81</v>
      </c>
      <c r="G106" s="113">
        <f t="shared" si="1"/>
        <v>25478793.752499852</v>
      </c>
      <c r="H106" s="191"/>
      <c r="I106" s="101"/>
    </row>
    <row r="107" spans="1:9" s="7" customFormat="1" ht="18" thickTop="1" thickBot="1" x14ac:dyDescent="0.25">
      <c r="A107" s="24"/>
      <c r="B107" s="114">
        <v>45545</v>
      </c>
      <c r="C107" s="115"/>
      <c r="D107" s="111" t="s">
        <v>23</v>
      </c>
      <c r="E107" s="112"/>
      <c r="F107" s="181">
        <v>530874.36</v>
      </c>
      <c r="G107" s="113">
        <f t="shared" si="1"/>
        <v>24947919.392499853</v>
      </c>
      <c r="H107" s="191"/>
      <c r="I107" s="101"/>
    </row>
    <row r="108" spans="1:9" s="7" customFormat="1" ht="18" thickTop="1" thickBot="1" x14ac:dyDescent="0.25">
      <c r="A108" s="24"/>
      <c r="B108" s="114">
        <v>45546</v>
      </c>
      <c r="C108" s="115"/>
      <c r="D108" s="111" t="s">
        <v>38</v>
      </c>
      <c r="E108" s="112">
        <v>32320</v>
      </c>
      <c r="F108" s="181"/>
      <c r="G108" s="113">
        <f t="shared" si="1"/>
        <v>24980239.392499853</v>
      </c>
      <c r="H108" s="191"/>
      <c r="I108" s="101"/>
    </row>
    <row r="109" spans="1:9" s="7" customFormat="1" ht="18" thickTop="1" thickBot="1" x14ac:dyDescent="0.25">
      <c r="A109" s="24"/>
      <c r="B109" s="114">
        <v>45546</v>
      </c>
      <c r="C109" s="115"/>
      <c r="D109" s="111" t="s">
        <v>38</v>
      </c>
      <c r="E109" s="112">
        <v>2350</v>
      </c>
      <c r="F109" s="181"/>
      <c r="G109" s="113">
        <f t="shared" si="1"/>
        <v>24982589.392499853</v>
      </c>
      <c r="H109" s="191"/>
      <c r="I109" s="101"/>
    </row>
    <row r="110" spans="1:9" s="7" customFormat="1" ht="20.25" customHeight="1" thickTop="1" thickBot="1" x14ac:dyDescent="0.25">
      <c r="A110" s="24"/>
      <c r="B110" s="118">
        <v>45546</v>
      </c>
      <c r="C110" s="119"/>
      <c r="D110" s="111" t="s">
        <v>38</v>
      </c>
      <c r="E110" s="112">
        <v>1795</v>
      </c>
      <c r="F110" s="181"/>
      <c r="G110" s="113">
        <f t="shared" si="1"/>
        <v>24984384.392499853</v>
      </c>
      <c r="H110" s="191"/>
      <c r="I110" s="101"/>
    </row>
    <row r="111" spans="1:9" s="7" customFormat="1" ht="18" thickTop="1" thickBot="1" x14ac:dyDescent="0.25">
      <c r="A111" s="24"/>
      <c r="B111" s="114">
        <v>45546</v>
      </c>
      <c r="C111" s="115"/>
      <c r="D111" s="111" t="s">
        <v>38</v>
      </c>
      <c r="E111" s="112">
        <v>33806</v>
      </c>
      <c r="F111" s="181"/>
      <c r="G111" s="113">
        <f t="shared" si="1"/>
        <v>25018190.392499853</v>
      </c>
      <c r="H111" s="191"/>
      <c r="I111" s="101"/>
    </row>
    <row r="112" spans="1:9" s="7" customFormat="1" ht="18" thickTop="1" thickBot="1" x14ac:dyDescent="0.25">
      <c r="A112" s="24"/>
      <c r="B112" s="114">
        <v>45546</v>
      </c>
      <c r="C112" s="115"/>
      <c r="D112" s="111" t="s">
        <v>38</v>
      </c>
      <c r="E112" s="112">
        <v>8005</v>
      </c>
      <c r="F112" s="181"/>
      <c r="G112" s="113">
        <f t="shared" si="1"/>
        <v>25026195.392499853</v>
      </c>
      <c r="H112" s="191"/>
      <c r="I112" s="101"/>
    </row>
    <row r="113" spans="1:9" s="7" customFormat="1" ht="17.25" customHeight="1" thickTop="1" thickBot="1" x14ac:dyDescent="0.25">
      <c r="A113" s="24"/>
      <c r="B113" s="114">
        <v>45546</v>
      </c>
      <c r="C113" s="115"/>
      <c r="D113" s="111" t="s">
        <v>38</v>
      </c>
      <c r="E113" s="112">
        <v>1335</v>
      </c>
      <c r="F113" s="181"/>
      <c r="G113" s="113">
        <f t="shared" si="1"/>
        <v>25027530.392499853</v>
      </c>
      <c r="H113" s="191"/>
      <c r="I113" s="101"/>
    </row>
    <row r="114" spans="1:9" s="7" customFormat="1" ht="18" thickTop="1" thickBot="1" x14ac:dyDescent="0.25">
      <c r="A114" s="24"/>
      <c r="B114" s="114">
        <v>45546</v>
      </c>
      <c r="C114" s="115"/>
      <c r="D114" s="111" t="s">
        <v>38</v>
      </c>
      <c r="E114" s="112">
        <v>45</v>
      </c>
      <c r="F114" s="181"/>
      <c r="G114" s="113">
        <f t="shared" si="1"/>
        <v>25027575.392499853</v>
      </c>
      <c r="H114" s="191"/>
      <c r="I114" s="101"/>
    </row>
    <row r="115" spans="1:9" s="7" customFormat="1" ht="21" customHeight="1" thickTop="1" thickBot="1" x14ac:dyDescent="0.25">
      <c r="A115" s="24"/>
      <c r="B115" s="114">
        <v>45546</v>
      </c>
      <c r="C115" s="115"/>
      <c r="D115" s="199" t="s">
        <v>38</v>
      </c>
      <c r="E115" s="198">
        <v>50925</v>
      </c>
      <c r="F115" s="181"/>
      <c r="G115" s="113">
        <f t="shared" si="1"/>
        <v>25078500.392499853</v>
      </c>
      <c r="H115" s="191"/>
      <c r="I115" s="101"/>
    </row>
    <row r="116" spans="1:9" s="7" customFormat="1" ht="15.75" customHeight="1" thickTop="1" thickBot="1" x14ac:dyDescent="0.25">
      <c r="A116" s="24"/>
      <c r="B116" s="118">
        <v>45546</v>
      </c>
      <c r="C116" s="119"/>
      <c r="D116" s="199" t="s">
        <v>29</v>
      </c>
      <c r="E116" s="198">
        <v>79189.52</v>
      </c>
      <c r="F116" s="181">
        <v>2096.89</v>
      </c>
      <c r="G116" s="113">
        <f t="shared" si="1"/>
        <v>25155593.022499852</v>
      </c>
      <c r="H116" s="191"/>
      <c r="I116" s="101"/>
    </row>
    <row r="117" spans="1:9" s="7" customFormat="1" ht="31.5" thickTop="1" thickBot="1" x14ac:dyDescent="0.25">
      <c r="A117" s="24"/>
      <c r="B117" s="114">
        <v>45546</v>
      </c>
      <c r="C117" s="115"/>
      <c r="D117" s="199" t="s">
        <v>42</v>
      </c>
      <c r="E117" s="198">
        <v>1050</v>
      </c>
      <c r="F117" s="181">
        <v>56.5</v>
      </c>
      <c r="G117" s="113">
        <f t="shared" si="1"/>
        <v>25156586.522499852</v>
      </c>
      <c r="H117" s="191"/>
      <c r="I117" s="101"/>
    </row>
    <row r="118" spans="1:9" s="7" customFormat="1" ht="18" thickTop="1" thickBot="1" x14ac:dyDescent="0.25">
      <c r="A118" s="24"/>
      <c r="B118" s="114">
        <v>45546</v>
      </c>
      <c r="C118" s="115"/>
      <c r="D118" s="199" t="s">
        <v>22</v>
      </c>
      <c r="E118" s="198">
        <v>1494554.79</v>
      </c>
      <c r="F118" s="149"/>
      <c r="G118" s="113">
        <f t="shared" si="1"/>
        <v>26651141.312499851</v>
      </c>
      <c r="H118" s="191"/>
      <c r="I118" s="101"/>
    </row>
    <row r="119" spans="1:9" s="7" customFormat="1" ht="18" thickTop="1" thickBot="1" x14ac:dyDescent="0.25">
      <c r="A119" s="24"/>
      <c r="B119" s="114">
        <v>45546</v>
      </c>
      <c r="C119" s="115"/>
      <c r="D119" s="199" t="s">
        <v>23</v>
      </c>
      <c r="E119" s="198"/>
      <c r="F119" s="181">
        <v>955701.96</v>
      </c>
      <c r="G119" s="113">
        <f t="shared" si="1"/>
        <v>25695439.35249985</v>
      </c>
      <c r="H119" s="191"/>
      <c r="I119" s="101"/>
    </row>
    <row r="120" spans="1:9" s="7" customFormat="1" ht="18" thickTop="1" thickBot="1" x14ac:dyDescent="0.25">
      <c r="A120" s="24"/>
      <c r="B120" s="114">
        <v>45547</v>
      </c>
      <c r="C120" s="115"/>
      <c r="D120" s="199" t="s">
        <v>38</v>
      </c>
      <c r="E120" s="198">
        <v>1900</v>
      </c>
      <c r="F120" s="181"/>
      <c r="G120" s="113">
        <f t="shared" si="1"/>
        <v>25697339.35249985</v>
      </c>
      <c r="H120" s="191"/>
      <c r="I120" s="101"/>
    </row>
    <row r="121" spans="1:9" s="7" customFormat="1" ht="21.75" customHeight="1" thickTop="1" thickBot="1" x14ac:dyDescent="0.25">
      <c r="A121" s="24"/>
      <c r="B121" s="114">
        <v>45547</v>
      </c>
      <c r="C121" s="115"/>
      <c r="D121" s="200" t="s">
        <v>38</v>
      </c>
      <c r="E121" s="198">
        <v>9400</v>
      </c>
      <c r="F121" s="181"/>
      <c r="G121" s="113">
        <f t="shared" si="1"/>
        <v>25706739.35249985</v>
      </c>
      <c r="H121" s="191"/>
      <c r="I121" s="101"/>
    </row>
    <row r="122" spans="1:9" s="7" customFormat="1" ht="18" thickTop="1" thickBot="1" x14ac:dyDescent="0.25">
      <c r="A122" s="24"/>
      <c r="B122" s="114">
        <v>45547</v>
      </c>
      <c r="C122" s="115"/>
      <c r="D122" s="111" t="s">
        <v>38</v>
      </c>
      <c r="E122" s="112">
        <v>10030</v>
      </c>
      <c r="F122" s="181"/>
      <c r="G122" s="113">
        <f t="shared" si="1"/>
        <v>25716769.35249985</v>
      </c>
      <c r="H122" s="191"/>
      <c r="I122" s="101"/>
    </row>
    <row r="123" spans="1:9" s="7" customFormat="1" ht="18" thickTop="1" thickBot="1" x14ac:dyDescent="0.25">
      <c r="A123" s="24"/>
      <c r="B123" s="114">
        <v>45547</v>
      </c>
      <c r="C123" s="115"/>
      <c r="D123" s="111" t="s">
        <v>38</v>
      </c>
      <c r="E123" s="112">
        <v>4055</v>
      </c>
      <c r="F123" s="181"/>
      <c r="G123" s="113">
        <f t="shared" si="1"/>
        <v>25720824.35249985</v>
      </c>
      <c r="H123" s="191"/>
      <c r="I123" s="101"/>
    </row>
    <row r="124" spans="1:9" s="7" customFormat="1" ht="18" thickTop="1" thickBot="1" x14ac:dyDescent="0.25">
      <c r="A124" s="24"/>
      <c r="B124" s="114">
        <v>45547</v>
      </c>
      <c r="C124" s="115"/>
      <c r="D124" s="111" t="s">
        <v>38</v>
      </c>
      <c r="E124" s="112">
        <v>175050</v>
      </c>
      <c r="F124" s="181"/>
      <c r="G124" s="113">
        <f t="shared" si="1"/>
        <v>25895874.35249985</v>
      </c>
      <c r="H124" s="191"/>
      <c r="I124" s="101"/>
    </row>
    <row r="125" spans="1:9" s="7" customFormat="1" ht="18" thickTop="1" thickBot="1" x14ac:dyDescent="0.25">
      <c r="A125" s="24"/>
      <c r="B125" s="114">
        <v>45547</v>
      </c>
      <c r="C125" s="115"/>
      <c r="D125" s="111" t="s">
        <v>38</v>
      </c>
      <c r="E125" s="112">
        <v>26370</v>
      </c>
      <c r="F125" s="181"/>
      <c r="G125" s="113">
        <f t="shared" si="1"/>
        <v>25922244.35249985</v>
      </c>
      <c r="H125" s="191"/>
      <c r="I125" s="101"/>
    </row>
    <row r="126" spans="1:9" s="7" customFormat="1" ht="18" thickTop="1" thickBot="1" x14ac:dyDescent="0.25">
      <c r="A126" s="24"/>
      <c r="B126" s="114">
        <v>45547</v>
      </c>
      <c r="C126" s="115"/>
      <c r="D126" s="111" t="s">
        <v>38</v>
      </c>
      <c r="E126" s="112">
        <v>39255</v>
      </c>
      <c r="F126" s="181"/>
      <c r="G126" s="113">
        <f t="shared" si="1"/>
        <v>25961499.35249985</v>
      </c>
      <c r="H126" s="191"/>
      <c r="I126" s="101"/>
    </row>
    <row r="127" spans="1:9" s="7" customFormat="1" ht="24.75" customHeight="1" thickTop="1" thickBot="1" x14ac:dyDescent="0.25">
      <c r="A127" s="24"/>
      <c r="B127" s="114">
        <v>45547</v>
      </c>
      <c r="C127" s="115"/>
      <c r="D127" s="111" t="s">
        <v>29</v>
      </c>
      <c r="E127" s="112">
        <v>111389.05</v>
      </c>
      <c r="F127" s="182">
        <v>2859.33</v>
      </c>
      <c r="G127" s="113">
        <f t="shared" si="1"/>
        <v>26070029.072499853</v>
      </c>
      <c r="H127" s="191"/>
      <c r="I127" s="101"/>
    </row>
    <row r="128" spans="1:9" s="7" customFormat="1" ht="18" thickTop="1" thickBot="1" x14ac:dyDescent="0.25">
      <c r="A128" s="24"/>
      <c r="B128" s="114">
        <v>45547</v>
      </c>
      <c r="C128" s="115"/>
      <c r="D128" s="111" t="s">
        <v>62</v>
      </c>
      <c r="E128" s="112">
        <v>177154.5</v>
      </c>
      <c r="F128" s="181"/>
      <c r="G128" s="113">
        <f t="shared" si="1"/>
        <v>26247183.572499853</v>
      </c>
      <c r="H128" s="191"/>
      <c r="I128" s="101"/>
    </row>
    <row r="129" spans="1:9" s="7" customFormat="1" ht="21.75" customHeight="1" thickTop="1" thickBot="1" x14ac:dyDescent="0.25">
      <c r="A129" s="24"/>
      <c r="B129" s="114">
        <v>45547</v>
      </c>
      <c r="C129" s="115"/>
      <c r="D129" s="111" t="s">
        <v>23</v>
      </c>
      <c r="E129" s="112"/>
      <c r="F129" s="181">
        <v>108642.89</v>
      </c>
      <c r="G129" s="113">
        <f t="shared" si="1"/>
        <v>26138540.682499852</v>
      </c>
      <c r="H129" s="191"/>
      <c r="I129" s="101"/>
    </row>
    <row r="130" spans="1:9" s="7" customFormat="1" ht="18" thickTop="1" thickBot="1" x14ac:dyDescent="0.25">
      <c r="A130" s="74"/>
      <c r="B130" s="114">
        <v>45548</v>
      </c>
      <c r="C130" s="115"/>
      <c r="D130" s="116" t="s">
        <v>38</v>
      </c>
      <c r="E130" s="112">
        <v>1150</v>
      </c>
      <c r="F130" s="183"/>
      <c r="G130" s="113">
        <f t="shared" si="1"/>
        <v>26139690.682499852</v>
      </c>
      <c r="H130" s="191"/>
      <c r="I130" s="101"/>
    </row>
    <row r="131" spans="1:9" s="7" customFormat="1" ht="18" thickTop="1" thickBot="1" x14ac:dyDescent="0.25">
      <c r="A131" s="74"/>
      <c r="B131" s="114">
        <v>45548</v>
      </c>
      <c r="C131" s="115"/>
      <c r="D131" s="116" t="s">
        <v>38</v>
      </c>
      <c r="E131" s="112">
        <v>13835</v>
      </c>
      <c r="F131" s="185"/>
      <c r="G131" s="113">
        <f t="shared" si="1"/>
        <v>26153525.682499852</v>
      </c>
      <c r="H131" s="191"/>
      <c r="I131" s="101"/>
    </row>
    <row r="132" spans="1:9" s="7" customFormat="1" ht="18" thickTop="1" thickBot="1" x14ac:dyDescent="0.25">
      <c r="A132" s="74"/>
      <c r="B132" s="114">
        <v>45548</v>
      </c>
      <c r="C132" s="115"/>
      <c r="D132" s="111" t="s">
        <v>38</v>
      </c>
      <c r="E132" s="112">
        <v>5685</v>
      </c>
      <c r="F132" s="181"/>
      <c r="G132" s="113">
        <f t="shared" si="1"/>
        <v>26159210.682499852</v>
      </c>
      <c r="H132" s="191"/>
      <c r="I132" s="101"/>
    </row>
    <row r="133" spans="1:9" s="7" customFormat="1" ht="18" thickTop="1" thickBot="1" x14ac:dyDescent="0.25">
      <c r="A133" s="74"/>
      <c r="B133" s="114">
        <v>45548</v>
      </c>
      <c r="C133" s="115"/>
      <c r="D133" s="111" t="s">
        <v>38</v>
      </c>
      <c r="E133" s="112">
        <v>2950</v>
      </c>
      <c r="F133" s="181"/>
      <c r="G133" s="113">
        <f t="shared" ref="G133:G196" si="2">G132+E133-F133</f>
        <v>26162160.682499852</v>
      </c>
      <c r="H133" s="191"/>
      <c r="I133" s="101"/>
    </row>
    <row r="134" spans="1:9" s="7" customFormat="1" ht="18" thickTop="1" thickBot="1" x14ac:dyDescent="0.25">
      <c r="A134" s="74"/>
      <c r="B134" s="114">
        <v>45548</v>
      </c>
      <c r="C134" s="115"/>
      <c r="D134" s="111" t="s">
        <v>38</v>
      </c>
      <c r="E134" s="112">
        <v>34000</v>
      </c>
      <c r="F134" s="181"/>
      <c r="G134" s="113">
        <f t="shared" si="2"/>
        <v>26196160.682499852</v>
      </c>
      <c r="H134" s="191"/>
      <c r="I134" s="101"/>
    </row>
    <row r="135" spans="1:9" s="7" customFormat="1" ht="20.25" customHeight="1" thickTop="1" thickBot="1" x14ac:dyDescent="0.25">
      <c r="A135" s="74"/>
      <c r="B135" s="114">
        <v>45548</v>
      </c>
      <c r="C135" s="115"/>
      <c r="D135" s="111" t="s">
        <v>38</v>
      </c>
      <c r="E135" s="112">
        <v>55055</v>
      </c>
      <c r="F135" s="181"/>
      <c r="G135" s="113">
        <f t="shared" si="2"/>
        <v>26251215.682499852</v>
      </c>
      <c r="H135" s="191"/>
      <c r="I135" s="101"/>
    </row>
    <row r="136" spans="1:9" s="7" customFormat="1" ht="18" thickTop="1" thickBot="1" x14ac:dyDescent="0.25">
      <c r="A136" s="74"/>
      <c r="B136" s="114">
        <v>45548</v>
      </c>
      <c r="C136" s="115"/>
      <c r="D136" s="111" t="s">
        <v>38</v>
      </c>
      <c r="E136" s="112">
        <v>33000</v>
      </c>
      <c r="F136" s="181"/>
      <c r="G136" s="113">
        <f t="shared" si="2"/>
        <v>26284215.682499852</v>
      </c>
      <c r="H136" s="191"/>
      <c r="I136" s="101"/>
    </row>
    <row r="137" spans="1:9" s="7" customFormat="1" ht="18" thickTop="1" thickBot="1" x14ac:dyDescent="0.25">
      <c r="A137" s="74"/>
      <c r="B137" s="114">
        <v>45548</v>
      </c>
      <c r="C137" s="115"/>
      <c r="D137" s="111" t="s">
        <v>38</v>
      </c>
      <c r="E137" s="112">
        <v>80</v>
      </c>
      <c r="F137" s="185"/>
      <c r="G137" s="113">
        <f t="shared" si="2"/>
        <v>26284295.682499852</v>
      </c>
      <c r="H137" s="191"/>
      <c r="I137" s="101"/>
    </row>
    <row r="138" spans="1:9" s="7" customFormat="1" ht="18" thickTop="1" thickBot="1" x14ac:dyDescent="0.25">
      <c r="A138" s="74"/>
      <c r="B138" s="114">
        <v>45548</v>
      </c>
      <c r="C138" s="115"/>
      <c r="D138" s="111" t="s">
        <v>29</v>
      </c>
      <c r="E138" s="112">
        <v>74429.259999999995</v>
      </c>
      <c r="F138" s="181">
        <v>1925.23</v>
      </c>
      <c r="G138" s="113">
        <f t="shared" si="2"/>
        <v>26356799.712499853</v>
      </c>
      <c r="H138" s="191"/>
      <c r="I138" s="101"/>
    </row>
    <row r="139" spans="1:9" s="7" customFormat="1" ht="76.5" thickTop="1" thickBot="1" x14ac:dyDescent="0.25">
      <c r="A139" s="74"/>
      <c r="B139" s="114">
        <v>45548</v>
      </c>
      <c r="C139" s="115"/>
      <c r="D139" s="111" t="s">
        <v>97</v>
      </c>
      <c r="E139" s="112">
        <v>20180</v>
      </c>
      <c r="F139" s="181"/>
      <c r="G139" s="113">
        <f t="shared" si="2"/>
        <v>26376979.712499853</v>
      </c>
      <c r="H139" s="191"/>
      <c r="I139" s="101"/>
    </row>
    <row r="140" spans="1:9" s="7" customFormat="1" ht="18" thickTop="1" thickBot="1" x14ac:dyDescent="0.25">
      <c r="A140" s="74"/>
      <c r="B140" s="114">
        <v>45548</v>
      </c>
      <c r="C140" s="115"/>
      <c r="D140" s="111" t="s">
        <v>94</v>
      </c>
      <c r="E140" s="112">
        <v>1</v>
      </c>
      <c r="F140" s="181"/>
      <c r="G140" s="113">
        <f t="shared" si="2"/>
        <v>26376980.712499853</v>
      </c>
      <c r="H140" s="191"/>
      <c r="I140" s="101"/>
    </row>
    <row r="141" spans="1:9" s="7" customFormat="1" ht="31.5" thickTop="1" thickBot="1" x14ac:dyDescent="0.25">
      <c r="A141" s="74"/>
      <c r="B141" s="114">
        <v>45548</v>
      </c>
      <c r="C141" s="115"/>
      <c r="D141" s="111" t="s">
        <v>98</v>
      </c>
      <c r="E141" s="112">
        <v>6368</v>
      </c>
      <c r="F141" s="181"/>
      <c r="G141" s="113">
        <f t="shared" si="2"/>
        <v>26383348.712499853</v>
      </c>
      <c r="H141" s="191"/>
      <c r="I141" s="101"/>
    </row>
    <row r="142" spans="1:9" s="7" customFormat="1" ht="18" thickTop="1" thickBot="1" x14ac:dyDescent="0.25">
      <c r="A142" s="74"/>
      <c r="B142" s="114">
        <v>45548</v>
      </c>
      <c r="C142" s="115"/>
      <c r="D142" s="111" t="s">
        <v>22</v>
      </c>
      <c r="E142" s="112">
        <v>2375849.71</v>
      </c>
      <c r="F142" s="181"/>
      <c r="G142" s="113">
        <f t="shared" si="2"/>
        <v>28759198.422499854</v>
      </c>
      <c r="H142" s="191"/>
      <c r="I142" s="101"/>
    </row>
    <row r="143" spans="1:9" s="7" customFormat="1" ht="18" thickTop="1" thickBot="1" x14ac:dyDescent="0.25">
      <c r="A143" s="74"/>
      <c r="B143" s="114">
        <v>45548</v>
      </c>
      <c r="C143" s="115"/>
      <c r="D143" s="111" t="s">
        <v>22</v>
      </c>
      <c r="E143" s="117">
        <v>34993.300000000003</v>
      </c>
      <c r="F143" s="184"/>
      <c r="G143" s="113">
        <f t="shared" si="2"/>
        <v>28794191.722499855</v>
      </c>
      <c r="H143" s="191"/>
      <c r="I143" s="101"/>
    </row>
    <row r="144" spans="1:9" s="7" customFormat="1" ht="18" thickTop="1" thickBot="1" x14ac:dyDescent="0.25">
      <c r="A144" s="74"/>
      <c r="B144" s="114">
        <v>45548</v>
      </c>
      <c r="C144" s="115"/>
      <c r="D144" s="111" t="s">
        <v>22</v>
      </c>
      <c r="E144" s="117">
        <v>149717.76000000001</v>
      </c>
      <c r="F144" s="184"/>
      <c r="G144" s="113">
        <f t="shared" si="2"/>
        <v>28943909.482499857</v>
      </c>
      <c r="H144" s="191"/>
      <c r="I144" s="101"/>
    </row>
    <row r="145" spans="1:9" s="7" customFormat="1" ht="17.25" customHeight="1" thickTop="1" thickBot="1" x14ac:dyDescent="0.25">
      <c r="A145" s="74"/>
      <c r="B145" s="114">
        <v>45548</v>
      </c>
      <c r="C145" s="115"/>
      <c r="D145" s="111" t="s">
        <v>22</v>
      </c>
      <c r="E145" s="117">
        <v>266421.62</v>
      </c>
      <c r="F145" s="181"/>
      <c r="G145" s="113">
        <f t="shared" si="2"/>
        <v>29210331.102499858</v>
      </c>
      <c r="H145" s="191"/>
      <c r="I145" s="101"/>
    </row>
    <row r="146" spans="1:9" s="7" customFormat="1" ht="18" thickTop="1" thickBot="1" x14ac:dyDescent="0.25">
      <c r="A146" s="74"/>
      <c r="B146" s="114">
        <v>45548</v>
      </c>
      <c r="C146" s="115"/>
      <c r="D146" s="111" t="s">
        <v>22</v>
      </c>
      <c r="E146" s="117">
        <v>51716.14</v>
      </c>
      <c r="F146" s="181"/>
      <c r="G146" s="113">
        <f t="shared" si="2"/>
        <v>29262047.242499858</v>
      </c>
      <c r="H146" s="191"/>
      <c r="I146" s="101"/>
    </row>
    <row r="147" spans="1:9" s="7" customFormat="1" ht="18" thickTop="1" thickBot="1" x14ac:dyDescent="0.25">
      <c r="A147" s="74"/>
      <c r="B147" s="114">
        <v>45548</v>
      </c>
      <c r="C147" s="115"/>
      <c r="D147" s="111" t="s">
        <v>99</v>
      </c>
      <c r="E147" s="112">
        <v>511464.16</v>
      </c>
      <c r="F147" s="181"/>
      <c r="G147" s="113">
        <f t="shared" si="2"/>
        <v>29773511.402499858</v>
      </c>
      <c r="H147" s="191"/>
      <c r="I147" s="101"/>
    </row>
    <row r="148" spans="1:9" s="7" customFormat="1" ht="18" thickTop="1" thickBot="1" x14ac:dyDescent="0.25">
      <c r="A148" s="74"/>
      <c r="B148" s="114">
        <v>45548</v>
      </c>
      <c r="C148" s="115"/>
      <c r="D148" s="111" t="s">
        <v>22</v>
      </c>
      <c r="E148" s="112">
        <v>4390004.8</v>
      </c>
      <c r="F148" s="181"/>
      <c r="G148" s="113">
        <f t="shared" si="2"/>
        <v>34163516.202499859</v>
      </c>
      <c r="H148" s="191"/>
      <c r="I148" s="101"/>
    </row>
    <row r="149" spans="1:9" s="7" customFormat="1" ht="18" customHeight="1" thickTop="1" thickBot="1" x14ac:dyDescent="0.25">
      <c r="A149" s="74"/>
      <c r="B149" s="114">
        <v>45548</v>
      </c>
      <c r="C149" s="115"/>
      <c r="D149" s="111" t="s">
        <v>22</v>
      </c>
      <c r="E149" s="112">
        <v>698673.25</v>
      </c>
      <c r="F149" s="181"/>
      <c r="G149" s="113">
        <f t="shared" si="2"/>
        <v>34862189.452499859</v>
      </c>
      <c r="H149" s="191"/>
      <c r="I149" s="101"/>
    </row>
    <row r="150" spans="1:9" s="7" customFormat="1" ht="18" thickTop="1" thickBot="1" x14ac:dyDescent="0.25">
      <c r="A150" s="74"/>
      <c r="B150" s="114">
        <v>45548</v>
      </c>
      <c r="C150" s="115"/>
      <c r="D150" s="111" t="s">
        <v>22</v>
      </c>
      <c r="E150" s="112">
        <v>137540</v>
      </c>
      <c r="F150" s="181"/>
      <c r="G150" s="113">
        <f t="shared" si="2"/>
        <v>34999729.452499859</v>
      </c>
      <c r="H150" s="191"/>
      <c r="I150" s="101"/>
    </row>
    <row r="151" spans="1:9" s="7" customFormat="1" ht="18" thickTop="1" thickBot="1" x14ac:dyDescent="0.25">
      <c r="A151" s="74"/>
      <c r="B151" s="114">
        <v>45548</v>
      </c>
      <c r="C151" s="115"/>
      <c r="D151" s="111" t="s">
        <v>22</v>
      </c>
      <c r="E151" s="112">
        <v>10823463.18</v>
      </c>
      <c r="F151" s="181"/>
      <c r="G151" s="113">
        <f t="shared" si="2"/>
        <v>45823192.632499859</v>
      </c>
      <c r="H151" s="191"/>
      <c r="I151" s="101"/>
    </row>
    <row r="152" spans="1:9" s="7" customFormat="1" ht="18" thickTop="1" thickBot="1" x14ac:dyDescent="0.25">
      <c r="A152" s="74"/>
      <c r="B152" s="114">
        <v>45549</v>
      </c>
      <c r="C152" s="115"/>
      <c r="D152" s="111" t="s">
        <v>38</v>
      </c>
      <c r="E152" s="112">
        <v>8310</v>
      </c>
      <c r="F152" s="181"/>
      <c r="G152" s="113">
        <f t="shared" si="2"/>
        <v>45831502.632499859</v>
      </c>
      <c r="H152" s="191"/>
      <c r="I152" s="101"/>
    </row>
    <row r="153" spans="1:9" s="7" customFormat="1" ht="18" thickTop="1" thickBot="1" x14ac:dyDescent="0.25">
      <c r="A153" s="74"/>
      <c r="B153" s="114">
        <v>45549</v>
      </c>
      <c r="C153" s="115"/>
      <c r="D153" s="111" t="s">
        <v>29</v>
      </c>
      <c r="E153" s="112">
        <v>443</v>
      </c>
      <c r="F153" s="181">
        <v>12.05</v>
      </c>
      <c r="G153" s="113">
        <f t="shared" si="2"/>
        <v>45831933.582499862</v>
      </c>
      <c r="H153" s="191"/>
      <c r="I153" s="101"/>
    </row>
    <row r="154" spans="1:9" s="7" customFormat="1" ht="18" thickTop="1" thickBot="1" x14ac:dyDescent="0.25">
      <c r="A154" s="74"/>
      <c r="B154" s="114">
        <v>45550</v>
      </c>
      <c r="C154" s="115"/>
      <c r="D154" s="111" t="s">
        <v>38</v>
      </c>
      <c r="E154" s="112">
        <v>7950</v>
      </c>
      <c r="F154" s="181"/>
      <c r="G154" s="113">
        <f t="shared" si="2"/>
        <v>45839883.582499862</v>
      </c>
      <c r="H154" s="191"/>
      <c r="I154" s="101"/>
    </row>
    <row r="155" spans="1:9" s="7" customFormat="1" ht="18" thickTop="1" thickBot="1" x14ac:dyDescent="0.25">
      <c r="A155" s="74"/>
      <c r="B155" s="114">
        <v>45550</v>
      </c>
      <c r="C155" s="115"/>
      <c r="D155" s="111" t="s">
        <v>38</v>
      </c>
      <c r="E155" s="112">
        <v>12000</v>
      </c>
      <c r="F155" s="181"/>
      <c r="G155" s="113">
        <f t="shared" si="2"/>
        <v>45851883.582499862</v>
      </c>
      <c r="H155" s="191"/>
      <c r="I155" s="101"/>
    </row>
    <row r="156" spans="1:9" s="7" customFormat="1" ht="18" thickTop="1" thickBot="1" x14ac:dyDescent="0.25">
      <c r="A156" s="74"/>
      <c r="B156" s="114">
        <v>45551</v>
      </c>
      <c r="C156" s="115"/>
      <c r="D156" s="111" t="s">
        <v>38</v>
      </c>
      <c r="E156" s="112">
        <v>48625</v>
      </c>
      <c r="F156" s="181"/>
      <c r="G156" s="113">
        <f t="shared" si="2"/>
        <v>45900508.582499862</v>
      </c>
      <c r="H156" s="191"/>
      <c r="I156" s="101"/>
    </row>
    <row r="157" spans="1:9" s="7" customFormat="1" ht="18.75" customHeight="1" thickTop="1" thickBot="1" x14ac:dyDescent="0.25">
      <c r="A157" s="74"/>
      <c r="B157" s="114">
        <v>45551</v>
      </c>
      <c r="C157" s="115"/>
      <c r="D157" s="111" t="s">
        <v>38</v>
      </c>
      <c r="E157" s="112">
        <v>25630</v>
      </c>
      <c r="F157" s="181"/>
      <c r="G157" s="113">
        <f t="shared" si="2"/>
        <v>45926138.582499862</v>
      </c>
      <c r="H157" s="191"/>
      <c r="I157" s="101"/>
    </row>
    <row r="158" spans="1:9" s="7" customFormat="1" ht="23.25" customHeight="1" thickTop="1" thickBot="1" x14ac:dyDescent="0.25">
      <c r="A158" s="74"/>
      <c r="B158" s="114">
        <v>45551</v>
      </c>
      <c r="C158" s="115"/>
      <c r="D158" s="111" t="s">
        <v>38</v>
      </c>
      <c r="E158" s="112">
        <v>3550</v>
      </c>
      <c r="F158" s="181"/>
      <c r="G158" s="113">
        <f t="shared" si="2"/>
        <v>45929688.582499862</v>
      </c>
      <c r="H158" s="191"/>
      <c r="I158" s="101"/>
    </row>
    <row r="159" spans="1:9" s="7" customFormat="1" ht="19.5" customHeight="1" thickTop="1" thickBot="1" x14ac:dyDescent="0.25">
      <c r="A159" s="74"/>
      <c r="B159" s="114">
        <v>45551</v>
      </c>
      <c r="C159" s="115"/>
      <c r="D159" s="111" t="s">
        <v>38</v>
      </c>
      <c r="E159" s="112">
        <v>3745</v>
      </c>
      <c r="F159" s="181"/>
      <c r="G159" s="113">
        <f t="shared" si="2"/>
        <v>45933433.582499862</v>
      </c>
      <c r="H159" s="191"/>
      <c r="I159" s="101"/>
    </row>
    <row r="160" spans="1:9" s="7" customFormat="1" ht="21.75" customHeight="1" thickTop="1" thickBot="1" x14ac:dyDescent="0.25">
      <c r="A160" s="74"/>
      <c r="B160" s="130">
        <v>45551</v>
      </c>
      <c r="C160" s="130"/>
      <c r="D160" s="130" t="s">
        <v>38</v>
      </c>
      <c r="E160" s="152">
        <v>6190</v>
      </c>
      <c r="F160" s="152"/>
      <c r="G160" s="113">
        <f t="shared" si="2"/>
        <v>45939623.582499862</v>
      </c>
      <c r="H160" s="191"/>
      <c r="I160" s="101"/>
    </row>
    <row r="161" spans="1:9" s="7" customFormat="1" ht="18" thickTop="1" thickBot="1" x14ac:dyDescent="0.25">
      <c r="A161" s="74"/>
      <c r="B161" s="130">
        <v>45551</v>
      </c>
      <c r="C161" s="130"/>
      <c r="D161" s="130" t="s">
        <v>38</v>
      </c>
      <c r="E161" s="152">
        <v>64700</v>
      </c>
      <c r="F161" s="152"/>
      <c r="G161" s="113">
        <f t="shared" si="2"/>
        <v>46004323.582499862</v>
      </c>
      <c r="H161" s="191"/>
      <c r="I161" s="101"/>
    </row>
    <row r="162" spans="1:9" s="7" customFormat="1" ht="18" thickTop="1" thickBot="1" x14ac:dyDescent="0.25">
      <c r="A162" s="74"/>
      <c r="B162" s="130">
        <v>45551</v>
      </c>
      <c r="C162" s="130"/>
      <c r="D162" s="130" t="s">
        <v>38</v>
      </c>
      <c r="E162" s="152">
        <v>62870</v>
      </c>
      <c r="F162" s="152"/>
      <c r="G162" s="113">
        <f t="shared" si="2"/>
        <v>46067193.582499862</v>
      </c>
      <c r="H162" s="191"/>
      <c r="I162" s="101"/>
    </row>
    <row r="163" spans="1:9" s="7" customFormat="1" ht="18" thickTop="1" thickBot="1" x14ac:dyDescent="0.25">
      <c r="A163" s="74"/>
      <c r="B163" s="130">
        <v>45551</v>
      </c>
      <c r="C163" s="130"/>
      <c r="D163" s="130" t="s">
        <v>29</v>
      </c>
      <c r="E163" s="152">
        <v>54010.48</v>
      </c>
      <c r="F163" s="152">
        <v>1381.27</v>
      </c>
      <c r="G163" s="113">
        <f t="shared" si="2"/>
        <v>46119822.792499855</v>
      </c>
      <c r="H163" s="191"/>
      <c r="I163" s="101"/>
    </row>
    <row r="164" spans="1:9" s="7" customFormat="1" ht="18" thickTop="1" thickBot="1" x14ac:dyDescent="0.25">
      <c r="A164" s="74"/>
      <c r="B164" s="130">
        <v>45551</v>
      </c>
      <c r="C164" s="130"/>
      <c r="D164" s="130" t="s">
        <v>60</v>
      </c>
      <c r="E164" s="152">
        <v>36356.879999999997</v>
      </c>
      <c r="F164" s="152"/>
      <c r="G164" s="113">
        <f t="shared" si="2"/>
        <v>46156179.672499858</v>
      </c>
      <c r="H164" s="191"/>
      <c r="I164" s="101"/>
    </row>
    <row r="165" spans="1:9" s="7" customFormat="1" ht="18" thickTop="1" thickBot="1" x14ac:dyDescent="0.25">
      <c r="A165" s="74"/>
      <c r="B165" s="130">
        <v>45551</v>
      </c>
      <c r="C165" s="130"/>
      <c r="D165" s="130" t="s">
        <v>100</v>
      </c>
      <c r="E165" s="152">
        <v>340791.98</v>
      </c>
      <c r="F165" s="152"/>
      <c r="G165" s="113">
        <f t="shared" si="2"/>
        <v>46496971.652499855</v>
      </c>
      <c r="H165" s="191"/>
      <c r="I165" s="101"/>
    </row>
    <row r="166" spans="1:9" s="7" customFormat="1" ht="18" thickTop="1" thickBot="1" x14ac:dyDescent="0.25">
      <c r="A166" s="74"/>
      <c r="B166" s="130">
        <v>45551</v>
      </c>
      <c r="C166" s="130"/>
      <c r="D166" s="130" t="s">
        <v>101</v>
      </c>
      <c r="E166" s="152">
        <v>300623.59999999998</v>
      </c>
      <c r="F166" s="152"/>
      <c r="G166" s="113">
        <f t="shared" si="2"/>
        <v>46797595.252499856</v>
      </c>
      <c r="H166" s="191"/>
      <c r="I166" s="101"/>
    </row>
    <row r="167" spans="1:9" s="7" customFormat="1" ht="18" thickTop="1" thickBot="1" x14ac:dyDescent="0.25">
      <c r="A167" s="74"/>
      <c r="B167" s="130">
        <v>45551</v>
      </c>
      <c r="C167" s="130"/>
      <c r="D167" s="130" t="s">
        <v>58</v>
      </c>
      <c r="E167" s="152">
        <v>821253.33</v>
      </c>
      <c r="F167" s="152"/>
      <c r="G167" s="113">
        <f t="shared" si="2"/>
        <v>47618848.582499854</v>
      </c>
      <c r="H167" s="191"/>
      <c r="I167" s="101"/>
    </row>
    <row r="168" spans="1:9" s="7" customFormat="1" ht="18" thickTop="1" thickBot="1" x14ac:dyDescent="0.25">
      <c r="A168" s="74"/>
      <c r="B168" s="130">
        <v>45551</v>
      </c>
      <c r="C168" s="130"/>
      <c r="D168" s="130" t="s">
        <v>57</v>
      </c>
      <c r="E168" s="152">
        <v>136680.53</v>
      </c>
      <c r="F168" s="152"/>
      <c r="G168" s="113">
        <f t="shared" si="2"/>
        <v>47755529.112499855</v>
      </c>
      <c r="H168" s="191"/>
      <c r="I168" s="101"/>
    </row>
    <row r="169" spans="1:9" s="7" customFormat="1" ht="18" thickTop="1" thickBot="1" x14ac:dyDescent="0.25">
      <c r="A169" s="74"/>
      <c r="B169" s="157">
        <v>45551</v>
      </c>
      <c r="C169" s="158"/>
      <c r="D169" s="154" t="s">
        <v>57</v>
      </c>
      <c r="E169" s="156">
        <v>1454984.82</v>
      </c>
      <c r="F169" s="156"/>
      <c r="G169" s="113">
        <f t="shared" si="2"/>
        <v>49210513.932499856</v>
      </c>
      <c r="H169" s="191"/>
      <c r="I169" s="101"/>
    </row>
    <row r="170" spans="1:9" s="7" customFormat="1" ht="18" thickTop="1" thickBot="1" x14ac:dyDescent="0.25">
      <c r="A170" s="74"/>
      <c r="B170" s="130">
        <v>45551</v>
      </c>
      <c r="C170" s="130"/>
      <c r="D170" s="193" t="s">
        <v>22</v>
      </c>
      <c r="E170" s="152">
        <v>165251.9</v>
      </c>
      <c r="F170" s="152"/>
      <c r="G170" s="113">
        <f t="shared" si="2"/>
        <v>49375765.832499854</v>
      </c>
      <c r="H170" s="191"/>
      <c r="I170" s="101"/>
    </row>
    <row r="171" spans="1:9" s="7" customFormat="1" ht="18" thickTop="1" thickBot="1" x14ac:dyDescent="0.25">
      <c r="A171" s="74"/>
      <c r="B171" s="151">
        <v>45551</v>
      </c>
      <c r="C171" s="130"/>
      <c r="D171" s="150" t="s">
        <v>22</v>
      </c>
      <c r="E171" s="152">
        <v>1695175.2</v>
      </c>
      <c r="F171" s="152"/>
      <c r="G171" s="113">
        <f t="shared" si="2"/>
        <v>51070941.032499857</v>
      </c>
      <c r="H171" s="191"/>
      <c r="I171" s="101"/>
    </row>
    <row r="172" spans="1:9" s="7" customFormat="1" ht="18" thickTop="1" thickBot="1" x14ac:dyDescent="0.25">
      <c r="A172" s="74"/>
      <c r="B172" s="151">
        <v>45552</v>
      </c>
      <c r="C172" s="130"/>
      <c r="D172" s="150" t="s">
        <v>38</v>
      </c>
      <c r="E172" s="152">
        <v>2100</v>
      </c>
      <c r="F172" s="152"/>
      <c r="G172" s="113">
        <f t="shared" si="2"/>
        <v>51073041.032499857</v>
      </c>
      <c r="H172" s="191"/>
      <c r="I172" s="101"/>
    </row>
    <row r="173" spans="1:9" s="7" customFormat="1" ht="18" thickTop="1" thickBot="1" x14ac:dyDescent="0.25">
      <c r="A173" s="74"/>
      <c r="B173" s="151">
        <v>45552</v>
      </c>
      <c r="C173" s="130"/>
      <c r="D173" s="150" t="s">
        <v>38</v>
      </c>
      <c r="E173" s="152">
        <v>54515</v>
      </c>
      <c r="F173" s="152"/>
      <c r="G173" s="113">
        <f t="shared" si="2"/>
        <v>51127556.032499857</v>
      </c>
      <c r="H173" s="191"/>
      <c r="I173" s="101"/>
    </row>
    <row r="174" spans="1:9" s="7" customFormat="1" ht="18" thickTop="1" thickBot="1" x14ac:dyDescent="0.25">
      <c r="A174" s="74"/>
      <c r="B174" s="153">
        <v>45552</v>
      </c>
      <c r="C174" s="149"/>
      <c r="D174" s="154" t="s">
        <v>38</v>
      </c>
      <c r="E174" s="149">
        <v>3945</v>
      </c>
      <c r="F174" s="149"/>
      <c r="G174" s="113">
        <f t="shared" si="2"/>
        <v>51131501.032499857</v>
      </c>
      <c r="H174" s="191"/>
      <c r="I174" s="101"/>
    </row>
    <row r="175" spans="1:9" s="7" customFormat="1" ht="17.25" customHeight="1" thickTop="1" thickBot="1" x14ac:dyDescent="0.25">
      <c r="A175" s="74"/>
      <c r="B175" s="114">
        <v>45552</v>
      </c>
      <c r="C175" s="115"/>
      <c r="D175" s="111" t="s">
        <v>38</v>
      </c>
      <c r="E175" s="112">
        <v>20350</v>
      </c>
      <c r="F175" s="159"/>
      <c r="G175" s="113">
        <f t="shared" si="2"/>
        <v>51151851.032499857</v>
      </c>
      <c r="H175" s="191"/>
      <c r="I175" s="101"/>
    </row>
    <row r="176" spans="1:9" s="7" customFormat="1" ht="18" thickTop="1" thickBot="1" x14ac:dyDescent="0.25">
      <c r="A176" s="74"/>
      <c r="B176" s="120">
        <v>45552</v>
      </c>
      <c r="C176" s="121"/>
      <c r="D176" s="111" t="s">
        <v>38</v>
      </c>
      <c r="E176" s="112">
        <v>10925</v>
      </c>
      <c r="F176" s="159"/>
      <c r="G176" s="113">
        <f t="shared" si="2"/>
        <v>51162776.032499857</v>
      </c>
      <c r="H176" s="191"/>
      <c r="I176" s="101"/>
    </row>
    <row r="177" spans="1:9" s="7" customFormat="1" ht="18" thickTop="1" thickBot="1" x14ac:dyDescent="0.25">
      <c r="A177" s="74"/>
      <c r="B177" s="120">
        <v>45552</v>
      </c>
      <c r="C177" s="121"/>
      <c r="D177" s="111" t="s">
        <v>38</v>
      </c>
      <c r="E177" s="112">
        <v>43007</v>
      </c>
      <c r="F177" s="159"/>
      <c r="G177" s="113">
        <f t="shared" si="2"/>
        <v>51205783.032499857</v>
      </c>
      <c r="H177" s="191"/>
      <c r="I177" s="101"/>
    </row>
    <row r="178" spans="1:9" s="7" customFormat="1" ht="18" thickTop="1" thickBot="1" x14ac:dyDescent="0.25">
      <c r="A178" s="74"/>
      <c r="B178" s="120">
        <v>45552</v>
      </c>
      <c r="C178" s="121"/>
      <c r="D178" s="111" t="s">
        <v>38</v>
      </c>
      <c r="E178" s="112">
        <v>55335</v>
      </c>
      <c r="F178" s="159"/>
      <c r="G178" s="113">
        <f t="shared" si="2"/>
        <v>51261118.032499857</v>
      </c>
      <c r="H178" s="191"/>
      <c r="I178" s="101"/>
    </row>
    <row r="179" spans="1:9" s="7" customFormat="1" ht="18" thickTop="1" thickBot="1" x14ac:dyDescent="0.25">
      <c r="A179" s="74"/>
      <c r="B179" s="120">
        <v>45552</v>
      </c>
      <c r="C179" s="121"/>
      <c r="D179" s="111" t="s">
        <v>29</v>
      </c>
      <c r="E179" s="112">
        <v>90247.74</v>
      </c>
      <c r="F179" s="159">
        <v>2314.4299999999998</v>
      </c>
      <c r="G179" s="113">
        <f t="shared" si="2"/>
        <v>51349051.34249986</v>
      </c>
      <c r="H179" s="191"/>
      <c r="I179" s="101"/>
    </row>
    <row r="180" spans="1:9" s="7" customFormat="1" ht="18" thickTop="1" thickBot="1" x14ac:dyDescent="0.25">
      <c r="A180" s="74"/>
      <c r="B180" s="120">
        <v>45552</v>
      </c>
      <c r="C180" s="121"/>
      <c r="D180" s="111" t="s">
        <v>60</v>
      </c>
      <c r="E180" s="112">
        <v>98443.98</v>
      </c>
      <c r="F180" s="159"/>
      <c r="G180" s="113">
        <f t="shared" si="2"/>
        <v>51447495.322499856</v>
      </c>
      <c r="H180" s="191"/>
      <c r="I180" s="101"/>
    </row>
    <row r="181" spans="1:9" s="7" customFormat="1" ht="18" thickTop="1" thickBot="1" x14ac:dyDescent="0.25">
      <c r="A181" s="74"/>
      <c r="B181" s="120">
        <v>45552</v>
      </c>
      <c r="C181" s="121"/>
      <c r="D181" s="111" t="s">
        <v>23</v>
      </c>
      <c r="E181" s="112"/>
      <c r="F181" s="159">
        <v>58000.02</v>
      </c>
      <c r="G181" s="113">
        <f t="shared" si="2"/>
        <v>51389495.302499853</v>
      </c>
      <c r="H181" s="191"/>
      <c r="I181" s="101"/>
    </row>
    <row r="182" spans="1:9" s="7" customFormat="1" ht="18" thickTop="1" thickBot="1" x14ac:dyDescent="0.25">
      <c r="A182" s="74"/>
      <c r="B182" s="120">
        <v>45553</v>
      </c>
      <c r="C182" s="121"/>
      <c r="D182" s="111" t="s">
        <v>38</v>
      </c>
      <c r="E182" s="112">
        <v>35430</v>
      </c>
      <c r="F182" s="159"/>
      <c r="G182" s="113">
        <f t="shared" si="2"/>
        <v>51424925.302499853</v>
      </c>
      <c r="H182" s="191"/>
      <c r="I182" s="101"/>
    </row>
    <row r="183" spans="1:9" s="7" customFormat="1" ht="24.75" customHeight="1" thickTop="1" thickBot="1" x14ac:dyDescent="0.25">
      <c r="A183" s="74"/>
      <c r="B183" s="120">
        <v>45553</v>
      </c>
      <c r="C183" s="121"/>
      <c r="D183" s="111" t="s">
        <v>38</v>
      </c>
      <c r="E183" s="112">
        <v>200</v>
      </c>
      <c r="F183" s="159"/>
      <c r="G183" s="113">
        <f t="shared" si="2"/>
        <v>51425125.302499853</v>
      </c>
      <c r="H183" s="191"/>
      <c r="I183" s="101"/>
    </row>
    <row r="184" spans="1:9" s="7" customFormat="1" ht="18" thickTop="1" thickBot="1" x14ac:dyDescent="0.25">
      <c r="A184" s="74"/>
      <c r="B184" s="120">
        <v>45553</v>
      </c>
      <c r="C184" s="121"/>
      <c r="D184" s="111" t="s">
        <v>38</v>
      </c>
      <c r="E184" s="112">
        <v>28700</v>
      </c>
      <c r="F184" s="159"/>
      <c r="G184" s="113">
        <f t="shared" si="2"/>
        <v>51453825.302499853</v>
      </c>
      <c r="H184" s="191"/>
      <c r="I184" s="101"/>
    </row>
    <row r="185" spans="1:9" s="7" customFormat="1" ht="18" thickTop="1" thickBot="1" x14ac:dyDescent="0.25">
      <c r="A185" s="74"/>
      <c r="B185" s="120">
        <v>45553</v>
      </c>
      <c r="C185" s="121"/>
      <c r="D185" s="111" t="s">
        <v>38</v>
      </c>
      <c r="E185" s="112">
        <v>40325</v>
      </c>
      <c r="F185" s="159"/>
      <c r="G185" s="113">
        <f t="shared" si="2"/>
        <v>51494150.302499853</v>
      </c>
      <c r="H185" s="191"/>
      <c r="I185" s="101"/>
    </row>
    <row r="186" spans="1:9" s="7" customFormat="1" ht="18" thickTop="1" thickBot="1" x14ac:dyDescent="0.25">
      <c r="A186" s="74"/>
      <c r="B186" s="120">
        <v>45553</v>
      </c>
      <c r="C186" s="121"/>
      <c r="D186" s="111" t="s">
        <v>38</v>
      </c>
      <c r="E186" s="112">
        <v>1500</v>
      </c>
      <c r="F186" s="159"/>
      <c r="G186" s="113">
        <f t="shared" si="2"/>
        <v>51495650.302499853</v>
      </c>
      <c r="H186" s="191"/>
      <c r="I186" s="101"/>
    </row>
    <row r="187" spans="1:9" s="7" customFormat="1" ht="18" thickTop="1" thickBot="1" x14ac:dyDescent="0.25">
      <c r="A187" s="74"/>
      <c r="B187" s="120">
        <v>45553</v>
      </c>
      <c r="C187" s="121"/>
      <c r="D187" s="111" t="s">
        <v>38</v>
      </c>
      <c r="E187" s="112">
        <v>6840</v>
      </c>
      <c r="F187" s="159"/>
      <c r="G187" s="113">
        <f t="shared" si="2"/>
        <v>51502490.302499853</v>
      </c>
      <c r="H187" s="191"/>
      <c r="I187" s="101"/>
    </row>
    <row r="188" spans="1:9" s="7" customFormat="1" ht="18" thickTop="1" thickBot="1" x14ac:dyDescent="0.25">
      <c r="A188" s="74"/>
      <c r="B188" s="120">
        <v>45553</v>
      </c>
      <c r="C188" s="121"/>
      <c r="D188" s="111" t="s">
        <v>38</v>
      </c>
      <c r="E188" s="112">
        <v>35280</v>
      </c>
      <c r="F188" s="159"/>
      <c r="G188" s="113">
        <f t="shared" si="2"/>
        <v>51537770.302499853</v>
      </c>
      <c r="H188" s="191"/>
      <c r="I188" s="101"/>
    </row>
    <row r="189" spans="1:9" s="7" customFormat="1" ht="18" thickTop="1" thickBot="1" x14ac:dyDescent="0.25">
      <c r="A189" s="74"/>
      <c r="B189" s="120">
        <v>45553</v>
      </c>
      <c r="C189" s="121"/>
      <c r="D189" s="111" t="s">
        <v>38</v>
      </c>
      <c r="E189" s="112">
        <v>1800</v>
      </c>
      <c r="F189" s="159"/>
      <c r="G189" s="113">
        <f t="shared" si="2"/>
        <v>51539570.302499853</v>
      </c>
      <c r="H189" s="191"/>
      <c r="I189" s="101"/>
    </row>
    <row r="190" spans="1:9" s="7" customFormat="1" ht="18" thickTop="1" thickBot="1" x14ac:dyDescent="0.25">
      <c r="A190" s="74"/>
      <c r="B190" s="120">
        <v>45553</v>
      </c>
      <c r="C190" s="121"/>
      <c r="D190" s="111" t="s">
        <v>29</v>
      </c>
      <c r="E190" s="112">
        <v>161479.78</v>
      </c>
      <c r="F190" s="159">
        <v>4155.42</v>
      </c>
      <c r="G190" s="113">
        <f t="shared" si="2"/>
        <v>51696894.662499852</v>
      </c>
      <c r="H190" s="191"/>
      <c r="I190" s="101"/>
    </row>
    <row r="191" spans="1:9" s="7" customFormat="1" ht="18" thickTop="1" thickBot="1" x14ac:dyDescent="0.25">
      <c r="A191" s="74"/>
      <c r="B191" s="120">
        <v>45554</v>
      </c>
      <c r="C191" s="121"/>
      <c r="D191" s="111" t="s">
        <v>38</v>
      </c>
      <c r="E191" s="112">
        <v>35</v>
      </c>
      <c r="F191" s="159"/>
      <c r="G191" s="113">
        <f t="shared" si="2"/>
        <v>51696929.662499852</v>
      </c>
      <c r="H191" s="191"/>
      <c r="I191" s="101"/>
    </row>
    <row r="192" spans="1:9" s="7" customFormat="1" ht="18" thickTop="1" thickBot="1" x14ac:dyDescent="0.25">
      <c r="A192" s="74"/>
      <c r="B192" s="120">
        <v>45554</v>
      </c>
      <c r="C192" s="121"/>
      <c r="D192" s="111" t="s">
        <v>38</v>
      </c>
      <c r="E192" s="112">
        <v>35645</v>
      </c>
      <c r="F192" s="159"/>
      <c r="G192" s="113">
        <f t="shared" si="2"/>
        <v>51732574.662499852</v>
      </c>
      <c r="H192" s="191"/>
      <c r="I192" s="101"/>
    </row>
    <row r="193" spans="1:9" s="7" customFormat="1" ht="18" thickTop="1" thickBot="1" x14ac:dyDescent="0.25">
      <c r="A193" s="74"/>
      <c r="B193" s="120">
        <v>45554</v>
      </c>
      <c r="C193" s="121"/>
      <c r="D193" s="111" t="s">
        <v>38</v>
      </c>
      <c r="E193" s="112">
        <v>85980</v>
      </c>
      <c r="F193" s="159"/>
      <c r="G193" s="113">
        <f t="shared" si="2"/>
        <v>51818554.662499852</v>
      </c>
      <c r="H193" s="191"/>
      <c r="I193" s="101"/>
    </row>
    <row r="194" spans="1:9" s="7" customFormat="1" ht="18" thickTop="1" thickBot="1" x14ac:dyDescent="0.25">
      <c r="A194" s="74"/>
      <c r="B194" s="120">
        <v>45554</v>
      </c>
      <c r="C194" s="121"/>
      <c r="D194" s="111" t="s">
        <v>38</v>
      </c>
      <c r="E194" s="112">
        <v>22590</v>
      </c>
      <c r="F194" s="159"/>
      <c r="G194" s="113">
        <f t="shared" si="2"/>
        <v>51841144.662499852</v>
      </c>
      <c r="H194" s="191"/>
      <c r="I194" s="101"/>
    </row>
    <row r="195" spans="1:9" s="7" customFormat="1" ht="18" thickTop="1" thickBot="1" x14ac:dyDescent="0.25">
      <c r="A195" s="74"/>
      <c r="B195" s="120">
        <v>45554</v>
      </c>
      <c r="C195" s="121"/>
      <c r="D195" s="111" t="s">
        <v>38</v>
      </c>
      <c r="E195" s="112">
        <v>611</v>
      </c>
      <c r="F195" s="159"/>
      <c r="G195" s="113">
        <f t="shared" si="2"/>
        <v>51841755.662499852</v>
      </c>
      <c r="H195" s="191"/>
      <c r="I195" s="101"/>
    </row>
    <row r="196" spans="1:9" s="7" customFormat="1" ht="18" thickTop="1" thickBot="1" x14ac:dyDescent="0.25">
      <c r="A196" s="74"/>
      <c r="B196" s="120">
        <v>45554</v>
      </c>
      <c r="C196" s="121"/>
      <c r="D196" s="111" t="s">
        <v>38</v>
      </c>
      <c r="E196" s="112">
        <v>1330</v>
      </c>
      <c r="F196" s="159"/>
      <c r="G196" s="113">
        <f t="shared" si="2"/>
        <v>51843085.662499852</v>
      </c>
      <c r="H196" s="191"/>
      <c r="I196" s="101"/>
    </row>
    <row r="197" spans="1:9" s="7" customFormat="1" ht="18" thickTop="1" thickBot="1" x14ac:dyDescent="0.25">
      <c r="A197" s="74"/>
      <c r="B197" s="120">
        <v>45554</v>
      </c>
      <c r="C197" s="121"/>
      <c r="D197" s="111" t="s">
        <v>38</v>
      </c>
      <c r="E197" s="112">
        <v>3100</v>
      </c>
      <c r="F197" s="159"/>
      <c r="G197" s="113">
        <f t="shared" ref="G197:G290" si="3">G196+E197-F197</f>
        <v>51846185.662499852</v>
      </c>
      <c r="H197" s="191"/>
      <c r="I197" s="101"/>
    </row>
    <row r="198" spans="1:9" s="7" customFormat="1" ht="18" thickTop="1" thickBot="1" x14ac:dyDescent="0.25">
      <c r="A198" s="74"/>
      <c r="B198" s="120">
        <v>45554</v>
      </c>
      <c r="C198" s="121"/>
      <c r="D198" s="111" t="s">
        <v>38</v>
      </c>
      <c r="E198" s="112">
        <v>7200</v>
      </c>
      <c r="F198" s="159"/>
      <c r="G198" s="113">
        <f t="shared" si="3"/>
        <v>51853385.662499852</v>
      </c>
      <c r="H198" s="191"/>
      <c r="I198" s="101"/>
    </row>
    <row r="199" spans="1:9" s="7" customFormat="1" ht="18" thickTop="1" thickBot="1" x14ac:dyDescent="0.25">
      <c r="A199" s="74"/>
      <c r="B199" s="120">
        <v>45554</v>
      </c>
      <c r="C199" s="121"/>
      <c r="D199" s="111" t="s">
        <v>29</v>
      </c>
      <c r="E199" s="112">
        <v>48260.69</v>
      </c>
      <c r="F199" s="159">
        <v>1235.0899999999999</v>
      </c>
      <c r="G199" s="113">
        <f t="shared" si="3"/>
        <v>51900411.262499847</v>
      </c>
      <c r="H199" s="191"/>
      <c r="I199" s="101"/>
    </row>
    <row r="200" spans="1:9" s="7" customFormat="1" ht="31.5" thickTop="1" thickBot="1" x14ac:dyDescent="0.25">
      <c r="A200" s="74"/>
      <c r="B200" s="120">
        <v>45554</v>
      </c>
      <c r="C200" s="121"/>
      <c r="D200" s="111" t="s">
        <v>102</v>
      </c>
      <c r="E200" s="112">
        <v>75000</v>
      </c>
      <c r="F200" s="159"/>
      <c r="G200" s="113">
        <f t="shared" si="3"/>
        <v>51975411.262499847</v>
      </c>
      <c r="H200" s="191"/>
      <c r="I200" s="101"/>
    </row>
    <row r="201" spans="1:9" s="7" customFormat="1" ht="61.5" thickTop="1" thickBot="1" x14ac:dyDescent="0.25">
      <c r="A201" s="74"/>
      <c r="B201" s="120">
        <v>45554</v>
      </c>
      <c r="C201" s="121"/>
      <c r="D201" s="111" t="s">
        <v>103</v>
      </c>
      <c r="E201" s="112">
        <v>411976.4</v>
      </c>
      <c r="F201" s="159"/>
      <c r="G201" s="113">
        <f t="shared" si="3"/>
        <v>52387387.662499845</v>
      </c>
      <c r="H201" s="191"/>
      <c r="I201" s="101"/>
    </row>
    <row r="202" spans="1:9" s="7" customFormat="1" ht="18" thickTop="1" thickBot="1" x14ac:dyDescent="0.25">
      <c r="A202" s="74"/>
      <c r="B202" s="120">
        <v>45554</v>
      </c>
      <c r="C202" s="121"/>
      <c r="D202" s="111" t="s">
        <v>62</v>
      </c>
      <c r="E202" s="112">
        <v>320044.06</v>
      </c>
      <c r="F202" s="159"/>
      <c r="G202" s="113">
        <f t="shared" si="3"/>
        <v>52707431.722499847</v>
      </c>
      <c r="H202" s="191"/>
      <c r="I202" s="101"/>
    </row>
    <row r="203" spans="1:9" s="7" customFormat="1" ht="44.25" customHeight="1" thickTop="1" thickBot="1" x14ac:dyDescent="0.25">
      <c r="A203" s="74"/>
      <c r="B203" s="120">
        <v>45554</v>
      </c>
      <c r="C203" s="121"/>
      <c r="D203" s="111" t="s">
        <v>104</v>
      </c>
      <c r="E203" s="112">
        <v>2531</v>
      </c>
      <c r="F203" s="159"/>
      <c r="G203" s="113">
        <f t="shared" si="3"/>
        <v>52709962.722499847</v>
      </c>
      <c r="H203" s="191"/>
      <c r="I203" s="101"/>
    </row>
    <row r="204" spans="1:9" s="7" customFormat="1" ht="18" thickTop="1" thickBot="1" x14ac:dyDescent="0.25">
      <c r="A204" s="74"/>
      <c r="B204" s="120">
        <v>45555</v>
      </c>
      <c r="C204" s="121"/>
      <c r="D204" s="111" t="s">
        <v>38</v>
      </c>
      <c r="E204" s="112">
        <v>380</v>
      </c>
      <c r="F204" s="159"/>
      <c r="G204" s="113">
        <f t="shared" si="3"/>
        <v>52710342.722499847</v>
      </c>
      <c r="H204" s="191"/>
      <c r="I204" s="101"/>
    </row>
    <row r="205" spans="1:9" s="7" customFormat="1" ht="18" thickTop="1" thickBot="1" x14ac:dyDescent="0.25">
      <c r="A205" s="74"/>
      <c r="B205" s="120">
        <v>45555</v>
      </c>
      <c r="C205" s="121"/>
      <c r="D205" s="111" t="s">
        <v>38</v>
      </c>
      <c r="E205" s="112">
        <v>43502</v>
      </c>
      <c r="F205" s="159"/>
      <c r="G205" s="113">
        <f t="shared" si="3"/>
        <v>52753844.722499847</v>
      </c>
      <c r="H205" s="191"/>
      <c r="I205" s="101"/>
    </row>
    <row r="206" spans="1:9" s="7" customFormat="1" ht="18" thickTop="1" thickBot="1" x14ac:dyDescent="0.25">
      <c r="A206" s="74"/>
      <c r="B206" s="120">
        <v>45555</v>
      </c>
      <c r="C206" s="121"/>
      <c r="D206" s="111" t="s">
        <v>38</v>
      </c>
      <c r="E206" s="112">
        <v>8111</v>
      </c>
      <c r="F206" s="159"/>
      <c r="G206" s="113">
        <f t="shared" si="3"/>
        <v>52761955.722499847</v>
      </c>
      <c r="H206" s="191"/>
      <c r="I206" s="101"/>
    </row>
    <row r="207" spans="1:9" s="7" customFormat="1" ht="18" thickTop="1" thickBot="1" x14ac:dyDescent="0.25">
      <c r="A207" s="74"/>
      <c r="B207" s="120">
        <v>45555</v>
      </c>
      <c r="C207" s="121"/>
      <c r="D207" s="111" t="s">
        <v>38</v>
      </c>
      <c r="E207" s="112">
        <v>3010</v>
      </c>
      <c r="F207" s="159"/>
      <c r="G207" s="113">
        <f t="shared" si="3"/>
        <v>52764965.722499847</v>
      </c>
      <c r="H207" s="191"/>
      <c r="I207" s="101"/>
    </row>
    <row r="208" spans="1:9" s="7" customFormat="1" ht="18" thickTop="1" thickBot="1" x14ac:dyDescent="0.25">
      <c r="A208" s="74"/>
      <c r="B208" s="120">
        <v>45555</v>
      </c>
      <c r="C208" s="121"/>
      <c r="D208" s="111" t="s">
        <v>38</v>
      </c>
      <c r="E208" s="112">
        <v>25455</v>
      </c>
      <c r="F208" s="159"/>
      <c r="G208" s="113">
        <f t="shared" si="3"/>
        <v>52790420.722499847</v>
      </c>
      <c r="H208" s="191"/>
      <c r="I208" s="101"/>
    </row>
    <row r="209" spans="1:9" s="7" customFormat="1" ht="18" thickTop="1" thickBot="1" x14ac:dyDescent="0.25">
      <c r="A209" s="74"/>
      <c r="B209" s="120">
        <v>45555</v>
      </c>
      <c r="C209" s="121"/>
      <c r="D209" s="111" t="s">
        <v>38</v>
      </c>
      <c r="E209" s="112">
        <v>1200</v>
      </c>
      <c r="F209" s="159"/>
      <c r="G209" s="113">
        <f t="shared" si="3"/>
        <v>52791620.722499847</v>
      </c>
      <c r="H209" s="191"/>
      <c r="I209" s="101"/>
    </row>
    <row r="210" spans="1:9" s="7" customFormat="1" ht="18" thickTop="1" thickBot="1" x14ac:dyDescent="0.25">
      <c r="A210" s="74"/>
      <c r="B210" s="120">
        <v>45555</v>
      </c>
      <c r="C210" s="121"/>
      <c r="D210" s="111" t="s">
        <v>38</v>
      </c>
      <c r="E210" s="112">
        <v>53702</v>
      </c>
      <c r="F210" s="159"/>
      <c r="G210" s="113">
        <f t="shared" si="3"/>
        <v>52845322.722499847</v>
      </c>
      <c r="H210" s="191"/>
      <c r="I210" s="101"/>
    </row>
    <row r="211" spans="1:9" s="7" customFormat="1" ht="18" thickTop="1" thickBot="1" x14ac:dyDescent="0.25">
      <c r="A211" s="74"/>
      <c r="B211" s="120">
        <v>45555</v>
      </c>
      <c r="C211" s="121"/>
      <c r="D211" s="111" t="s">
        <v>38</v>
      </c>
      <c r="E211" s="112">
        <v>2550</v>
      </c>
      <c r="F211" s="159"/>
      <c r="G211" s="113">
        <f t="shared" si="3"/>
        <v>52847872.722499847</v>
      </c>
      <c r="H211" s="191"/>
      <c r="I211" s="101"/>
    </row>
    <row r="212" spans="1:9" s="7" customFormat="1" ht="18" thickTop="1" thickBot="1" x14ac:dyDescent="0.25">
      <c r="A212" s="74"/>
      <c r="B212" s="120">
        <v>45555</v>
      </c>
      <c r="C212" s="121"/>
      <c r="D212" s="111" t="s">
        <v>29</v>
      </c>
      <c r="E212" s="112">
        <v>57191.99</v>
      </c>
      <c r="F212" s="159">
        <v>1518.91</v>
      </c>
      <c r="G212" s="113">
        <f t="shared" si="3"/>
        <v>52903545.802499853</v>
      </c>
      <c r="H212" s="191"/>
      <c r="I212" s="101"/>
    </row>
    <row r="213" spans="1:9" s="7" customFormat="1" ht="18" thickTop="1" thickBot="1" x14ac:dyDescent="0.25">
      <c r="A213" s="74"/>
      <c r="B213" s="120">
        <v>45555</v>
      </c>
      <c r="C213" s="121"/>
      <c r="D213" s="111" t="s">
        <v>62</v>
      </c>
      <c r="E213" s="112">
        <v>78867.03</v>
      </c>
      <c r="F213" s="159"/>
      <c r="G213" s="113">
        <f t="shared" si="3"/>
        <v>52982412.832499854</v>
      </c>
      <c r="H213" s="191"/>
      <c r="I213" s="101"/>
    </row>
    <row r="214" spans="1:9" s="7" customFormat="1" ht="18" thickTop="1" thickBot="1" x14ac:dyDescent="0.25">
      <c r="A214" s="74"/>
      <c r="B214" s="120">
        <v>45555</v>
      </c>
      <c r="C214" s="121"/>
      <c r="D214" s="111" t="s">
        <v>61</v>
      </c>
      <c r="E214" s="112">
        <v>948620.52</v>
      </c>
      <c r="F214" s="159"/>
      <c r="G214" s="113">
        <f t="shared" si="3"/>
        <v>53931033.352499858</v>
      </c>
      <c r="H214" s="191"/>
      <c r="I214" s="101"/>
    </row>
    <row r="215" spans="1:9" s="7" customFormat="1" ht="18" thickTop="1" thickBot="1" x14ac:dyDescent="0.25">
      <c r="A215" s="74"/>
      <c r="B215" s="120">
        <v>45555</v>
      </c>
      <c r="C215" s="121"/>
      <c r="D215" s="111" t="s">
        <v>59</v>
      </c>
      <c r="E215" s="112">
        <v>1094004.08</v>
      </c>
      <c r="F215" s="159"/>
      <c r="G215" s="113">
        <f t="shared" si="3"/>
        <v>55025037.432499856</v>
      </c>
      <c r="H215" s="191"/>
      <c r="I215" s="101"/>
    </row>
    <row r="216" spans="1:9" s="7" customFormat="1" ht="18" thickTop="1" thickBot="1" x14ac:dyDescent="0.25">
      <c r="A216" s="74"/>
      <c r="B216" s="120">
        <v>45555</v>
      </c>
      <c r="C216" s="121"/>
      <c r="D216" s="111" t="s">
        <v>59</v>
      </c>
      <c r="E216" s="112">
        <v>1058328.33</v>
      </c>
      <c r="F216" s="159"/>
      <c r="G216" s="113">
        <f t="shared" si="3"/>
        <v>56083365.762499854</v>
      </c>
      <c r="H216" s="191"/>
      <c r="I216" s="101"/>
    </row>
    <row r="217" spans="1:9" s="7" customFormat="1" ht="18" thickTop="1" thickBot="1" x14ac:dyDescent="0.25">
      <c r="A217" s="74"/>
      <c r="B217" s="120">
        <v>45555</v>
      </c>
      <c r="C217" s="121"/>
      <c r="D217" s="111" t="s">
        <v>59</v>
      </c>
      <c r="E217" s="112">
        <v>19862.400000000001</v>
      </c>
      <c r="F217" s="159"/>
      <c r="G217" s="113">
        <f t="shared" si="3"/>
        <v>56103228.162499852</v>
      </c>
      <c r="H217" s="191"/>
      <c r="I217" s="101"/>
    </row>
    <row r="218" spans="1:9" s="7" customFormat="1" ht="18" thickTop="1" thickBot="1" x14ac:dyDescent="0.25">
      <c r="A218" s="74"/>
      <c r="B218" s="120">
        <v>45555</v>
      </c>
      <c r="C218" s="121"/>
      <c r="D218" s="111" t="s">
        <v>59</v>
      </c>
      <c r="E218" s="112">
        <v>267594.2</v>
      </c>
      <c r="F218" s="159"/>
      <c r="G218" s="113">
        <f t="shared" si="3"/>
        <v>56370822.362499855</v>
      </c>
      <c r="H218" s="191"/>
      <c r="I218" s="101"/>
    </row>
    <row r="219" spans="1:9" s="7" customFormat="1" ht="18" thickTop="1" thickBot="1" x14ac:dyDescent="0.25">
      <c r="A219" s="74"/>
      <c r="B219" s="120">
        <v>45555</v>
      </c>
      <c r="C219" s="121"/>
      <c r="D219" s="111" t="s">
        <v>59</v>
      </c>
      <c r="E219" s="112">
        <v>4696.38</v>
      </c>
      <c r="F219" s="159"/>
      <c r="G219" s="113">
        <f t="shared" si="3"/>
        <v>56375518.742499858</v>
      </c>
      <c r="H219" s="191"/>
      <c r="I219" s="101"/>
    </row>
    <row r="220" spans="1:9" s="7" customFormat="1" ht="18" thickTop="1" thickBot="1" x14ac:dyDescent="0.25">
      <c r="A220" s="74"/>
      <c r="B220" s="120">
        <v>45555</v>
      </c>
      <c r="C220" s="121"/>
      <c r="D220" s="111" t="s">
        <v>59</v>
      </c>
      <c r="E220" s="112">
        <v>18716.64</v>
      </c>
      <c r="F220" s="159"/>
      <c r="G220" s="113">
        <f t="shared" si="3"/>
        <v>56394235.382499859</v>
      </c>
      <c r="H220" s="191"/>
      <c r="I220" s="101"/>
    </row>
    <row r="221" spans="1:9" s="7" customFormat="1" ht="18" thickTop="1" thickBot="1" x14ac:dyDescent="0.25">
      <c r="A221" s="74"/>
      <c r="B221" s="120">
        <v>45555</v>
      </c>
      <c r="C221" s="121"/>
      <c r="D221" s="111" t="s">
        <v>59</v>
      </c>
      <c r="E221" s="112">
        <v>731742.21</v>
      </c>
      <c r="F221" s="159"/>
      <c r="G221" s="113">
        <f t="shared" si="3"/>
        <v>57125977.59249986</v>
      </c>
      <c r="H221" s="191"/>
      <c r="I221" s="101"/>
    </row>
    <row r="222" spans="1:9" s="7" customFormat="1" ht="18" thickTop="1" thickBot="1" x14ac:dyDescent="0.25">
      <c r="A222" s="74"/>
      <c r="B222" s="120">
        <v>45555</v>
      </c>
      <c r="C222" s="121"/>
      <c r="D222" s="111" t="s">
        <v>59</v>
      </c>
      <c r="E222" s="112">
        <v>96189.04</v>
      </c>
      <c r="F222" s="159"/>
      <c r="G222" s="113">
        <f t="shared" si="3"/>
        <v>57222166.632499859</v>
      </c>
      <c r="H222" s="191"/>
      <c r="I222" s="101"/>
    </row>
    <row r="223" spans="1:9" s="7" customFormat="1" ht="18" thickTop="1" thickBot="1" x14ac:dyDescent="0.25">
      <c r="A223" s="74"/>
      <c r="B223" s="120">
        <v>45555</v>
      </c>
      <c r="C223" s="121"/>
      <c r="D223" s="111" t="s">
        <v>59</v>
      </c>
      <c r="E223" s="112">
        <v>208328.6</v>
      </c>
      <c r="F223" s="159"/>
      <c r="G223" s="113">
        <f t="shared" si="3"/>
        <v>57430495.23249986</v>
      </c>
      <c r="H223" s="191"/>
      <c r="I223" s="101"/>
    </row>
    <row r="224" spans="1:9" s="7" customFormat="1" ht="31.5" thickTop="1" thickBot="1" x14ac:dyDescent="0.25">
      <c r="A224" s="74"/>
      <c r="B224" s="120">
        <v>45555</v>
      </c>
      <c r="C224" s="121"/>
      <c r="D224" s="111" t="s">
        <v>105</v>
      </c>
      <c r="E224" s="112">
        <v>29072.45</v>
      </c>
      <c r="F224" s="159"/>
      <c r="G224" s="113">
        <f t="shared" si="3"/>
        <v>57459567.682499863</v>
      </c>
      <c r="H224" s="191"/>
      <c r="I224" s="101"/>
    </row>
    <row r="225" spans="1:9" s="7" customFormat="1" ht="18" thickTop="1" thickBot="1" x14ac:dyDescent="0.25">
      <c r="A225" s="74"/>
      <c r="B225" s="120">
        <v>45557</v>
      </c>
      <c r="C225" s="121"/>
      <c r="D225" s="111" t="s">
        <v>38</v>
      </c>
      <c r="E225" s="112">
        <v>3865</v>
      </c>
      <c r="F225" s="159"/>
      <c r="G225" s="113">
        <f t="shared" si="3"/>
        <v>57463432.682499863</v>
      </c>
      <c r="H225" s="191"/>
      <c r="I225" s="101"/>
    </row>
    <row r="226" spans="1:9" s="7" customFormat="1" ht="18" thickTop="1" thickBot="1" x14ac:dyDescent="0.25">
      <c r="A226" s="74"/>
      <c r="B226" s="120">
        <v>45557</v>
      </c>
      <c r="C226" s="121"/>
      <c r="D226" s="111" t="s">
        <v>38</v>
      </c>
      <c r="E226" s="112">
        <v>19380</v>
      </c>
      <c r="F226" s="159"/>
      <c r="G226" s="113">
        <f t="shared" si="3"/>
        <v>57482812.682499863</v>
      </c>
      <c r="H226" s="191"/>
      <c r="I226" s="101"/>
    </row>
    <row r="227" spans="1:9" s="7" customFormat="1" ht="18" thickTop="1" thickBot="1" x14ac:dyDescent="0.25">
      <c r="A227" s="74"/>
      <c r="B227" s="120">
        <v>45557</v>
      </c>
      <c r="C227" s="121"/>
      <c r="D227" s="111" t="s">
        <v>29</v>
      </c>
      <c r="E227" s="112">
        <v>16900</v>
      </c>
      <c r="F227" s="159">
        <v>457.7</v>
      </c>
      <c r="G227" s="113">
        <f t="shared" si="3"/>
        <v>57499254.98249986</v>
      </c>
      <c r="H227" s="191"/>
      <c r="I227" s="101"/>
    </row>
    <row r="228" spans="1:9" s="7" customFormat="1" ht="18" thickTop="1" thickBot="1" x14ac:dyDescent="0.25">
      <c r="A228" s="74"/>
      <c r="B228" s="120">
        <v>45558</v>
      </c>
      <c r="C228" s="121"/>
      <c r="D228" s="111" t="s">
        <v>38</v>
      </c>
      <c r="E228" s="112">
        <v>10</v>
      </c>
      <c r="F228" s="159"/>
      <c r="G228" s="113">
        <f t="shared" si="3"/>
        <v>57499264.98249986</v>
      </c>
      <c r="H228" s="191"/>
      <c r="I228" s="101"/>
    </row>
    <row r="229" spans="1:9" s="7" customFormat="1" ht="18" thickTop="1" thickBot="1" x14ac:dyDescent="0.25">
      <c r="A229" s="74"/>
      <c r="B229" s="120">
        <v>45558</v>
      </c>
      <c r="C229" s="121"/>
      <c r="D229" s="111" t="s">
        <v>38</v>
      </c>
      <c r="E229" s="112">
        <v>60777</v>
      </c>
      <c r="F229" s="159"/>
      <c r="G229" s="113">
        <f t="shared" si="3"/>
        <v>57560041.98249986</v>
      </c>
      <c r="H229" s="191"/>
      <c r="I229" s="101"/>
    </row>
    <row r="230" spans="1:9" s="7" customFormat="1" ht="18" thickTop="1" thickBot="1" x14ac:dyDescent="0.25">
      <c r="A230" s="74"/>
      <c r="B230" s="120">
        <v>45558</v>
      </c>
      <c r="C230" s="121"/>
      <c r="D230" s="111" t="s">
        <v>38</v>
      </c>
      <c r="E230" s="112">
        <v>35901</v>
      </c>
      <c r="F230" s="159"/>
      <c r="G230" s="113">
        <f t="shared" si="3"/>
        <v>57595942.98249986</v>
      </c>
      <c r="H230" s="191"/>
      <c r="I230" s="101"/>
    </row>
    <row r="231" spans="1:9" s="7" customFormat="1" ht="18" thickTop="1" thickBot="1" x14ac:dyDescent="0.25">
      <c r="A231" s="74"/>
      <c r="B231" s="120">
        <v>45558</v>
      </c>
      <c r="C231" s="121"/>
      <c r="D231" s="111" t="s">
        <v>38</v>
      </c>
      <c r="E231" s="112">
        <v>9480</v>
      </c>
      <c r="F231" s="159"/>
      <c r="G231" s="113">
        <f t="shared" si="3"/>
        <v>57605422.98249986</v>
      </c>
      <c r="H231" s="191"/>
      <c r="I231" s="101"/>
    </row>
    <row r="232" spans="1:9" s="7" customFormat="1" ht="18" thickTop="1" thickBot="1" x14ac:dyDescent="0.25">
      <c r="A232" s="74"/>
      <c r="B232" s="120">
        <v>45558</v>
      </c>
      <c r="C232" s="121"/>
      <c r="D232" s="111" t="s">
        <v>38</v>
      </c>
      <c r="E232" s="112">
        <v>26326</v>
      </c>
      <c r="F232" s="159"/>
      <c r="G232" s="113">
        <f t="shared" si="3"/>
        <v>57631748.98249986</v>
      </c>
      <c r="H232" s="191"/>
      <c r="I232" s="101"/>
    </row>
    <row r="233" spans="1:9" s="7" customFormat="1" ht="18" thickTop="1" thickBot="1" x14ac:dyDescent="0.25">
      <c r="A233" s="74"/>
      <c r="B233" s="120">
        <v>45558</v>
      </c>
      <c r="C233" s="121"/>
      <c r="D233" s="111" t="s">
        <v>38</v>
      </c>
      <c r="E233" s="112">
        <v>2370</v>
      </c>
      <c r="F233" s="159"/>
      <c r="G233" s="113">
        <f t="shared" si="3"/>
        <v>57634118.98249986</v>
      </c>
      <c r="H233" s="191"/>
      <c r="I233" s="101"/>
    </row>
    <row r="234" spans="1:9" s="7" customFormat="1" ht="18" thickTop="1" thickBot="1" x14ac:dyDescent="0.25">
      <c r="A234" s="74"/>
      <c r="B234" s="120">
        <v>45558</v>
      </c>
      <c r="C234" s="121"/>
      <c r="D234" s="111" t="s">
        <v>38</v>
      </c>
      <c r="E234" s="112">
        <v>3350</v>
      </c>
      <c r="F234" s="159"/>
      <c r="G234" s="113">
        <f t="shared" si="3"/>
        <v>57637468.98249986</v>
      </c>
      <c r="H234" s="191"/>
      <c r="I234" s="101"/>
    </row>
    <row r="235" spans="1:9" s="7" customFormat="1" ht="18" thickTop="1" thickBot="1" x14ac:dyDescent="0.25">
      <c r="A235" s="74"/>
      <c r="B235" s="120">
        <v>45558</v>
      </c>
      <c r="C235" s="121"/>
      <c r="D235" s="111" t="s">
        <v>38</v>
      </c>
      <c r="E235" s="112">
        <v>30435</v>
      </c>
      <c r="F235" s="159"/>
      <c r="G235" s="113">
        <f t="shared" si="3"/>
        <v>57667903.98249986</v>
      </c>
      <c r="H235" s="191"/>
      <c r="I235" s="101"/>
    </row>
    <row r="236" spans="1:9" s="7" customFormat="1" ht="18" thickTop="1" thickBot="1" x14ac:dyDescent="0.25">
      <c r="A236" s="74"/>
      <c r="B236" s="120">
        <v>45558</v>
      </c>
      <c r="C236" s="121"/>
      <c r="D236" s="111" t="s">
        <v>29</v>
      </c>
      <c r="E236" s="112">
        <v>61671.9</v>
      </c>
      <c r="F236" s="159">
        <v>1581.72</v>
      </c>
      <c r="G236" s="113">
        <f t="shared" si="3"/>
        <v>57727994.16249986</v>
      </c>
      <c r="H236" s="191"/>
      <c r="I236" s="101"/>
    </row>
    <row r="237" spans="1:9" s="7" customFormat="1" ht="18" thickTop="1" thickBot="1" x14ac:dyDescent="0.25">
      <c r="A237" s="74"/>
      <c r="B237" s="120">
        <v>45558</v>
      </c>
      <c r="C237" s="121"/>
      <c r="D237" s="111" t="s">
        <v>62</v>
      </c>
      <c r="E237" s="112">
        <v>49500</v>
      </c>
      <c r="F237" s="159"/>
      <c r="G237" s="113">
        <f t="shared" si="3"/>
        <v>57777494.16249986</v>
      </c>
      <c r="H237" s="191"/>
      <c r="I237" s="101"/>
    </row>
    <row r="238" spans="1:9" s="7" customFormat="1" ht="18" thickTop="1" thickBot="1" x14ac:dyDescent="0.25">
      <c r="A238" s="74"/>
      <c r="B238" s="120">
        <v>45558</v>
      </c>
      <c r="C238" s="121"/>
      <c r="D238" s="111" t="s">
        <v>23</v>
      </c>
      <c r="E238" s="112"/>
      <c r="F238" s="159">
        <v>1940778.68</v>
      </c>
      <c r="G238" s="113">
        <f t="shared" si="3"/>
        <v>55836715.48249986</v>
      </c>
      <c r="H238" s="191"/>
      <c r="I238" s="101"/>
    </row>
    <row r="239" spans="1:9" s="7" customFormat="1" ht="18" thickTop="1" thickBot="1" x14ac:dyDescent="0.25">
      <c r="A239" s="74"/>
      <c r="B239" s="120">
        <v>45559</v>
      </c>
      <c r="C239" s="121"/>
      <c r="D239" s="111" t="s">
        <v>38</v>
      </c>
      <c r="E239" s="112">
        <v>17435</v>
      </c>
      <c r="F239" s="159"/>
      <c r="G239" s="113">
        <f t="shared" si="3"/>
        <v>55854150.48249986</v>
      </c>
      <c r="H239" s="191"/>
      <c r="I239" s="101"/>
    </row>
    <row r="240" spans="1:9" s="7" customFormat="1" ht="23.25" customHeight="1" thickTop="1" thickBot="1" x14ac:dyDescent="0.25">
      <c r="A240" s="74"/>
      <c r="B240" s="120">
        <v>45559</v>
      </c>
      <c r="C240" s="121"/>
      <c r="D240" s="111" t="s">
        <v>29</v>
      </c>
      <c r="E240" s="112">
        <v>864</v>
      </c>
      <c r="F240" s="159">
        <v>22.55</v>
      </c>
      <c r="G240" s="113">
        <f t="shared" si="3"/>
        <v>55854991.932499863</v>
      </c>
      <c r="H240" s="191"/>
      <c r="I240" s="101"/>
    </row>
    <row r="241" spans="1:9" s="7" customFormat="1" ht="18" thickTop="1" thickBot="1" x14ac:dyDescent="0.25">
      <c r="A241" s="74"/>
      <c r="B241" s="120">
        <v>45560</v>
      </c>
      <c r="C241" s="121"/>
      <c r="D241" s="111" t="s">
        <v>38</v>
      </c>
      <c r="E241" s="112">
        <v>945</v>
      </c>
      <c r="F241" s="159"/>
      <c r="G241" s="113">
        <f t="shared" si="3"/>
        <v>55855936.932499863</v>
      </c>
      <c r="H241" s="191"/>
      <c r="I241" s="101"/>
    </row>
    <row r="242" spans="1:9" s="7" customFormat="1" ht="18" thickTop="1" thickBot="1" x14ac:dyDescent="0.25">
      <c r="A242" s="74"/>
      <c r="B242" s="120">
        <v>45560</v>
      </c>
      <c r="C242" s="121"/>
      <c r="D242" s="111" t="s">
        <v>38</v>
      </c>
      <c r="E242" s="112">
        <v>22590</v>
      </c>
      <c r="F242" s="159"/>
      <c r="G242" s="113">
        <f t="shared" si="3"/>
        <v>55878526.932499863</v>
      </c>
      <c r="H242" s="191"/>
      <c r="I242" s="101"/>
    </row>
    <row r="243" spans="1:9" s="7" customFormat="1" ht="18" thickTop="1" thickBot="1" x14ac:dyDescent="0.25">
      <c r="A243" s="74"/>
      <c r="B243" s="120">
        <v>45560</v>
      </c>
      <c r="C243" s="121"/>
      <c r="D243" s="111" t="s">
        <v>38</v>
      </c>
      <c r="E243" s="112">
        <v>86540</v>
      </c>
      <c r="F243" s="159"/>
      <c r="G243" s="113">
        <f t="shared" si="3"/>
        <v>55965066.932499863</v>
      </c>
      <c r="H243" s="191"/>
      <c r="I243" s="101"/>
    </row>
    <row r="244" spans="1:9" s="7" customFormat="1" ht="18" thickTop="1" thickBot="1" x14ac:dyDescent="0.25">
      <c r="A244" s="74"/>
      <c r="B244" s="120">
        <v>45560</v>
      </c>
      <c r="C244" s="121"/>
      <c r="D244" s="111" t="s">
        <v>38</v>
      </c>
      <c r="E244" s="112">
        <v>5430</v>
      </c>
      <c r="F244" s="159"/>
      <c r="G244" s="113">
        <f t="shared" si="3"/>
        <v>55970496.932499863</v>
      </c>
      <c r="H244" s="191"/>
      <c r="I244" s="101"/>
    </row>
    <row r="245" spans="1:9" s="7" customFormat="1" ht="18" thickTop="1" thickBot="1" x14ac:dyDescent="0.25">
      <c r="A245" s="74"/>
      <c r="B245" s="120">
        <v>45560</v>
      </c>
      <c r="C245" s="121"/>
      <c r="D245" s="111" t="s">
        <v>38</v>
      </c>
      <c r="E245" s="112">
        <v>17400</v>
      </c>
      <c r="F245" s="159"/>
      <c r="G245" s="113">
        <f t="shared" si="3"/>
        <v>55987896.932499863</v>
      </c>
      <c r="H245" s="191"/>
      <c r="I245" s="101"/>
    </row>
    <row r="246" spans="1:9" s="7" customFormat="1" ht="18" thickTop="1" thickBot="1" x14ac:dyDescent="0.25">
      <c r="A246" s="74"/>
      <c r="B246" s="120">
        <v>45560</v>
      </c>
      <c r="C246" s="121"/>
      <c r="D246" s="111" t="s">
        <v>38</v>
      </c>
      <c r="E246" s="112">
        <v>1640</v>
      </c>
      <c r="F246" s="159"/>
      <c r="G246" s="113">
        <f t="shared" si="3"/>
        <v>55989536.932499863</v>
      </c>
      <c r="H246" s="191"/>
      <c r="I246" s="101"/>
    </row>
    <row r="247" spans="1:9" s="7" customFormat="1" ht="18" thickTop="1" thickBot="1" x14ac:dyDescent="0.25">
      <c r="A247" s="74"/>
      <c r="B247" s="120">
        <v>45560</v>
      </c>
      <c r="C247" s="121"/>
      <c r="D247" s="111" t="s">
        <v>38</v>
      </c>
      <c r="E247" s="112">
        <v>64250</v>
      </c>
      <c r="F247" s="159"/>
      <c r="G247" s="113">
        <f t="shared" si="3"/>
        <v>56053786.932499863</v>
      </c>
      <c r="H247" s="191"/>
      <c r="I247" s="101"/>
    </row>
    <row r="248" spans="1:9" s="7" customFormat="1" ht="18" thickTop="1" thickBot="1" x14ac:dyDescent="0.25">
      <c r="A248" s="74"/>
      <c r="B248" s="120">
        <v>45560</v>
      </c>
      <c r="C248" s="121"/>
      <c r="D248" s="111" t="s">
        <v>38</v>
      </c>
      <c r="E248" s="112">
        <v>3900</v>
      </c>
      <c r="F248" s="159"/>
      <c r="G248" s="113">
        <f t="shared" si="3"/>
        <v>56057686.932499863</v>
      </c>
      <c r="H248" s="191"/>
      <c r="I248" s="101"/>
    </row>
    <row r="249" spans="1:9" s="7" customFormat="1" ht="18" thickTop="1" thickBot="1" x14ac:dyDescent="0.25">
      <c r="A249" s="74"/>
      <c r="B249" s="120">
        <v>45560</v>
      </c>
      <c r="C249" s="121"/>
      <c r="D249" s="111" t="s">
        <v>29</v>
      </c>
      <c r="E249" s="112">
        <v>91921.4</v>
      </c>
      <c r="F249" s="159">
        <v>2461.67</v>
      </c>
      <c r="G249" s="113">
        <f t="shared" si="3"/>
        <v>56147146.66249986</v>
      </c>
      <c r="H249" s="191"/>
      <c r="I249" s="101"/>
    </row>
    <row r="250" spans="1:9" s="7" customFormat="1" ht="18" thickTop="1" thickBot="1" x14ac:dyDescent="0.25">
      <c r="A250" s="74"/>
      <c r="B250" s="120">
        <v>45560</v>
      </c>
      <c r="C250" s="121"/>
      <c r="D250" s="111" t="s">
        <v>65</v>
      </c>
      <c r="E250" s="112">
        <v>120643.69</v>
      </c>
      <c r="F250" s="159"/>
      <c r="G250" s="113">
        <f t="shared" si="3"/>
        <v>56267790.352499858</v>
      </c>
      <c r="H250" s="191"/>
      <c r="I250" s="101"/>
    </row>
    <row r="251" spans="1:9" s="7" customFormat="1" ht="18" thickTop="1" thickBot="1" x14ac:dyDescent="0.25">
      <c r="A251" s="74"/>
      <c r="B251" s="120">
        <v>45560</v>
      </c>
      <c r="C251" s="121"/>
      <c r="D251" s="111" t="s">
        <v>65</v>
      </c>
      <c r="E251" s="112">
        <v>16459.599999999999</v>
      </c>
      <c r="F251" s="159"/>
      <c r="G251" s="113">
        <f t="shared" si="3"/>
        <v>56284249.952499859</v>
      </c>
      <c r="H251" s="191"/>
      <c r="I251" s="101"/>
    </row>
    <row r="252" spans="1:9" s="7" customFormat="1" ht="18" thickTop="1" thickBot="1" x14ac:dyDescent="0.25">
      <c r="A252" s="74"/>
      <c r="B252" s="120">
        <v>45560</v>
      </c>
      <c r="C252" s="121"/>
      <c r="D252" s="111" t="s">
        <v>65</v>
      </c>
      <c r="E252" s="112">
        <v>39812.5</v>
      </c>
      <c r="F252" s="159"/>
      <c r="G252" s="113">
        <f t="shared" si="3"/>
        <v>56324062.452499859</v>
      </c>
      <c r="H252" s="191"/>
      <c r="I252" s="101"/>
    </row>
    <row r="253" spans="1:9" s="7" customFormat="1" ht="18" thickTop="1" thickBot="1" x14ac:dyDescent="0.25">
      <c r="A253" s="74"/>
      <c r="B253" s="120">
        <v>45560</v>
      </c>
      <c r="C253" s="121"/>
      <c r="D253" s="111" t="s">
        <v>64</v>
      </c>
      <c r="E253" s="112">
        <v>158848.21</v>
      </c>
      <c r="F253" s="159"/>
      <c r="G253" s="113">
        <f t="shared" si="3"/>
        <v>56482910.66249986</v>
      </c>
      <c r="H253" s="191"/>
      <c r="I253" s="101"/>
    </row>
    <row r="254" spans="1:9" s="7" customFormat="1" ht="18" thickTop="1" thickBot="1" x14ac:dyDescent="0.25">
      <c r="A254" s="74"/>
      <c r="B254" s="120">
        <v>45560</v>
      </c>
      <c r="C254" s="121"/>
      <c r="D254" s="111" t="s">
        <v>22</v>
      </c>
      <c r="E254" s="112">
        <v>1765500</v>
      </c>
      <c r="F254" s="159"/>
      <c r="G254" s="113">
        <f t="shared" si="3"/>
        <v>58248410.66249986</v>
      </c>
      <c r="H254" s="191"/>
      <c r="I254" s="101"/>
    </row>
    <row r="255" spans="1:9" s="7" customFormat="1" ht="18" thickTop="1" thickBot="1" x14ac:dyDescent="0.25">
      <c r="A255" s="74"/>
      <c r="B255" s="120">
        <v>45560</v>
      </c>
      <c r="C255" s="121"/>
      <c r="D255" s="111" t="s">
        <v>23</v>
      </c>
      <c r="E255" s="112"/>
      <c r="F255" s="159">
        <v>31265894.219999999</v>
      </c>
      <c r="G255" s="113">
        <f t="shared" si="3"/>
        <v>26982516.442499861</v>
      </c>
      <c r="H255" s="191"/>
      <c r="I255" s="101"/>
    </row>
    <row r="256" spans="1:9" s="7" customFormat="1" ht="18" thickTop="1" thickBot="1" x14ac:dyDescent="0.25">
      <c r="A256" s="74"/>
      <c r="B256" s="120">
        <v>45560</v>
      </c>
      <c r="C256" s="121" t="s">
        <v>95</v>
      </c>
      <c r="D256" s="111" t="s">
        <v>106</v>
      </c>
      <c r="E256" s="112"/>
      <c r="F256" s="159">
        <v>31335.209999999963</v>
      </c>
      <c r="G256" s="113">
        <f t="shared" si="3"/>
        <v>26951181.23249986</v>
      </c>
      <c r="H256" s="191"/>
      <c r="I256" s="101"/>
    </row>
    <row r="257" spans="1:9" s="7" customFormat="1" ht="18" thickTop="1" thickBot="1" x14ac:dyDescent="0.25">
      <c r="A257" s="74"/>
      <c r="B257" s="120">
        <v>45561</v>
      </c>
      <c r="C257" s="121"/>
      <c r="D257" s="111" t="s">
        <v>38</v>
      </c>
      <c r="E257" s="112">
        <v>23270</v>
      </c>
      <c r="F257" s="159"/>
      <c r="G257" s="113">
        <f t="shared" si="3"/>
        <v>26974451.23249986</v>
      </c>
      <c r="H257" s="191"/>
      <c r="I257" s="101"/>
    </row>
    <row r="258" spans="1:9" s="7" customFormat="1" ht="18" thickTop="1" thickBot="1" x14ac:dyDescent="0.25">
      <c r="A258" s="74"/>
      <c r="B258" s="120">
        <v>45561</v>
      </c>
      <c r="C258" s="121"/>
      <c r="D258" s="111" t="s">
        <v>38</v>
      </c>
      <c r="E258" s="112">
        <v>90</v>
      </c>
      <c r="F258" s="159"/>
      <c r="G258" s="113">
        <f t="shared" si="3"/>
        <v>26974541.23249986</v>
      </c>
      <c r="H258" s="191"/>
      <c r="I258" s="101"/>
    </row>
    <row r="259" spans="1:9" s="7" customFormat="1" ht="18" thickTop="1" thickBot="1" x14ac:dyDescent="0.25">
      <c r="A259" s="74"/>
      <c r="B259" s="120">
        <v>45561</v>
      </c>
      <c r="C259" s="121"/>
      <c r="D259" s="111" t="s">
        <v>38</v>
      </c>
      <c r="E259" s="112">
        <v>82200</v>
      </c>
      <c r="F259" s="159"/>
      <c r="G259" s="113">
        <f t="shared" si="3"/>
        <v>27056741.23249986</v>
      </c>
      <c r="H259" s="191"/>
      <c r="I259" s="101"/>
    </row>
    <row r="260" spans="1:9" s="7" customFormat="1" ht="18" thickTop="1" thickBot="1" x14ac:dyDescent="0.25">
      <c r="A260" s="74"/>
      <c r="B260" s="120">
        <v>45561</v>
      </c>
      <c r="C260" s="121"/>
      <c r="D260" s="111" t="s">
        <v>38</v>
      </c>
      <c r="E260" s="112">
        <v>7340</v>
      </c>
      <c r="F260" s="159"/>
      <c r="G260" s="113">
        <f t="shared" si="3"/>
        <v>27064081.23249986</v>
      </c>
      <c r="H260" s="191"/>
      <c r="I260" s="101"/>
    </row>
    <row r="261" spans="1:9" s="7" customFormat="1" ht="18" thickTop="1" thickBot="1" x14ac:dyDescent="0.25">
      <c r="A261" s="74"/>
      <c r="B261" s="120">
        <v>45561</v>
      </c>
      <c r="C261" s="121"/>
      <c r="D261" s="111" t="s">
        <v>38</v>
      </c>
      <c r="E261" s="112">
        <v>10800</v>
      </c>
      <c r="F261" s="159"/>
      <c r="G261" s="113">
        <f t="shared" si="3"/>
        <v>27074881.23249986</v>
      </c>
      <c r="H261" s="191"/>
      <c r="I261" s="101"/>
    </row>
    <row r="262" spans="1:9" s="7" customFormat="1" ht="18" thickTop="1" thickBot="1" x14ac:dyDescent="0.25">
      <c r="A262" s="74"/>
      <c r="B262" s="120">
        <v>45561</v>
      </c>
      <c r="C262" s="121"/>
      <c r="D262" s="111" t="s">
        <v>38</v>
      </c>
      <c r="E262" s="112">
        <v>18282</v>
      </c>
      <c r="F262" s="159"/>
      <c r="G262" s="113">
        <f t="shared" si="3"/>
        <v>27093163.23249986</v>
      </c>
      <c r="H262" s="191"/>
      <c r="I262" s="101"/>
    </row>
    <row r="263" spans="1:9" s="7" customFormat="1" ht="18" thickTop="1" thickBot="1" x14ac:dyDescent="0.25">
      <c r="A263" s="74"/>
      <c r="B263" s="120">
        <v>45561</v>
      </c>
      <c r="C263" s="121"/>
      <c r="D263" s="111" t="s">
        <v>38</v>
      </c>
      <c r="E263" s="112">
        <v>700</v>
      </c>
      <c r="F263" s="159"/>
      <c r="G263" s="113">
        <f t="shared" si="3"/>
        <v>27093863.23249986</v>
      </c>
      <c r="H263" s="191"/>
      <c r="I263" s="101"/>
    </row>
    <row r="264" spans="1:9" s="7" customFormat="1" ht="18" thickTop="1" thickBot="1" x14ac:dyDescent="0.25">
      <c r="A264" s="74"/>
      <c r="B264" s="120">
        <v>45561</v>
      </c>
      <c r="C264" s="121"/>
      <c r="D264" s="111" t="s">
        <v>38</v>
      </c>
      <c r="E264" s="112">
        <v>2770</v>
      </c>
      <c r="F264" s="159"/>
      <c r="G264" s="113">
        <f t="shared" si="3"/>
        <v>27096633.23249986</v>
      </c>
      <c r="H264" s="191"/>
      <c r="I264" s="101"/>
    </row>
    <row r="265" spans="1:9" s="7" customFormat="1" ht="18" thickTop="1" thickBot="1" x14ac:dyDescent="0.25">
      <c r="A265" s="74"/>
      <c r="B265" s="120">
        <v>45561</v>
      </c>
      <c r="C265" s="121"/>
      <c r="D265" s="111" t="s">
        <v>29</v>
      </c>
      <c r="E265" s="112">
        <v>43073.51</v>
      </c>
      <c r="F265" s="159">
        <v>1136.94</v>
      </c>
      <c r="G265" s="113">
        <f t="shared" si="3"/>
        <v>27138569.802499861</v>
      </c>
      <c r="H265" s="191"/>
      <c r="I265" s="101"/>
    </row>
    <row r="266" spans="1:9" s="7" customFormat="1" ht="18" thickTop="1" thickBot="1" x14ac:dyDescent="0.25">
      <c r="A266" s="74"/>
      <c r="B266" s="120">
        <v>45561</v>
      </c>
      <c r="C266" s="121"/>
      <c r="D266" s="111" t="s">
        <v>22</v>
      </c>
      <c r="E266" s="112">
        <v>540468.67000000004</v>
      </c>
      <c r="F266" s="159"/>
      <c r="G266" s="113">
        <f t="shared" si="3"/>
        <v>27679038.472499862</v>
      </c>
      <c r="H266" s="191"/>
      <c r="I266" s="101"/>
    </row>
    <row r="267" spans="1:9" s="7" customFormat="1" ht="18" thickTop="1" thickBot="1" x14ac:dyDescent="0.25">
      <c r="A267" s="74"/>
      <c r="B267" s="120">
        <v>45561</v>
      </c>
      <c r="C267" s="121"/>
      <c r="D267" s="111" t="s">
        <v>23</v>
      </c>
      <c r="E267" s="112"/>
      <c r="F267" s="159">
        <v>970496.28</v>
      </c>
      <c r="G267" s="113">
        <f t="shared" si="3"/>
        <v>26708542.192499861</v>
      </c>
      <c r="H267" s="191"/>
      <c r="I267" s="101"/>
    </row>
    <row r="268" spans="1:9" s="7" customFormat="1" ht="18" thickTop="1" thickBot="1" x14ac:dyDescent="0.25">
      <c r="A268" s="74"/>
      <c r="B268" s="120">
        <v>45561</v>
      </c>
      <c r="C268" s="121"/>
      <c r="D268" s="111" t="s">
        <v>23</v>
      </c>
      <c r="E268" s="112"/>
      <c r="F268" s="159">
        <v>6431010.6299999999</v>
      </c>
      <c r="G268" s="113">
        <f t="shared" si="3"/>
        <v>20277531.562499862</v>
      </c>
      <c r="H268" s="191"/>
      <c r="I268" s="101"/>
    </row>
    <row r="269" spans="1:9" s="7" customFormat="1" ht="18" thickTop="1" thickBot="1" x14ac:dyDescent="0.25">
      <c r="A269" s="74"/>
      <c r="B269" s="120">
        <v>45562</v>
      </c>
      <c r="C269" s="121"/>
      <c r="D269" s="111" t="s">
        <v>38</v>
      </c>
      <c r="E269" s="112">
        <v>25358</v>
      </c>
      <c r="F269" s="159"/>
      <c r="G269" s="113">
        <f t="shared" si="3"/>
        <v>20302889.562499862</v>
      </c>
      <c r="H269" s="191"/>
      <c r="I269" s="101"/>
    </row>
    <row r="270" spans="1:9" s="7" customFormat="1" ht="18" thickTop="1" thickBot="1" x14ac:dyDescent="0.25">
      <c r="A270" s="74"/>
      <c r="B270" s="120">
        <v>45562</v>
      </c>
      <c r="C270" s="121"/>
      <c r="D270" s="111" t="s">
        <v>38</v>
      </c>
      <c r="E270" s="112">
        <v>23230</v>
      </c>
      <c r="F270" s="159"/>
      <c r="G270" s="113">
        <f t="shared" si="3"/>
        <v>20326119.562499862</v>
      </c>
      <c r="H270" s="191"/>
      <c r="I270" s="101"/>
    </row>
    <row r="271" spans="1:9" s="7" customFormat="1" ht="18" thickTop="1" thickBot="1" x14ac:dyDescent="0.25">
      <c r="A271" s="74"/>
      <c r="B271" s="120">
        <v>45562</v>
      </c>
      <c r="C271" s="121"/>
      <c r="D271" s="111" t="s">
        <v>38</v>
      </c>
      <c r="E271" s="112">
        <v>4600</v>
      </c>
      <c r="F271" s="159"/>
      <c r="G271" s="113">
        <f t="shared" si="3"/>
        <v>20330719.562499862</v>
      </c>
      <c r="H271" s="191"/>
      <c r="I271" s="101"/>
    </row>
    <row r="272" spans="1:9" s="7" customFormat="1" ht="18" thickTop="1" thickBot="1" x14ac:dyDescent="0.25">
      <c r="A272" s="74"/>
      <c r="B272" s="120">
        <v>45562</v>
      </c>
      <c r="C272" s="121"/>
      <c r="D272" s="111" t="s">
        <v>38</v>
      </c>
      <c r="E272" s="112">
        <v>595</v>
      </c>
      <c r="F272" s="159"/>
      <c r="G272" s="113">
        <f t="shared" si="3"/>
        <v>20331314.562499862</v>
      </c>
      <c r="H272" s="191"/>
      <c r="I272" s="101"/>
    </row>
    <row r="273" spans="1:9" s="7" customFormat="1" ht="18" thickTop="1" thickBot="1" x14ac:dyDescent="0.25">
      <c r="A273" s="74"/>
      <c r="B273" s="120">
        <v>45562</v>
      </c>
      <c r="C273" s="121"/>
      <c r="D273" s="111" t="s">
        <v>38</v>
      </c>
      <c r="E273" s="112">
        <v>17620</v>
      </c>
      <c r="F273" s="159"/>
      <c r="G273" s="113">
        <f t="shared" si="3"/>
        <v>20348934.562499862</v>
      </c>
      <c r="H273" s="191"/>
      <c r="I273" s="101"/>
    </row>
    <row r="274" spans="1:9" s="7" customFormat="1" ht="18" thickTop="1" thickBot="1" x14ac:dyDescent="0.25">
      <c r="A274" s="74"/>
      <c r="B274" s="120">
        <v>45562</v>
      </c>
      <c r="C274" s="121"/>
      <c r="D274" s="111" t="s">
        <v>38</v>
      </c>
      <c r="E274" s="112">
        <v>1140</v>
      </c>
      <c r="F274" s="159"/>
      <c r="G274" s="113">
        <f t="shared" si="3"/>
        <v>20350074.562499862</v>
      </c>
      <c r="H274" s="191"/>
      <c r="I274" s="101"/>
    </row>
    <row r="275" spans="1:9" s="7" customFormat="1" ht="18" thickTop="1" thickBot="1" x14ac:dyDescent="0.25">
      <c r="A275" s="74"/>
      <c r="B275" s="120">
        <v>45562</v>
      </c>
      <c r="C275" s="121"/>
      <c r="D275" s="111" t="s">
        <v>38</v>
      </c>
      <c r="E275" s="112">
        <v>11700</v>
      </c>
      <c r="F275" s="159"/>
      <c r="G275" s="113">
        <f t="shared" si="3"/>
        <v>20361774.562499862</v>
      </c>
      <c r="H275" s="191"/>
      <c r="I275" s="101"/>
    </row>
    <row r="276" spans="1:9" s="7" customFormat="1" ht="18" thickTop="1" thickBot="1" x14ac:dyDescent="0.25">
      <c r="A276" s="74"/>
      <c r="B276" s="120">
        <v>45562</v>
      </c>
      <c r="C276" s="121"/>
      <c r="D276" s="111" t="s">
        <v>29</v>
      </c>
      <c r="E276" s="112">
        <v>44049.35</v>
      </c>
      <c r="F276" s="159">
        <v>1119.43</v>
      </c>
      <c r="G276" s="113">
        <f t="shared" si="3"/>
        <v>20404704.482499864</v>
      </c>
      <c r="H276" s="191"/>
      <c r="I276" s="101"/>
    </row>
    <row r="277" spans="1:9" s="7" customFormat="1" ht="18" thickTop="1" thickBot="1" x14ac:dyDescent="0.25">
      <c r="A277" s="74"/>
      <c r="B277" s="120">
        <v>45562</v>
      </c>
      <c r="C277" s="121"/>
      <c r="D277" s="111" t="s">
        <v>107</v>
      </c>
      <c r="E277" s="112">
        <v>261734.33</v>
      </c>
      <c r="F277" s="159"/>
      <c r="G277" s="113">
        <f t="shared" si="3"/>
        <v>20666438.812499862</v>
      </c>
      <c r="H277" s="191"/>
      <c r="I277" s="101"/>
    </row>
    <row r="278" spans="1:9" s="7" customFormat="1" ht="18" thickTop="1" thickBot="1" x14ac:dyDescent="0.25">
      <c r="A278" s="74"/>
      <c r="B278" s="120">
        <v>45562</v>
      </c>
      <c r="C278" s="121"/>
      <c r="D278" s="111" t="s">
        <v>63</v>
      </c>
      <c r="E278" s="112">
        <v>67070.8</v>
      </c>
      <c r="F278" s="159"/>
      <c r="G278" s="113">
        <f t="shared" si="3"/>
        <v>20733509.612499863</v>
      </c>
      <c r="H278" s="191"/>
      <c r="I278" s="101"/>
    </row>
    <row r="279" spans="1:9" s="7" customFormat="1" ht="18" thickTop="1" thickBot="1" x14ac:dyDescent="0.25">
      <c r="A279" s="74"/>
      <c r="B279" s="120">
        <v>45562</v>
      </c>
      <c r="C279" s="121"/>
      <c r="D279" s="111" t="s">
        <v>23</v>
      </c>
      <c r="E279" s="112"/>
      <c r="F279" s="159">
        <v>2254973.52</v>
      </c>
      <c r="G279" s="113">
        <f t="shared" si="3"/>
        <v>18478536.092499863</v>
      </c>
      <c r="H279" s="191"/>
      <c r="I279" s="101"/>
    </row>
    <row r="280" spans="1:9" s="7" customFormat="1" ht="18" thickTop="1" thickBot="1" x14ac:dyDescent="0.25">
      <c r="A280" s="74"/>
      <c r="B280" s="120">
        <v>45563</v>
      </c>
      <c r="C280" s="121"/>
      <c r="D280" s="111" t="s">
        <v>38</v>
      </c>
      <c r="E280" s="112">
        <v>9435</v>
      </c>
      <c r="F280" s="159"/>
      <c r="G280" s="113">
        <f t="shared" si="3"/>
        <v>18487971.092499863</v>
      </c>
      <c r="H280" s="191"/>
      <c r="I280" s="101"/>
    </row>
    <row r="281" spans="1:9" s="7" customFormat="1" ht="18" thickTop="1" thickBot="1" x14ac:dyDescent="0.25">
      <c r="A281" s="74"/>
      <c r="B281" s="120">
        <v>45563</v>
      </c>
      <c r="C281" s="121"/>
      <c r="D281" s="111" t="s">
        <v>29</v>
      </c>
      <c r="E281" s="112">
        <v>33000</v>
      </c>
      <c r="F281" s="159">
        <v>897.6</v>
      </c>
      <c r="G281" s="113">
        <f t="shared" si="3"/>
        <v>18520073.492499862</v>
      </c>
      <c r="H281" s="191"/>
      <c r="I281" s="101"/>
    </row>
    <row r="282" spans="1:9" s="7" customFormat="1" ht="18" thickTop="1" thickBot="1" x14ac:dyDescent="0.25">
      <c r="A282" s="74"/>
      <c r="B282" s="120">
        <v>45564</v>
      </c>
      <c r="C282" s="121"/>
      <c r="D282" s="111" t="s">
        <v>38</v>
      </c>
      <c r="E282" s="112">
        <v>8500</v>
      </c>
      <c r="F282" s="159"/>
      <c r="G282" s="113">
        <f t="shared" si="3"/>
        <v>18528573.492499862</v>
      </c>
      <c r="H282" s="191"/>
      <c r="I282" s="101"/>
    </row>
    <row r="283" spans="1:9" s="7" customFormat="1" ht="18" thickTop="1" thickBot="1" x14ac:dyDescent="0.25">
      <c r="A283" s="74"/>
      <c r="B283" s="120">
        <v>45564</v>
      </c>
      <c r="C283" s="121"/>
      <c r="D283" s="111" t="s">
        <v>29</v>
      </c>
      <c r="E283" s="112">
        <v>18800</v>
      </c>
      <c r="F283" s="159">
        <v>511.36</v>
      </c>
      <c r="G283" s="113">
        <f t="shared" si="3"/>
        <v>18546862.132499862</v>
      </c>
      <c r="H283" s="191"/>
      <c r="I283" s="101"/>
    </row>
    <row r="284" spans="1:9" s="7" customFormat="1" ht="18" thickTop="1" thickBot="1" x14ac:dyDescent="0.25">
      <c r="A284" s="74"/>
      <c r="B284" s="120">
        <v>45565</v>
      </c>
      <c r="C284" s="121"/>
      <c r="D284" s="111" t="s">
        <v>38</v>
      </c>
      <c r="E284" s="112">
        <v>31825</v>
      </c>
      <c r="F284" s="159"/>
      <c r="G284" s="113">
        <f t="shared" si="3"/>
        <v>18578687.132499862</v>
      </c>
      <c r="H284" s="191"/>
      <c r="I284" s="101"/>
    </row>
    <row r="285" spans="1:9" s="7" customFormat="1" ht="18" thickTop="1" thickBot="1" x14ac:dyDescent="0.25">
      <c r="A285" s="74"/>
      <c r="B285" s="120">
        <v>45565</v>
      </c>
      <c r="C285" s="121"/>
      <c r="D285" s="111" t="s">
        <v>38</v>
      </c>
      <c r="E285" s="112">
        <v>495</v>
      </c>
      <c r="F285" s="159"/>
      <c r="G285" s="113">
        <f t="shared" si="3"/>
        <v>18579182.132499862</v>
      </c>
      <c r="H285" s="191"/>
      <c r="I285" s="101"/>
    </row>
    <row r="286" spans="1:9" s="7" customFormat="1" ht="18" thickTop="1" thickBot="1" x14ac:dyDescent="0.25">
      <c r="A286" s="74"/>
      <c r="B286" s="120">
        <v>45565</v>
      </c>
      <c r="C286" s="121"/>
      <c r="D286" s="111" t="s">
        <v>38</v>
      </c>
      <c r="E286" s="112">
        <v>31450</v>
      </c>
      <c r="F286" s="159"/>
      <c r="G286" s="113">
        <f t="shared" si="3"/>
        <v>18610632.132499862</v>
      </c>
      <c r="H286" s="191"/>
      <c r="I286" s="101"/>
    </row>
    <row r="287" spans="1:9" s="7" customFormat="1" ht="18" thickTop="1" thickBot="1" x14ac:dyDescent="0.25">
      <c r="A287" s="74"/>
      <c r="B287" s="120">
        <v>45565</v>
      </c>
      <c r="C287" s="121"/>
      <c r="D287" s="111" t="s">
        <v>38</v>
      </c>
      <c r="E287" s="112">
        <v>9666</v>
      </c>
      <c r="F287" s="159"/>
      <c r="G287" s="113">
        <f t="shared" si="3"/>
        <v>18620298.132499862</v>
      </c>
      <c r="H287" s="191"/>
      <c r="I287" s="101"/>
    </row>
    <row r="288" spans="1:9" s="7" customFormat="1" ht="18" thickTop="1" thickBot="1" x14ac:dyDescent="0.25">
      <c r="A288" s="74"/>
      <c r="B288" s="120">
        <v>45565</v>
      </c>
      <c r="C288" s="121"/>
      <c r="D288" s="111" t="s">
        <v>38</v>
      </c>
      <c r="E288" s="112">
        <v>99051</v>
      </c>
      <c r="F288" s="159"/>
      <c r="G288" s="113">
        <f t="shared" si="3"/>
        <v>18719349.132499862</v>
      </c>
      <c r="H288" s="191"/>
      <c r="I288" s="101"/>
    </row>
    <row r="289" spans="1:9" s="7" customFormat="1" ht="18" thickTop="1" thickBot="1" x14ac:dyDescent="0.25">
      <c r="A289" s="74"/>
      <c r="B289" s="120">
        <v>45565</v>
      </c>
      <c r="C289" s="121"/>
      <c r="D289" s="111" t="s">
        <v>38</v>
      </c>
      <c r="E289" s="112">
        <v>11345</v>
      </c>
      <c r="F289" s="159"/>
      <c r="G289" s="113">
        <f t="shared" si="3"/>
        <v>18730694.132499862</v>
      </c>
      <c r="H289" s="191"/>
      <c r="I289" s="101"/>
    </row>
    <row r="290" spans="1:9" s="7" customFormat="1" ht="18" thickTop="1" thickBot="1" x14ac:dyDescent="0.25">
      <c r="A290" s="74"/>
      <c r="B290" s="120">
        <v>45565</v>
      </c>
      <c r="C290" s="121"/>
      <c r="D290" s="111" t="s">
        <v>38</v>
      </c>
      <c r="E290" s="112">
        <v>4086</v>
      </c>
      <c r="F290" s="159"/>
      <c r="G290" s="113">
        <f t="shared" si="3"/>
        <v>18734780.132499862</v>
      </c>
      <c r="H290" s="191"/>
      <c r="I290" s="101"/>
    </row>
    <row r="291" spans="1:9" s="7" customFormat="1" ht="18" thickTop="1" thickBot="1" x14ac:dyDescent="0.25">
      <c r="A291" s="74"/>
      <c r="B291" s="120">
        <v>45565</v>
      </c>
      <c r="C291" s="121"/>
      <c r="D291" s="111" t="s">
        <v>29</v>
      </c>
      <c r="E291" s="112">
        <v>168064.39</v>
      </c>
      <c r="F291" s="159"/>
      <c r="G291" s="113">
        <f t="shared" ref="G291:G356" si="4">G290+E291-F291</f>
        <v>18902844.522499863</v>
      </c>
      <c r="H291" s="191"/>
      <c r="I291" s="101"/>
    </row>
    <row r="292" spans="1:9" s="7" customFormat="1" ht="20.25" customHeight="1" thickTop="1" thickBot="1" x14ac:dyDescent="0.25">
      <c r="A292" s="74"/>
      <c r="B292" s="120">
        <v>45565</v>
      </c>
      <c r="C292" s="121"/>
      <c r="D292" s="111" t="s">
        <v>108</v>
      </c>
      <c r="E292" s="112">
        <v>684992.9</v>
      </c>
      <c r="F292" s="159"/>
      <c r="G292" s="113">
        <f t="shared" si="4"/>
        <v>19587837.422499862</v>
      </c>
      <c r="H292" s="191"/>
      <c r="I292" s="101"/>
    </row>
    <row r="293" spans="1:9" s="7" customFormat="1" ht="18" thickTop="1" thickBot="1" x14ac:dyDescent="0.25">
      <c r="A293" s="74"/>
      <c r="B293" s="120">
        <v>45565</v>
      </c>
      <c r="C293" s="121"/>
      <c r="D293" s="111" t="s">
        <v>22</v>
      </c>
      <c r="E293" s="112">
        <v>237500</v>
      </c>
      <c r="F293" s="159"/>
      <c r="G293" s="113">
        <f t="shared" si="4"/>
        <v>19825337.422499862</v>
      </c>
      <c r="H293" s="191"/>
      <c r="I293" s="101"/>
    </row>
    <row r="294" spans="1:9" s="7" customFormat="1" ht="61.5" thickTop="1" thickBot="1" x14ac:dyDescent="0.25">
      <c r="A294" s="74"/>
      <c r="B294" s="120">
        <v>45565</v>
      </c>
      <c r="C294" s="121"/>
      <c r="D294" s="111" t="s">
        <v>109</v>
      </c>
      <c r="E294" s="112">
        <v>331520</v>
      </c>
      <c r="F294" s="159"/>
      <c r="G294" s="113">
        <f t="shared" si="4"/>
        <v>20156857.422499862</v>
      </c>
      <c r="H294" s="191"/>
      <c r="I294" s="101"/>
    </row>
    <row r="295" spans="1:9" s="7" customFormat="1" ht="18" thickTop="1" thickBot="1" x14ac:dyDescent="0.25">
      <c r="A295" s="74"/>
      <c r="B295" s="120">
        <v>45565</v>
      </c>
      <c r="C295" s="121"/>
      <c r="D295" s="111" t="s">
        <v>23</v>
      </c>
      <c r="E295" s="112"/>
      <c r="F295" s="159">
        <v>970496.28</v>
      </c>
      <c r="G295" s="113">
        <f t="shared" si="4"/>
        <v>19186361.14249986</v>
      </c>
      <c r="H295" s="191"/>
      <c r="I295" s="101"/>
    </row>
    <row r="296" spans="1:9" s="7" customFormat="1" ht="18" hidden="1" thickTop="1" thickBot="1" x14ac:dyDescent="0.25">
      <c r="A296" s="74"/>
      <c r="B296" s="120"/>
      <c r="C296" s="121"/>
      <c r="D296" s="111"/>
      <c r="E296" s="112"/>
      <c r="F296" s="159"/>
      <c r="G296" s="113">
        <f t="shared" si="4"/>
        <v>19186361.14249986</v>
      </c>
      <c r="H296" s="191"/>
      <c r="I296" s="101"/>
    </row>
    <row r="297" spans="1:9" s="7" customFormat="1" ht="18" hidden="1" thickTop="1" thickBot="1" x14ac:dyDescent="0.25">
      <c r="A297" s="74"/>
      <c r="B297" s="120"/>
      <c r="C297" s="121"/>
      <c r="D297" s="111"/>
      <c r="E297" s="112"/>
      <c r="F297" s="159"/>
      <c r="G297" s="113">
        <f t="shared" si="4"/>
        <v>19186361.14249986</v>
      </c>
      <c r="H297" s="191"/>
      <c r="I297" s="101"/>
    </row>
    <row r="298" spans="1:9" s="7" customFormat="1" ht="18" hidden="1" thickTop="1" thickBot="1" x14ac:dyDescent="0.25">
      <c r="A298" s="74"/>
      <c r="B298" s="120"/>
      <c r="C298" s="121"/>
      <c r="D298" s="111"/>
      <c r="E298" s="112"/>
      <c r="F298" s="159"/>
      <c r="G298" s="113">
        <f t="shared" si="4"/>
        <v>19186361.14249986</v>
      </c>
      <c r="H298" s="191"/>
      <c r="I298" s="101"/>
    </row>
    <row r="299" spans="1:9" s="7" customFormat="1" ht="18" hidden="1" thickTop="1" thickBot="1" x14ac:dyDescent="0.25">
      <c r="A299" s="74"/>
      <c r="B299" s="120"/>
      <c r="C299" s="121"/>
      <c r="D299" s="111"/>
      <c r="E299" s="112"/>
      <c r="F299" s="159"/>
      <c r="G299" s="113">
        <f t="shared" si="4"/>
        <v>19186361.14249986</v>
      </c>
      <c r="H299" s="191"/>
      <c r="I299" s="101"/>
    </row>
    <row r="300" spans="1:9" s="7" customFormat="1" ht="18" hidden="1" thickTop="1" thickBot="1" x14ac:dyDescent="0.25">
      <c r="A300" s="74"/>
      <c r="B300" s="120"/>
      <c r="C300" s="121"/>
      <c r="D300" s="111"/>
      <c r="E300" s="112"/>
      <c r="F300" s="159"/>
      <c r="G300" s="113">
        <f t="shared" si="4"/>
        <v>19186361.14249986</v>
      </c>
      <c r="H300" s="191"/>
      <c r="I300" s="101"/>
    </row>
    <row r="301" spans="1:9" s="7" customFormat="1" ht="18" hidden="1" thickTop="1" thickBot="1" x14ac:dyDescent="0.25">
      <c r="A301" s="74"/>
      <c r="B301" s="120"/>
      <c r="C301" s="121"/>
      <c r="D301" s="111"/>
      <c r="E301" s="112"/>
      <c r="F301" s="159"/>
      <c r="G301" s="113">
        <f t="shared" si="4"/>
        <v>19186361.14249986</v>
      </c>
      <c r="H301" s="191"/>
      <c r="I301" s="101"/>
    </row>
    <row r="302" spans="1:9" s="7" customFormat="1" ht="18" hidden="1" thickTop="1" thickBot="1" x14ac:dyDescent="0.25">
      <c r="A302" s="74"/>
      <c r="B302" s="120"/>
      <c r="C302" s="121"/>
      <c r="D302" s="111"/>
      <c r="E302" s="112"/>
      <c r="F302" s="159"/>
      <c r="G302" s="113">
        <f t="shared" si="4"/>
        <v>19186361.14249986</v>
      </c>
      <c r="H302" s="191"/>
      <c r="I302" s="101"/>
    </row>
    <row r="303" spans="1:9" s="7" customFormat="1" ht="18" hidden="1" thickTop="1" thickBot="1" x14ac:dyDescent="0.25">
      <c r="A303" s="74"/>
      <c r="B303" s="120"/>
      <c r="C303" s="121"/>
      <c r="D303" s="111"/>
      <c r="E303" s="112"/>
      <c r="F303" s="159"/>
      <c r="G303" s="113">
        <f t="shared" si="4"/>
        <v>19186361.14249986</v>
      </c>
      <c r="H303" s="191"/>
      <c r="I303" s="101"/>
    </row>
    <row r="304" spans="1:9" s="7" customFormat="1" ht="18" hidden="1" thickTop="1" thickBot="1" x14ac:dyDescent="0.25">
      <c r="A304" s="74"/>
      <c r="B304" s="120"/>
      <c r="C304" s="121"/>
      <c r="D304" s="111"/>
      <c r="E304" s="112"/>
      <c r="F304" s="159"/>
      <c r="G304" s="113">
        <f t="shared" si="4"/>
        <v>19186361.14249986</v>
      </c>
      <c r="H304" s="191"/>
      <c r="I304" s="101"/>
    </row>
    <row r="305" spans="1:9" s="7" customFormat="1" ht="18" hidden="1" thickTop="1" thickBot="1" x14ac:dyDescent="0.25">
      <c r="A305" s="74"/>
      <c r="B305" s="120"/>
      <c r="C305" s="121"/>
      <c r="D305" s="111"/>
      <c r="E305" s="112"/>
      <c r="F305" s="159"/>
      <c r="G305" s="113">
        <f t="shared" si="4"/>
        <v>19186361.14249986</v>
      </c>
      <c r="H305" s="191"/>
      <c r="I305" s="101"/>
    </row>
    <row r="306" spans="1:9" s="7" customFormat="1" ht="18" hidden="1" thickTop="1" thickBot="1" x14ac:dyDescent="0.25">
      <c r="A306" s="74"/>
      <c r="B306" s="120"/>
      <c r="C306" s="121"/>
      <c r="D306" s="111"/>
      <c r="E306" s="112"/>
      <c r="F306" s="159"/>
      <c r="G306" s="113">
        <f t="shared" si="4"/>
        <v>19186361.14249986</v>
      </c>
      <c r="H306" s="191"/>
      <c r="I306" s="101"/>
    </row>
    <row r="307" spans="1:9" s="7" customFormat="1" ht="18" hidden="1" thickTop="1" thickBot="1" x14ac:dyDescent="0.25">
      <c r="A307" s="74"/>
      <c r="B307" s="120"/>
      <c r="C307" s="121"/>
      <c r="D307" s="111"/>
      <c r="E307" s="112"/>
      <c r="F307" s="159"/>
      <c r="G307" s="113">
        <f t="shared" si="4"/>
        <v>19186361.14249986</v>
      </c>
      <c r="H307" s="191"/>
      <c r="I307" s="101"/>
    </row>
    <row r="308" spans="1:9" s="7" customFormat="1" ht="18" hidden="1" thickTop="1" thickBot="1" x14ac:dyDescent="0.25">
      <c r="A308" s="74"/>
      <c r="B308" s="120"/>
      <c r="C308" s="121"/>
      <c r="D308" s="111"/>
      <c r="E308" s="112"/>
      <c r="F308" s="159"/>
      <c r="G308" s="113">
        <f t="shared" si="4"/>
        <v>19186361.14249986</v>
      </c>
      <c r="H308" s="191"/>
      <c r="I308" s="101"/>
    </row>
    <row r="309" spans="1:9" s="7" customFormat="1" ht="18" hidden="1" thickTop="1" thickBot="1" x14ac:dyDescent="0.25">
      <c r="A309" s="74"/>
      <c r="B309" s="120"/>
      <c r="C309" s="121"/>
      <c r="D309" s="111"/>
      <c r="E309" s="112"/>
      <c r="F309" s="159"/>
      <c r="G309" s="113">
        <f t="shared" si="4"/>
        <v>19186361.14249986</v>
      </c>
      <c r="H309" s="191"/>
      <c r="I309" s="101"/>
    </row>
    <row r="310" spans="1:9" s="7" customFormat="1" ht="18" hidden="1" thickTop="1" thickBot="1" x14ac:dyDescent="0.25">
      <c r="A310" s="74"/>
      <c r="B310" s="120"/>
      <c r="C310" s="121"/>
      <c r="D310" s="111"/>
      <c r="E310" s="112"/>
      <c r="F310" s="159"/>
      <c r="G310" s="113">
        <f t="shared" si="4"/>
        <v>19186361.14249986</v>
      </c>
      <c r="H310" s="191"/>
      <c r="I310" s="101"/>
    </row>
    <row r="311" spans="1:9" s="7" customFormat="1" ht="18" hidden="1" thickTop="1" thickBot="1" x14ac:dyDescent="0.25">
      <c r="A311" s="74"/>
      <c r="B311" s="120"/>
      <c r="C311" s="121"/>
      <c r="D311" s="111"/>
      <c r="E311" s="112"/>
      <c r="F311" s="159"/>
      <c r="G311" s="113">
        <f t="shared" si="4"/>
        <v>19186361.14249986</v>
      </c>
      <c r="H311" s="191"/>
      <c r="I311" s="101"/>
    </row>
    <row r="312" spans="1:9" s="7" customFormat="1" ht="18" hidden="1" thickTop="1" thickBot="1" x14ac:dyDescent="0.25">
      <c r="A312" s="74"/>
      <c r="B312" s="120"/>
      <c r="C312" s="121"/>
      <c r="D312" s="111"/>
      <c r="E312" s="112"/>
      <c r="F312" s="159"/>
      <c r="G312" s="113">
        <f t="shared" si="4"/>
        <v>19186361.14249986</v>
      </c>
      <c r="H312" s="191"/>
      <c r="I312" s="101"/>
    </row>
    <row r="313" spans="1:9" s="7" customFormat="1" ht="18" hidden="1" thickTop="1" thickBot="1" x14ac:dyDescent="0.25">
      <c r="A313" s="74"/>
      <c r="B313" s="120"/>
      <c r="C313" s="121"/>
      <c r="D313" s="111"/>
      <c r="E313" s="112"/>
      <c r="F313" s="159"/>
      <c r="G313" s="113">
        <f t="shared" si="4"/>
        <v>19186361.14249986</v>
      </c>
      <c r="H313" s="191"/>
      <c r="I313" s="101"/>
    </row>
    <row r="314" spans="1:9" s="7" customFormat="1" ht="18" hidden="1" thickTop="1" thickBot="1" x14ac:dyDescent="0.25">
      <c r="A314" s="74"/>
      <c r="B314" s="120"/>
      <c r="C314" s="121"/>
      <c r="D314" s="111"/>
      <c r="E314" s="112"/>
      <c r="F314" s="159"/>
      <c r="G314" s="113">
        <f t="shared" si="4"/>
        <v>19186361.14249986</v>
      </c>
      <c r="H314" s="191"/>
      <c r="I314" s="101"/>
    </row>
    <row r="315" spans="1:9" s="7" customFormat="1" ht="18" hidden="1" thickTop="1" thickBot="1" x14ac:dyDescent="0.25">
      <c r="A315" s="74"/>
      <c r="B315" s="120"/>
      <c r="C315" s="121"/>
      <c r="D315" s="111"/>
      <c r="E315" s="112"/>
      <c r="F315" s="159"/>
      <c r="G315" s="113">
        <f t="shared" si="4"/>
        <v>19186361.14249986</v>
      </c>
      <c r="H315" s="191"/>
      <c r="I315" s="101"/>
    </row>
    <row r="316" spans="1:9" s="7" customFormat="1" ht="18" hidden="1" thickTop="1" thickBot="1" x14ac:dyDescent="0.25">
      <c r="A316" s="74"/>
      <c r="B316" s="120"/>
      <c r="C316" s="121"/>
      <c r="D316" s="111"/>
      <c r="E316" s="112"/>
      <c r="F316" s="159"/>
      <c r="G316" s="113">
        <f t="shared" si="4"/>
        <v>19186361.14249986</v>
      </c>
      <c r="H316" s="191"/>
      <c r="I316" s="101"/>
    </row>
    <row r="317" spans="1:9" s="7" customFormat="1" ht="18" hidden="1" thickTop="1" thickBot="1" x14ac:dyDescent="0.25">
      <c r="A317" s="74"/>
      <c r="B317" s="120"/>
      <c r="C317" s="121"/>
      <c r="D317" s="111"/>
      <c r="E317" s="112"/>
      <c r="F317" s="159"/>
      <c r="G317" s="113">
        <f t="shared" si="4"/>
        <v>19186361.14249986</v>
      </c>
      <c r="H317" s="191"/>
      <c r="I317" s="101"/>
    </row>
    <row r="318" spans="1:9" s="7" customFormat="1" ht="18" hidden="1" thickTop="1" thickBot="1" x14ac:dyDescent="0.25">
      <c r="A318" s="74"/>
      <c r="B318" s="120"/>
      <c r="C318" s="121"/>
      <c r="D318" s="111"/>
      <c r="E318" s="112"/>
      <c r="F318" s="159"/>
      <c r="G318" s="113">
        <f t="shared" si="4"/>
        <v>19186361.14249986</v>
      </c>
      <c r="H318" s="191"/>
      <c r="I318" s="101"/>
    </row>
    <row r="319" spans="1:9" s="7" customFormat="1" ht="18" hidden="1" thickTop="1" thickBot="1" x14ac:dyDescent="0.25">
      <c r="A319" s="74"/>
      <c r="B319" s="120"/>
      <c r="C319" s="121"/>
      <c r="D319" s="111"/>
      <c r="E319" s="112"/>
      <c r="F319" s="159"/>
      <c r="G319" s="113">
        <f t="shared" si="4"/>
        <v>19186361.14249986</v>
      </c>
      <c r="H319" s="191"/>
      <c r="I319" s="101"/>
    </row>
    <row r="320" spans="1:9" s="7" customFormat="1" ht="18" hidden="1" thickTop="1" thickBot="1" x14ac:dyDescent="0.25">
      <c r="A320" s="74"/>
      <c r="B320" s="120"/>
      <c r="C320" s="121"/>
      <c r="D320" s="111"/>
      <c r="E320" s="112"/>
      <c r="F320" s="159"/>
      <c r="G320" s="113">
        <f t="shared" si="4"/>
        <v>19186361.14249986</v>
      </c>
      <c r="H320" s="191"/>
      <c r="I320" s="101"/>
    </row>
    <row r="321" spans="1:9" s="7" customFormat="1" ht="18" hidden="1" thickTop="1" thickBot="1" x14ac:dyDescent="0.25">
      <c r="A321" s="74"/>
      <c r="B321" s="120"/>
      <c r="C321" s="121"/>
      <c r="D321" s="111"/>
      <c r="E321" s="112"/>
      <c r="F321" s="159"/>
      <c r="G321" s="113">
        <f t="shared" si="4"/>
        <v>19186361.14249986</v>
      </c>
      <c r="H321" s="191"/>
      <c r="I321" s="101"/>
    </row>
    <row r="322" spans="1:9" s="7" customFormat="1" ht="18" hidden="1" thickTop="1" thickBot="1" x14ac:dyDescent="0.25">
      <c r="A322" s="74"/>
      <c r="B322" s="120"/>
      <c r="C322" s="121"/>
      <c r="D322" s="111"/>
      <c r="E322" s="112"/>
      <c r="F322" s="159"/>
      <c r="G322" s="113">
        <f t="shared" si="4"/>
        <v>19186361.14249986</v>
      </c>
      <c r="H322" s="191"/>
      <c r="I322" s="101"/>
    </row>
    <row r="323" spans="1:9" s="7" customFormat="1" ht="18" hidden="1" thickTop="1" thickBot="1" x14ac:dyDescent="0.25">
      <c r="A323" s="74"/>
      <c r="B323" s="120"/>
      <c r="C323" s="121"/>
      <c r="D323" s="111"/>
      <c r="E323" s="112"/>
      <c r="F323" s="159"/>
      <c r="G323" s="113">
        <f t="shared" si="4"/>
        <v>19186361.14249986</v>
      </c>
      <c r="H323" s="191"/>
      <c r="I323" s="101"/>
    </row>
    <row r="324" spans="1:9" s="7" customFormat="1" ht="18" hidden="1" thickTop="1" thickBot="1" x14ac:dyDescent="0.25">
      <c r="A324" s="74"/>
      <c r="B324" s="120"/>
      <c r="C324" s="121"/>
      <c r="D324" s="111"/>
      <c r="E324" s="112"/>
      <c r="F324" s="159"/>
      <c r="G324" s="113">
        <f t="shared" si="4"/>
        <v>19186361.14249986</v>
      </c>
      <c r="H324" s="191"/>
      <c r="I324" s="101"/>
    </row>
    <row r="325" spans="1:9" s="7" customFormat="1" ht="18" hidden="1" thickTop="1" thickBot="1" x14ac:dyDescent="0.25">
      <c r="A325" s="74"/>
      <c r="B325" s="120"/>
      <c r="C325" s="121"/>
      <c r="D325" s="111"/>
      <c r="E325" s="112"/>
      <c r="F325" s="159">
        <v>90</v>
      </c>
      <c r="G325" s="113">
        <f t="shared" si="4"/>
        <v>19186271.14249986</v>
      </c>
      <c r="H325" s="191"/>
      <c r="I325" s="101">
        <f>+G325-H325</f>
        <v>19186271.14249986</v>
      </c>
    </row>
    <row r="326" spans="1:9" s="7" customFormat="1" ht="18" hidden="1" thickTop="1" thickBot="1" x14ac:dyDescent="0.25">
      <c r="A326" s="74"/>
      <c r="B326" s="120"/>
      <c r="C326" s="121"/>
      <c r="D326" s="111"/>
      <c r="E326" s="112"/>
      <c r="F326" s="159"/>
      <c r="G326" s="113">
        <f t="shared" si="4"/>
        <v>19186271.14249986</v>
      </c>
      <c r="H326" s="191"/>
      <c r="I326" s="101"/>
    </row>
    <row r="327" spans="1:9" s="7" customFormat="1" ht="18" hidden="1" thickTop="1" thickBot="1" x14ac:dyDescent="0.25">
      <c r="A327" s="74"/>
      <c r="B327" s="120"/>
      <c r="C327" s="121"/>
      <c r="D327" s="111"/>
      <c r="E327" s="112"/>
      <c r="F327" s="159"/>
      <c r="G327" s="113">
        <f t="shared" si="4"/>
        <v>19186271.14249986</v>
      </c>
      <c r="H327" s="191"/>
      <c r="I327" s="101"/>
    </row>
    <row r="328" spans="1:9" s="7" customFormat="1" ht="18" hidden="1" thickTop="1" thickBot="1" x14ac:dyDescent="0.25">
      <c r="A328" s="74"/>
      <c r="B328" s="120"/>
      <c r="C328" s="121"/>
      <c r="D328" s="111"/>
      <c r="E328" s="112"/>
      <c r="F328" s="159"/>
      <c r="G328" s="113">
        <f t="shared" si="4"/>
        <v>19186271.14249986</v>
      </c>
      <c r="H328" s="191"/>
      <c r="I328" s="101"/>
    </row>
    <row r="329" spans="1:9" s="7" customFormat="1" ht="18" hidden="1" thickTop="1" thickBot="1" x14ac:dyDescent="0.25">
      <c r="A329" s="74"/>
      <c r="B329" s="120"/>
      <c r="C329" s="121"/>
      <c r="D329" s="111"/>
      <c r="E329" s="112"/>
      <c r="F329" s="159"/>
      <c r="G329" s="113">
        <f t="shared" si="4"/>
        <v>19186271.14249986</v>
      </c>
      <c r="H329" s="191"/>
      <c r="I329" s="101"/>
    </row>
    <row r="330" spans="1:9" s="7" customFormat="1" ht="18" hidden="1" thickTop="1" thickBot="1" x14ac:dyDescent="0.25">
      <c r="A330" s="74"/>
      <c r="B330" s="120"/>
      <c r="C330" s="121"/>
      <c r="D330" s="111"/>
      <c r="E330" s="112"/>
      <c r="F330" s="159"/>
      <c r="G330" s="113">
        <f t="shared" si="4"/>
        <v>19186271.14249986</v>
      </c>
      <c r="H330" s="191"/>
      <c r="I330" s="101"/>
    </row>
    <row r="331" spans="1:9" s="7" customFormat="1" ht="18" hidden="1" thickTop="1" thickBot="1" x14ac:dyDescent="0.25">
      <c r="A331" s="74"/>
      <c r="B331" s="120"/>
      <c r="C331" s="121"/>
      <c r="D331" s="111"/>
      <c r="E331" s="112"/>
      <c r="F331" s="159"/>
      <c r="G331" s="113">
        <f t="shared" si="4"/>
        <v>19186271.14249986</v>
      </c>
      <c r="H331" s="191"/>
      <c r="I331" s="101"/>
    </row>
    <row r="332" spans="1:9" s="7" customFormat="1" ht="18" hidden="1" thickTop="1" thickBot="1" x14ac:dyDescent="0.25">
      <c r="A332" s="74"/>
      <c r="B332" s="120"/>
      <c r="C332" s="121"/>
      <c r="D332" s="111"/>
      <c r="E332" s="112"/>
      <c r="F332" s="159"/>
      <c r="G332" s="113">
        <f t="shared" si="4"/>
        <v>19186271.14249986</v>
      </c>
      <c r="H332" s="191"/>
      <c r="I332" s="101"/>
    </row>
    <row r="333" spans="1:9" s="7" customFormat="1" ht="18" hidden="1" thickTop="1" thickBot="1" x14ac:dyDescent="0.25">
      <c r="A333" s="74"/>
      <c r="B333" s="120"/>
      <c r="C333" s="121"/>
      <c r="D333" s="111"/>
      <c r="E333" s="112"/>
      <c r="F333" s="159"/>
      <c r="G333" s="113">
        <f t="shared" si="4"/>
        <v>19186271.14249986</v>
      </c>
      <c r="H333" s="191"/>
      <c r="I333" s="101"/>
    </row>
    <row r="334" spans="1:9" s="7" customFormat="1" ht="18" hidden="1" thickTop="1" thickBot="1" x14ac:dyDescent="0.25">
      <c r="A334" s="74"/>
      <c r="B334" s="120"/>
      <c r="C334" s="121"/>
      <c r="D334" s="111"/>
      <c r="E334" s="112"/>
      <c r="F334" s="159"/>
      <c r="G334" s="113">
        <f t="shared" si="4"/>
        <v>19186271.14249986</v>
      </c>
      <c r="H334" s="191"/>
      <c r="I334" s="101"/>
    </row>
    <row r="335" spans="1:9" s="7" customFormat="1" ht="18" hidden="1" thickTop="1" thickBot="1" x14ac:dyDescent="0.25">
      <c r="A335" s="74"/>
      <c r="B335" s="120"/>
      <c r="C335" s="121"/>
      <c r="D335" s="111"/>
      <c r="E335" s="112"/>
      <c r="F335" s="159"/>
      <c r="G335" s="113">
        <f t="shared" si="4"/>
        <v>19186271.14249986</v>
      </c>
      <c r="H335" s="191"/>
      <c r="I335" s="101"/>
    </row>
    <row r="336" spans="1:9" s="7" customFormat="1" ht="18" hidden="1" thickTop="1" thickBot="1" x14ac:dyDescent="0.25">
      <c r="A336" s="74"/>
      <c r="B336" s="120"/>
      <c r="C336" s="121"/>
      <c r="D336" s="111"/>
      <c r="E336" s="112"/>
      <c r="F336" s="159"/>
      <c r="G336" s="113">
        <f t="shared" si="4"/>
        <v>19186271.14249986</v>
      </c>
      <c r="H336" s="191"/>
      <c r="I336" s="101"/>
    </row>
    <row r="337" spans="1:9" s="7" customFormat="1" ht="18" hidden="1" thickTop="1" thickBot="1" x14ac:dyDescent="0.25">
      <c r="A337" s="74"/>
      <c r="B337" s="120"/>
      <c r="C337" s="121"/>
      <c r="D337" s="111"/>
      <c r="E337" s="112"/>
      <c r="F337" s="159"/>
      <c r="G337" s="113">
        <f t="shared" si="4"/>
        <v>19186271.14249986</v>
      </c>
      <c r="H337" s="191"/>
      <c r="I337" s="101"/>
    </row>
    <row r="338" spans="1:9" s="7" customFormat="1" ht="18" hidden="1" thickTop="1" thickBot="1" x14ac:dyDescent="0.25">
      <c r="A338" s="74"/>
      <c r="B338" s="120"/>
      <c r="C338" s="121"/>
      <c r="D338" s="111"/>
      <c r="E338" s="112"/>
      <c r="F338" s="159"/>
      <c r="G338" s="113">
        <f t="shared" si="4"/>
        <v>19186271.14249986</v>
      </c>
      <c r="H338" s="191"/>
      <c r="I338" s="101"/>
    </row>
    <row r="339" spans="1:9" s="7" customFormat="1" ht="18" hidden="1" thickTop="1" thickBot="1" x14ac:dyDescent="0.25">
      <c r="A339" s="74"/>
      <c r="B339" s="120"/>
      <c r="C339" s="121"/>
      <c r="D339" s="111"/>
      <c r="E339" s="112"/>
      <c r="F339" s="159"/>
      <c r="G339" s="113">
        <f t="shared" si="4"/>
        <v>19186271.14249986</v>
      </c>
      <c r="H339" s="191"/>
      <c r="I339" s="101"/>
    </row>
    <row r="340" spans="1:9" s="7" customFormat="1" ht="18" hidden="1" thickTop="1" thickBot="1" x14ac:dyDescent="0.25">
      <c r="A340" s="74"/>
      <c r="B340" s="120"/>
      <c r="C340" s="121"/>
      <c r="D340" s="111"/>
      <c r="E340" s="112"/>
      <c r="F340" s="159"/>
      <c r="G340" s="113">
        <f t="shared" si="4"/>
        <v>19186271.14249986</v>
      </c>
      <c r="H340" s="191"/>
      <c r="I340" s="101"/>
    </row>
    <row r="341" spans="1:9" s="7" customFormat="1" ht="18" hidden="1" thickTop="1" thickBot="1" x14ac:dyDescent="0.25">
      <c r="A341" s="74"/>
      <c r="B341" s="120"/>
      <c r="C341" s="121"/>
      <c r="D341" s="111"/>
      <c r="E341" s="112"/>
      <c r="F341" s="159"/>
      <c r="G341" s="113">
        <f t="shared" si="4"/>
        <v>19186271.14249986</v>
      </c>
      <c r="H341" s="191"/>
      <c r="I341" s="101"/>
    </row>
    <row r="342" spans="1:9" s="7" customFormat="1" ht="18" hidden="1" thickTop="1" thickBot="1" x14ac:dyDescent="0.25">
      <c r="A342" s="74"/>
      <c r="B342" s="120"/>
      <c r="C342" s="121"/>
      <c r="D342" s="111"/>
      <c r="E342" s="112"/>
      <c r="F342" s="159"/>
      <c r="G342" s="113">
        <f t="shared" si="4"/>
        <v>19186271.14249986</v>
      </c>
      <c r="H342" s="191"/>
      <c r="I342" s="101"/>
    </row>
    <row r="343" spans="1:9" s="7" customFormat="1" ht="18" hidden="1" thickTop="1" thickBot="1" x14ac:dyDescent="0.25">
      <c r="A343" s="74"/>
      <c r="B343" s="120"/>
      <c r="C343" s="121"/>
      <c r="D343" s="111"/>
      <c r="E343" s="112"/>
      <c r="F343" s="159"/>
      <c r="G343" s="113">
        <f t="shared" si="4"/>
        <v>19186271.14249986</v>
      </c>
      <c r="H343" s="191"/>
      <c r="I343" s="101"/>
    </row>
    <row r="344" spans="1:9" s="7" customFormat="1" ht="18" hidden="1" thickTop="1" thickBot="1" x14ac:dyDescent="0.25">
      <c r="A344" s="74"/>
      <c r="B344" s="120"/>
      <c r="C344" s="121"/>
      <c r="D344" s="111"/>
      <c r="E344" s="112"/>
      <c r="F344" s="159"/>
      <c r="G344" s="113">
        <f t="shared" si="4"/>
        <v>19186271.14249986</v>
      </c>
      <c r="H344" s="191"/>
      <c r="I344" s="101"/>
    </row>
    <row r="345" spans="1:9" s="7" customFormat="1" ht="18" hidden="1" thickTop="1" thickBot="1" x14ac:dyDescent="0.25">
      <c r="A345" s="74"/>
      <c r="B345" s="120"/>
      <c r="C345" s="121"/>
      <c r="D345" s="111"/>
      <c r="E345" s="112"/>
      <c r="F345" s="159"/>
      <c r="G345" s="113">
        <f t="shared" si="4"/>
        <v>19186271.14249986</v>
      </c>
      <c r="H345" s="191"/>
      <c r="I345" s="101"/>
    </row>
    <row r="346" spans="1:9" s="7" customFormat="1" ht="18" hidden="1" thickTop="1" thickBot="1" x14ac:dyDescent="0.25">
      <c r="A346" s="74"/>
      <c r="B346" s="120"/>
      <c r="C346" s="121"/>
      <c r="D346" s="111"/>
      <c r="E346" s="112"/>
      <c r="F346" s="159"/>
      <c r="G346" s="113">
        <f t="shared" si="4"/>
        <v>19186271.14249986</v>
      </c>
      <c r="H346" s="191"/>
      <c r="I346" s="101"/>
    </row>
    <row r="347" spans="1:9" s="7" customFormat="1" ht="18" hidden="1" thickTop="1" thickBot="1" x14ac:dyDescent="0.25">
      <c r="A347" s="74"/>
      <c r="B347" s="120"/>
      <c r="C347" s="121"/>
      <c r="D347" s="111"/>
      <c r="E347" s="112"/>
      <c r="F347" s="159"/>
      <c r="G347" s="113">
        <f t="shared" si="4"/>
        <v>19186271.14249986</v>
      </c>
      <c r="H347" s="191"/>
      <c r="I347" s="101"/>
    </row>
    <row r="348" spans="1:9" s="7" customFormat="1" ht="18" hidden="1" thickTop="1" thickBot="1" x14ac:dyDescent="0.25">
      <c r="A348" s="74"/>
      <c r="B348" s="120"/>
      <c r="C348" s="121"/>
      <c r="D348" s="111"/>
      <c r="E348" s="112"/>
      <c r="F348" s="159"/>
      <c r="G348" s="113">
        <f t="shared" si="4"/>
        <v>19186271.14249986</v>
      </c>
      <c r="H348" s="191"/>
      <c r="I348" s="101"/>
    </row>
    <row r="349" spans="1:9" s="7" customFormat="1" ht="18" hidden="1" thickTop="1" thickBot="1" x14ac:dyDescent="0.25">
      <c r="A349" s="74"/>
      <c r="B349" s="120"/>
      <c r="C349" s="121"/>
      <c r="D349" s="111"/>
      <c r="E349" s="112"/>
      <c r="F349" s="159"/>
      <c r="G349" s="113">
        <f t="shared" si="4"/>
        <v>19186271.14249986</v>
      </c>
      <c r="H349" s="191"/>
      <c r="I349" s="101"/>
    </row>
    <row r="350" spans="1:9" s="7" customFormat="1" ht="18" hidden="1" thickTop="1" thickBot="1" x14ac:dyDescent="0.25">
      <c r="A350" s="74"/>
      <c r="B350" s="120"/>
      <c r="C350" s="121"/>
      <c r="D350" s="111"/>
      <c r="E350" s="112"/>
      <c r="F350" s="159"/>
      <c r="G350" s="113">
        <f t="shared" si="4"/>
        <v>19186271.14249986</v>
      </c>
      <c r="H350" s="191"/>
      <c r="I350" s="101"/>
    </row>
    <row r="351" spans="1:9" s="7" customFormat="1" ht="18" hidden="1" thickTop="1" thickBot="1" x14ac:dyDescent="0.25">
      <c r="A351" s="74"/>
      <c r="B351" s="120"/>
      <c r="C351" s="121"/>
      <c r="D351" s="111"/>
      <c r="E351" s="112"/>
      <c r="F351" s="159"/>
      <c r="G351" s="113">
        <f t="shared" si="4"/>
        <v>19186271.14249986</v>
      </c>
      <c r="H351" s="191"/>
      <c r="I351" s="101"/>
    </row>
    <row r="352" spans="1:9" s="7" customFormat="1" ht="18" hidden="1" thickTop="1" thickBot="1" x14ac:dyDescent="0.25">
      <c r="A352" s="74"/>
      <c r="B352" s="120"/>
      <c r="C352" s="121"/>
      <c r="D352" s="111"/>
      <c r="E352" s="112"/>
      <c r="F352" s="159"/>
      <c r="G352" s="113">
        <f t="shared" si="4"/>
        <v>19186271.14249986</v>
      </c>
      <c r="H352" s="191"/>
      <c r="I352" s="101"/>
    </row>
    <row r="353" spans="1:9" s="7" customFormat="1" ht="18" hidden="1" thickTop="1" thickBot="1" x14ac:dyDescent="0.25">
      <c r="A353" s="74"/>
      <c r="B353" s="120"/>
      <c r="C353" s="121"/>
      <c r="D353" s="111"/>
      <c r="E353" s="112"/>
      <c r="F353" s="159"/>
      <c r="G353" s="113">
        <f t="shared" si="4"/>
        <v>19186271.14249986</v>
      </c>
      <c r="H353" s="191"/>
      <c r="I353" s="101"/>
    </row>
    <row r="354" spans="1:9" s="7" customFormat="1" ht="18" hidden="1" thickTop="1" thickBot="1" x14ac:dyDescent="0.25">
      <c r="A354" s="74"/>
      <c r="B354" s="120"/>
      <c r="C354" s="121"/>
      <c r="D354" s="111"/>
      <c r="E354" s="112"/>
      <c r="F354" s="159"/>
      <c r="G354" s="113">
        <f t="shared" si="4"/>
        <v>19186271.14249986</v>
      </c>
      <c r="H354" s="191"/>
      <c r="I354" s="101"/>
    </row>
    <row r="355" spans="1:9" s="7" customFormat="1" ht="18" hidden="1" thickTop="1" thickBot="1" x14ac:dyDescent="0.25">
      <c r="A355" s="74"/>
      <c r="B355" s="120"/>
      <c r="C355" s="121"/>
      <c r="D355" s="111"/>
      <c r="E355" s="112"/>
      <c r="F355" s="159"/>
      <c r="G355" s="113">
        <f t="shared" si="4"/>
        <v>19186271.14249986</v>
      </c>
      <c r="H355" s="191"/>
      <c r="I355" s="101"/>
    </row>
    <row r="356" spans="1:9" s="7" customFormat="1" ht="18" hidden="1" thickTop="1" thickBot="1" x14ac:dyDescent="0.25">
      <c r="A356" s="74"/>
      <c r="B356" s="120"/>
      <c r="C356" s="121"/>
      <c r="D356" s="111"/>
      <c r="E356" s="112"/>
      <c r="F356" s="159"/>
      <c r="G356" s="113">
        <f t="shared" si="4"/>
        <v>19186271.14249986</v>
      </c>
      <c r="H356" s="191"/>
      <c r="I356" s="101"/>
    </row>
    <row r="357" spans="1:9" s="7" customFormat="1" ht="18" hidden="1" thickTop="1" thickBot="1" x14ac:dyDescent="0.25">
      <c r="A357" s="74"/>
      <c r="B357" s="206"/>
      <c r="C357" s="207"/>
      <c r="D357" s="208"/>
      <c r="E357" s="209"/>
      <c r="F357" s="210"/>
      <c r="G357" s="113">
        <f t="shared" ref="G357" si="5">G356+E357-F357</f>
        <v>19186271.14249986</v>
      </c>
      <c r="H357" s="191"/>
      <c r="I357" s="101"/>
    </row>
    <row r="358" spans="1:9" ht="18" thickTop="1" thickBot="1" x14ac:dyDescent="0.25">
      <c r="A358" s="26"/>
      <c r="B358" s="174"/>
      <c r="C358" s="175"/>
      <c r="D358" s="175" t="s">
        <v>8</v>
      </c>
      <c r="E358" s="173">
        <f>SUM(E17:E356)</f>
        <v>59300585.670000009</v>
      </c>
      <c r="F358" s="173">
        <f>SUM(F17:F356)</f>
        <v>72260505.739999995</v>
      </c>
      <c r="G358" s="113">
        <f>G16+E358-F358</f>
        <v>19186271.142499849</v>
      </c>
      <c r="H358" s="28">
        <f>+G358-'[1]CTA. RECOLECTORA (010) y 3000'!$G$8717</f>
        <v>-90.000000011175871</v>
      </c>
      <c r="I358" s="101"/>
    </row>
    <row r="359" spans="1:9" ht="16.5" x14ac:dyDescent="0.2">
      <c r="A359" s="5"/>
      <c r="B359" s="122"/>
      <c r="C359" s="122"/>
      <c r="D359" s="122"/>
      <c r="E359" s="123"/>
      <c r="F359" s="186"/>
      <c r="G359" s="123"/>
      <c r="H359" s="176"/>
      <c r="I359" s="101"/>
    </row>
    <row r="360" spans="1:9" ht="16.5" x14ac:dyDescent="0.2">
      <c r="A360" s="5"/>
      <c r="B360" s="122"/>
      <c r="C360" s="124" t="s">
        <v>31</v>
      </c>
      <c r="D360" s="125"/>
      <c r="E360" s="196"/>
      <c r="F360" s="196"/>
      <c r="G360" s="186"/>
      <c r="H360" s="176"/>
      <c r="I360" s="101"/>
    </row>
    <row r="361" spans="1:9" ht="16.5" x14ac:dyDescent="0.2">
      <c r="A361" s="5"/>
      <c r="B361" s="122"/>
      <c r="C361" s="124" t="s">
        <v>33</v>
      </c>
      <c r="D361" s="125"/>
      <c r="E361" s="126"/>
      <c r="F361" s="187"/>
      <c r="G361" s="123"/>
      <c r="H361" s="176"/>
      <c r="I361" s="101"/>
    </row>
    <row r="362" spans="1:9" ht="16.5" x14ac:dyDescent="0.2">
      <c r="A362" s="5"/>
      <c r="B362" s="122"/>
      <c r="C362" s="124" t="s">
        <v>34</v>
      </c>
      <c r="D362" s="205" t="s">
        <v>88</v>
      </c>
      <c r="E362" s="79" t="s">
        <v>87</v>
      </c>
      <c r="F362" s="78" t="s">
        <v>86</v>
      </c>
      <c r="G362" s="165"/>
      <c r="H362" s="176"/>
      <c r="I362" s="101"/>
    </row>
    <row r="363" spans="1:9" ht="16.5" x14ac:dyDescent="0.2">
      <c r="A363" s="5"/>
      <c r="B363" s="122"/>
      <c r="C363" s="125"/>
      <c r="D363" s="203" t="s">
        <v>31</v>
      </c>
      <c r="E363" s="78" t="s">
        <v>81</v>
      </c>
      <c r="F363" s="124" t="s">
        <v>47</v>
      </c>
      <c r="G363" s="124"/>
      <c r="H363" s="176"/>
      <c r="I363" s="101"/>
    </row>
    <row r="364" spans="1:9" ht="45" x14ac:dyDescent="0.2">
      <c r="A364" s="5"/>
      <c r="B364" s="122"/>
      <c r="C364" s="125"/>
      <c r="D364" s="203" t="s">
        <v>85</v>
      </c>
      <c r="E364" s="203" t="s">
        <v>82</v>
      </c>
      <c r="F364" s="204" t="s">
        <v>83</v>
      </c>
      <c r="G364" s="124"/>
      <c r="H364" s="176"/>
      <c r="I364" s="101"/>
    </row>
    <row r="365" spans="1:9" ht="16.5" x14ac:dyDescent="0.2">
      <c r="A365" s="5"/>
      <c r="B365" s="122"/>
      <c r="C365" s="125"/>
      <c r="D365" s="124"/>
      <c r="E365" s="78"/>
      <c r="G365" s="203"/>
      <c r="H365" s="176"/>
      <c r="I365" s="101"/>
    </row>
    <row r="366" spans="1:9" ht="16.5" x14ac:dyDescent="0.2">
      <c r="A366" s="5"/>
      <c r="B366" s="122"/>
      <c r="C366" s="125"/>
      <c r="D366" s="126"/>
      <c r="F366" s="186"/>
      <c r="H366" s="176"/>
      <c r="I366" s="101"/>
    </row>
    <row r="367" spans="1:9" ht="16.5" x14ac:dyDescent="0.2">
      <c r="A367" s="5"/>
      <c r="B367" s="122"/>
      <c r="C367" s="125"/>
      <c r="D367" s="126"/>
      <c r="F367" s="186"/>
      <c r="G367" s="123"/>
      <c r="H367" s="176"/>
      <c r="I367" s="101"/>
    </row>
    <row r="368" spans="1:9" ht="16.5" x14ac:dyDescent="0.2">
      <c r="A368" s="5"/>
      <c r="B368" s="122"/>
      <c r="C368" s="125"/>
      <c r="D368" s="126"/>
      <c r="F368" s="186"/>
      <c r="G368" s="123"/>
      <c r="H368" s="176"/>
      <c r="I368" s="101"/>
    </row>
    <row r="369" spans="1:9" ht="16.5" x14ac:dyDescent="0.2">
      <c r="A369" s="5"/>
      <c r="B369" s="122"/>
      <c r="C369" s="125"/>
      <c r="D369" s="126"/>
      <c r="F369" s="186"/>
      <c r="G369" s="123"/>
      <c r="H369" s="176"/>
      <c r="I369" s="101"/>
    </row>
    <row r="370" spans="1:9" ht="16.5" x14ac:dyDescent="0.2">
      <c r="A370" s="5"/>
      <c r="B370" s="122"/>
      <c r="C370" s="122"/>
      <c r="F370" s="186"/>
      <c r="G370" s="123"/>
      <c r="H370" s="176"/>
      <c r="I370" s="101"/>
    </row>
    <row r="371" spans="1:9" ht="16.5" x14ac:dyDescent="0.2">
      <c r="A371" s="5"/>
      <c r="B371" s="122"/>
      <c r="C371" s="122"/>
      <c r="E371" s="126"/>
      <c r="F371" s="186"/>
      <c r="G371" s="123"/>
      <c r="H371" s="176"/>
      <c r="I371" s="101"/>
    </row>
    <row r="372" spans="1:9" ht="16.5" x14ac:dyDescent="0.2">
      <c r="A372" s="5"/>
      <c r="B372" s="5"/>
      <c r="C372" s="5"/>
      <c r="F372" s="189"/>
      <c r="G372" s="8"/>
      <c r="H372" s="176"/>
      <c r="I372" s="101"/>
    </row>
    <row r="373" spans="1:9" ht="16.5" x14ac:dyDescent="0.2">
      <c r="A373" s="5"/>
      <c r="B373" s="5"/>
      <c r="C373" s="5"/>
      <c r="F373" s="189"/>
      <c r="G373" s="8"/>
      <c r="H373" s="176"/>
      <c r="I373" s="101"/>
    </row>
    <row r="374" spans="1:9" ht="16.5" x14ac:dyDescent="0.2">
      <c r="A374" s="5"/>
      <c r="B374" s="5"/>
      <c r="C374" s="5"/>
      <c r="E374" s="8"/>
      <c r="F374" s="189"/>
      <c r="G374" s="8"/>
      <c r="H374" s="176"/>
      <c r="I374" s="101"/>
    </row>
    <row r="375" spans="1:9" ht="16.5" x14ac:dyDescent="0.2">
      <c r="A375" s="9"/>
      <c r="B375" s="9"/>
      <c r="C375" s="9"/>
      <c r="D375" s="9"/>
      <c r="E375" s="9"/>
      <c r="F375" s="190"/>
      <c r="G375" s="9"/>
      <c r="H375" s="176"/>
      <c r="I375" s="101"/>
    </row>
    <row r="376" spans="1:9" ht="16.5" x14ac:dyDescent="0.2">
      <c r="A376" s="9"/>
      <c r="B376" s="9"/>
      <c r="C376" s="9"/>
      <c r="D376" s="9"/>
      <c r="E376" s="9"/>
      <c r="F376" s="190"/>
      <c r="G376" s="9"/>
      <c r="H376" s="176"/>
      <c r="I376" s="101"/>
    </row>
    <row r="377" spans="1:9" ht="16.5" x14ac:dyDescent="0.2">
      <c r="A377" s="9"/>
      <c r="B377" s="9"/>
      <c r="C377" s="9"/>
      <c r="D377" s="9"/>
      <c r="E377" s="9"/>
      <c r="F377" s="190"/>
      <c r="G377" s="9"/>
      <c r="H377" s="176"/>
      <c r="I377" s="101"/>
    </row>
    <row r="378" spans="1:9" ht="16.5" x14ac:dyDescent="0.2">
      <c r="H378" s="176"/>
      <c r="I378" s="101"/>
    </row>
    <row r="379" spans="1:9" ht="16.5" x14ac:dyDescent="0.2">
      <c r="H379" s="176"/>
      <c r="I379" s="101"/>
    </row>
    <row r="380" spans="1:9" ht="16.5" x14ac:dyDescent="0.2">
      <c r="H380" s="176"/>
      <c r="I380" s="101"/>
    </row>
    <row r="381" spans="1:9" ht="16.5" x14ac:dyDescent="0.2">
      <c r="H381" s="176"/>
      <c r="I381" s="101"/>
    </row>
    <row r="382" spans="1:9" ht="16.5" x14ac:dyDescent="0.2">
      <c r="H382" s="176"/>
      <c r="I382" s="101"/>
    </row>
    <row r="383" spans="1:9" ht="16.5" x14ac:dyDescent="0.2">
      <c r="H383" s="176"/>
      <c r="I383" s="101"/>
    </row>
    <row r="384" spans="1:9" ht="16.5" x14ac:dyDescent="0.2">
      <c r="H384" s="176"/>
      <c r="I384" s="101"/>
    </row>
    <row r="385" spans="1:9" ht="16.5" x14ac:dyDescent="0.2">
      <c r="H385" s="176"/>
      <c r="I385" s="101"/>
    </row>
    <row r="386" spans="1:9" ht="16.5" x14ac:dyDescent="0.2">
      <c r="H386" s="176"/>
      <c r="I386" s="101"/>
    </row>
    <row r="387" spans="1:9" ht="16.5" x14ac:dyDescent="0.2">
      <c r="H387" s="176"/>
      <c r="I387" s="101"/>
    </row>
    <row r="388" spans="1:9" ht="16.5" x14ac:dyDescent="0.2">
      <c r="H388" s="176"/>
      <c r="I388" s="101"/>
    </row>
    <row r="389" spans="1:9" ht="16.5" x14ac:dyDescent="0.2">
      <c r="H389" s="176"/>
      <c r="I389" s="101"/>
    </row>
    <row r="390" spans="1:9" ht="16.5" x14ac:dyDescent="0.2">
      <c r="H390" s="176"/>
      <c r="I390" s="101"/>
    </row>
    <row r="391" spans="1:9" ht="16.5" x14ac:dyDescent="0.2">
      <c r="H391" s="176"/>
      <c r="I391" s="101"/>
    </row>
    <row r="392" spans="1:9" ht="16.5" x14ac:dyDescent="0.2">
      <c r="H392" s="176"/>
      <c r="I392" s="101"/>
    </row>
    <row r="393" spans="1:9" ht="16.5" x14ac:dyDescent="0.2">
      <c r="H393" s="176"/>
      <c r="I393" s="101"/>
    </row>
    <row r="394" spans="1:9" ht="16.5" x14ac:dyDescent="0.2">
      <c r="H394" s="176"/>
      <c r="I394" s="101"/>
    </row>
    <row r="395" spans="1:9" ht="16.5" x14ac:dyDescent="0.2">
      <c r="H395" s="176"/>
      <c r="I395" s="101"/>
    </row>
    <row r="396" spans="1:9" ht="17.25" thickBot="1" x14ac:dyDescent="0.25">
      <c r="H396" s="176"/>
      <c r="I396" s="101"/>
    </row>
    <row r="397" spans="1:9" ht="16.5" x14ac:dyDescent="0.2">
      <c r="A397" s="2"/>
      <c r="H397" s="176"/>
      <c r="I397" s="101"/>
    </row>
    <row r="398" spans="1:9" ht="16.5" x14ac:dyDescent="0.2">
      <c r="H398" s="176"/>
      <c r="I398" s="101"/>
    </row>
    <row r="399" spans="1:9" ht="16.5" x14ac:dyDescent="0.2">
      <c r="H399" s="176"/>
      <c r="I399" s="101"/>
    </row>
    <row r="400" spans="1:9" ht="16.5" x14ac:dyDescent="0.2">
      <c r="H400" s="176"/>
      <c r="I400" s="101"/>
    </row>
    <row r="401" spans="8:9" ht="16.5" x14ac:dyDescent="0.2">
      <c r="H401" s="176"/>
      <c r="I401" s="101"/>
    </row>
    <row r="402" spans="8:9" ht="16.5" x14ac:dyDescent="0.2">
      <c r="H402" s="176"/>
      <c r="I402" s="101"/>
    </row>
    <row r="403" spans="8:9" ht="16.5" x14ac:dyDescent="0.2">
      <c r="H403" s="176"/>
      <c r="I403" s="101"/>
    </row>
    <row r="404" spans="8:9" ht="16.5" x14ac:dyDescent="0.2">
      <c r="H404" s="176"/>
      <c r="I404" s="101"/>
    </row>
    <row r="405" spans="8:9" ht="16.5" x14ac:dyDescent="0.2">
      <c r="H405" s="176"/>
      <c r="I405" s="101"/>
    </row>
    <row r="406" spans="8:9" ht="16.5" x14ac:dyDescent="0.2">
      <c r="H406" s="176"/>
      <c r="I406" s="101"/>
    </row>
    <row r="407" spans="8:9" ht="16.5" x14ac:dyDescent="0.2">
      <c r="H407" s="176"/>
      <c r="I407" s="101"/>
    </row>
    <row r="408" spans="8:9" ht="16.5" x14ac:dyDescent="0.2">
      <c r="H408" s="176"/>
      <c r="I408" s="101"/>
    </row>
    <row r="409" spans="8:9" ht="16.5" x14ac:dyDescent="0.2">
      <c r="H409" s="176"/>
      <c r="I409" s="101"/>
    </row>
    <row r="410" spans="8:9" ht="16.5" x14ac:dyDescent="0.2">
      <c r="H410" s="176"/>
      <c r="I410" s="101"/>
    </row>
    <row r="411" spans="8:9" ht="16.5" x14ac:dyDescent="0.2">
      <c r="H411" s="176"/>
      <c r="I411" s="101"/>
    </row>
    <row r="412" spans="8:9" ht="16.5" x14ac:dyDescent="0.2">
      <c r="H412" s="176"/>
      <c r="I412" s="101"/>
    </row>
    <row r="413" spans="8:9" ht="16.5" x14ac:dyDescent="0.2">
      <c r="H413" s="176"/>
      <c r="I413" s="101"/>
    </row>
    <row r="414" spans="8:9" ht="16.5" x14ac:dyDescent="0.2">
      <c r="H414" s="176"/>
      <c r="I414" s="101"/>
    </row>
    <row r="415" spans="8:9" ht="16.5" x14ac:dyDescent="0.2">
      <c r="H415" s="176"/>
      <c r="I415" s="101"/>
    </row>
    <row r="416" spans="8:9" ht="16.5" x14ac:dyDescent="0.2">
      <c r="H416" s="176"/>
      <c r="I416" s="101"/>
    </row>
    <row r="417" spans="8:9" ht="16.5" x14ac:dyDescent="0.2">
      <c r="H417" s="176"/>
      <c r="I417" s="101"/>
    </row>
    <row r="418" spans="8:9" ht="16.5" x14ac:dyDescent="0.2">
      <c r="H418" s="176"/>
      <c r="I418" s="101"/>
    </row>
    <row r="419" spans="8:9" ht="16.5" x14ac:dyDescent="0.2">
      <c r="H419" s="176"/>
      <c r="I419" s="101"/>
    </row>
    <row r="420" spans="8:9" ht="16.5" x14ac:dyDescent="0.2">
      <c r="H420" s="176"/>
      <c r="I420" s="101"/>
    </row>
    <row r="421" spans="8:9" ht="16.5" x14ac:dyDescent="0.2">
      <c r="H421" s="176"/>
      <c r="I421" s="101"/>
    </row>
    <row r="422" spans="8:9" ht="16.5" x14ac:dyDescent="0.2">
      <c r="H422" s="176"/>
      <c r="I422" s="101"/>
    </row>
    <row r="423" spans="8:9" ht="16.5" x14ac:dyDescent="0.2">
      <c r="H423" s="176"/>
      <c r="I423" s="101"/>
    </row>
    <row r="424" spans="8:9" ht="16.5" x14ac:dyDescent="0.2">
      <c r="H424" s="176"/>
      <c r="I424" s="101"/>
    </row>
    <row r="425" spans="8:9" ht="16.5" x14ac:dyDescent="0.2">
      <c r="H425" s="176"/>
      <c r="I425" s="101"/>
    </row>
    <row r="426" spans="8:9" ht="16.5" x14ac:dyDescent="0.2">
      <c r="H426" s="176"/>
      <c r="I426" s="101"/>
    </row>
    <row r="427" spans="8:9" ht="16.5" x14ac:dyDescent="0.2">
      <c r="H427" s="176"/>
      <c r="I427" s="101"/>
    </row>
    <row r="428" spans="8:9" ht="16.5" x14ac:dyDescent="0.2">
      <c r="H428" s="176"/>
      <c r="I428" s="101"/>
    </row>
    <row r="429" spans="8:9" ht="16.5" x14ac:dyDescent="0.2">
      <c r="H429" s="176"/>
      <c r="I429" s="101"/>
    </row>
    <row r="430" spans="8:9" ht="16.5" x14ac:dyDescent="0.2">
      <c r="H430" s="176"/>
      <c r="I430" s="101"/>
    </row>
    <row r="431" spans="8:9" ht="16.5" x14ac:dyDescent="0.2">
      <c r="H431" s="176"/>
      <c r="I431" s="101"/>
    </row>
    <row r="432" spans="8:9" ht="16.5" x14ac:dyDescent="0.2">
      <c r="H432" s="176"/>
      <c r="I432" s="101"/>
    </row>
    <row r="433" spans="8:9" ht="16.5" x14ac:dyDescent="0.2">
      <c r="H433" s="176"/>
      <c r="I433" s="101"/>
    </row>
    <row r="434" spans="8:9" ht="16.5" x14ac:dyDescent="0.2">
      <c r="H434" s="176"/>
      <c r="I434" s="101"/>
    </row>
    <row r="435" spans="8:9" ht="16.5" x14ac:dyDescent="0.2">
      <c r="H435" s="176"/>
      <c r="I435" s="101"/>
    </row>
    <row r="436" spans="8:9" ht="16.5" x14ac:dyDescent="0.2">
      <c r="H436" s="176"/>
      <c r="I436" s="101"/>
    </row>
    <row r="437" spans="8:9" ht="16.5" x14ac:dyDescent="0.2">
      <c r="H437" s="176"/>
      <c r="I437" s="101"/>
    </row>
    <row r="438" spans="8:9" ht="16.5" x14ac:dyDescent="0.2">
      <c r="I438" s="101"/>
    </row>
    <row r="439" spans="8:9" ht="16.5" x14ac:dyDescent="0.2">
      <c r="I439" s="101"/>
    </row>
    <row r="440" spans="8:9" ht="16.5" x14ac:dyDescent="0.2">
      <c r="I440" s="101"/>
    </row>
    <row r="441" spans="8:9" ht="16.5" x14ac:dyDescent="0.2">
      <c r="I441" s="101"/>
    </row>
    <row r="442" spans="8:9" ht="16.5" x14ac:dyDescent="0.2">
      <c r="I442" s="101"/>
    </row>
    <row r="443" spans="8:9" ht="16.5" x14ac:dyDescent="0.2">
      <c r="I443" s="101"/>
    </row>
    <row r="444" spans="8:9" ht="16.5" x14ac:dyDescent="0.2">
      <c r="I444" s="101"/>
    </row>
    <row r="445" spans="8:9" ht="16.5" x14ac:dyDescent="0.2">
      <c r="I445" s="101"/>
    </row>
    <row r="446" spans="8:9" ht="16.5" x14ac:dyDescent="0.2">
      <c r="I446" s="101"/>
    </row>
    <row r="447" spans="8:9" ht="16.5" x14ac:dyDescent="0.2">
      <c r="I447" s="101"/>
    </row>
    <row r="448" spans="8:9" ht="16.5" x14ac:dyDescent="0.2">
      <c r="I448" s="101"/>
    </row>
    <row r="449" spans="9:9" ht="16.5" x14ac:dyDescent="0.2">
      <c r="I449" s="101"/>
    </row>
    <row r="450" spans="9:9" ht="16.5" x14ac:dyDescent="0.2">
      <c r="I450" s="101"/>
    </row>
    <row r="451" spans="9:9" ht="16.5" x14ac:dyDescent="0.2">
      <c r="I451" s="101"/>
    </row>
    <row r="452" spans="9:9" ht="16.5" x14ac:dyDescent="0.2">
      <c r="I452" s="101"/>
    </row>
    <row r="453" spans="9:9" ht="16.5" x14ac:dyDescent="0.2">
      <c r="I453" s="101"/>
    </row>
    <row r="454" spans="9:9" ht="16.5" x14ac:dyDescent="0.2">
      <c r="I454" s="101"/>
    </row>
    <row r="455" spans="9:9" ht="16.5" x14ac:dyDescent="0.2">
      <c r="I455" s="101"/>
    </row>
    <row r="456" spans="9:9" ht="16.5" x14ac:dyDescent="0.2">
      <c r="I456" s="101"/>
    </row>
    <row r="457" spans="9:9" ht="16.5" x14ac:dyDescent="0.2">
      <c r="I457" s="101"/>
    </row>
    <row r="458" spans="9:9" ht="16.5" x14ac:dyDescent="0.2">
      <c r="I458" s="101"/>
    </row>
    <row r="459" spans="9:9" ht="16.5" x14ac:dyDescent="0.2">
      <c r="I459" s="101"/>
    </row>
    <row r="460" spans="9:9" ht="16.5" x14ac:dyDescent="0.2">
      <c r="I460" s="101"/>
    </row>
    <row r="461" spans="9:9" ht="16.5" x14ac:dyDescent="0.2">
      <c r="I461" s="101"/>
    </row>
    <row r="462" spans="9:9" ht="16.5" x14ac:dyDescent="0.2">
      <c r="I462" s="101"/>
    </row>
    <row r="463" spans="9:9" ht="16.5" x14ac:dyDescent="0.2">
      <c r="I463" s="101"/>
    </row>
    <row r="464" spans="9:9" ht="16.5" x14ac:dyDescent="0.2">
      <c r="I464" s="101"/>
    </row>
    <row r="465" spans="9:9" ht="16.5" x14ac:dyDescent="0.2">
      <c r="I465" s="101"/>
    </row>
  </sheetData>
  <autoFilter ref="B17:G17"/>
  <mergeCells count="9">
    <mergeCell ref="A5:G5"/>
    <mergeCell ref="B13:F13"/>
    <mergeCell ref="B12:G12"/>
    <mergeCell ref="A12:A15"/>
    <mergeCell ref="B14:F14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2" fitToHeight="0" orientation="portrait" r:id="rId1"/>
  <headerFooter alignWithMargins="0">
    <oddFooter>Página &amp;P</oddFooter>
  </headerFooter>
  <rowBreaks count="4" manualBreakCount="4">
    <brk id="64" max="6" man="1"/>
    <brk id="126" max="6" man="1"/>
    <brk id="185" max="6" man="1"/>
    <brk id="244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82"/>
  <sheetViews>
    <sheetView view="pageBreakPreview" topLeftCell="B27" zoomScale="60" zoomScaleNormal="80" workbookViewId="0">
      <selection activeCell="F242" sqref="F242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8.7109375" style="1" customWidth="1"/>
    <col min="5" max="5" width="16" style="172" customWidth="1"/>
    <col min="6" max="6" width="46.7109375" style="1" customWidth="1"/>
    <col min="7" max="7" width="22.85546875" style="1" customWidth="1"/>
    <col min="8" max="8" width="35.140625" style="1" customWidth="1"/>
    <col min="9" max="9" width="23.5703125" style="1" customWidth="1"/>
    <col min="10" max="10" width="19.42578125" style="11" bestFit="1" customWidth="1"/>
    <col min="11" max="11" width="25.140625" style="11" customWidth="1"/>
    <col min="12" max="13" width="9.140625" style="11"/>
    <col min="14" max="16384" width="9.140625" style="1"/>
  </cols>
  <sheetData>
    <row r="1" spans="1:13" s="11" customFormat="1" ht="15" customHeight="1" x14ac:dyDescent="0.2">
      <c r="E1" s="167"/>
    </row>
    <row r="2" spans="1:13" s="11" customFormat="1" x14ac:dyDescent="0.2">
      <c r="E2" s="167"/>
    </row>
    <row r="3" spans="1:13" s="14" customFormat="1" ht="12" customHeight="1" x14ac:dyDescent="0.2">
      <c r="E3" s="168"/>
    </row>
    <row r="4" spans="1:13" s="15" customFormat="1" ht="18" customHeight="1" x14ac:dyDescent="0.3">
      <c r="B4" s="16"/>
      <c r="C4" s="16"/>
      <c r="D4" s="12"/>
      <c r="E4" s="169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3" t="s">
        <v>10</v>
      </c>
      <c r="D6" s="213"/>
      <c r="E6" s="213"/>
      <c r="F6" s="213"/>
      <c r="G6" s="213"/>
      <c r="H6" s="213"/>
      <c r="I6" s="213"/>
      <c r="J6" s="16"/>
      <c r="K6" s="16"/>
    </row>
    <row r="7" spans="1:13" s="14" customFormat="1" ht="18.75" x14ac:dyDescent="0.2">
      <c r="B7" s="18"/>
      <c r="C7" s="219" t="s">
        <v>19</v>
      </c>
      <c r="D7" s="219"/>
      <c r="E7" s="219"/>
      <c r="F7" s="219"/>
      <c r="G7" s="219"/>
      <c r="H7" s="219"/>
      <c r="I7" s="219"/>
    </row>
    <row r="8" spans="1:13" s="17" customFormat="1" ht="21" customHeight="1" x14ac:dyDescent="0.2">
      <c r="B8" s="18"/>
      <c r="C8" s="219" t="s">
        <v>3</v>
      </c>
      <c r="D8" s="219"/>
      <c r="E8" s="219"/>
      <c r="F8" s="219"/>
      <c r="G8" s="219"/>
      <c r="H8" s="219"/>
      <c r="I8" s="219"/>
    </row>
    <row r="9" spans="1:13" s="14" customFormat="1" ht="18.75" x14ac:dyDescent="0.2">
      <c r="C9" s="220" t="s">
        <v>110</v>
      </c>
      <c r="D9" s="220"/>
      <c r="E9" s="220"/>
      <c r="F9" s="220"/>
      <c r="G9" s="220"/>
      <c r="H9" s="220"/>
      <c r="I9" s="220"/>
    </row>
    <row r="10" spans="1:13" s="11" customFormat="1" ht="19.5" customHeight="1" thickBot="1" x14ac:dyDescent="0.25">
      <c r="E10" s="167"/>
    </row>
    <row r="11" spans="1:13" s="3" customFormat="1" ht="28.5" customHeight="1" thickTop="1" thickBot="1" x14ac:dyDescent="0.25">
      <c r="A11" s="7"/>
      <c r="B11" s="7"/>
      <c r="C11" s="218"/>
      <c r="D11" s="215" t="s">
        <v>17</v>
      </c>
      <c r="E11" s="215"/>
      <c r="F11" s="215"/>
      <c r="G11" s="215"/>
      <c r="H11" s="215"/>
      <c r="I11" s="215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18"/>
      <c r="D12" s="214" t="s">
        <v>7</v>
      </c>
      <c r="E12" s="214"/>
      <c r="F12" s="214"/>
      <c r="G12" s="214"/>
      <c r="H12" s="214"/>
      <c r="I12" s="50">
        <f>+'[1]CTA. RECOLECTORA AUXILIAR 3001'!$J$5156</f>
        <v>-29606275.250699922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18"/>
      <c r="D13" s="61" t="s">
        <v>4</v>
      </c>
      <c r="E13" s="166" t="s">
        <v>5</v>
      </c>
      <c r="F13" s="61" t="s">
        <v>6</v>
      </c>
      <c r="G13" s="61" t="s">
        <v>0</v>
      </c>
      <c r="H13" s="61" t="s">
        <v>1</v>
      </c>
      <c r="I13" s="61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38"/>
      <c r="D14" s="139"/>
      <c r="E14" s="170"/>
      <c r="F14" s="135">
        <v>45535</v>
      </c>
      <c r="G14" s="140"/>
      <c r="H14" s="141">
        <v>0</v>
      </c>
      <c r="I14" s="60">
        <f>+I12</f>
        <v>-29606275.250699922</v>
      </c>
    </row>
    <row r="15" spans="1:13" s="27" customFormat="1" ht="31.5" customHeight="1" thickTop="1" thickBot="1" x14ac:dyDescent="0.25">
      <c r="C15" s="62"/>
      <c r="D15" s="64">
        <v>45537</v>
      </c>
      <c r="E15" s="65" t="s">
        <v>111</v>
      </c>
      <c r="F15" s="92" t="s">
        <v>23</v>
      </c>
      <c r="G15" s="96">
        <v>3818530.79</v>
      </c>
      <c r="H15" s="96"/>
      <c r="I15" s="44">
        <f>I14+G15-H15</f>
        <v>-25787744.460699923</v>
      </c>
    </row>
    <row r="16" spans="1:13" s="27" customFormat="1" ht="31.5" customHeight="1" thickTop="1" thickBot="1" x14ac:dyDescent="0.25">
      <c r="C16" s="131"/>
      <c r="D16" s="64">
        <v>45538</v>
      </c>
      <c r="E16" s="68" t="s">
        <v>111</v>
      </c>
      <c r="F16" s="92" t="s">
        <v>23</v>
      </c>
      <c r="G16" s="97">
        <v>1097717.1599999999</v>
      </c>
      <c r="H16" s="97"/>
      <c r="I16" s="44">
        <f t="shared" ref="I16:I79" si="0">I15+G16-H16</f>
        <v>-24690027.300699923</v>
      </c>
    </row>
    <row r="17" spans="3:9" s="27" customFormat="1" ht="24.75" customHeight="1" thickTop="1" thickBot="1" x14ac:dyDescent="0.25">
      <c r="C17" s="63"/>
      <c r="D17" s="64">
        <v>45539</v>
      </c>
      <c r="E17" s="65"/>
      <c r="F17" s="92" t="s">
        <v>23</v>
      </c>
      <c r="G17" s="97">
        <v>2375015.8199999998</v>
      </c>
      <c r="H17" s="94"/>
      <c r="I17" s="44">
        <f t="shared" si="0"/>
        <v>-22315011.480699923</v>
      </c>
    </row>
    <row r="18" spans="3:9" s="27" customFormat="1" ht="30" thickTop="1" thickBot="1" x14ac:dyDescent="0.25">
      <c r="C18" s="63"/>
      <c r="D18" s="64">
        <v>45539</v>
      </c>
      <c r="E18" s="68"/>
      <c r="F18" s="92" t="s">
        <v>76</v>
      </c>
      <c r="G18" s="97"/>
      <c r="H18" s="94">
        <v>5800.0020000000004</v>
      </c>
      <c r="I18" s="44">
        <f t="shared" si="0"/>
        <v>-22320811.482699923</v>
      </c>
    </row>
    <row r="19" spans="3:9" s="27" customFormat="1" ht="30" thickTop="1" thickBot="1" x14ac:dyDescent="0.25">
      <c r="C19" s="63"/>
      <c r="D19" s="64">
        <v>45539</v>
      </c>
      <c r="E19" s="65"/>
      <c r="F19" s="92" t="s">
        <v>151</v>
      </c>
      <c r="G19" s="97"/>
      <c r="H19" s="94">
        <v>52200</v>
      </c>
      <c r="I19" s="44">
        <f t="shared" si="0"/>
        <v>-22373011.482699923</v>
      </c>
    </row>
    <row r="20" spans="3:9" s="27" customFormat="1" ht="30" thickTop="1" thickBot="1" x14ac:dyDescent="0.25">
      <c r="C20" s="63"/>
      <c r="D20" s="64">
        <v>45540</v>
      </c>
      <c r="E20" s="65"/>
      <c r="F20" s="92" t="s">
        <v>23</v>
      </c>
      <c r="G20" s="97">
        <v>50622</v>
      </c>
      <c r="H20" s="94"/>
      <c r="I20" s="44">
        <f t="shared" si="0"/>
        <v>-22322389.482699923</v>
      </c>
    </row>
    <row r="21" spans="3:9" s="27" customFormat="1" ht="30" thickTop="1" thickBot="1" x14ac:dyDescent="0.25">
      <c r="C21" s="63"/>
      <c r="D21" s="64">
        <v>45541</v>
      </c>
      <c r="E21" s="65"/>
      <c r="F21" s="92" t="s">
        <v>23</v>
      </c>
      <c r="G21" s="97">
        <v>419962.54</v>
      </c>
      <c r="H21" s="94"/>
      <c r="I21" s="44">
        <f t="shared" si="0"/>
        <v>-21902426.942699924</v>
      </c>
    </row>
    <row r="22" spans="3:9" s="27" customFormat="1" ht="30" thickTop="1" thickBot="1" x14ac:dyDescent="0.25">
      <c r="C22" s="63"/>
      <c r="D22" s="64">
        <v>45544</v>
      </c>
      <c r="E22" s="65" t="s">
        <v>112</v>
      </c>
      <c r="F22" s="92" t="s">
        <v>23</v>
      </c>
      <c r="G22" s="97">
        <v>13690893.58</v>
      </c>
      <c r="H22" s="94"/>
      <c r="I22" s="44">
        <f t="shared" si="0"/>
        <v>-8211533.362699924</v>
      </c>
    </row>
    <row r="23" spans="3:9" s="27" customFormat="1" ht="30" thickTop="1" thickBot="1" x14ac:dyDescent="0.25">
      <c r="C23" s="63"/>
      <c r="D23" s="64">
        <v>45545</v>
      </c>
      <c r="E23" s="65" t="s">
        <v>112</v>
      </c>
      <c r="F23" s="92" t="s">
        <v>23</v>
      </c>
      <c r="G23" s="97">
        <v>530874.36</v>
      </c>
      <c r="H23" s="94"/>
      <c r="I23" s="44">
        <f t="shared" si="0"/>
        <v>-7680659.0026999237</v>
      </c>
    </row>
    <row r="24" spans="3:9" s="27" customFormat="1" ht="30" thickTop="1" thickBot="1" x14ac:dyDescent="0.25">
      <c r="C24" s="63"/>
      <c r="D24" s="64">
        <v>45546</v>
      </c>
      <c r="E24" s="65" t="s">
        <v>113</v>
      </c>
      <c r="F24" s="92" t="s">
        <v>23</v>
      </c>
      <c r="G24" s="97">
        <v>955701.96</v>
      </c>
      <c r="H24" s="94"/>
      <c r="I24" s="44">
        <f t="shared" si="0"/>
        <v>-6724957.0426999237</v>
      </c>
    </row>
    <row r="25" spans="3:9" s="27" customFormat="1" ht="30" thickTop="1" thickBot="1" x14ac:dyDescent="0.25">
      <c r="C25" s="63"/>
      <c r="D25" s="64">
        <v>45546</v>
      </c>
      <c r="E25" s="65" t="s">
        <v>113</v>
      </c>
      <c r="F25" s="92" t="s">
        <v>76</v>
      </c>
      <c r="G25" s="97"/>
      <c r="H25" s="94">
        <v>210</v>
      </c>
      <c r="I25" s="44">
        <f t="shared" si="0"/>
        <v>-6725167.0426999237</v>
      </c>
    </row>
    <row r="26" spans="3:9" s="27" customFormat="1" ht="18" thickTop="1" thickBot="1" x14ac:dyDescent="0.25">
      <c r="C26" s="63"/>
      <c r="D26" s="64">
        <v>45546</v>
      </c>
      <c r="E26" s="65" t="s">
        <v>114</v>
      </c>
      <c r="F26" s="92" t="s">
        <v>152</v>
      </c>
      <c r="G26" s="97"/>
      <c r="H26" s="94">
        <v>4746</v>
      </c>
      <c r="I26" s="44">
        <f t="shared" si="0"/>
        <v>-6729913.0426999237</v>
      </c>
    </row>
    <row r="27" spans="3:9" s="27" customFormat="1" ht="30" thickTop="1" thickBot="1" x14ac:dyDescent="0.25">
      <c r="C27" s="63"/>
      <c r="D27" s="64">
        <v>45546</v>
      </c>
      <c r="E27" s="65" t="s">
        <v>114</v>
      </c>
      <c r="F27" s="92" t="s">
        <v>76</v>
      </c>
      <c r="G27" s="97"/>
      <c r="H27" s="94">
        <v>3192</v>
      </c>
      <c r="I27" s="44">
        <f t="shared" si="0"/>
        <v>-6733105.0426999237</v>
      </c>
    </row>
    <row r="28" spans="3:9" s="27" customFormat="1" ht="18" thickTop="1" thickBot="1" x14ac:dyDescent="0.25">
      <c r="C28" s="63"/>
      <c r="D28" s="64">
        <v>45546</v>
      </c>
      <c r="E28" s="65" t="s">
        <v>115</v>
      </c>
      <c r="F28" s="92" t="s">
        <v>152</v>
      </c>
      <c r="G28" s="97"/>
      <c r="H28" s="94">
        <v>60648</v>
      </c>
      <c r="I28" s="44">
        <f t="shared" si="0"/>
        <v>-6793753.0426999237</v>
      </c>
    </row>
    <row r="29" spans="3:9" s="27" customFormat="1" ht="30" thickTop="1" thickBot="1" x14ac:dyDescent="0.25">
      <c r="C29" s="63"/>
      <c r="D29" s="64">
        <v>45546</v>
      </c>
      <c r="E29" s="65" t="s">
        <v>115</v>
      </c>
      <c r="F29" s="92" t="s">
        <v>76</v>
      </c>
      <c r="G29" s="97"/>
      <c r="H29" s="94">
        <v>304.65000000000003</v>
      </c>
      <c r="I29" s="44">
        <f t="shared" si="0"/>
        <v>-6794057.6926999241</v>
      </c>
    </row>
    <row r="30" spans="3:9" s="27" customFormat="1" ht="18" thickTop="1" thickBot="1" x14ac:dyDescent="0.25">
      <c r="C30" s="63"/>
      <c r="D30" s="64">
        <v>45546</v>
      </c>
      <c r="E30" s="65" t="s">
        <v>116</v>
      </c>
      <c r="F30" s="92" t="s">
        <v>152</v>
      </c>
      <c r="G30" s="97"/>
      <c r="H30" s="94">
        <v>6885.09</v>
      </c>
      <c r="I30" s="44">
        <f t="shared" si="0"/>
        <v>-6800942.782699924</v>
      </c>
    </row>
    <row r="31" spans="3:9" s="27" customFormat="1" ht="30" thickTop="1" thickBot="1" x14ac:dyDescent="0.25">
      <c r="C31" s="63"/>
      <c r="D31" s="64">
        <v>45546</v>
      </c>
      <c r="E31" s="65" t="s">
        <v>117</v>
      </c>
      <c r="F31" s="92" t="s">
        <v>76</v>
      </c>
      <c r="G31" s="97"/>
      <c r="H31" s="94">
        <v>76145</v>
      </c>
      <c r="I31" s="44">
        <f t="shared" si="0"/>
        <v>-6877087.782699924</v>
      </c>
    </row>
    <row r="32" spans="3:9" s="27" customFormat="1" ht="18" thickTop="1" thickBot="1" x14ac:dyDescent="0.25">
      <c r="C32" s="63"/>
      <c r="D32" s="64">
        <v>45546</v>
      </c>
      <c r="E32" s="65" t="s">
        <v>117</v>
      </c>
      <c r="F32" s="92" t="s">
        <v>152</v>
      </c>
      <c r="G32" s="97"/>
      <c r="H32" s="94">
        <v>1446755</v>
      </c>
      <c r="I32" s="44">
        <f t="shared" si="0"/>
        <v>-8323842.782699924</v>
      </c>
    </row>
    <row r="33" spans="3:9" s="27" customFormat="1" ht="18" thickTop="1" thickBot="1" x14ac:dyDescent="0.25">
      <c r="C33" s="63"/>
      <c r="D33" s="64">
        <v>45546</v>
      </c>
      <c r="E33" s="65" t="s">
        <v>117</v>
      </c>
      <c r="F33" s="92" t="s">
        <v>152</v>
      </c>
      <c r="G33" s="97"/>
      <c r="H33" s="94">
        <v>301885.03999999998</v>
      </c>
      <c r="I33" s="44">
        <f t="shared" si="0"/>
        <v>-8625727.8226999231</v>
      </c>
    </row>
    <row r="34" spans="3:9" s="27" customFormat="1" ht="30" thickTop="1" thickBot="1" x14ac:dyDescent="0.25">
      <c r="C34" s="63"/>
      <c r="D34" s="64">
        <v>45546</v>
      </c>
      <c r="E34" s="65"/>
      <c r="F34" s="92" t="s">
        <v>16</v>
      </c>
      <c r="G34" s="97"/>
      <c r="H34" s="94">
        <v>1695.25</v>
      </c>
      <c r="I34" s="44">
        <f t="shared" si="0"/>
        <v>-8627423.0726999231</v>
      </c>
    </row>
    <row r="35" spans="3:9" s="27" customFormat="1" ht="30" thickTop="1" thickBot="1" x14ac:dyDescent="0.25">
      <c r="C35" s="63"/>
      <c r="D35" s="64">
        <v>45546</v>
      </c>
      <c r="E35" s="65" t="s">
        <v>118</v>
      </c>
      <c r="F35" s="92" t="s">
        <v>71</v>
      </c>
      <c r="G35" s="97"/>
      <c r="H35" s="94">
        <v>1830.87</v>
      </c>
      <c r="I35" s="44">
        <f t="shared" si="0"/>
        <v>-8629253.9426999222</v>
      </c>
    </row>
    <row r="36" spans="3:9" s="27" customFormat="1" ht="18" thickTop="1" thickBot="1" x14ac:dyDescent="0.25">
      <c r="C36" s="63"/>
      <c r="D36" s="64">
        <v>45546</v>
      </c>
      <c r="E36" s="65" t="s">
        <v>118</v>
      </c>
      <c r="F36" s="92" t="s">
        <v>152</v>
      </c>
      <c r="G36" s="97"/>
      <c r="H36" s="94">
        <v>36481.78</v>
      </c>
      <c r="I36" s="44">
        <f t="shared" si="0"/>
        <v>-8665735.7226999216</v>
      </c>
    </row>
    <row r="37" spans="3:9" s="27" customFormat="1" ht="30" thickTop="1" thickBot="1" x14ac:dyDescent="0.25">
      <c r="C37" s="63"/>
      <c r="D37" s="64">
        <v>45547</v>
      </c>
      <c r="E37" s="65" t="s">
        <v>119</v>
      </c>
      <c r="F37" s="92" t="s">
        <v>23</v>
      </c>
      <c r="G37" s="97">
        <v>108642.89</v>
      </c>
      <c r="H37" s="94"/>
      <c r="I37" s="44">
        <f t="shared" si="0"/>
        <v>-8557092.832699921</v>
      </c>
    </row>
    <row r="38" spans="3:9" s="27" customFormat="1" ht="30" thickTop="1" thickBot="1" x14ac:dyDescent="0.25">
      <c r="C38" s="63"/>
      <c r="D38" s="64">
        <v>45548</v>
      </c>
      <c r="E38" s="68" t="s">
        <v>120</v>
      </c>
      <c r="F38" s="92" t="s">
        <v>76</v>
      </c>
      <c r="G38" s="97"/>
      <c r="H38" s="94">
        <v>261353.74750000003</v>
      </c>
      <c r="I38" s="44">
        <f t="shared" si="0"/>
        <v>-8818446.5801999215</v>
      </c>
    </row>
    <row r="39" spans="3:9" s="27" customFormat="1" ht="18" thickTop="1" thickBot="1" x14ac:dyDescent="0.25">
      <c r="C39" s="63"/>
      <c r="D39" s="64">
        <v>45548</v>
      </c>
      <c r="E39" s="68" t="s">
        <v>121</v>
      </c>
      <c r="F39" s="92" t="s">
        <v>152</v>
      </c>
      <c r="G39" s="97"/>
      <c r="H39" s="94">
        <v>4966501.6824999992</v>
      </c>
      <c r="I39" s="44">
        <f t="shared" si="0"/>
        <v>-13784948.262699921</v>
      </c>
    </row>
    <row r="40" spans="3:9" s="27" customFormat="1" ht="18" thickTop="1" thickBot="1" x14ac:dyDescent="0.25">
      <c r="C40" s="63"/>
      <c r="D40" s="64">
        <v>45551</v>
      </c>
      <c r="E40" s="68" t="s">
        <v>122</v>
      </c>
      <c r="F40" s="92" t="s">
        <v>44</v>
      </c>
      <c r="G40" s="97"/>
      <c r="H40" s="94">
        <v>59501.25</v>
      </c>
      <c r="I40" s="44">
        <f t="shared" si="0"/>
        <v>-13844449.512699921</v>
      </c>
    </row>
    <row r="41" spans="3:9" s="27" customFormat="1" ht="18" thickTop="1" thickBot="1" x14ac:dyDescent="0.25">
      <c r="C41" s="63"/>
      <c r="D41" s="64">
        <v>45551</v>
      </c>
      <c r="E41" s="68" t="s">
        <v>123</v>
      </c>
      <c r="F41" s="92" t="s">
        <v>43</v>
      </c>
      <c r="G41" s="97"/>
      <c r="H41" s="94">
        <v>114912</v>
      </c>
      <c r="I41" s="44">
        <f t="shared" si="0"/>
        <v>-13959361.512699921</v>
      </c>
    </row>
    <row r="42" spans="3:9" s="27" customFormat="1" ht="18" thickTop="1" thickBot="1" x14ac:dyDescent="0.25">
      <c r="C42" s="63"/>
      <c r="D42" s="64">
        <v>45551</v>
      </c>
      <c r="E42" s="68" t="s">
        <v>124</v>
      </c>
      <c r="F42" s="92" t="s">
        <v>43</v>
      </c>
      <c r="G42" s="97"/>
      <c r="H42" s="94">
        <v>290325.59999999998</v>
      </c>
      <c r="I42" s="44">
        <f t="shared" si="0"/>
        <v>-14249687.11269992</v>
      </c>
    </row>
    <row r="43" spans="3:9" s="27" customFormat="1" ht="18" thickTop="1" thickBot="1" x14ac:dyDescent="0.25">
      <c r="C43" s="63"/>
      <c r="D43" s="64">
        <v>45551</v>
      </c>
      <c r="E43" s="68" t="s">
        <v>124</v>
      </c>
      <c r="F43" s="92" t="s">
        <v>45</v>
      </c>
      <c r="G43" s="97"/>
      <c r="H43" s="94">
        <v>242107.16000000003</v>
      </c>
      <c r="I43" s="44">
        <f t="shared" si="0"/>
        <v>-14491794.27269992</v>
      </c>
    </row>
    <row r="44" spans="3:9" s="27" customFormat="1" ht="18" thickTop="1" thickBot="1" x14ac:dyDescent="0.25">
      <c r="C44" s="63"/>
      <c r="D44" s="64">
        <v>45551</v>
      </c>
      <c r="E44" s="68" t="s">
        <v>124</v>
      </c>
      <c r="F44" s="92" t="s">
        <v>46</v>
      </c>
      <c r="G44" s="97"/>
      <c r="H44" s="94">
        <v>123867.51</v>
      </c>
      <c r="I44" s="44">
        <f t="shared" si="0"/>
        <v>-14615661.78269992</v>
      </c>
    </row>
    <row r="45" spans="3:9" s="27" customFormat="1" ht="30" thickTop="1" thickBot="1" x14ac:dyDescent="0.25">
      <c r="C45" s="63"/>
      <c r="D45" s="64">
        <v>45551</v>
      </c>
      <c r="E45" s="68" t="s">
        <v>125</v>
      </c>
      <c r="F45" s="92" t="s">
        <v>16</v>
      </c>
      <c r="G45" s="97"/>
      <c r="H45" s="94">
        <v>12500</v>
      </c>
      <c r="I45" s="44">
        <f t="shared" si="0"/>
        <v>-14628161.78269992</v>
      </c>
    </row>
    <row r="46" spans="3:9" s="27" customFormat="1" ht="30" thickTop="1" thickBot="1" x14ac:dyDescent="0.25">
      <c r="C46" s="63"/>
      <c r="D46" s="64">
        <v>45551</v>
      </c>
      <c r="E46" s="68" t="s">
        <v>125</v>
      </c>
      <c r="F46" s="92" t="s">
        <v>71</v>
      </c>
      <c r="G46" s="97"/>
      <c r="H46" s="94">
        <v>13500</v>
      </c>
      <c r="I46" s="44">
        <f t="shared" si="0"/>
        <v>-14641661.78269992</v>
      </c>
    </row>
    <row r="47" spans="3:9" s="27" customFormat="1" ht="18" thickTop="1" thickBot="1" x14ac:dyDescent="0.25">
      <c r="C47" s="63"/>
      <c r="D47" s="64">
        <v>45551</v>
      </c>
      <c r="E47" s="68" t="s">
        <v>125</v>
      </c>
      <c r="F47" s="92" t="s">
        <v>153</v>
      </c>
      <c r="G47" s="97"/>
      <c r="H47" s="94">
        <v>269000</v>
      </c>
      <c r="I47" s="44">
        <f t="shared" si="0"/>
        <v>-14910661.78269992</v>
      </c>
    </row>
    <row r="48" spans="3:9" s="27" customFormat="1" ht="30" thickTop="1" thickBot="1" x14ac:dyDescent="0.25">
      <c r="C48" s="63"/>
      <c r="D48" s="64">
        <v>45551</v>
      </c>
      <c r="E48" s="68" t="s">
        <v>126</v>
      </c>
      <c r="F48" s="92" t="s">
        <v>16</v>
      </c>
      <c r="G48" s="97"/>
      <c r="H48" s="94">
        <v>9000</v>
      </c>
      <c r="I48" s="44">
        <f t="shared" si="0"/>
        <v>-14919661.78269992</v>
      </c>
    </row>
    <row r="49" spans="3:9" s="27" customFormat="1" ht="30" thickTop="1" thickBot="1" x14ac:dyDescent="0.25">
      <c r="C49" s="63"/>
      <c r="D49" s="64">
        <v>45551</v>
      </c>
      <c r="E49" s="68" t="s">
        <v>126</v>
      </c>
      <c r="F49" s="92" t="s">
        <v>71</v>
      </c>
      <c r="G49" s="97"/>
      <c r="H49" s="94">
        <v>9720</v>
      </c>
      <c r="I49" s="44">
        <f t="shared" si="0"/>
        <v>-14929381.78269992</v>
      </c>
    </row>
    <row r="50" spans="3:9" s="27" customFormat="1" ht="18" thickTop="1" thickBot="1" x14ac:dyDescent="0.25">
      <c r="C50" s="63"/>
      <c r="D50" s="64">
        <v>45551</v>
      </c>
      <c r="E50" s="68" t="s">
        <v>126</v>
      </c>
      <c r="F50" s="92" t="s">
        <v>154</v>
      </c>
      <c r="G50" s="97"/>
      <c r="H50" s="94">
        <v>193680</v>
      </c>
      <c r="I50" s="44">
        <f t="shared" si="0"/>
        <v>-15123061.78269992</v>
      </c>
    </row>
    <row r="51" spans="3:9" s="27" customFormat="1" ht="30" thickTop="1" thickBot="1" x14ac:dyDescent="0.25">
      <c r="C51" s="63"/>
      <c r="D51" s="64">
        <v>45551</v>
      </c>
      <c r="E51" s="68" t="s">
        <v>127</v>
      </c>
      <c r="F51" s="92" t="s">
        <v>16</v>
      </c>
      <c r="G51" s="97"/>
      <c r="H51" s="94">
        <v>9000</v>
      </c>
      <c r="I51" s="44">
        <f t="shared" si="0"/>
        <v>-15132061.78269992</v>
      </c>
    </row>
    <row r="52" spans="3:9" s="27" customFormat="1" ht="30" thickTop="1" thickBot="1" x14ac:dyDescent="0.25">
      <c r="C52" s="63"/>
      <c r="D52" s="64">
        <v>45551</v>
      </c>
      <c r="E52" s="68" t="s">
        <v>127</v>
      </c>
      <c r="F52" s="92" t="s">
        <v>71</v>
      </c>
      <c r="G52" s="97"/>
      <c r="H52" s="94">
        <v>9720</v>
      </c>
      <c r="I52" s="44">
        <f t="shared" si="0"/>
        <v>-15141781.78269992</v>
      </c>
    </row>
    <row r="53" spans="3:9" s="27" customFormat="1" ht="18" thickTop="1" thickBot="1" x14ac:dyDescent="0.25">
      <c r="C53" s="63"/>
      <c r="D53" s="64">
        <v>45551</v>
      </c>
      <c r="E53" s="68" t="s">
        <v>127</v>
      </c>
      <c r="F53" s="92" t="s">
        <v>154</v>
      </c>
      <c r="G53" s="97"/>
      <c r="H53" s="94">
        <v>193680</v>
      </c>
      <c r="I53" s="44">
        <f t="shared" si="0"/>
        <v>-15335461.78269992</v>
      </c>
    </row>
    <row r="54" spans="3:9" s="27" customFormat="1" ht="30" thickTop="1" thickBot="1" x14ac:dyDescent="0.25">
      <c r="C54" s="63"/>
      <c r="D54" s="64">
        <v>45551</v>
      </c>
      <c r="E54" s="68" t="s">
        <v>128</v>
      </c>
      <c r="F54" s="92" t="s">
        <v>16</v>
      </c>
      <c r="G54" s="97"/>
      <c r="H54" s="94">
        <v>9000</v>
      </c>
      <c r="I54" s="44">
        <f t="shared" si="0"/>
        <v>-15344461.78269992</v>
      </c>
    </row>
    <row r="55" spans="3:9" s="27" customFormat="1" ht="30" thickTop="1" thickBot="1" x14ac:dyDescent="0.25">
      <c r="C55" s="63"/>
      <c r="D55" s="64">
        <v>45551</v>
      </c>
      <c r="E55" s="68" t="s">
        <v>128</v>
      </c>
      <c r="F55" s="92" t="s">
        <v>71</v>
      </c>
      <c r="G55" s="97"/>
      <c r="H55" s="94">
        <v>9720</v>
      </c>
      <c r="I55" s="44">
        <f t="shared" si="0"/>
        <v>-15354181.78269992</v>
      </c>
    </row>
    <row r="56" spans="3:9" s="27" customFormat="1" ht="18" thickTop="1" thickBot="1" x14ac:dyDescent="0.25">
      <c r="C56" s="63"/>
      <c r="D56" s="64">
        <v>45551</v>
      </c>
      <c r="E56" s="68" t="s">
        <v>129</v>
      </c>
      <c r="F56" s="92" t="s">
        <v>154</v>
      </c>
      <c r="G56" s="97"/>
      <c r="H56" s="94">
        <v>193680</v>
      </c>
      <c r="I56" s="44">
        <f t="shared" si="0"/>
        <v>-15547861.78269992</v>
      </c>
    </row>
    <row r="57" spans="3:9" s="27" customFormat="1" ht="30" thickTop="1" thickBot="1" x14ac:dyDescent="0.25">
      <c r="C57" s="63"/>
      <c r="D57" s="64">
        <v>45551</v>
      </c>
      <c r="E57" s="68" t="s">
        <v>129</v>
      </c>
      <c r="F57" s="92" t="s">
        <v>76</v>
      </c>
      <c r="G57" s="97"/>
      <c r="H57" s="94">
        <v>6600</v>
      </c>
      <c r="I57" s="44">
        <f t="shared" si="0"/>
        <v>-15554461.78269992</v>
      </c>
    </row>
    <row r="58" spans="3:9" s="27" customFormat="1" ht="18" thickTop="1" thickBot="1" x14ac:dyDescent="0.25">
      <c r="C58" s="63"/>
      <c r="D58" s="64">
        <v>45551</v>
      </c>
      <c r="E58" s="68" t="s">
        <v>129</v>
      </c>
      <c r="F58" s="92" t="s">
        <v>155</v>
      </c>
      <c r="G58" s="97"/>
      <c r="H58" s="94">
        <v>149160</v>
      </c>
      <c r="I58" s="44">
        <f t="shared" si="0"/>
        <v>-15703621.78269992</v>
      </c>
    </row>
    <row r="59" spans="3:9" s="27" customFormat="1" ht="30" thickTop="1" thickBot="1" x14ac:dyDescent="0.25">
      <c r="C59" s="63"/>
      <c r="D59" s="64">
        <v>45551</v>
      </c>
      <c r="E59" s="68"/>
      <c r="F59" s="92" t="s">
        <v>16</v>
      </c>
      <c r="G59" s="97"/>
      <c r="H59" s="94">
        <v>14250</v>
      </c>
      <c r="I59" s="44">
        <f t="shared" si="0"/>
        <v>-15717871.78269992</v>
      </c>
    </row>
    <row r="60" spans="3:9" s="27" customFormat="1" ht="30" thickTop="1" thickBot="1" x14ac:dyDescent="0.25">
      <c r="C60" s="63"/>
      <c r="D60" s="64">
        <v>45551</v>
      </c>
      <c r="E60" s="68" t="s">
        <v>130</v>
      </c>
      <c r="F60" s="92" t="s">
        <v>71</v>
      </c>
      <c r="G60" s="97"/>
      <c r="H60" s="94">
        <v>15390</v>
      </c>
      <c r="I60" s="44">
        <f t="shared" si="0"/>
        <v>-15733261.78269992</v>
      </c>
    </row>
    <row r="61" spans="3:9" s="27" customFormat="1" ht="18" thickTop="1" thickBot="1" x14ac:dyDescent="0.25">
      <c r="C61" s="63"/>
      <c r="D61" s="64">
        <v>45551</v>
      </c>
      <c r="E61" s="68" t="s">
        <v>131</v>
      </c>
      <c r="F61" s="92" t="s">
        <v>156</v>
      </c>
      <c r="G61" s="97"/>
      <c r="H61" s="94">
        <v>306660</v>
      </c>
      <c r="I61" s="44">
        <f t="shared" si="0"/>
        <v>-16039921.78269992</v>
      </c>
    </row>
    <row r="62" spans="3:9" s="27" customFormat="1" ht="30" thickTop="1" thickBot="1" x14ac:dyDescent="0.25">
      <c r="C62" s="63"/>
      <c r="D62" s="64">
        <v>45552</v>
      </c>
      <c r="E62" s="68" t="s">
        <v>131</v>
      </c>
      <c r="F62" s="92" t="s">
        <v>23</v>
      </c>
      <c r="G62" s="97">
        <v>58000.02</v>
      </c>
      <c r="H62" s="94"/>
      <c r="I62" s="44">
        <f t="shared" si="0"/>
        <v>-15981921.762699921</v>
      </c>
    </row>
    <row r="63" spans="3:9" s="27" customFormat="1" ht="18" thickTop="1" thickBot="1" x14ac:dyDescent="0.25">
      <c r="C63" s="63"/>
      <c r="D63" s="64">
        <v>45554</v>
      </c>
      <c r="E63" s="68" t="s">
        <v>132</v>
      </c>
      <c r="F63" s="92" t="s">
        <v>41</v>
      </c>
      <c r="G63" s="97"/>
      <c r="H63" s="94">
        <v>19914.45</v>
      </c>
      <c r="I63" s="44">
        <f t="shared" si="0"/>
        <v>-16001836.21269992</v>
      </c>
    </row>
    <row r="64" spans="3:9" s="27" customFormat="1" ht="30" thickTop="1" thickBot="1" x14ac:dyDescent="0.25">
      <c r="C64" s="63"/>
      <c r="D64" s="64">
        <v>45554</v>
      </c>
      <c r="E64" s="68" t="s">
        <v>132</v>
      </c>
      <c r="F64" s="92" t="s">
        <v>16</v>
      </c>
      <c r="G64" s="97"/>
      <c r="H64" s="94">
        <v>20000</v>
      </c>
      <c r="I64" s="44">
        <f t="shared" si="0"/>
        <v>-16021836.21269992</v>
      </c>
    </row>
    <row r="65" spans="3:9" s="27" customFormat="1" ht="30" thickTop="1" thickBot="1" x14ac:dyDescent="0.25">
      <c r="C65" s="63"/>
      <c r="D65" s="64">
        <v>45554</v>
      </c>
      <c r="E65" s="68" t="s">
        <v>133</v>
      </c>
      <c r="F65" s="92" t="s">
        <v>157</v>
      </c>
      <c r="G65" s="97"/>
      <c r="H65" s="94">
        <v>380000</v>
      </c>
      <c r="I65" s="44">
        <f t="shared" si="0"/>
        <v>-16401836.21269992</v>
      </c>
    </row>
    <row r="66" spans="3:9" s="27" customFormat="1" ht="30" thickTop="1" thickBot="1" x14ac:dyDescent="0.25">
      <c r="C66" s="63"/>
      <c r="D66" s="64">
        <v>45554</v>
      </c>
      <c r="E66" s="68" t="s">
        <v>133</v>
      </c>
      <c r="F66" s="92" t="s">
        <v>16</v>
      </c>
      <c r="G66" s="97"/>
      <c r="H66" s="94">
        <v>7000</v>
      </c>
      <c r="I66" s="44">
        <f t="shared" si="0"/>
        <v>-16408836.21269992</v>
      </c>
    </row>
    <row r="67" spans="3:9" s="27" customFormat="1" ht="30" thickTop="1" thickBot="1" x14ac:dyDescent="0.25">
      <c r="C67" s="63"/>
      <c r="D67" s="64">
        <v>45554</v>
      </c>
      <c r="E67" s="68" t="s">
        <v>134</v>
      </c>
      <c r="F67" s="92" t="s">
        <v>50</v>
      </c>
      <c r="G67" s="97"/>
      <c r="H67" s="94">
        <v>133000</v>
      </c>
      <c r="I67" s="44">
        <f t="shared" si="0"/>
        <v>-16541836.21269992</v>
      </c>
    </row>
    <row r="68" spans="3:9" s="27" customFormat="1" ht="30" thickTop="1" thickBot="1" x14ac:dyDescent="0.25">
      <c r="C68" s="63"/>
      <c r="D68" s="64">
        <v>45554</v>
      </c>
      <c r="E68" s="68" t="s">
        <v>135</v>
      </c>
      <c r="F68" s="92" t="s">
        <v>16</v>
      </c>
      <c r="G68" s="97"/>
      <c r="H68" s="94">
        <v>14300</v>
      </c>
      <c r="I68" s="44">
        <f t="shared" si="0"/>
        <v>-16556136.21269992</v>
      </c>
    </row>
    <row r="69" spans="3:9" s="27" customFormat="1" ht="30" thickTop="1" thickBot="1" x14ac:dyDescent="0.25">
      <c r="C69" s="63"/>
      <c r="D69" s="64">
        <v>45554</v>
      </c>
      <c r="E69" s="65" t="s">
        <v>136</v>
      </c>
      <c r="F69" s="92" t="s">
        <v>49</v>
      </c>
      <c r="G69" s="97"/>
      <c r="H69" s="94">
        <v>271700</v>
      </c>
      <c r="I69" s="44">
        <f t="shared" si="0"/>
        <v>-16827836.21269992</v>
      </c>
    </row>
    <row r="70" spans="3:9" s="27" customFormat="1" ht="44.25" thickTop="1" thickBot="1" x14ac:dyDescent="0.25">
      <c r="C70" s="63"/>
      <c r="D70" s="64">
        <v>45554</v>
      </c>
      <c r="E70" s="68" t="s">
        <v>136</v>
      </c>
      <c r="F70" s="92" t="s">
        <v>158</v>
      </c>
      <c r="G70" s="97"/>
      <c r="H70" s="94">
        <v>538137.59999999998</v>
      </c>
      <c r="I70" s="44">
        <f t="shared" si="0"/>
        <v>-17365973.812699921</v>
      </c>
    </row>
    <row r="71" spans="3:9" s="27" customFormat="1" ht="18" thickTop="1" thickBot="1" x14ac:dyDescent="0.25">
      <c r="C71" s="63"/>
      <c r="D71" s="64">
        <v>45554</v>
      </c>
      <c r="E71" s="65" t="s">
        <v>137</v>
      </c>
      <c r="F71" s="92" t="s">
        <v>51</v>
      </c>
      <c r="G71" s="97"/>
      <c r="H71" s="94">
        <v>723962.03</v>
      </c>
      <c r="I71" s="44">
        <f t="shared" si="0"/>
        <v>-18089935.842699923</v>
      </c>
    </row>
    <row r="72" spans="3:9" s="27" customFormat="1" ht="30" thickTop="1" thickBot="1" x14ac:dyDescent="0.25">
      <c r="C72" s="63"/>
      <c r="D72" s="64">
        <v>45554</v>
      </c>
      <c r="E72" s="68" t="s">
        <v>137</v>
      </c>
      <c r="F72" s="92" t="s">
        <v>16</v>
      </c>
      <c r="G72" s="97"/>
      <c r="H72" s="93">
        <v>34549.75</v>
      </c>
      <c r="I72" s="44">
        <f t="shared" si="0"/>
        <v>-18124485.592699923</v>
      </c>
    </row>
    <row r="73" spans="3:9" s="27" customFormat="1" ht="18" thickTop="1" thickBot="1" x14ac:dyDescent="0.25">
      <c r="C73" s="63"/>
      <c r="D73" s="64">
        <v>45554</v>
      </c>
      <c r="E73" s="68" t="s">
        <v>137</v>
      </c>
      <c r="F73" s="92" t="s">
        <v>73</v>
      </c>
      <c r="G73" s="97"/>
      <c r="H73" s="93">
        <v>656445.25</v>
      </c>
      <c r="I73" s="44">
        <f t="shared" si="0"/>
        <v>-18780930.842699923</v>
      </c>
    </row>
    <row r="74" spans="3:9" s="27" customFormat="1" ht="30" thickTop="1" thickBot="1" x14ac:dyDescent="0.25">
      <c r="C74" s="63"/>
      <c r="D74" s="64">
        <v>45554</v>
      </c>
      <c r="E74" s="65" t="s">
        <v>138</v>
      </c>
      <c r="F74" s="92" t="s">
        <v>16</v>
      </c>
      <c r="G74" s="97"/>
      <c r="H74" s="94">
        <v>15592.326000000001</v>
      </c>
      <c r="I74" s="44">
        <f t="shared" si="0"/>
        <v>-18796523.168699924</v>
      </c>
    </row>
    <row r="75" spans="3:9" s="27" customFormat="1" ht="30" thickTop="1" thickBot="1" x14ac:dyDescent="0.25">
      <c r="C75" s="63"/>
      <c r="D75" s="64">
        <v>45554</v>
      </c>
      <c r="E75" s="65" t="s">
        <v>138</v>
      </c>
      <c r="F75" s="92" t="s">
        <v>71</v>
      </c>
      <c r="G75" s="97"/>
      <c r="H75" s="94">
        <v>16839.710999999999</v>
      </c>
      <c r="I75" s="44">
        <f t="shared" si="0"/>
        <v>-18813362.879699923</v>
      </c>
    </row>
    <row r="76" spans="3:9" s="27" customFormat="1" ht="18" thickTop="1" thickBot="1" x14ac:dyDescent="0.25">
      <c r="C76" s="63"/>
      <c r="D76" s="64">
        <v>45554</v>
      </c>
      <c r="E76" s="68" t="s">
        <v>138</v>
      </c>
      <c r="F76" s="92" t="s">
        <v>75</v>
      </c>
      <c r="G76" s="97"/>
      <c r="H76" s="94">
        <v>335546.853</v>
      </c>
      <c r="I76" s="44">
        <f t="shared" si="0"/>
        <v>-19148909.732699923</v>
      </c>
    </row>
    <row r="77" spans="3:9" s="27" customFormat="1" ht="30" thickTop="1" thickBot="1" x14ac:dyDescent="0.25">
      <c r="C77" s="63"/>
      <c r="D77" s="64">
        <v>45555</v>
      </c>
      <c r="E77" s="68" t="s">
        <v>139</v>
      </c>
      <c r="F77" s="92" t="s">
        <v>16</v>
      </c>
      <c r="G77" s="97"/>
      <c r="H77" s="94">
        <v>4818.313000000001</v>
      </c>
      <c r="I77" s="44">
        <f t="shared" si="0"/>
        <v>-19153728.045699924</v>
      </c>
    </row>
    <row r="78" spans="3:9" s="27" customFormat="1" ht="30" thickTop="1" thickBot="1" x14ac:dyDescent="0.25">
      <c r="C78" s="63"/>
      <c r="D78" s="64">
        <v>45555</v>
      </c>
      <c r="E78" s="65" t="s">
        <v>139</v>
      </c>
      <c r="F78" s="92" t="s">
        <v>71</v>
      </c>
      <c r="G78" s="98"/>
      <c r="H78" s="94">
        <v>5203.7789999999995</v>
      </c>
      <c r="I78" s="44">
        <f t="shared" si="0"/>
        <v>-19158931.824699923</v>
      </c>
    </row>
    <row r="79" spans="3:9" s="27" customFormat="1" ht="18" thickTop="1" thickBot="1" x14ac:dyDescent="0.25">
      <c r="C79" s="63"/>
      <c r="D79" s="64">
        <v>45555</v>
      </c>
      <c r="E79" s="68" t="s">
        <v>139</v>
      </c>
      <c r="F79" s="66" t="s">
        <v>74</v>
      </c>
      <c r="G79" s="95"/>
      <c r="H79" s="77">
        <v>103690.09800000001</v>
      </c>
      <c r="I79" s="44">
        <f t="shared" si="0"/>
        <v>-19262621.922699925</v>
      </c>
    </row>
    <row r="80" spans="3:9" s="27" customFormat="1" ht="30" thickTop="1" thickBot="1" x14ac:dyDescent="0.25">
      <c r="C80" s="63"/>
      <c r="D80" s="64">
        <v>45555</v>
      </c>
      <c r="E80" s="65" t="s">
        <v>140</v>
      </c>
      <c r="F80" s="66" t="s">
        <v>16</v>
      </c>
      <c r="G80" s="77"/>
      <c r="H80" s="77">
        <v>650</v>
      </c>
      <c r="I80" s="44">
        <f t="shared" ref="I80:I90" si="1">I79+G80-H80</f>
        <v>-19263271.922699925</v>
      </c>
    </row>
    <row r="81" spans="3:9" s="27" customFormat="1" ht="30" thickTop="1" thickBot="1" x14ac:dyDescent="0.25">
      <c r="C81" s="63"/>
      <c r="D81" s="64">
        <v>45555</v>
      </c>
      <c r="E81" s="68" t="s">
        <v>140</v>
      </c>
      <c r="F81" s="66" t="s">
        <v>71</v>
      </c>
      <c r="G81" s="77"/>
      <c r="H81" s="77">
        <v>702</v>
      </c>
      <c r="I81" s="44">
        <f t="shared" si="1"/>
        <v>-19263973.922699925</v>
      </c>
    </row>
    <row r="82" spans="3:9" s="27" customFormat="1" ht="18" thickTop="1" thickBot="1" x14ac:dyDescent="0.25">
      <c r="C82" s="63"/>
      <c r="D82" s="64">
        <v>45555</v>
      </c>
      <c r="E82" s="65" t="s">
        <v>140</v>
      </c>
      <c r="F82" s="66" t="s">
        <v>159</v>
      </c>
      <c r="G82" s="77"/>
      <c r="H82" s="77">
        <v>13988</v>
      </c>
      <c r="I82" s="44">
        <f t="shared" si="1"/>
        <v>-19277961.922699925</v>
      </c>
    </row>
    <row r="83" spans="3:9" s="27" customFormat="1" ht="30" thickTop="1" thickBot="1" x14ac:dyDescent="0.25">
      <c r="C83" s="63"/>
      <c r="D83" s="64">
        <v>45555</v>
      </c>
      <c r="E83" s="68" t="s">
        <v>141</v>
      </c>
      <c r="F83" s="66" t="s">
        <v>16</v>
      </c>
      <c r="G83" s="77"/>
      <c r="H83" s="77">
        <v>17209.835999999999</v>
      </c>
      <c r="I83" s="44">
        <f t="shared" si="1"/>
        <v>-19295171.758699924</v>
      </c>
    </row>
    <row r="84" spans="3:9" s="27" customFormat="1" ht="30" thickTop="1" thickBot="1" x14ac:dyDescent="0.25">
      <c r="C84" s="63"/>
      <c r="D84" s="64">
        <v>45555</v>
      </c>
      <c r="E84" s="65" t="s">
        <v>141</v>
      </c>
      <c r="F84" s="66" t="s">
        <v>71</v>
      </c>
      <c r="G84" s="77"/>
      <c r="H84" s="77">
        <v>18586.623</v>
      </c>
      <c r="I84" s="44">
        <f t="shared" si="1"/>
        <v>-19313758.381699923</v>
      </c>
    </row>
    <row r="85" spans="3:9" s="27" customFormat="1" ht="30" thickTop="1" thickBot="1" x14ac:dyDescent="0.25">
      <c r="C85" s="63"/>
      <c r="D85" s="64">
        <v>45555</v>
      </c>
      <c r="E85" s="68" t="s">
        <v>142</v>
      </c>
      <c r="F85" s="66" t="s">
        <v>160</v>
      </c>
      <c r="G85" s="77"/>
      <c r="H85" s="67">
        <v>370355.67099999997</v>
      </c>
      <c r="I85" s="44">
        <f t="shared" si="1"/>
        <v>-19684114.052699924</v>
      </c>
    </row>
    <row r="86" spans="3:9" s="27" customFormat="1" ht="30" thickTop="1" thickBot="1" x14ac:dyDescent="0.25">
      <c r="C86" s="63"/>
      <c r="D86" s="64">
        <v>45555</v>
      </c>
      <c r="E86" s="65" t="s">
        <v>142</v>
      </c>
      <c r="F86" s="66" t="s">
        <v>16</v>
      </c>
      <c r="G86" s="77"/>
      <c r="H86" s="67">
        <v>4483.05</v>
      </c>
      <c r="I86" s="44">
        <f t="shared" si="1"/>
        <v>-19688597.102699924</v>
      </c>
    </row>
    <row r="87" spans="3:9" s="27" customFormat="1" ht="18" thickTop="1" thickBot="1" x14ac:dyDescent="0.25">
      <c r="C87" s="63"/>
      <c r="D87" s="64">
        <v>45555</v>
      </c>
      <c r="E87" s="68" t="s">
        <v>143</v>
      </c>
      <c r="F87" s="66" t="s">
        <v>161</v>
      </c>
      <c r="G87" s="77"/>
      <c r="H87" s="67">
        <v>101316.93</v>
      </c>
      <c r="I87" s="44">
        <f t="shared" si="1"/>
        <v>-19789914.032699924</v>
      </c>
    </row>
    <row r="88" spans="3:9" s="27" customFormat="1" ht="30" thickTop="1" thickBot="1" x14ac:dyDescent="0.25">
      <c r="C88" s="63"/>
      <c r="D88" s="64">
        <v>45555</v>
      </c>
      <c r="E88" s="65" t="s">
        <v>143</v>
      </c>
      <c r="F88" s="66" t="s">
        <v>16</v>
      </c>
      <c r="G88" s="77"/>
      <c r="H88" s="67">
        <v>1483.0510000000002</v>
      </c>
      <c r="I88" s="44">
        <f t="shared" si="1"/>
        <v>-19791397.083699923</v>
      </c>
    </row>
    <row r="89" spans="3:9" s="27" customFormat="1" ht="18" thickTop="1" thickBot="1" x14ac:dyDescent="0.25">
      <c r="C89" s="63"/>
      <c r="D89" s="64">
        <v>45555</v>
      </c>
      <c r="E89" s="68"/>
      <c r="F89" s="66" t="s">
        <v>162</v>
      </c>
      <c r="G89" s="77"/>
      <c r="H89" s="67">
        <v>33516.949000000001</v>
      </c>
      <c r="I89" s="44">
        <f t="shared" si="1"/>
        <v>-19824914.032699924</v>
      </c>
    </row>
    <row r="90" spans="3:9" s="27" customFormat="1" ht="30" thickTop="1" thickBot="1" x14ac:dyDescent="0.25">
      <c r="C90" s="63"/>
      <c r="D90" s="64">
        <v>45555</v>
      </c>
      <c r="E90" s="68" t="s">
        <v>144</v>
      </c>
      <c r="F90" s="66" t="s">
        <v>16</v>
      </c>
      <c r="G90" s="77"/>
      <c r="H90" s="67">
        <v>43576.733000000007</v>
      </c>
      <c r="I90" s="44">
        <f t="shared" si="1"/>
        <v>-19868490.765699923</v>
      </c>
    </row>
    <row r="91" spans="3:9" s="27" customFormat="1" ht="35.25" customHeight="1" thickTop="1" thickBot="1" x14ac:dyDescent="0.25">
      <c r="C91" s="63"/>
      <c r="D91" s="64">
        <v>45555</v>
      </c>
      <c r="E91" s="68" t="s">
        <v>144</v>
      </c>
      <c r="F91" s="66" t="s">
        <v>72</v>
      </c>
      <c r="G91" s="77"/>
      <c r="H91" s="67">
        <v>827957.92700000003</v>
      </c>
      <c r="I91" s="44">
        <f>I90+G91-H91</f>
        <v>-20696448.692699924</v>
      </c>
    </row>
    <row r="92" spans="3:9" s="27" customFormat="1" ht="30" thickTop="1" thickBot="1" x14ac:dyDescent="0.25">
      <c r="C92" s="63"/>
      <c r="D92" s="64">
        <v>45555</v>
      </c>
      <c r="E92" s="68" t="s">
        <v>144</v>
      </c>
      <c r="F92" s="66" t="s">
        <v>23</v>
      </c>
      <c r="G92" s="77">
        <v>1940778.68</v>
      </c>
      <c r="H92" s="67"/>
      <c r="I92" s="44">
        <f t="shared" ref="I92:I104" si="2">I91+G92-H92</f>
        <v>-18755670.012699924</v>
      </c>
    </row>
    <row r="93" spans="3:9" s="27" customFormat="1" ht="30" thickTop="1" thickBot="1" x14ac:dyDescent="0.25">
      <c r="C93" s="63"/>
      <c r="D93" s="64">
        <v>45558</v>
      </c>
      <c r="E93" s="68"/>
      <c r="F93" s="66" t="s">
        <v>16</v>
      </c>
      <c r="G93" s="77"/>
      <c r="H93" s="67">
        <v>7650</v>
      </c>
      <c r="I93" s="44">
        <f t="shared" si="2"/>
        <v>-18763320.012699924</v>
      </c>
    </row>
    <row r="94" spans="3:9" s="27" customFormat="1" ht="30" thickTop="1" thickBot="1" x14ac:dyDescent="0.25">
      <c r="C94" s="63"/>
      <c r="D94" s="64">
        <v>45558</v>
      </c>
      <c r="E94" s="68" t="s">
        <v>145</v>
      </c>
      <c r="F94" s="66" t="s">
        <v>71</v>
      </c>
      <c r="G94" s="77"/>
      <c r="H94" s="67">
        <v>8262</v>
      </c>
      <c r="I94" s="44">
        <f t="shared" si="2"/>
        <v>-18771582.012699924</v>
      </c>
    </row>
    <row r="95" spans="3:9" s="27" customFormat="1" ht="18" thickTop="1" thickBot="1" x14ac:dyDescent="0.25">
      <c r="C95" s="63"/>
      <c r="D95" s="64">
        <v>45558</v>
      </c>
      <c r="E95" s="68" t="s">
        <v>145</v>
      </c>
      <c r="F95" s="66" t="s">
        <v>163</v>
      </c>
      <c r="G95" s="77"/>
      <c r="H95" s="67">
        <v>164628</v>
      </c>
      <c r="I95" s="44">
        <f t="shared" si="2"/>
        <v>-18936210.012699924</v>
      </c>
    </row>
    <row r="96" spans="3:9" s="27" customFormat="1" ht="30" thickTop="1" thickBot="1" x14ac:dyDescent="0.25">
      <c r="C96" s="63"/>
      <c r="D96" s="64">
        <v>45560</v>
      </c>
      <c r="E96" s="68"/>
      <c r="F96" s="66" t="s">
        <v>23</v>
      </c>
      <c r="G96" s="77">
        <v>31265894.219999999</v>
      </c>
      <c r="H96" s="67"/>
      <c r="I96" s="44">
        <f t="shared" si="2"/>
        <v>12329684.207300074</v>
      </c>
    </row>
    <row r="97" spans="3:9" s="27" customFormat="1" ht="30" thickTop="1" thickBot="1" x14ac:dyDescent="0.25">
      <c r="C97" s="63"/>
      <c r="D97" s="64">
        <v>45560</v>
      </c>
      <c r="E97" s="68"/>
      <c r="F97" s="66" t="s">
        <v>16</v>
      </c>
      <c r="G97" s="77"/>
      <c r="H97" s="67">
        <v>24420.75</v>
      </c>
      <c r="I97" s="44">
        <f t="shared" si="2"/>
        <v>12305263.457300074</v>
      </c>
    </row>
    <row r="98" spans="3:9" s="27" customFormat="1" ht="18" thickTop="1" thickBot="1" x14ac:dyDescent="0.25">
      <c r="C98" s="63"/>
      <c r="D98" s="64">
        <v>45560</v>
      </c>
      <c r="E98" s="68" t="s">
        <v>146</v>
      </c>
      <c r="F98" s="66" t="s">
        <v>52</v>
      </c>
      <c r="G98" s="77"/>
      <c r="H98" s="67">
        <v>463994.25</v>
      </c>
      <c r="I98" s="44">
        <f t="shared" si="2"/>
        <v>11841269.207300074</v>
      </c>
    </row>
    <row r="99" spans="3:9" s="27" customFormat="1" ht="30" thickTop="1" thickBot="1" x14ac:dyDescent="0.25">
      <c r="C99" s="63"/>
      <c r="D99" s="64">
        <v>45561</v>
      </c>
      <c r="E99" s="68" t="s">
        <v>146</v>
      </c>
      <c r="F99" s="66" t="s">
        <v>23</v>
      </c>
      <c r="G99" s="77">
        <v>970496.28</v>
      </c>
      <c r="H99" s="67"/>
      <c r="I99" s="44">
        <f t="shared" si="2"/>
        <v>12811765.487300074</v>
      </c>
    </row>
    <row r="100" spans="3:9" s="27" customFormat="1" ht="30" thickTop="1" thickBot="1" x14ac:dyDescent="0.25">
      <c r="C100" s="63"/>
      <c r="D100" s="64">
        <v>45561</v>
      </c>
      <c r="E100" s="68" t="s">
        <v>147</v>
      </c>
      <c r="F100" s="66" t="s">
        <v>23</v>
      </c>
      <c r="G100" s="77">
        <v>6431010.6299999999</v>
      </c>
      <c r="H100" s="67"/>
      <c r="I100" s="44">
        <f t="shared" si="2"/>
        <v>19242776.117300075</v>
      </c>
    </row>
    <row r="101" spans="3:9" s="27" customFormat="1" ht="30" thickTop="1" thickBot="1" x14ac:dyDescent="0.25">
      <c r="C101" s="63"/>
      <c r="D101" s="64">
        <v>45561</v>
      </c>
      <c r="E101" s="68" t="s">
        <v>147</v>
      </c>
      <c r="F101" s="66" t="s">
        <v>16</v>
      </c>
      <c r="G101" s="77"/>
      <c r="H101" s="67">
        <v>7279.25</v>
      </c>
      <c r="I101" s="44">
        <f t="shared" si="2"/>
        <v>19235496.867300075</v>
      </c>
    </row>
    <row r="102" spans="3:9" s="27" customFormat="1" ht="18" thickTop="1" thickBot="1" x14ac:dyDescent="0.25">
      <c r="C102" s="63"/>
      <c r="D102" s="64">
        <v>45561</v>
      </c>
      <c r="E102" s="68" t="s">
        <v>148</v>
      </c>
      <c r="F102" s="66" t="s">
        <v>77</v>
      </c>
      <c r="G102" s="77"/>
      <c r="H102" s="67">
        <v>138305.75</v>
      </c>
      <c r="I102" s="44">
        <f t="shared" si="2"/>
        <v>19097191.117300075</v>
      </c>
    </row>
    <row r="103" spans="3:9" s="27" customFormat="1" ht="30" thickTop="1" thickBot="1" x14ac:dyDescent="0.25">
      <c r="C103" s="63"/>
      <c r="D103" s="64">
        <v>45561</v>
      </c>
      <c r="E103" s="68" t="s">
        <v>148</v>
      </c>
      <c r="F103" s="66" t="s">
        <v>16</v>
      </c>
      <c r="G103" s="77"/>
      <c r="H103" s="67">
        <v>5361.25</v>
      </c>
      <c r="I103" s="44">
        <f t="shared" si="2"/>
        <v>19091829.867300075</v>
      </c>
    </row>
    <row r="104" spans="3:9" s="27" customFormat="1" ht="18" thickTop="1" thickBot="1" x14ac:dyDescent="0.25">
      <c r="C104" s="63"/>
      <c r="D104" s="64">
        <v>45561</v>
      </c>
      <c r="E104" s="68" t="s">
        <v>149</v>
      </c>
      <c r="F104" s="66" t="s">
        <v>77</v>
      </c>
      <c r="G104" s="77"/>
      <c r="H104" s="67">
        <v>101863.75</v>
      </c>
      <c r="I104" s="44">
        <f t="shared" si="2"/>
        <v>18989966.117300075</v>
      </c>
    </row>
    <row r="105" spans="3:9" s="27" customFormat="1" ht="30" thickTop="1" thickBot="1" x14ac:dyDescent="0.25">
      <c r="C105" s="63"/>
      <c r="D105" s="64">
        <v>45561</v>
      </c>
      <c r="E105" s="68" t="s">
        <v>149</v>
      </c>
      <c r="F105" s="66" t="s">
        <v>40</v>
      </c>
      <c r="G105" s="77"/>
      <c r="H105" s="67">
        <v>214201.71</v>
      </c>
      <c r="I105" s="44">
        <f>I104+G105-H105</f>
        <v>18775764.407300074</v>
      </c>
    </row>
    <row r="106" spans="3:9" s="27" customFormat="1" ht="44.25" thickTop="1" thickBot="1" x14ac:dyDescent="0.25">
      <c r="C106" s="63"/>
      <c r="D106" s="64">
        <v>45561</v>
      </c>
      <c r="E106" s="68" t="s">
        <v>150</v>
      </c>
      <c r="F106" s="66" t="s">
        <v>164</v>
      </c>
      <c r="G106" s="77"/>
      <c r="H106" s="67">
        <v>1927814.99</v>
      </c>
      <c r="I106" s="44">
        <f t="shared" ref="I106:I122" si="3">I105+G106-H106</f>
        <v>16847949.417300075</v>
      </c>
    </row>
    <row r="107" spans="3:9" s="27" customFormat="1" ht="30" thickTop="1" thickBot="1" x14ac:dyDescent="0.25">
      <c r="C107" s="63"/>
      <c r="D107" s="64">
        <v>45561</v>
      </c>
      <c r="E107" s="68" t="s">
        <v>150</v>
      </c>
      <c r="F107" s="66" t="s">
        <v>40</v>
      </c>
      <c r="G107" s="77"/>
      <c r="H107" s="67">
        <v>5303840.05</v>
      </c>
      <c r="I107" s="44">
        <f t="shared" si="3"/>
        <v>11544109.367300075</v>
      </c>
    </row>
    <row r="108" spans="3:9" s="27" customFormat="1" ht="30" thickTop="1" thickBot="1" x14ac:dyDescent="0.25">
      <c r="C108" s="63"/>
      <c r="D108" s="64">
        <v>45561</v>
      </c>
      <c r="E108" s="68"/>
      <c r="F108" s="66" t="s">
        <v>165</v>
      </c>
      <c r="G108" s="77"/>
      <c r="H108" s="67">
        <v>26202123.949999999</v>
      </c>
      <c r="I108" s="44">
        <f t="shared" si="3"/>
        <v>-14658014.582699925</v>
      </c>
    </row>
    <row r="109" spans="3:9" s="27" customFormat="1" ht="30" thickTop="1" thickBot="1" x14ac:dyDescent="0.25">
      <c r="C109" s="63"/>
      <c r="D109" s="64">
        <v>45561</v>
      </c>
      <c r="E109" s="68"/>
      <c r="F109" s="66" t="s">
        <v>40</v>
      </c>
      <c r="G109" s="77"/>
      <c r="H109" s="67">
        <v>22838.61</v>
      </c>
      <c r="I109" s="44">
        <f t="shared" si="3"/>
        <v>-14680853.192699924</v>
      </c>
    </row>
    <row r="110" spans="3:9" s="27" customFormat="1" ht="44.25" thickTop="1" thickBot="1" x14ac:dyDescent="0.25">
      <c r="C110" s="63"/>
      <c r="D110" s="64">
        <v>45561</v>
      </c>
      <c r="E110" s="68" t="s">
        <v>67</v>
      </c>
      <c r="F110" s="66" t="s">
        <v>166</v>
      </c>
      <c r="G110" s="77"/>
      <c r="H110" s="67">
        <v>947657.67</v>
      </c>
      <c r="I110" s="44">
        <f t="shared" si="3"/>
        <v>-15628510.862699924</v>
      </c>
    </row>
    <row r="111" spans="3:9" s="27" customFormat="1" ht="30" thickTop="1" thickBot="1" x14ac:dyDescent="0.25">
      <c r="C111" s="63"/>
      <c r="D111" s="64">
        <v>45562</v>
      </c>
      <c r="E111" s="68" t="s">
        <v>68</v>
      </c>
      <c r="F111" s="66" t="s">
        <v>23</v>
      </c>
      <c r="G111" s="77">
        <v>2254973.52</v>
      </c>
      <c r="H111" s="67"/>
      <c r="I111" s="44">
        <f t="shared" si="3"/>
        <v>-13373537.342699924</v>
      </c>
    </row>
    <row r="112" spans="3:9" s="27" customFormat="1" ht="30" thickTop="1" thickBot="1" x14ac:dyDescent="0.25">
      <c r="C112" s="63"/>
      <c r="D112" s="64">
        <v>45565</v>
      </c>
      <c r="E112" s="68" t="s">
        <v>68</v>
      </c>
      <c r="F112" s="66" t="s">
        <v>23</v>
      </c>
      <c r="G112" s="77">
        <v>970496.28</v>
      </c>
      <c r="H112" s="67"/>
      <c r="I112" s="44">
        <f t="shared" si="3"/>
        <v>-12403041.062699925</v>
      </c>
    </row>
    <row r="113" spans="3:9" s="27" customFormat="1" ht="44.25" thickTop="1" thickBot="1" x14ac:dyDescent="0.25">
      <c r="C113" s="63"/>
      <c r="D113" s="64">
        <v>45565</v>
      </c>
      <c r="E113" s="68" t="s">
        <v>69</v>
      </c>
      <c r="F113" s="66" t="s">
        <v>167</v>
      </c>
      <c r="G113" s="77">
        <v>168835</v>
      </c>
      <c r="H113" s="67"/>
      <c r="I113" s="44">
        <f t="shared" si="3"/>
        <v>-12234206.062699925</v>
      </c>
    </row>
    <row r="114" spans="3:9" s="27" customFormat="1" ht="44.25" thickTop="1" thickBot="1" x14ac:dyDescent="0.25">
      <c r="C114" s="63"/>
      <c r="D114" s="64">
        <v>45565</v>
      </c>
      <c r="E114" s="68" t="s">
        <v>69</v>
      </c>
      <c r="F114" s="66" t="s">
        <v>168</v>
      </c>
      <c r="G114" s="77">
        <v>39600</v>
      </c>
      <c r="H114" s="67"/>
      <c r="I114" s="44">
        <f t="shared" si="3"/>
        <v>-12194606.062699925</v>
      </c>
    </row>
    <row r="115" spans="3:9" s="27" customFormat="1" ht="58.5" thickTop="1" thickBot="1" x14ac:dyDescent="0.25">
      <c r="C115" s="63"/>
      <c r="D115" s="64">
        <v>45565</v>
      </c>
      <c r="E115" s="68" t="s">
        <v>70</v>
      </c>
      <c r="F115" s="66" t="s">
        <v>169</v>
      </c>
      <c r="G115" s="77">
        <v>19973</v>
      </c>
      <c r="H115" s="67"/>
      <c r="I115" s="44">
        <f t="shared" si="3"/>
        <v>-12174633.062699925</v>
      </c>
    </row>
    <row r="116" spans="3:9" s="27" customFormat="1" ht="18" hidden="1" thickTop="1" thickBot="1" x14ac:dyDescent="0.25">
      <c r="C116" s="63"/>
      <c r="D116" s="64"/>
      <c r="E116" s="68"/>
      <c r="F116" s="66"/>
      <c r="G116" s="77"/>
      <c r="H116" s="67"/>
      <c r="I116" s="44">
        <f t="shared" si="3"/>
        <v>-12174633.062699925</v>
      </c>
    </row>
    <row r="117" spans="3:9" s="27" customFormat="1" ht="18" hidden="1" thickTop="1" thickBot="1" x14ac:dyDescent="0.25">
      <c r="C117" s="63"/>
      <c r="D117" s="64"/>
      <c r="E117" s="68"/>
      <c r="F117" s="66"/>
      <c r="G117" s="77"/>
      <c r="H117" s="67"/>
      <c r="I117" s="44">
        <f t="shared" si="3"/>
        <v>-12174633.062699925</v>
      </c>
    </row>
    <row r="118" spans="3:9" s="27" customFormat="1" ht="18" hidden="1" thickTop="1" thickBot="1" x14ac:dyDescent="0.25">
      <c r="C118" s="63"/>
      <c r="D118" s="64"/>
      <c r="E118" s="68"/>
      <c r="F118" s="66"/>
      <c r="G118" s="77"/>
      <c r="H118" s="67"/>
      <c r="I118" s="44">
        <f t="shared" si="3"/>
        <v>-12174633.062699925</v>
      </c>
    </row>
    <row r="119" spans="3:9" s="27" customFormat="1" ht="18" hidden="1" thickTop="1" thickBot="1" x14ac:dyDescent="0.25">
      <c r="C119" s="63"/>
      <c r="D119" s="64"/>
      <c r="E119" s="68"/>
      <c r="F119" s="66"/>
      <c r="G119" s="77"/>
      <c r="H119" s="67"/>
      <c r="I119" s="44">
        <f t="shared" si="3"/>
        <v>-12174633.062699925</v>
      </c>
    </row>
    <row r="120" spans="3:9" s="27" customFormat="1" ht="18" hidden="1" thickTop="1" thickBot="1" x14ac:dyDescent="0.25">
      <c r="C120" s="63"/>
      <c r="D120" s="64"/>
      <c r="E120" s="68"/>
      <c r="F120" s="66"/>
      <c r="G120" s="77"/>
      <c r="H120" s="67"/>
      <c r="I120" s="44">
        <f t="shared" si="3"/>
        <v>-12174633.062699925</v>
      </c>
    </row>
    <row r="121" spans="3:9" s="27" customFormat="1" ht="18" hidden="1" thickTop="1" thickBot="1" x14ac:dyDescent="0.25">
      <c r="C121" s="63"/>
      <c r="D121" s="64"/>
      <c r="E121" s="68"/>
      <c r="F121" s="66"/>
      <c r="G121" s="77"/>
      <c r="H121" s="67"/>
      <c r="I121" s="44">
        <f t="shared" si="3"/>
        <v>-12174633.062699925</v>
      </c>
    </row>
    <row r="122" spans="3:9" s="27" customFormat="1" ht="18" hidden="1" thickTop="1" thickBot="1" x14ac:dyDescent="0.25">
      <c r="C122" s="63"/>
      <c r="D122" s="64"/>
      <c r="E122" s="68"/>
      <c r="F122" s="66"/>
      <c r="G122" s="77"/>
      <c r="H122" s="67"/>
      <c r="I122" s="44">
        <f t="shared" si="3"/>
        <v>-12174633.062699925</v>
      </c>
    </row>
    <row r="123" spans="3:9" s="27" customFormat="1" ht="18" hidden="1" thickTop="1" thickBot="1" x14ac:dyDescent="0.25">
      <c r="C123" s="63"/>
      <c r="D123" s="64"/>
      <c r="E123" s="68"/>
      <c r="F123" s="66"/>
      <c r="G123" s="77"/>
      <c r="H123" s="67"/>
      <c r="I123" s="44">
        <f>I122+G123-H123</f>
        <v>-12174633.062699925</v>
      </c>
    </row>
    <row r="124" spans="3:9" s="27" customFormat="1" ht="18" hidden="1" thickTop="1" thickBot="1" x14ac:dyDescent="0.25">
      <c r="C124" s="63"/>
      <c r="D124" s="64"/>
      <c r="E124" s="68"/>
      <c r="F124" s="66"/>
      <c r="G124" s="77"/>
      <c r="H124" s="67"/>
      <c r="I124" s="44">
        <f t="shared" ref="I124:I137" si="4">I123+G124-H124</f>
        <v>-12174633.062699925</v>
      </c>
    </row>
    <row r="125" spans="3:9" s="27" customFormat="1" ht="18" hidden="1" thickTop="1" thickBot="1" x14ac:dyDescent="0.25">
      <c r="C125" s="63"/>
      <c r="D125" s="64"/>
      <c r="E125" s="68"/>
      <c r="F125" s="66"/>
      <c r="G125" s="77"/>
      <c r="H125" s="67"/>
      <c r="I125" s="44">
        <f t="shared" si="4"/>
        <v>-12174633.062699925</v>
      </c>
    </row>
    <row r="126" spans="3:9" s="27" customFormat="1" ht="18" hidden="1" thickTop="1" thickBot="1" x14ac:dyDescent="0.25">
      <c r="C126" s="63"/>
      <c r="D126" s="64"/>
      <c r="E126" s="68"/>
      <c r="F126" s="66"/>
      <c r="G126" s="77"/>
      <c r="H126" s="67"/>
      <c r="I126" s="44">
        <f t="shared" si="4"/>
        <v>-12174633.062699925</v>
      </c>
    </row>
    <row r="127" spans="3:9" s="27" customFormat="1" ht="18" hidden="1" thickTop="1" thickBot="1" x14ac:dyDescent="0.25">
      <c r="C127" s="63"/>
      <c r="D127" s="64"/>
      <c r="E127" s="68"/>
      <c r="F127" s="66"/>
      <c r="G127" s="77"/>
      <c r="H127" s="67"/>
      <c r="I127" s="44">
        <f t="shared" si="4"/>
        <v>-12174633.062699925</v>
      </c>
    </row>
    <row r="128" spans="3:9" s="27" customFormat="1" ht="18" hidden="1" thickTop="1" thickBot="1" x14ac:dyDescent="0.25">
      <c r="C128" s="63"/>
      <c r="D128" s="64"/>
      <c r="E128" s="68"/>
      <c r="F128" s="66"/>
      <c r="G128" s="77"/>
      <c r="H128" s="67"/>
      <c r="I128" s="44">
        <f t="shared" si="4"/>
        <v>-12174633.062699925</v>
      </c>
    </row>
    <row r="129" spans="3:9" s="27" customFormat="1" ht="18" hidden="1" thickTop="1" thickBot="1" x14ac:dyDescent="0.25">
      <c r="C129" s="63"/>
      <c r="D129" s="64"/>
      <c r="E129" s="68"/>
      <c r="F129" s="66"/>
      <c r="G129" s="77"/>
      <c r="H129" s="67"/>
      <c r="I129" s="44">
        <f t="shared" si="4"/>
        <v>-12174633.062699925</v>
      </c>
    </row>
    <row r="130" spans="3:9" s="27" customFormat="1" ht="18" hidden="1" thickTop="1" thickBot="1" x14ac:dyDescent="0.25">
      <c r="C130" s="63"/>
      <c r="D130" s="64"/>
      <c r="E130" s="68"/>
      <c r="F130" s="66"/>
      <c r="G130" s="77"/>
      <c r="H130" s="67"/>
      <c r="I130" s="44">
        <f t="shared" si="4"/>
        <v>-12174633.062699925</v>
      </c>
    </row>
    <row r="131" spans="3:9" s="27" customFormat="1" ht="18" hidden="1" thickTop="1" thickBot="1" x14ac:dyDescent="0.25">
      <c r="C131" s="100"/>
      <c r="D131" s="64"/>
      <c r="E131" s="68"/>
      <c r="F131" s="66"/>
      <c r="G131" s="77"/>
      <c r="H131" s="67"/>
      <c r="I131" s="44">
        <f t="shared" si="4"/>
        <v>-12174633.062699925</v>
      </c>
    </row>
    <row r="132" spans="3:9" s="27" customFormat="1" ht="18" hidden="1" thickTop="1" thickBot="1" x14ac:dyDescent="0.25">
      <c r="C132" s="100"/>
      <c r="D132" s="64"/>
      <c r="E132" s="68"/>
      <c r="F132" s="66"/>
      <c r="G132" s="77"/>
      <c r="H132" s="67"/>
      <c r="I132" s="44">
        <f t="shared" si="4"/>
        <v>-12174633.062699925</v>
      </c>
    </row>
    <row r="133" spans="3:9" s="27" customFormat="1" ht="18" hidden="1" thickTop="1" thickBot="1" x14ac:dyDescent="0.25">
      <c r="C133" s="100"/>
      <c r="D133" s="64"/>
      <c r="E133" s="68"/>
      <c r="F133" s="66"/>
      <c r="G133" s="77"/>
      <c r="H133" s="67"/>
      <c r="I133" s="44">
        <f t="shared" si="4"/>
        <v>-12174633.062699925</v>
      </c>
    </row>
    <row r="134" spans="3:9" s="27" customFormat="1" ht="18" hidden="1" thickTop="1" thickBot="1" x14ac:dyDescent="0.25">
      <c r="C134" s="100"/>
      <c r="D134" s="64"/>
      <c r="E134" s="68"/>
      <c r="F134" s="66"/>
      <c r="G134" s="77"/>
      <c r="H134" s="67"/>
      <c r="I134" s="44">
        <f t="shared" si="4"/>
        <v>-12174633.062699925</v>
      </c>
    </row>
    <row r="135" spans="3:9" s="27" customFormat="1" ht="18" hidden="1" thickTop="1" thickBot="1" x14ac:dyDescent="0.25">
      <c r="C135" s="104"/>
      <c r="D135" s="64"/>
      <c r="E135" s="68"/>
      <c r="F135" s="66"/>
      <c r="G135" s="77"/>
      <c r="H135" s="67"/>
      <c r="I135" s="44">
        <f t="shared" si="4"/>
        <v>-12174633.062699925</v>
      </c>
    </row>
    <row r="136" spans="3:9" s="27" customFormat="1" ht="18" hidden="1" thickTop="1" thickBot="1" x14ac:dyDescent="0.25">
      <c r="C136" s="104"/>
      <c r="D136" s="64"/>
      <c r="E136" s="68"/>
      <c r="F136" s="66"/>
      <c r="G136" s="77"/>
      <c r="H136" s="67"/>
      <c r="I136" s="44">
        <f t="shared" si="4"/>
        <v>-12174633.062699925</v>
      </c>
    </row>
    <row r="137" spans="3:9" s="27" customFormat="1" ht="18" hidden="1" thickTop="1" thickBot="1" x14ac:dyDescent="0.25">
      <c r="C137" s="104"/>
      <c r="D137" s="64"/>
      <c r="E137" s="68"/>
      <c r="F137" s="66"/>
      <c r="G137" s="77"/>
      <c r="H137" s="67"/>
      <c r="I137" s="44">
        <f t="shared" si="4"/>
        <v>-12174633.062699925</v>
      </c>
    </row>
    <row r="138" spans="3:9" s="27" customFormat="1" ht="18" hidden="1" thickTop="1" thickBot="1" x14ac:dyDescent="0.25">
      <c r="C138" s="104"/>
      <c r="D138" s="64"/>
      <c r="E138" s="68"/>
      <c r="F138" s="66"/>
      <c r="G138" s="77"/>
      <c r="H138" s="67"/>
      <c r="I138" s="44">
        <f>I137+G138-H138</f>
        <v>-12174633.062699925</v>
      </c>
    </row>
    <row r="139" spans="3:9" s="27" customFormat="1" ht="18" hidden="1" thickTop="1" thickBot="1" x14ac:dyDescent="0.25">
      <c r="C139" s="104"/>
      <c r="D139" s="64"/>
      <c r="E139" s="68"/>
      <c r="F139" s="66"/>
      <c r="G139" s="77"/>
      <c r="H139" s="67"/>
      <c r="I139" s="44">
        <f t="shared" ref="I139:I149" si="5">I138+G139-H139</f>
        <v>-12174633.062699925</v>
      </c>
    </row>
    <row r="140" spans="3:9" s="27" customFormat="1" ht="18" hidden="1" thickTop="1" thickBot="1" x14ac:dyDescent="0.25">
      <c r="C140" s="104"/>
      <c r="D140" s="64"/>
      <c r="E140" s="68"/>
      <c r="F140" s="66"/>
      <c r="G140" s="77"/>
      <c r="H140" s="67"/>
      <c r="I140" s="44">
        <f t="shared" si="5"/>
        <v>-12174633.062699925</v>
      </c>
    </row>
    <row r="141" spans="3:9" s="27" customFormat="1" ht="18" hidden="1" thickTop="1" thickBot="1" x14ac:dyDescent="0.25">
      <c r="C141" s="104"/>
      <c r="D141" s="64"/>
      <c r="E141" s="68"/>
      <c r="F141" s="66"/>
      <c r="G141" s="77"/>
      <c r="H141" s="67"/>
      <c r="I141" s="44">
        <f t="shared" si="5"/>
        <v>-12174633.062699925</v>
      </c>
    </row>
    <row r="142" spans="3:9" s="27" customFormat="1" ht="18" hidden="1" thickTop="1" thickBot="1" x14ac:dyDescent="0.25">
      <c r="C142" s="104"/>
      <c r="D142" s="64"/>
      <c r="E142" s="68"/>
      <c r="F142" s="66"/>
      <c r="G142" s="77"/>
      <c r="H142" s="67"/>
      <c r="I142" s="44">
        <f t="shared" si="5"/>
        <v>-12174633.062699925</v>
      </c>
    </row>
    <row r="143" spans="3:9" s="27" customFormat="1" ht="18" hidden="1" thickTop="1" thickBot="1" x14ac:dyDescent="0.25">
      <c r="C143" s="104"/>
      <c r="D143" s="64"/>
      <c r="E143" s="68"/>
      <c r="F143" s="66"/>
      <c r="G143" s="77"/>
      <c r="H143" s="67"/>
      <c r="I143" s="44">
        <f t="shared" si="5"/>
        <v>-12174633.062699925</v>
      </c>
    </row>
    <row r="144" spans="3:9" s="27" customFormat="1" ht="18" hidden="1" thickTop="1" thickBot="1" x14ac:dyDescent="0.25">
      <c r="C144" s="104"/>
      <c r="D144" s="64"/>
      <c r="E144" s="68"/>
      <c r="F144" s="66"/>
      <c r="G144" s="77"/>
      <c r="H144" s="67"/>
      <c r="I144" s="44">
        <f t="shared" si="5"/>
        <v>-12174633.062699925</v>
      </c>
    </row>
    <row r="145" spans="3:9" s="27" customFormat="1" ht="18" hidden="1" thickTop="1" thickBot="1" x14ac:dyDescent="0.25">
      <c r="C145" s="104"/>
      <c r="D145" s="64"/>
      <c r="E145" s="68"/>
      <c r="F145" s="66"/>
      <c r="G145" s="77"/>
      <c r="H145" s="67"/>
      <c r="I145" s="44">
        <f t="shared" si="5"/>
        <v>-12174633.062699925</v>
      </c>
    </row>
    <row r="146" spans="3:9" s="27" customFormat="1" ht="18" hidden="1" thickTop="1" thickBot="1" x14ac:dyDescent="0.25">
      <c r="C146" s="104"/>
      <c r="D146" s="64"/>
      <c r="E146" s="68"/>
      <c r="F146" s="66"/>
      <c r="G146" s="77"/>
      <c r="H146" s="67"/>
      <c r="I146" s="44">
        <f t="shared" si="5"/>
        <v>-12174633.062699925</v>
      </c>
    </row>
    <row r="147" spans="3:9" s="27" customFormat="1" ht="18" hidden="1" thickTop="1" thickBot="1" x14ac:dyDescent="0.25">
      <c r="C147" s="104"/>
      <c r="D147" s="64"/>
      <c r="E147" s="68"/>
      <c r="F147" s="66"/>
      <c r="G147" s="77"/>
      <c r="H147" s="67"/>
      <c r="I147" s="44">
        <f t="shared" si="5"/>
        <v>-12174633.062699925</v>
      </c>
    </row>
    <row r="148" spans="3:9" s="27" customFormat="1" ht="18" hidden="1" thickTop="1" thickBot="1" x14ac:dyDescent="0.25">
      <c r="C148" s="104"/>
      <c r="D148" s="64"/>
      <c r="E148" s="68"/>
      <c r="F148" s="66"/>
      <c r="G148" s="77"/>
      <c r="H148" s="67"/>
      <c r="I148" s="44">
        <f t="shared" si="5"/>
        <v>-12174633.062699925</v>
      </c>
    </row>
    <row r="149" spans="3:9" s="27" customFormat="1" ht="18" hidden="1" thickTop="1" thickBot="1" x14ac:dyDescent="0.25">
      <c r="C149" s="104"/>
      <c r="D149" s="64"/>
      <c r="E149" s="68"/>
      <c r="F149" s="66"/>
      <c r="G149" s="77"/>
      <c r="H149" s="67"/>
      <c r="I149" s="44">
        <f t="shared" si="5"/>
        <v>-12174633.062699925</v>
      </c>
    </row>
    <row r="150" spans="3:9" s="27" customFormat="1" ht="18" hidden="1" thickTop="1" thickBot="1" x14ac:dyDescent="0.25">
      <c r="C150" s="104"/>
      <c r="D150" s="64"/>
      <c r="E150" s="68"/>
      <c r="F150" s="66"/>
      <c r="G150" s="77"/>
      <c r="H150" s="67"/>
      <c r="I150" s="44">
        <f>I149+G150-H150</f>
        <v>-12174633.062699925</v>
      </c>
    </row>
    <row r="151" spans="3:9" s="27" customFormat="1" ht="18" hidden="1" thickTop="1" thickBot="1" x14ac:dyDescent="0.25">
      <c r="C151" s="104"/>
      <c r="D151" s="64"/>
      <c r="E151" s="68"/>
      <c r="F151" s="66"/>
      <c r="G151" s="77"/>
      <c r="H151" s="67"/>
      <c r="I151" s="44">
        <f t="shared" ref="I151:I161" si="6">I150+G151-H151</f>
        <v>-12174633.062699925</v>
      </c>
    </row>
    <row r="152" spans="3:9" s="27" customFormat="1" ht="18" hidden="1" thickTop="1" thickBot="1" x14ac:dyDescent="0.25">
      <c r="C152" s="104"/>
      <c r="D152" s="64"/>
      <c r="E152" s="68"/>
      <c r="F152" s="66"/>
      <c r="G152" s="77"/>
      <c r="H152" s="67"/>
      <c r="I152" s="44">
        <f t="shared" si="6"/>
        <v>-12174633.062699925</v>
      </c>
    </row>
    <row r="153" spans="3:9" s="27" customFormat="1" ht="18" hidden="1" thickTop="1" thickBot="1" x14ac:dyDescent="0.25">
      <c r="C153" s="104"/>
      <c r="D153" s="64"/>
      <c r="E153" s="68"/>
      <c r="F153" s="66"/>
      <c r="G153" s="77"/>
      <c r="H153" s="67"/>
      <c r="I153" s="44">
        <f t="shared" si="6"/>
        <v>-12174633.062699925</v>
      </c>
    </row>
    <row r="154" spans="3:9" s="27" customFormat="1" ht="18" hidden="1" thickTop="1" thickBot="1" x14ac:dyDescent="0.25">
      <c r="C154" s="104"/>
      <c r="D154" s="64"/>
      <c r="E154" s="68"/>
      <c r="F154" s="66"/>
      <c r="G154" s="77"/>
      <c r="H154" s="67"/>
      <c r="I154" s="44">
        <f t="shared" si="6"/>
        <v>-12174633.062699925</v>
      </c>
    </row>
    <row r="155" spans="3:9" s="27" customFormat="1" ht="18" hidden="1" thickTop="1" thickBot="1" x14ac:dyDescent="0.25">
      <c r="C155" s="104"/>
      <c r="D155" s="64"/>
      <c r="E155" s="68"/>
      <c r="F155" s="66"/>
      <c r="G155" s="77"/>
      <c r="H155" s="67"/>
      <c r="I155" s="44">
        <f t="shared" si="6"/>
        <v>-12174633.062699925</v>
      </c>
    </row>
    <row r="156" spans="3:9" s="27" customFormat="1" ht="18" hidden="1" thickTop="1" thickBot="1" x14ac:dyDescent="0.25">
      <c r="C156" s="104"/>
      <c r="D156" s="64"/>
      <c r="E156" s="68"/>
      <c r="F156" s="66"/>
      <c r="G156" s="77"/>
      <c r="H156" s="67"/>
      <c r="I156" s="44">
        <f t="shared" si="6"/>
        <v>-12174633.062699925</v>
      </c>
    </row>
    <row r="157" spans="3:9" s="27" customFormat="1" ht="18" hidden="1" thickTop="1" thickBot="1" x14ac:dyDescent="0.25">
      <c r="C157" s="104"/>
      <c r="D157" s="64"/>
      <c r="E157" s="68"/>
      <c r="F157" s="66"/>
      <c r="G157" s="77"/>
      <c r="H157" s="67"/>
      <c r="I157" s="44">
        <f t="shared" si="6"/>
        <v>-12174633.062699925</v>
      </c>
    </row>
    <row r="158" spans="3:9" s="27" customFormat="1" ht="18" hidden="1" thickTop="1" thickBot="1" x14ac:dyDescent="0.25">
      <c r="C158" s="104"/>
      <c r="D158" s="64"/>
      <c r="E158" s="68"/>
      <c r="F158" s="66"/>
      <c r="G158" s="77"/>
      <c r="H158" s="67"/>
      <c r="I158" s="44">
        <f t="shared" si="6"/>
        <v>-12174633.062699925</v>
      </c>
    </row>
    <row r="159" spans="3:9" s="27" customFormat="1" ht="18" hidden="1" thickTop="1" thickBot="1" x14ac:dyDescent="0.25">
      <c r="C159" s="104"/>
      <c r="D159" s="64"/>
      <c r="E159" s="68"/>
      <c r="F159" s="66"/>
      <c r="G159" s="77"/>
      <c r="H159" s="67"/>
      <c r="I159" s="44">
        <f t="shared" si="6"/>
        <v>-12174633.062699925</v>
      </c>
    </row>
    <row r="160" spans="3:9" s="27" customFormat="1" ht="18" hidden="1" thickTop="1" thickBot="1" x14ac:dyDescent="0.25">
      <c r="C160" s="104"/>
      <c r="D160" s="64"/>
      <c r="E160" s="68"/>
      <c r="F160" s="66"/>
      <c r="G160" s="77"/>
      <c r="H160" s="67"/>
      <c r="I160" s="44">
        <f t="shared" si="6"/>
        <v>-12174633.062699925</v>
      </c>
    </row>
    <row r="161" spans="3:9" s="27" customFormat="1" ht="18" hidden="1" thickTop="1" thickBot="1" x14ac:dyDescent="0.25">
      <c r="C161" s="104"/>
      <c r="D161" s="64"/>
      <c r="E161" s="68"/>
      <c r="F161" s="66"/>
      <c r="G161" s="77"/>
      <c r="H161" s="67"/>
      <c r="I161" s="44">
        <f t="shared" si="6"/>
        <v>-12174633.062699925</v>
      </c>
    </row>
    <row r="162" spans="3:9" s="27" customFormat="1" ht="18" hidden="1" thickTop="1" thickBot="1" x14ac:dyDescent="0.25">
      <c r="C162" s="104"/>
      <c r="D162" s="64"/>
      <c r="E162" s="68"/>
      <c r="F162" s="66"/>
      <c r="G162" s="77"/>
      <c r="H162" s="67"/>
      <c r="I162" s="44">
        <f>I161+G162-H162</f>
        <v>-12174633.062699925</v>
      </c>
    </row>
    <row r="163" spans="3:9" s="27" customFormat="1" ht="18" hidden="1" thickTop="1" thickBot="1" x14ac:dyDescent="0.25">
      <c r="C163" s="104"/>
      <c r="D163" s="64"/>
      <c r="E163" s="68"/>
      <c r="F163" s="66"/>
      <c r="G163" s="77"/>
      <c r="H163" s="67"/>
      <c r="I163" s="44">
        <f t="shared" ref="I163:I174" si="7">I162+G163-H163</f>
        <v>-12174633.062699925</v>
      </c>
    </row>
    <row r="164" spans="3:9" s="27" customFormat="1" ht="18" hidden="1" thickTop="1" thickBot="1" x14ac:dyDescent="0.25">
      <c r="C164" s="104"/>
      <c r="D164" s="64"/>
      <c r="E164" s="68"/>
      <c r="F164" s="66"/>
      <c r="G164" s="77"/>
      <c r="H164" s="67"/>
      <c r="I164" s="44">
        <f t="shared" si="7"/>
        <v>-12174633.062699925</v>
      </c>
    </row>
    <row r="165" spans="3:9" s="27" customFormat="1" ht="18" hidden="1" thickTop="1" thickBot="1" x14ac:dyDescent="0.25">
      <c r="C165" s="104"/>
      <c r="D165" s="64"/>
      <c r="E165" s="68"/>
      <c r="F165" s="66"/>
      <c r="G165" s="77"/>
      <c r="H165" s="67"/>
      <c r="I165" s="44">
        <f t="shared" si="7"/>
        <v>-12174633.062699925</v>
      </c>
    </row>
    <row r="166" spans="3:9" s="27" customFormat="1" ht="18" hidden="1" thickTop="1" thickBot="1" x14ac:dyDescent="0.25">
      <c r="C166" s="104"/>
      <c r="D166" s="64"/>
      <c r="E166" s="68"/>
      <c r="F166" s="66"/>
      <c r="G166" s="77"/>
      <c r="H166" s="67"/>
      <c r="I166" s="44">
        <f t="shared" si="7"/>
        <v>-12174633.062699925</v>
      </c>
    </row>
    <row r="167" spans="3:9" s="27" customFormat="1" ht="18" hidden="1" thickTop="1" thickBot="1" x14ac:dyDescent="0.25">
      <c r="C167" s="104"/>
      <c r="D167" s="64"/>
      <c r="E167" s="68"/>
      <c r="F167" s="66"/>
      <c r="G167" s="77"/>
      <c r="H167" s="67"/>
      <c r="I167" s="44">
        <f t="shared" si="7"/>
        <v>-12174633.062699925</v>
      </c>
    </row>
    <row r="168" spans="3:9" s="27" customFormat="1" ht="18" hidden="1" thickTop="1" thickBot="1" x14ac:dyDescent="0.25">
      <c r="C168" s="104"/>
      <c r="D168" s="64"/>
      <c r="E168" s="68"/>
      <c r="F168" s="66"/>
      <c r="G168" s="77"/>
      <c r="H168" s="67"/>
      <c r="I168" s="44">
        <f t="shared" si="7"/>
        <v>-12174633.062699925</v>
      </c>
    </row>
    <row r="169" spans="3:9" s="27" customFormat="1" ht="18" hidden="1" thickTop="1" thickBot="1" x14ac:dyDescent="0.25">
      <c r="C169" s="104"/>
      <c r="D169" s="64"/>
      <c r="E169" s="68"/>
      <c r="F169" s="66"/>
      <c r="G169" s="77"/>
      <c r="H169" s="67"/>
      <c r="I169" s="44">
        <f t="shared" si="7"/>
        <v>-12174633.062699925</v>
      </c>
    </row>
    <row r="170" spans="3:9" s="27" customFormat="1" ht="18" hidden="1" thickTop="1" thickBot="1" x14ac:dyDescent="0.25">
      <c r="C170" s="104"/>
      <c r="D170" s="64"/>
      <c r="E170" s="68"/>
      <c r="F170" s="66"/>
      <c r="G170" s="77"/>
      <c r="H170" s="67"/>
      <c r="I170" s="44">
        <f t="shared" si="7"/>
        <v>-12174633.062699925</v>
      </c>
    </row>
    <row r="171" spans="3:9" s="27" customFormat="1" ht="18" hidden="1" thickTop="1" thickBot="1" x14ac:dyDescent="0.25">
      <c r="C171" s="104"/>
      <c r="D171" s="64"/>
      <c r="E171" s="68"/>
      <c r="F171" s="66"/>
      <c r="G171" s="77"/>
      <c r="H171" s="67"/>
      <c r="I171" s="44">
        <f t="shared" si="7"/>
        <v>-12174633.062699925</v>
      </c>
    </row>
    <row r="172" spans="3:9" s="27" customFormat="1" ht="18" hidden="1" thickTop="1" thickBot="1" x14ac:dyDescent="0.25">
      <c r="C172" s="104"/>
      <c r="D172" s="64"/>
      <c r="E172" s="68"/>
      <c r="F172" s="66"/>
      <c r="G172" s="77"/>
      <c r="H172" s="67"/>
      <c r="I172" s="44">
        <f t="shared" si="7"/>
        <v>-12174633.062699925</v>
      </c>
    </row>
    <row r="173" spans="3:9" s="27" customFormat="1" ht="18" hidden="1" thickTop="1" thickBot="1" x14ac:dyDescent="0.25">
      <c r="C173" s="104"/>
      <c r="D173" s="64"/>
      <c r="E173" s="68"/>
      <c r="F173" s="66"/>
      <c r="G173" s="77"/>
      <c r="H173" s="67"/>
      <c r="I173" s="44">
        <f t="shared" si="7"/>
        <v>-12174633.062699925</v>
      </c>
    </row>
    <row r="174" spans="3:9" s="27" customFormat="1" ht="18" hidden="1" thickTop="1" thickBot="1" x14ac:dyDescent="0.25">
      <c r="C174" s="104"/>
      <c r="D174" s="64"/>
      <c r="E174" s="68"/>
      <c r="F174" s="66"/>
      <c r="G174" s="77"/>
      <c r="H174" s="67"/>
      <c r="I174" s="44">
        <f t="shared" si="7"/>
        <v>-12174633.062699925</v>
      </c>
    </row>
    <row r="175" spans="3:9" s="27" customFormat="1" ht="18" hidden="1" thickTop="1" thickBot="1" x14ac:dyDescent="0.25">
      <c r="C175" s="104"/>
      <c r="D175" s="64"/>
      <c r="E175" s="68"/>
      <c r="F175" s="66"/>
      <c r="G175" s="77"/>
      <c r="H175" s="67"/>
      <c r="I175" s="44">
        <f>I174+G175-H175</f>
        <v>-12174633.062699925</v>
      </c>
    </row>
    <row r="176" spans="3:9" s="27" customFormat="1" ht="18" hidden="1" thickTop="1" thickBot="1" x14ac:dyDescent="0.25">
      <c r="C176" s="104"/>
      <c r="D176" s="64"/>
      <c r="E176" s="68"/>
      <c r="F176" s="66"/>
      <c r="G176" s="77"/>
      <c r="H176" s="67"/>
      <c r="I176" s="44">
        <f t="shared" ref="I176:I190" si="8">I175+G176-H176</f>
        <v>-12174633.062699925</v>
      </c>
    </row>
    <row r="177" spans="3:9" s="27" customFormat="1" ht="18" hidden="1" thickTop="1" thickBot="1" x14ac:dyDescent="0.25">
      <c r="C177" s="104"/>
      <c r="D177" s="64"/>
      <c r="E177" s="68"/>
      <c r="F177" s="66"/>
      <c r="G177" s="77"/>
      <c r="H177" s="67"/>
      <c r="I177" s="44">
        <f t="shared" si="8"/>
        <v>-12174633.062699925</v>
      </c>
    </row>
    <row r="178" spans="3:9" s="27" customFormat="1" ht="18" hidden="1" thickTop="1" thickBot="1" x14ac:dyDescent="0.25">
      <c r="C178" s="104"/>
      <c r="D178" s="64"/>
      <c r="E178" s="68"/>
      <c r="F178" s="66"/>
      <c r="G178" s="77"/>
      <c r="H178" s="67"/>
      <c r="I178" s="44">
        <f t="shared" si="8"/>
        <v>-12174633.062699925</v>
      </c>
    </row>
    <row r="179" spans="3:9" s="27" customFormat="1" ht="18" hidden="1" thickTop="1" thickBot="1" x14ac:dyDescent="0.25">
      <c r="C179" s="104"/>
      <c r="D179" s="64"/>
      <c r="E179" s="68"/>
      <c r="F179" s="66"/>
      <c r="G179" s="77"/>
      <c r="H179" s="67"/>
      <c r="I179" s="44">
        <f t="shared" si="8"/>
        <v>-12174633.062699925</v>
      </c>
    </row>
    <row r="180" spans="3:9" s="27" customFormat="1" ht="18" hidden="1" thickTop="1" thickBot="1" x14ac:dyDescent="0.25">
      <c r="C180" s="104"/>
      <c r="D180" s="64"/>
      <c r="E180" s="68"/>
      <c r="F180" s="66"/>
      <c r="G180" s="77"/>
      <c r="H180" s="67"/>
      <c r="I180" s="44">
        <f t="shared" si="8"/>
        <v>-12174633.062699925</v>
      </c>
    </row>
    <row r="181" spans="3:9" s="27" customFormat="1" ht="18" hidden="1" thickTop="1" thickBot="1" x14ac:dyDescent="0.25">
      <c r="C181" s="104"/>
      <c r="D181" s="64"/>
      <c r="E181" s="68"/>
      <c r="F181" s="66"/>
      <c r="G181" s="77"/>
      <c r="H181" s="67"/>
      <c r="I181" s="44">
        <f t="shared" si="8"/>
        <v>-12174633.062699925</v>
      </c>
    </row>
    <row r="182" spans="3:9" s="27" customFormat="1" ht="18" hidden="1" thickTop="1" thickBot="1" x14ac:dyDescent="0.25">
      <c r="C182" s="104"/>
      <c r="D182" s="64"/>
      <c r="E182" s="68"/>
      <c r="F182" s="66"/>
      <c r="G182" s="77"/>
      <c r="H182" s="67"/>
      <c r="I182" s="44">
        <f t="shared" si="8"/>
        <v>-12174633.062699925</v>
      </c>
    </row>
    <row r="183" spans="3:9" s="27" customFormat="1" ht="18" hidden="1" thickTop="1" thickBot="1" x14ac:dyDescent="0.25">
      <c r="C183" s="104"/>
      <c r="D183" s="64"/>
      <c r="E183" s="68"/>
      <c r="F183" s="66"/>
      <c r="G183" s="77"/>
      <c r="H183" s="67"/>
      <c r="I183" s="44">
        <f t="shared" si="8"/>
        <v>-12174633.062699925</v>
      </c>
    </row>
    <row r="184" spans="3:9" s="27" customFormat="1" ht="18" hidden="1" thickTop="1" thickBot="1" x14ac:dyDescent="0.25">
      <c r="C184" s="104"/>
      <c r="D184" s="64"/>
      <c r="E184" s="68"/>
      <c r="F184" s="66"/>
      <c r="G184" s="77"/>
      <c r="H184" s="67"/>
      <c r="I184" s="44">
        <f t="shared" si="8"/>
        <v>-12174633.062699925</v>
      </c>
    </row>
    <row r="185" spans="3:9" s="27" customFormat="1" ht="18" hidden="1" thickTop="1" thickBot="1" x14ac:dyDescent="0.25">
      <c r="C185" s="104"/>
      <c r="D185" s="64"/>
      <c r="E185" s="68"/>
      <c r="F185" s="66"/>
      <c r="G185" s="77"/>
      <c r="H185" s="67"/>
      <c r="I185" s="44">
        <f t="shared" si="8"/>
        <v>-12174633.062699925</v>
      </c>
    </row>
    <row r="186" spans="3:9" s="27" customFormat="1" ht="18" hidden="1" thickTop="1" thickBot="1" x14ac:dyDescent="0.25">
      <c r="C186" s="104"/>
      <c r="D186" s="64"/>
      <c r="E186" s="68"/>
      <c r="F186" s="66"/>
      <c r="G186" s="77"/>
      <c r="H186" s="67"/>
      <c r="I186" s="44">
        <f t="shared" si="8"/>
        <v>-12174633.062699925</v>
      </c>
    </row>
    <row r="187" spans="3:9" s="27" customFormat="1" ht="18" hidden="1" thickTop="1" thickBot="1" x14ac:dyDescent="0.25">
      <c r="C187" s="104"/>
      <c r="D187" s="64"/>
      <c r="E187" s="68"/>
      <c r="F187" s="66"/>
      <c r="G187" s="77"/>
      <c r="H187" s="67"/>
      <c r="I187" s="44">
        <f t="shared" si="8"/>
        <v>-12174633.062699925</v>
      </c>
    </row>
    <row r="188" spans="3:9" s="27" customFormat="1" ht="18" hidden="1" thickTop="1" thickBot="1" x14ac:dyDescent="0.25">
      <c r="C188" s="104"/>
      <c r="D188" s="64"/>
      <c r="E188" s="68"/>
      <c r="F188" s="66"/>
      <c r="G188" s="77"/>
      <c r="H188" s="67"/>
      <c r="I188" s="44">
        <f t="shared" si="8"/>
        <v>-12174633.062699925</v>
      </c>
    </row>
    <row r="189" spans="3:9" s="27" customFormat="1" ht="18" hidden="1" thickTop="1" thickBot="1" x14ac:dyDescent="0.25">
      <c r="C189" s="104"/>
      <c r="D189" s="64"/>
      <c r="E189" s="68"/>
      <c r="F189" s="66"/>
      <c r="G189" s="77"/>
      <c r="H189" s="67"/>
      <c r="I189" s="44">
        <f t="shared" si="8"/>
        <v>-12174633.062699925</v>
      </c>
    </row>
    <row r="190" spans="3:9" s="27" customFormat="1" ht="18" hidden="1" thickTop="1" thickBot="1" x14ac:dyDescent="0.25">
      <c r="C190" s="104"/>
      <c r="D190" s="64"/>
      <c r="E190" s="68"/>
      <c r="F190" s="66"/>
      <c r="G190" s="77"/>
      <c r="H190" s="67"/>
      <c r="I190" s="44">
        <f t="shared" si="8"/>
        <v>-12174633.062699925</v>
      </c>
    </row>
    <row r="191" spans="3:9" s="27" customFormat="1" ht="18" hidden="1" thickTop="1" thickBot="1" x14ac:dyDescent="0.25">
      <c r="C191" s="104"/>
      <c r="D191" s="64"/>
      <c r="E191" s="68"/>
      <c r="F191" s="66"/>
      <c r="G191" s="77"/>
      <c r="H191" s="67"/>
      <c r="I191" s="44">
        <f>I190+G191-H191</f>
        <v>-12174633.062699925</v>
      </c>
    </row>
    <row r="192" spans="3:9" s="27" customFormat="1" ht="18" hidden="1" thickTop="1" thickBot="1" x14ac:dyDescent="0.25">
      <c r="C192" s="104"/>
      <c r="D192" s="64"/>
      <c r="E192" s="68"/>
      <c r="F192" s="66"/>
      <c r="G192" s="77"/>
      <c r="H192" s="67"/>
      <c r="I192" s="44">
        <f t="shared" ref="I192:I205" si="9">I191+G192-H192</f>
        <v>-12174633.062699925</v>
      </c>
    </row>
    <row r="193" spans="3:9" s="27" customFormat="1" ht="18" hidden="1" thickTop="1" thickBot="1" x14ac:dyDescent="0.25">
      <c r="C193" s="104"/>
      <c r="D193" s="64"/>
      <c r="E193" s="68"/>
      <c r="F193" s="66"/>
      <c r="G193" s="77"/>
      <c r="H193" s="67"/>
      <c r="I193" s="44">
        <f t="shared" si="9"/>
        <v>-12174633.062699925</v>
      </c>
    </row>
    <row r="194" spans="3:9" s="27" customFormat="1" ht="18" hidden="1" thickTop="1" thickBot="1" x14ac:dyDescent="0.25">
      <c r="C194" s="104"/>
      <c r="D194" s="64"/>
      <c r="E194" s="68"/>
      <c r="F194" s="66"/>
      <c r="G194" s="77"/>
      <c r="H194" s="67"/>
      <c r="I194" s="44">
        <f t="shared" si="9"/>
        <v>-12174633.062699925</v>
      </c>
    </row>
    <row r="195" spans="3:9" s="27" customFormat="1" ht="18" hidden="1" thickTop="1" thickBot="1" x14ac:dyDescent="0.25">
      <c r="C195" s="104"/>
      <c r="D195" s="64"/>
      <c r="E195" s="68"/>
      <c r="F195" s="66"/>
      <c r="G195" s="77"/>
      <c r="H195" s="67"/>
      <c r="I195" s="44">
        <f t="shared" si="9"/>
        <v>-12174633.062699925</v>
      </c>
    </row>
    <row r="196" spans="3:9" s="27" customFormat="1" ht="18" hidden="1" thickTop="1" thickBot="1" x14ac:dyDescent="0.25">
      <c r="C196" s="104"/>
      <c r="D196" s="64"/>
      <c r="E196" s="68"/>
      <c r="F196" s="66"/>
      <c r="G196" s="77"/>
      <c r="H196" s="67"/>
      <c r="I196" s="44">
        <f t="shared" si="9"/>
        <v>-12174633.062699925</v>
      </c>
    </row>
    <row r="197" spans="3:9" s="27" customFormat="1" ht="18" hidden="1" thickTop="1" thickBot="1" x14ac:dyDescent="0.25">
      <c r="C197" s="104"/>
      <c r="D197" s="64"/>
      <c r="E197" s="68"/>
      <c r="F197" s="66"/>
      <c r="G197" s="77"/>
      <c r="H197" s="67"/>
      <c r="I197" s="44">
        <f t="shared" si="9"/>
        <v>-12174633.062699925</v>
      </c>
    </row>
    <row r="198" spans="3:9" s="27" customFormat="1" ht="18" hidden="1" thickTop="1" thickBot="1" x14ac:dyDescent="0.25">
      <c r="C198" s="104"/>
      <c r="D198" s="64"/>
      <c r="E198" s="68"/>
      <c r="F198" s="66"/>
      <c r="G198" s="77"/>
      <c r="H198" s="67"/>
      <c r="I198" s="44">
        <f t="shared" si="9"/>
        <v>-12174633.062699925</v>
      </c>
    </row>
    <row r="199" spans="3:9" s="27" customFormat="1" ht="18" hidden="1" thickTop="1" thickBot="1" x14ac:dyDescent="0.25">
      <c r="C199" s="104"/>
      <c r="D199" s="64"/>
      <c r="E199" s="68"/>
      <c r="F199" s="66"/>
      <c r="G199" s="77"/>
      <c r="H199" s="67"/>
      <c r="I199" s="44">
        <f t="shared" si="9"/>
        <v>-12174633.062699925</v>
      </c>
    </row>
    <row r="200" spans="3:9" s="27" customFormat="1" ht="18" hidden="1" thickTop="1" thickBot="1" x14ac:dyDescent="0.25">
      <c r="C200" s="104"/>
      <c r="D200" s="64"/>
      <c r="E200" s="68"/>
      <c r="F200" s="66"/>
      <c r="G200" s="77"/>
      <c r="H200" s="67"/>
      <c r="I200" s="44">
        <f t="shared" si="9"/>
        <v>-12174633.062699925</v>
      </c>
    </row>
    <row r="201" spans="3:9" s="27" customFormat="1" ht="18" hidden="1" thickTop="1" thickBot="1" x14ac:dyDescent="0.25">
      <c r="C201" s="104"/>
      <c r="D201" s="64"/>
      <c r="E201" s="68"/>
      <c r="F201" s="66"/>
      <c r="G201" s="77"/>
      <c r="H201" s="67"/>
      <c r="I201" s="44">
        <f t="shared" si="9"/>
        <v>-12174633.062699925</v>
      </c>
    </row>
    <row r="202" spans="3:9" s="27" customFormat="1" ht="18" hidden="1" thickTop="1" thickBot="1" x14ac:dyDescent="0.25">
      <c r="C202" s="104"/>
      <c r="D202" s="64"/>
      <c r="E202" s="68"/>
      <c r="F202" s="66"/>
      <c r="G202" s="77"/>
      <c r="H202" s="67"/>
      <c r="I202" s="44">
        <f t="shared" si="9"/>
        <v>-12174633.062699925</v>
      </c>
    </row>
    <row r="203" spans="3:9" s="27" customFormat="1" ht="18" hidden="1" thickTop="1" thickBot="1" x14ac:dyDescent="0.25">
      <c r="C203" s="104"/>
      <c r="D203" s="64"/>
      <c r="E203" s="68"/>
      <c r="F203" s="66"/>
      <c r="G203" s="77"/>
      <c r="H203" s="67"/>
      <c r="I203" s="44">
        <f t="shared" si="9"/>
        <v>-12174633.062699925</v>
      </c>
    </row>
    <row r="204" spans="3:9" s="27" customFormat="1" ht="18" hidden="1" thickTop="1" thickBot="1" x14ac:dyDescent="0.25">
      <c r="C204" s="104"/>
      <c r="D204" s="64"/>
      <c r="E204" s="68"/>
      <c r="F204" s="66"/>
      <c r="G204" s="77"/>
      <c r="H204" s="67"/>
      <c r="I204" s="44">
        <f t="shared" si="9"/>
        <v>-12174633.062699925</v>
      </c>
    </row>
    <row r="205" spans="3:9" s="27" customFormat="1" ht="18" hidden="1" thickTop="1" thickBot="1" x14ac:dyDescent="0.25">
      <c r="C205" s="104"/>
      <c r="D205" s="64"/>
      <c r="E205" s="68"/>
      <c r="F205" s="66"/>
      <c r="G205" s="77"/>
      <c r="H205" s="67"/>
      <c r="I205" s="44">
        <f t="shared" si="9"/>
        <v>-12174633.062699925</v>
      </c>
    </row>
    <row r="206" spans="3:9" s="27" customFormat="1" ht="18" hidden="1" thickTop="1" thickBot="1" x14ac:dyDescent="0.25">
      <c r="C206" s="104"/>
      <c r="D206" s="64"/>
      <c r="E206" s="68"/>
      <c r="F206" s="66"/>
      <c r="G206" s="77"/>
      <c r="H206" s="67"/>
      <c r="I206" s="44">
        <f>I205+G206-H206</f>
        <v>-12174633.062699925</v>
      </c>
    </row>
    <row r="207" spans="3:9" s="27" customFormat="1" ht="18" hidden="1" thickTop="1" thickBot="1" x14ac:dyDescent="0.25">
      <c r="C207" s="104"/>
      <c r="D207" s="64"/>
      <c r="E207" s="68"/>
      <c r="F207" s="66"/>
      <c r="G207" s="77"/>
      <c r="H207" s="67"/>
      <c r="I207" s="44">
        <f t="shared" ref="I207:I224" si="10">I206+G207-H207</f>
        <v>-12174633.062699925</v>
      </c>
    </row>
    <row r="208" spans="3:9" s="27" customFormat="1" ht="18" hidden="1" thickTop="1" thickBot="1" x14ac:dyDescent="0.25">
      <c r="C208" s="104"/>
      <c r="D208" s="64"/>
      <c r="E208" s="68"/>
      <c r="F208" s="66"/>
      <c r="G208" s="77"/>
      <c r="H208" s="67"/>
      <c r="I208" s="44">
        <f t="shared" si="10"/>
        <v>-12174633.062699925</v>
      </c>
    </row>
    <row r="209" spans="3:9" s="27" customFormat="1" ht="18" hidden="1" thickTop="1" thickBot="1" x14ac:dyDescent="0.25">
      <c r="C209" s="104"/>
      <c r="D209" s="64"/>
      <c r="E209" s="68"/>
      <c r="F209" s="66"/>
      <c r="G209" s="77"/>
      <c r="H209" s="67"/>
      <c r="I209" s="44">
        <f t="shared" si="10"/>
        <v>-12174633.062699925</v>
      </c>
    </row>
    <row r="210" spans="3:9" s="27" customFormat="1" ht="18" hidden="1" thickTop="1" thickBot="1" x14ac:dyDescent="0.25">
      <c r="C210" s="104"/>
      <c r="D210" s="64"/>
      <c r="E210" s="65"/>
      <c r="F210" s="195"/>
      <c r="G210" s="77"/>
      <c r="H210" s="67"/>
      <c r="I210" s="44">
        <f t="shared" si="10"/>
        <v>-12174633.062699925</v>
      </c>
    </row>
    <row r="211" spans="3:9" s="27" customFormat="1" ht="18" hidden="1" thickTop="1" thickBot="1" x14ac:dyDescent="0.25">
      <c r="C211" s="104"/>
      <c r="D211" s="64"/>
      <c r="E211" s="68"/>
      <c r="F211" s="66"/>
      <c r="G211" s="77"/>
      <c r="H211" s="67"/>
      <c r="I211" s="44">
        <f t="shared" si="10"/>
        <v>-12174633.062699925</v>
      </c>
    </row>
    <row r="212" spans="3:9" s="27" customFormat="1" ht="18" hidden="1" thickTop="1" thickBot="1" x14ac:dyDescent="0.25">
      <c r="C212" s="104"/>
      <c r="D212" s="64"/>
      <c r="E212" s="68"/>
      <c r="F212" s="66"/>
      <c r="G212" s="77"/>
      <c r="H212" s="67"/>
      <c r="I212" s="44">
        <f t="shared" si="10"/>
        <v>-12174633.062699925</v>
      </c>
    </row>
    <row r="213" spans="3:9" s="27" customFormat="1" ht="18" hidden="1" thickTop="1" thickBot="1" x14ac:dyDescent="0.25">
      <c r="C213" s="104"/>
      <c r="D213" s="64"/>
      <c r="E213" s="68"/>
      <c r="F213" s="66"/>
      <c r="G213" s="77"/>
      <c r="H213" s="67"/>
      <c r="I213" s="44">
        <f t="shared" si="10"/>
        <v>-12174633.062699925</v>
      </c>
    </row>
    <row r="214" spans="3:9" s="27" customFormat="1" ht="18" hidden="1" thickTop="1" thickBot="1" x14ac:dyDescent="0.25">
      <c r="C214" s="104"/>
      <c r="D214" s="64"/>
      <c r="E214" s="68"/>
      <c r="F214" s="66"/>
      <c r="G214" s="77"/>
      <c r="H214" s="67"/>
      <c r="I214" s="44">
        <f t="shared" si="10"/>
        <v>-12174633.062699925</v>
      </c>
    </row>
    <row r="215" spans="3:9" s="27" customFormat="1" ht="18" hidden="1" thickTop="1" thickBot="1" x14ac:dyDescent="0.25">
      <c r="C215" s="104"/>
      <c r="D215" s="64"/>
      <c r="E215" s="68"/>
      <c r="F215" s="66"/>
      <c r="G215" s="77"/>
      <c r="H215" s="67"/>
      <c r="I215" s="44">
        <f t="shared" si="10"/>
        <v>-12174633.062699925</v>
      </c>
    </row>
    <row r="216" spans="3:9" s="27" customFormat="1" ht="18" hidden="1" thickTop="1" thickBot="1" x14ac:dyDescent="0.25">
      <c r="C216" s="104"/>
      <c r="D216" s="64"/>
      <c r="E216" s="68"/>
      <c r="F216" s="66"/>
      <c r="G216" s="77"/>
      <c r="H216" s="67"/>
      <c r="I216" s="44">
        <f t="shared" si="10"/>
        <v>-12174633.062699925</v>
      </c>
    </row>
    <row r="217" spans="3:9" s="27" customFormat="1" ht="18" hidden="1" thickTop="1" thickBot="1" x14ac:dyDescent="0.25">
      <c r="C217" s="104"/>
      <c r="D217" s="64"/>
      <c r="E217" s="68"/>
      <c r="F217" s="66"/>
      <c r="G217" s="77"/>
      <c r="H217" s="67"/>
      <c r="I217" s="44">
        <f t="shared" si="10"/>
        <v>-12174633.062699925</v>
      </c>
    </row>
    <row r="218" spans="3:9" s="27" customFormat="1" ht="18" hidden="1" thickTop="1" thickBot="1" x14ac:dyDescent="0.25">
      <c r="C218" s="104"/>
      <c r="D218" s="64"/>
      <c r="E218" s="68"/>
      <c r="F218" s="66"/>
      <c r="G218" s="77"/>
      <c r="H218" s="67"/>
      <c r="I218" s="44">
        <f t="shared" si="10"/>
        <v>-12174633.062699925</v>
      </c>
    </row>
    <row r="219" spans="3:9" s="27" customFormat="1" ht="18" hidden="1" thickTop="1" thickBot="1" x14ac:dyDescent="0.25">
      <c r="C219" s="104"/>
      <c r="D219" s="64"/>
      <c r="E219" s="68"/>
      <c r="F219" s="66"/>
      <c r="G219" s="77"/>
      <c r="H219" s="67"/>
      <c r="I219" s="44">
        <f t="shared" si="10"/>
        <v>-12174633.062699925</v>
      </c>
    </row>
    <row r="220" spans="3:9" s="27" customFormat="1" ht="18" hidden="1" thickTop="1" thickBot="1" x14ac:dyDescent="0.25">
      <c r="C220" s="104"/>
      <c r="D220" s="64"/>
      <c r="E220" s="68"/>
      <c r="F220" s="66"/>
      <c r="G220" s="77"/>
      <c r="H220" s="67"/>
      <c r="I220" s="44">
        <f t="shared" si="10"/>
        <v>-12174633.062699925</v>
      </c>
    </row>
    <row r="221" spans="3:9" s="27" customFormat="1" ht="18" hidden="1" thickTop="1" thickBot="1" x14ac:dyDescent="0.25">
      <c r="C221" s="104"/>
      <c r="D221" s="64"/>
      <c r="E221" s="68"/>
      <c r="F221" s="66"/>
      <c r="G221" s="77"/>
      <c r="H221" s="67"/>
      <c r="I221" s="44">
        <f t="shared" si="10"/>
        <v>-12174633.062699925</v>
      </c>
    </row>
    <row r="222" spans="3:9" s="27" customFormat="1" ht="18" hidden="1" thickTop="1" thickBot="1" x14ac:dyDescent="0.25">
      <c r="C222" s="104"/>
      <c r="D222" s="64"/>
      <c r="E222" s="68"/>
      <c r="F222" s="66"/>
      <c r="G222" s="77"/>
      <c r="H222" s="67"/>
      <c r="I222" s="44">
        <f t="shared" si="10"/>
        <v>-12174633.062699925</v>
      </c>
    </row>
    <row r="223" spans="3:9" s="27" customFormat="1" ht="18" hidden="1" thickTop="1" thickBot="1" x14ac:dyDescent="0.25">
      <c r="C223" s="104"/>
      <c r="D223" s="64"/>
      <c r="E223" s="68"/>
      <c r="F223" s="66"/>
      <c r="G223" s="77"/>
      <c r="H223" s="67"/>
      <c r="I223" s="44">
        <f t="shared" si="10"/>
        <v>-12174633.062699925</v>
      </c>
    </row>
    <row r="224" spans="3:9" s="27" customFormat="1" ht="18" hidden="1" thickTop="1" thickBot="1" x14ac:dyDescent="0.25">
      <c r="C224" s="104"/>
      <c r="D224" s="64"/>
      <c r="E224" s="68"/>
      <c r="F224" s="66"/>
      <c r="G224" s="77"/>
      <c r="H224" s="67"/>
      <c r="I224" s="44">
        <f t="shared" si="10"/>
        <v>-12174633.062699925</v>
      </c>
    </row>
    <row r="225" spans="3:95" s="27" customFormat="1" ht="18" hidden="1" thickTop="1" thickBot="1" x14ac:dyDescent="0.25">
      <c r="C225" s="104"/>
      <c r="D225" s="64"/>
      <c r="E225" s="68"/>
      <c r="F225" s="66"/>
      <c r="G225" s="77"/>
      <c r="H225" s="67"/>
      <c r="I225" s="44">
        <f>I224+G225-H225</f>
        <v>-12174633.062699925</v>
      </c>
    </row>
    <row r="226" spans="3:95" s="27" customFormat="1" ht="18" hidden="1" thickTop="1" thickBot="1" x14ac:dyDescent="0.25">
      <c r="C226" s="104"/>
      <c r="D226" s="64"/>
      <c r="E226" s="68"/>
      <c r="F226" s="66"/>
      <c r="G226" s="77"/>
      <c r="H226" s="67"/>
      <c r="I226" s="44">
        <f t="shared" ref="I226:I229" si="11">I225+G226-H226</f>
        <v>-12174633.062699925</v>
      </c>
    </row>
    <row r="227" spans="3:95" s="27" customFormat="1" ht="18" hidden="1" thickTop="1" thickBot="1" x14ac:dyDescent="0.25">
      <c r="C227" s="104"/>
      <c r="D227" s="64"/>
      <c r="E227" s="68"/>
      <c r="F227" s="66"/>
      <c r="G227" s="77"/>
      <c r="H227" s="67"/>
      <c r="I227" s="44">
        <f t="shared" si="11"/>
        <v>-12174633.062699925</v>
      </c>
    </row>
    <row r="228" spans="3:95" s="27" customFormat="1" ht="18" hidden="1" thickTop="1" thickBot="1" x14ac:dyDescent="0.25">
      <c r="C228" s="104"/>
      <c r="D228" s="64"/>
      <c r="E228" s="68"/>
      <c r="F228" s="66"/>
      <c r="G228" s="77"/>
      <c r="H228" s="67"/>
      <c r="I228" s="44">
        <f t="shared" si="11"/>
        <v>-12174633.062699925</v>
      </c>
    </row>
    <row r="229" spans="3:95" s="27" customFormat="1" ht="18" hidden="1" thickTop="1" thickBot="1" x14ac:dyDescent="0.25">
      <c r="C229" s="104"/>
      <c r="D229" s="64"/>
      <c r="E229" s="68"/>
      <c r="F229" s="66"/>
      <c r="G229" s="77"/>
      <c r="H229" s="67"/>
      <c r="I229" s="44">
        <f t="shared" si="11"/>
        <v>-12174633.062699925</v>
      </c>
    </row>
    <row r="230" spans="3:95" s="27" customFormat="1" ht="18" hidden="1" thickTop="1" thickBot="1" x14ac:dyDescent="0.25">
      <c r="C230" s="104"/>
      <c r="D230" s="64"/>
      <c r="E230" s="68"/>
      <c r="F230" s="66"/>
      <c r="G230" s="77"/>
      <c r="H230" s="67"/>
      <c r="I230" s="44">
        <f>I229+G230-H230</f>
        <v>-12174633.062699925</v>
      </c>
    </row>
    <row r="231" spans="3:95" s="27" customFormat="1" ht="18" hidden="1" thickTop="1" thickBot="1" x14ac:dyDescent="0.25">
      <c r="C231" s="104"/>
      <c r="D231" s="64"/>
      <c r="E231" s="68"/>
      <c r="F231" s="66"/>
      <c r="G231" s="77"/>
      <c r="H231" s="67"/>
      <c r="I231" s="44">
        <f>I230+G231-H231</f>
        <v>-12174633.062699925</v>
      </c>
      <c r="J231" s="211">
        <v>32146281.212499902</v>
      </c>
      <c r="K231" s="212">
        <f>SUM(I231,J231)</f>
        <v>19971648.149799976</v>
      </c>
    </row>
    <row r="232" spans="3:95" s="27" customFormat="1" ht="2.25" customHeight="1" thickTop="1" thickBot="1" x14ac:dyDescent="0.25">
      <c r="C232" s="104"/>
      <c r="D232" s="64"/>
      <c r="E232" s="68"/>
      <c r="F232" s="66"/>
      <c r="G232" s="77"/>
      <c r="H232" s="67"/>
      <c r="I232" s="44">
        <f t="shared" ref="I232:I233" si="12">I231+G232-H232</f>
        <v>-12174633.062699925</v>
      </c>
    </row>
    <row r="233" spans="3:95" s="27" customFormat="1" ht="18" hidden="1" thickTop="1" thickBot="1" x14ac:dyDescent="0.25">
      <c r="C233" s="104"/>
      <c r="D233" s="64"/>
      <c r="E233" s="68"/>
      <c r="F233" s="66"/>
      <c r="G233" s="77"/>
      <c r="H233" s="67"/>
      <c r="I233" s="44">
        <f t="shared" si="12"/>
        <v>-12174633.062699925</v>
      </c>
    </row>
    <row r="234" spans="3:95" s="11" customFormat="1" ht="18" thickTop="1" thickBot="1" x14ac:dyDescent="0.25">
      <c r="C234" s="222" t="s">
        <v>8</v>
      </c>
      <c r="D234" s="223"/>
      <c r="E234" s="223"/>
      <c r="F234" s="223"/>
      <c r="G234" s="83">
        <f>SUM(G15:G233)</f>
        <v>67168018.730000004</v>
      </c>
      <c r="H234" s="83">
        <f>SUM(H15:H233)</f>
        <v>49736376.541999996</v>
      </c>
      <c r="I234" s="84">
        <f>+I14+G234-H234</f>
        <v>-12174633.062699914</v>
      </c>
      <c r="J234" s="28">
        <f>+I234-'[1]CTA. RECOLECTORA AUXILIAR 3001'!$J$5257</f>
        <v>0</v>
      </c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</row>
    <row r="235" spans="3:95" s="11" customFormat="1" ht="17.25" thickTop="1" x14ac:dyDescent="0.2">
      <c r="C235" s="127"/>
      <c r="D235" s="127"/>
      <c r="E235" s="127"/>
      <c r="F235" s="127"/>
      <c r="G235" s="128"/>
      <c r="H235" s="128"/>
      <c r="I235" s="82"/>
      <c r="J235" s="197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</row>
    <row r="236" spans="3:95" s="11" customFormat="1" ht="16.5" x14ac:dyDescent="0.2">
      <c r="C236" s="5"/>
      <c r="D236" s="5"/>
      <c r="E236" s="78"/>
      <c r="F236" s="79"/>
      <c r="G236" s="8"/>
      <c r="H236" s="78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</row>
    <row r="237" spans="3:95" s="11" customFormat="1" ht="16.5" x14ac:dyDescent="0.2">
      <c r="C237" s="5"/>
      <c r="D237" s="78" t="s">
        <v>35</v>
      </c>
      <c r="E237" s="9"/>
      <c r="F237" s="79"/>
      <c r="G237" s="9"/>
      <c r="H237" s="78"/>
      <c r="I237" s="9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</row>
    <row r="238" spans="3:95" s="11" customFormat="1" ht="16.5" x14ac:dyDescent="0.2">
      <c r="C238" s="5"/>
      <c r="D238" s="78" t="s">
        <v>31</v>
      </c>
      <c r="E238" s="9"/>
      <c r="F238" s="79" t="s">
        <v>37</v>
      </c>
      <c r="G238" s="188"/>
      <c r="H238" s="78" t="s">
        <v>36</v>
      </c>
      <c r="I238" s="9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</row>
    <row r="239" spans="3:95" s="11" customFormat="1" ht="16.5" x14ac:dyDescent="0.2">
      <c r="C239" s="5"/>
      <c r="D239" s="78" t="s">
        <v>84</v>
      </c>
      <c r="E239" s="9"/>
      <c r="F239" s="78" t="s">
        <v>81</v>
      </c>
      <c r="G239" s="188"/>
      <c r="H239" s="124" t="s">
        <v>47</v>
      </c>
      <c r="I239" s="9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</row>
    <row r="240" spans="3:95" s="11" customFormat="1" ht="30" x14ac:dyDescent="0.2">
      <c r="C240" s="5"/>
      <c r="D240" s="78" t="s">
        <v>34</v>
      </c>
      <c r="E240" s="9"/>
      <c r="F240" s="203" t="s">
        <v>82</v>
      </c>
      <c r="G240" s="188"/>
      <c r="H240" s="204" t="s">
        <v>83</v>
      </c>
      <c r="I240" s="9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</row>
    <row r="241" spans="3:95" s="11" customFormat="1" ht="16.5" x14ac:dyDescent="0.2">
      <c r="C241" s="5"/>
      <c r="D241" s="9"/>
      <c r="E241" s="1"/>
      <c r="F241" s="78"/>
      <c r="G241" s="9"/>
      <c r="H241" s="203"/>
      <c r="I241" s="9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</row>
    <row r="242" spans="3:95" s="11" customFormat="1" ht="16.5" x14ac:dyDescent="0.2">
      <c r="C242" s="5"/>
      <c r="D242" s="5"/>
      <c r="E242" s="80"/>
      <c r="F242" s="78"/>
      <c r="G242" s="79"/>
      <c r="H242" s="8"/>
      <c r="I242" s="8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</row>
    <row r="243" spans="3:95" s="11" customFormat="1" ht="18" x14ac:dyDescent="0.25">
      <c r="C243" s="21"/>
      <c r="D243" s="5"/>
      <c r="E243" s="80"/>
      <c r="F243" s="78"/>
      <c r="G243" s="79"/>
      <c r="H243" s="8"/>
      <c r="I243" s="19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</row>
    <row r="244" spans="3:95" s="11" customFormat="1" ht="18" x14ac:dyDescent="0.2">
      <c r="C244" s="22"/>
      <c r="D244" s="5"/>
      <c r="E244" s="80"/>
      <c r="F244" s="78"/>
      <c r="G244" s="79"/>
      <c r="H244" s="8"/>
      <c r="I244" s="23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</row>
    <row r="245" spans="3:95" s="11" customFormat="1" ht="18" x14ac:dyDescent="0.2">
      <c r="C245" s="22"/>
      <c r="D245" s="5"/>
      <c r="E245" s="80"/>
      <c r="G245" s="79"/>
      <c r="H245" s="8"/>
      <c r="I245" s="23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</row>
    <row r="246" spans="3:95" s="11" customFormat="1" ht="16.5" x14ac:dyDescent="0.2">
      <c r="C246" s="5"/>
      <c r="D246" s="5"/>
      <c r="E246" s="80"/>
      <c r="F246" s="79"/>
      <c r="G246" s="79"/>
      <c r="H246" s="8"/>
      <c r="I246" s="4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</row>
    <row r="247" spans="3:95" s="11" customFormat="1" ht="20.25" x14ac:dyDescent="0.2">
      <c r="C247" s="221"/>
      <c r="D247" s="221"/>
      <c r="E247" s="221"/>
      <c r="F247" s="221"/>
      <c r="G247" s="221"/>
      <c r="H247" s="221"/>
      <c r="I247" s="22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</row>
    <row r="248" spans="3:95" s="11" customFormat="1" ht="20.25" x14ac:dyDescent="0.2">
      <c r="C248" s="221"/>
      <c r="D248" s="221"/>
      <c r="E248" s="221"/>
      <c r="F248" s="221"/>
      <c r="G248" s="221"/>
      <c r="H248" s="221"/>
      <c r="I248" s="22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</row>
    <row r="249" spans="3:95" s="11" customFormat="1" ht="20.25" x14ac:dyDescent="0.2">
      <c r="C249" s="221"/>
      <c r="D249" s="221"/>
      <c r="E249" s="221"/>
      <c r="F249" s="221"/>
      <c r="G249" s="221"/>
      <c r="H249" s="221"/>
      <c r="I249" s="22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</row>
    <row r="250" spans="3:95" s="11" customFormat="1" ht="20.25" x14ac:dyDescent="0.2">
      <c r="C250" s="221"/>
      <c r="D250" s="221"/>
      <c r="E250" s="221"/>
      <c r="F250" s="221"/>
      <c r="G250" s="221"/>
      <c r="H250" s="221"/>
      <c r="I250" s="22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</row>
    <row r="251" spans="3:95" s="11" customFormat="1" x14ac:dyDescent="0.2">
      <c r="C251" s="9"/>
      <c r="D251" s="9"/>
      <c r="E251" s="171"/>
      <c r="F251" s="9"/>
      <c r="G251" s="9"/>
      <c r="H251" s="9"/>
      <c r="I251" s="9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</row>
    <row r="252" spans="3:95" s="11" customFormat="1" x14ac:dyDescent="0.2">
      <c r="C252" s="9"/>
      <c r="D252" s="9"/>
      <c r="E252" s="171"/>
      <c r="F252" s="9"/>
      <c r="G252" s="9"/>
      <c r="H252" s="9"/>
      <c r="I252" s="9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</row>
    <row r="253" spans="3:95" s="11" customFormat="1" x14ac:dyDescent="0.2">
      <c r="C253" s="9"/>
      <c r="D253" s="9"/>
      <c r="E253" s="171"/>
      <c r="F253" s="9"/>
      <c r="G253" s="9"/>
      <c r="H253" s="9"/>
      <c r="I253" s="9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</row>
    <row r="254" spans="3:95" s="11" customFormat="1" x14ac:dyDescent="0.2">
      <c r="C254" s="9"/>
      <c r="D254" s="9"/>
      <c r="E254" s="171"/>
      <c r="F254" s="9"/>
      <c r="G254" s="9"/>
      <c r="H254" s="9"/>
      <c r="I254" s="9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</row>
    <row r="255" spans="3:95" s="11" customFormat="1" x14ac:dyDescent="0.2">
      <c r="C255" s="9"/>
      <c r="D255" s="9"/>
      <c r="E255" s="171"/>
      <c r="F255" s="9"/>
      <c r="G255" s="9"/>
      <c r="H255" s="9"/>
      <c r="I255" s="9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</row>
    <row r="256" spans="3:95" s="11" customFormat="1" x14ac:dyDescent="0.2">
      <c r="C256" s="9"/>
      <c r="D256" s="9"/>
      <c r="E256" s="171"/>
      <c r="F256" s="9"/>
      <c r="G256" s="9"/>
      <c r="H256" s="9"/>
      <c r="I256" s="9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</row>
    <row r="257" spans="3:95" s="11" customFormat="1" x14ac:dyDescent="0.2">
      <c r="C257" s="9"/>
      <c r="D257" s="9"/>
      <c r="E257" s="171"/>
      <c r="F257" s="9"/>
      <c r="G257" s="9"/>
      <c r="H257" s="9"/>
      <c r="I257" s="9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</row>
    <row r="258" spans="3:95" s="11" customFormat="1" x14ac:dyDescent="0.2">
      <c r="C258" s="9"/>
      <c r="D258" s="9"/>
      <c r="E258" s="171"/>
      <c r="F258" s="9"/>
      <c r="G258" s="9"/>
      <c r="H258" s="9"/>
      <c r="I258" s="9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</row>
    <row r="259" spans="3:95" s="11" customFormat="1" ht="3" customHeight="1" x14ac:dyDescent="0.2">
      <c r="C259" s="9"/>
      <c r="D259" s="9"/>
      <c r="E259" s="171"/>
      <c r="F259" s="9"/>
      <c r="G259" s="9"/>
      <c r="H259" s="9"/>
      <c r="I259" s="9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</row>
    <row r="260" spans="3:95" s="11" customFormat="1" x14ac:dyDescent="0.2">
      <c r="C260" s="9"/>
      <c r="D260" s="9"/>
      <c r="E260" s="171"/>
      <c r="F260" s="9"/>
      <c r="G260" s="9"/>
      <c r="H260" s="9"/>
      <c r="I260" s="9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</row>
    <row r="261" spans="3:95" s="11" customFormat="1" x14ac:dyDescent="0.2">
      <c r="C261" s="9"/>
      <c r="D261" s="9"/>
      <c r="E261" s="171"/>
      <c r="F261" s="9"/>
      <c r="G261" s="9"/>
      <c r="H261" s="9"/>
      <c r="I261" s="9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</row>
    <row r="262" spans="3:95" s="11" customFormat="1" x14ac:dyDescent="0.2">
      <c r="C262" s="9"/>
      <c r="D262" s="9"/>
      <c r="E262" s="171"/>
      <c r="F262" s="9"/>
      <c r="G262" s="9"/>
      <c r="H262" s="9"/>
      <c r="I262" s="9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</row>
    <row r="281" spans="3:3" ht="13.5" thickBot="1" x14ac:dyDescent="0.25"/>
    <row r="282" spans="3:3" ht="15" x14ac:dyDescent="0.2">
      <c r="C282" s="2"/>
    </row>
  </sheetData>
  <mergeCells count="12">
    <mergeCell ref="C248:I248"/>
    <mergeCell ref="C249:I249"/>
    <mergeCell ref="C250:I250"/>
    <mergeCell ref="D11:I11"/>
    <mergeCell ref="C11:C13"/>
    <mergeCell ref="D12:H12"/>
    <mergeCell ref="C234:F234"/>
    <mergeCell ref="C6:I6"/>
    <mergeCell ref="C7:I7"/>
    <mergeCell ref="C247:I24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4" manualBreakCount="4">
    <brk id="47" min="1" max="8" man="1"/>
    <brk id="82" min="1" max="8" man="1"/>
    <brk id="112" min="1" max="8" man="1"/>
    <brk id="246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94"/>
  <sheetViews>
    <sheetView topLeftCell="B6" zoomScale="80" zoomScaleNormal="80" zoomScaleSheetLayoutView="55" workbookViewId="0">
      <selection activeCell="J67" sqref="J67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7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13" t="s">
        <v>10</v>
      </c>
      <c r="D6" s="213"/>
      <c r="E6" s="213"/>
      <c r="F6" s="213"/>
      <c r="G6" s="213"/>
      <c r="H6" s="213"/>
      <c r="I6" s="213"/>
      <c r="J6" s="38"/>
    </row>
    <row r="7" spans="1:12" s="14" customFormat="1" ht="18" customHeight="1" x14ac:dyDescent="0.2">
      <c r="B7" s="18"/>
      <c r="C7" s="219" t="s">
        <v>11</v>
      </c>
      <c r="D7" s="219"/>
      <c r="E7" s="219"/>
      <c r="F7" s="219"/>
      <c r="G7" s="219"/>
      <c r="H7" s="219"/>
      <c r="I7" s="219"/>
      <c r="J7" s="39"/>
    </row>
    <row r="8" spans="1:12" s="17" customFormat="1" ht="15.75" customHeight="1" x14ac:dyDescent="0.2">
      <c r="B8" s="18"/>
      <c r="C8" s="219" t="s">
        <v>21</v>
      </c>
      <c r="D8" s="219"/>
      <c r="E8" s="219"/>
      <c r="F8" s="219"/>
      <c r="G8" s="219"/>
      <c r="H8" s="219"/>
      <c r="I8" s="219"/>
      <c r="J8" s="40"/>
    </row>
    <row r="9" spans="1:12" s="14" customFormat="1" ht="19.5" thickBot="1" x14ac:dyDescent="0.25">
      <c r="B9" s="15"/>
      <c r="C9" s="220" t="s">
        <v>110</v>
      </c>
      <c r="D9" s="220"/>
      <c r="E9" s="220"/>
      <c r="F9" s="220"/>
      <c r="G9" s="220"/>
      <c r="H9" s="220"/>
      <c r="I9" s="220"/>
      <c r="J9" s="39"/>
    </row>
    <row r="10" spans="1:12" s="3" customFormat="1" ht="28.5" customHeight="1" thickTop="1" thickBot="1" x14ac:dyDescent="0.25">
      <c r="A10" s="7"/>
      <c r="B10" s="7"/>
      <c r="C10" s="226"/>
      <c r="D10" s="215" t="s">
        <v>13</v>
      </c>
      <c r="E10" s="215"/>
      <c r="F10" s="215"/>
      <c r="G10" s="215"/>
      <c r="H10" s="215"/>
      <c r="I10" s="215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27"/>
      <c r="D11" s="214" t="s">
        <v>7</v>
      </c>
      <c r="E11" s="214"/>
      <c r="F11" s="214"/>
      <c r="G11" s="214"/>
      <c r="H11" s="214"/>
      <c r="I11" s="50">
        <f>+'[1]CTA. OPERATIVA.(160)'!$J$1235</f>
        <v>199760.68190000957</v>
      </c>
      <c r="J11" s="7"/>
      <c r="K11" s="7"/>
      <c r="L11" s="7"/>
    </row>
    <row r="12" spans="1:12" s="3" customFormat="1" ht="39" customHeight="1" thickTop="1" thickBot="1" x14ac:dyDescent="0.25">
      <c r="A12" s="7"/>
      <c r="B12" s="7"/>
      <c r="C12" s="227"/>
      <c r="D12" s="49" t="s">
        <v>4</v>
      </c>
      <c r="E12" s="49" t="s">
        <v>5</v>
      </c>
      <c r="F12" s="49" t="s">
        <v>6</v>
      </c>
      <c r="G12" s="49" t="s">
        <v>0</v>
      </c>
      <c r="H12" s="49" t="s">
        <v>1</v>
      </c>
      <c r="I12" s="49" t="s">
        <v>2</v>
      </c>
      <c r="J12" s="7"/>
      <c r="K12" s="7"/>
      <c r="L12" s="7"/>
    </row>
    <row r="13" spans="1:12" s="10" customFormat="1" ht="19.5" customHeight="1" thickTop="1" thickBot="1" x14ac:dyDescent="0.25">
      <c r="C13" s="132"/>
      <c r="D13" s="133"/>
      <c r="E13" s="134"/>
      <c r="F13" s="135">
        <v>45535</v>
      </c>
      <c r="G13" s="136"/>
      <c r="H13" s="137">
        <v>0</v>
      </c>
      <c r="I13" s="60">
        <f>+I11</f>
        <v>199760.68190000957</v>
      </c>
    </row>
    <row r="14" spans="1:12" s="10" customFormat="1" ht="17.25" thickTop="1" x14ac:dyDescent="0.2">
      <c r="C14" s="51"/>
      <c r="D14" s="52">
        <v>45548</v>
      </c>
      <c r="E14" s="72"/>
      <c r="F14" s="43" t="s">
        <v>12</v>
      </c>
      <c r="G14" s="53"/>
      <c r="H14" s="53">
        <v>60.44</v>
      </c>
      <c r="I14" s="45">
        <f>I13+G14-H14</f>
        <v>199700.24190000957</v>
      </c>
    </row>
    <row r="15" spans="1:12" s="10" customFormat="1" ht="28.5" x14ac:dyDescent="0.2">
      <c r="C15" s="54"/>
      <c r="D15" s="55">
        <v>45561</v>
      </c>
      <c r="E15" s="73">
        <v>2380</v>
      </c>
      <c r="F15" s="46" t="s">
        <v>170</v>
      </c>
      <c r="G15" s="56"/>
      <c r="H15" s="47">
        <v>11000</v>
      </c>
      <c r="I15" s="48">
        <f t="shared" ref="I15:I65" si="0">I14+G15-H15</f>
        <v>188700.24190000957</v>
      </c>
    </row>
    <row r="16" spans="1:12" s="7" customFormat="1" ht="16.5" x14ac:dyDescent="0.2">
      <c r="C16" s="54"/>
      <c r="D16" s="55">
        <v>45565</v>
      </c>
      <c r="E16" s="147"/>
      <c r="F16" s="46" t="s">
        <v>12</v>
      </c>
      <c r="G16" s="56"/>
      <c r="H16" s="47">
        <v>90.919999999999987</v>
      </c>
      <c r="I16" s="48">
        <f t="shared" si="0"/>
        <v>188609.32190000956</v>
      </c>
    </row>
    <row r="17" spans="3:9" s="7" customFormat="1" ht="29.25" thickBot="1" x14ac:dyDescent="0.25">
      <c r="C17" s="54"/>
      <c r="D17" s="55">
        <v>45565</v>
      </c>
      <c r="E17" s="73"/>
      <c r="F17" s="46" t="s">
        <v>30</v>
      </c>
      <c r="G17" s="56"/>
      <c r="H17" s="47">
        <v>175</v>
      </c>
      <c r="I17" s="48">
        <f t="shared" si="0"/>
        <v>188434.32190000956</v>
      </c>
    </row>
    <row r="18" spans="3:9" s="7" customFormat="1" ht="16.5" hidden="1" x14ac:dyDescent="0.2">
      <c r="C18" s="54"/>
      <c r="D18" s="55"/>
      <c r="E18" s="73"/>
      <c r="F18" s="46"/>
      <c r="G18" s="56"/>
      <c r="H18" s="47"/>
      <c r="I18" s="48">
        <f t="shared" si="0"/>
        <v>188434.32190000956</v>
      </c>
    </row>
    <row r="19" spans="3:9" s="7" customFormat="1" ht="16.5" hidden="1" x14ac:dyDescent="0.2">
      <c r="C19" s="54"/>
      <c r="D19" s="55"/>
      <c r="E19" s="73"/>
      <c r="F19" s="46"/>
      <c r="G19" s="56"/>
      <c r="H19" s="47"/>
      <c r="I19" s="48">
        <f t="shared" si="0"/>
        <v>188434.32190000956</v>
      </c>
    </row>
    <row r="20" spans="3:9" s="7" customFormat="1" ht="16.5" hidden="1" x14ac:dyDescent="0.2">
      <c r="C20" s="54"/>
      <c r="D20" s="55"/>
      <c r="E20" s="73"/>
      <c r="F20" s="46"/>
      <c r="G20" s="56"/>
      <c r="H20" s="47"/>
      <c r="I20" s="48">
        <f t="shared" si="0"/>
        <v>188434.32190000956</v>
      </c>
    </row>
    <row r="21" spans="3:9" s="7" customFormat="1" ht="16.5" hidden="1" x14ac:dyDescent="0.2">
      <c r="C21" s="54"/>
      <c r="D21" s="55"/>
      <c r="E21" s="73"/>
      <c r="F21" s="46"/>
      <c r="G21" s="56"/>
      <c r="H21" s="47"/>
      <c r="I21" s="48">
        <f t="shared" si="0"/>
        <v>188434.32190000956</v>
      </c>
    </row>
    <row r="22" spans="3:9" s="7" customFormat="1" ht="16.5" hidden="1" x14ac:dyDescent="0.2">
      <c r="C22" s="54"/>
      <c r="D22" s="55"/>
      <c r="E22" s="73"/>
      <c r="F22" s="46"/>
      <c r="G22" s="56"/>
      <c r="H22" s="47"/>
      <c r="I22" s="48">
        <f t="shared" si="0"/>
        <v>188434.32190000956</v>
      </c>
    </row>
    <row r="23" spans="3:9" s="7" customFormat="1" ht="16.5" hidden="1" x14ac:dyDescent="0.2">
      <c r="C23" s="54"/>
      <c r="D23" s="55"/>
      <c r="E23" s="73"/>
      <c r="F23" s="46"/>
      <c r="G23" s="56"/>
      <c r="H23" s="47"/>
      <c r="I23" s="48">
        <f t="shared" si="0"/>
        <v>188434.32190000956</v>
      </c>
    </row>
    <row r="24" spans="3:9" s="7" customFormat="1" ht="16.5" hidden="1" x14ac:dyDescent="0.2">
      <c r="C24" s="54"/>
      <c r="D24" s="55"/>
      <c r="E24" s="73"/>
      <c r="F24" s="46"/>
      <c r="G24" s="56"/>
      <c r="H24" s="47"/>
      <c r="I24" s="48">
        <f t="shared" si="0"/>
        <v>188434.32190000956</v>
      </c>
    </row>
    <row r="25" spans="3:9" s="7" customFormat="1" ht="16.5" hidden="1" x14ac:dyDescent="0.2">
      <c r="C25" s="54"/>
      <c r="D25" s="55"/>
      <c r="E25" s="73"/>
      <c r="F25" s="46"/>
      <c r="G25" s="56"/>
      <c r="H25" s="47"/>
      <c r="I25" s="48">
        <f t="shared" si="0"/>
        <v>188434.32190000956</v>
      </c>
    </row>
    <row r="26" spans="3:9" s="7" customFormat="1" ht="16.5" hidden="1" x14ac:dyDescent="0.2">
      <c r="C26" s="54"/>
      <c r="D26" s="55"/>
      <c r="E26" s="73"/>
      <c r="F26" s="46"/>
      <c r="G26" s="56"/>
      <c r="H26" s="47"/>
      <c r="I26" s="48">
        <f t="shared" si="0"/>
        <v>188434.32190000956</v>
      </c>
    </row>
    <row r="27" spans="3:9" s="7" customFormat="1" ht="16.5" hidden="1" x14ac:dyDescent="0.2">
      <c r="C27" s="54"/>
      <c r="D27" s="55"/>
      <c r="E27" s="73"/>
      <c r="F27" s="46"/>
      <c r="G27" s="56"/>
      <c r="H27" s="47"/>
      <c r="I27" s="48">
        <f t="shared" si="0"/>
        <v>188434.32190000956</v>
      </c>
    </row>
    <row r="28" spans="3:9" s="7" customFormat="1" ht="16.5" hidden="1" x14ac:dyDescent="0.2">
      <c r="C28" s="54"/>
      <c r="D28" s="55"/>
      <c r="E28" s="73"/>
      <c r="F28" s="46"/>
      <c r="G28" s="56"/>
      <c r="H28" s="47"/>
      <c r="I28" s="48">
        <f t="shared" si="0"/>
        <v>188434.32190000956</v>
      </c>
    </row>
    <row r="29" spans="3:9" s="7" customFormat="1" ht="16.5" hidden="1" x14ac:dyDescent="0.2">
      <c r="C29" s="54"/>
      <c r="D29" s="55"/>
      <c r="E29" s="73"/>
      <c r="F29" s="46"/>
      <c r="G29" s="56"/>
      <c r="H29" s="47"/>
      <c r="I29" s="48">
        <f t="shared" si="0"/>
        <v>188434.32190000956</v>
      </c>
    </row>
    <row r="30" spans="3:9" s="7" customFormat="1" ht="16.5" hidden="1" x14ac:dyDescent="0.2">
      <c r="C30" s="54"/>
      <c r="D30" s="55"/>
      <c r="E30" s="73"/>
      <c r="F30" s="46"/>
      <c r="G30" s="56"/>
      <c r="H30" s="47"/>
      <c r="I30" s="48">
        <f t="shared" si="0"/>
        <v>188434.32190000956</v>
      </c>
    </row>
    <row r="31" spans="3:9" s="7" customFormat="1" ht="16.5" hidden="1" x14ac:dyDescent="0.2">
      <c r="C31" s="54"/>
      <c r="D31" s="55"/>
      <c r="E31" s="73"/>
      <c r="F31" s="46"/>
      <c r="G31" s="56"/>
      <c r="H31" s="47"/>
      <c r="I31" s="48">
        <f t="shared" si="0"/>
        <v>188434.32190000956</v>
      </c>
    </row>
    <row r="32" spans="3:9" s="7" customFormat="1" ht="16.5" hidden="1" x14ac:dyDescent="0.2">
      <c r="C32" s="54"/>
      <c r="D32" s="55"/>
      <c r="E32" s="73"/>
      <c r="F32" s="46"/>
      <c r="G32" s="56"/>
      <c r="H32" s="47"/>
      <c r="I32" s="48">
        <f t="shared" si="0"/>
        <v>188434.32190000956</v>
      </c>
    </row>
    <row r="33" spans="3:9" s="7" customFormat="1" ht="16.5" hidden="1" x14ac:dyDescent="0.2">
      <c r="C33" s="54"/>
      <c r="D33" s="55"/>
      <c r="E33" s="73"/>
      <c r="F33" s="46"/>
      <c r="G33" s="56"/>
      <c r="H33" s="47"/>
      <c r="I33" s="48">
        <f t="shared" si="0"/>
        <v>188434.32190000956</v>
      </c>
    </row>
    <row r="34" spans="3:9" s="7" customFormat="1" ht="16.5" hidden="1" x14ac:dyDescent="0.2">
      <c r="C34" s="54"/>
      <c r="D34" s="55"/>
      <c r="E34" s="73"/>
      <c r="F34" s="46"/>
      <c r="G34" s="56"/>
      <c r="H34" s="47"/>
      <c r="I34" s="48">
        <f t="shared" si="0"/>
        <v>188434.32190000956</v>
      </c>
    </row>
    <row r="35" spans="3:9" s="7" customFormat="1" ht="16.5" hidden="1" x14ac:dyDescent="0.2">
      <c r="C35" s="54"/>
      <c r="D35" s="55"/>
      <c r="E35" s="73"/>
      <c r="F35" s="46"/>
      <c r="G35" s="56"/>
      <c r="H35" s="47"/>
      <c r="I35" s="48">
        <f t="shared" si="0"/>
        <v>188434.32190000956</v>
      </c>
    </row>
    <row r="36" spans="3:9" s="7" customFormat="1" ht="16.5" hidden="1" x14ac:dyDescent="0.2">
      <c r="C36" s="54"/>
      <c r="D36" s="55"/>
      <c r="E36" s="73"/>
      <c r="F36" s="46"/>
      <c r="G36" s="56"/>
      <c r="H36" s="47"/>
      <c r="I36" s="48">
        <f t="shared" si="0"/>
        <v>188434.32190000956</v>
      </c>
    </row>
    <row r="37" spans="3:9" s="7" customFormat="1" ht="16.5" hidden="1" x14ac:dyDescent="0.2">
      <c r="C37" s="54"/>
      <c r="D37" s="55"/>
      <c r="E37" s="73"/>
      <c r="F37" s="46"/>
      <c r="G37" s="56"/>
      <c r="H37" s="47"/>
      <c r="I37" s="48">
        <f t="shared" si="0"/>
        <v>188434.32190000956</v>
      </c>
    </row>
    <row r="38" spans="3:9" s="7" customFormat="1" ht="16.5" hidden="1" x14ac:dyDescent="0.2">
      <c r="C38" s="54"/>
      <c r="D38" s="55"/>
      <c r="E38" s="73"/>
      <c r="F38" s="46"/>
      <c r="G38" s="56"/>
      <c r="H38" s="47"/>
      <c r="I38" s="48">
        <f t="shared" si="0"/>
        <v>188434.32190000956</v>
      </c>
    </row>
    <row r="39" spans="3:9" s="7" customFormat="1" ht="16.5" hidden="1" x14ac:dyDescent="0.2">
      <c r="C39" s="54"/>
      <c r="D39" s="55"/>
      <c r="E39" s="73"/>
      <c r="F39" s="46"/>
      <c r="G39" s="56"/>
      <c r="H39" s="47"/>
      <c r="I39" s="48">
        <f t="shared" si="0"/>
        <v>188434.32190000956</v>
      </c>
    </row>
    <row r="40" spans="3:9" s="7" customFormat="1" ht="16.5" hidden="1" x14ac:dyDescent="0.2">
      <c r="C40" s="54"/>
      <c r="D40" s="55"/>
      <c r="E40" s="73"/>
      <c r="F40" s="46"/>
      <c r="G40" s="56"/>
      <c r="H40" s="47"/>
      <c r="I40" s="48">
        <f t="shared" si="0"/>
        <v>188434.32190000956</v>
      </c>
    </row>
    <row r="41" spans="3:9" s="7" customFormat="1" ht="16.5" hidden="1" x14ac:dyDescent="0.2">
      <c r="C41" s="54"/>
      <c r="D41" s="55"/>
      <c r="E41" s="73"/>
      <c r="F41" s="46"/>
      <c r="G41" s="56"/>
      <c r="H41" s="47"/>
      <c r="I41" s="48">
        <f t="shared" si="0"/>
        <v>188434.32190000956</v>
      </c>
    </row>
    <row r="42" spans="3:9" s="7" customFormat="1" ht="16.5" hidden="1" x14ac:dyDescent="0.2">
      <c r="C42" s="54"/>
      <c r="D42" s="55"/>
      <c r="E42" s="73"/>
      <c r="F42" s="46"/>
      <c r="G42" s="56"/>
      <c r="H42" s="47"/>
      <c r="I42" s="48">
        <f t="shared" si="0"/>
        <v>188434.32190000956</v>
      </c>
    </row>
    <row r="43" spans="3:9" s="7" customFormat="1" ht="16.5" hidden="1" x14ac:dyDescent="0.2">
      <c r="C43" s="54"/>
      <c r="D43" s="55"/>
      <c r="E43" s="73"/>
      <c r="F43" s="46"/>
      <c r="G43" s="56"/>
      <c r="H43" s="47"/>
      <c r="I43" s="48">
        <f t="shared" si="0"/>
        <v>188434.32190000956</v>
      </c>
    </row>
    <row r="44" spans="3:9" s="7" customFormat="1" ht="16.5" hidden="1" x14ac:dyDescent="0.2">
      <c r="C44" s="54"/>
      <c r="D44" s="55"/>
      <c r="E44" s="73"/>
      <c r="F44" s="46"/>
      <c r="G44" s="56"/>
      <c r="H44" s="47"/>
      <c r="I44" s="48">
        <f t="shared" si="0"/>
        <v>188434.32190000956</v>
      </c>
    </row>
    <row r="45" spans="3:9" s="7" customFormat="1" ht="16.5" hidden="1" x14ac:dyDescent="0.2">
      <c r="C45" s="54"/>
      <c r="D45" s="57"/>
      <c r="E45" s="58"/>
      <c r="F45" s="46"/>
      <c r="G45" s="56"/>
      <c r="H45" s="59"/>
      <c r="I45" s="48">
        <f t="shared" si="0"/>
        <v>188434.32190000956</v>
      </c>
    </row>
    <row r="46" spans="3:9" s="7" customFormat="1" ht="16.5" hidden="1" x14ac:dyDescent="0.2">
      <c r="C46" s="54"/>
      <c r="D46" s="57"/>
      <c r="E46" s="73"/>
      <c r="F46" s="46"/>
      <c r="G46" s="56"/>
      <c r="H46" s="47"/>
      <c r="I46" s="48">
        <f t="shared" si="0"/>
        <v>188434.32190000956</v>
      </c>
    </row>
    <row r="47" spans="3:9" s="7" customFormat="1" ht="16.5" hidden="1" x14ac:dyDescent="0.2">
      <c r="C47" s="54"/>
      <c r="D47" s="55"/>
      <c r="E47" s="73"/>
      <c r="F47" s="46"/>
      <c r="G47" s="56"/>
      <c r="H47" s="47"/>
      <c r="I47" s="48">
        <f t="shared" si="0"/>
        <v>188434.32190000956</v>
      </c>
    </row>
    <row r="48" spans="3:9" s="7" customFormat="1" ht="16.5" hidden="1" x14ac:dyDescent="0.2">
      <c r="C48" s="54"/>
      <c r="D48" s="55"/>
      <c r="E48" s="73"/>
      <c r="F48" s="46"/>
      <c r="G48" s="56"/>
      <c r="H48" s="47"/>
      <c r="I48" s="48">
        <f t="shared" si="0"/>
        <v>188434.32190000956</v>
      </c>
    </row>
    <row r="49" spans="3:9" s="7" customFormat="1" ht="16.5" hidden="1" x14ac:dyDescent="0.2">
      <c r="C49" s="54"/>
      <c r="D49" s="55"/>
      <c r="E49" s="147"/>
      <c r="F49" s="46"/>
      <c r="G49" s="56"/>
      <c r="H49" s="47"/>
      <c r="I49" s="48">
        <f t="shared" si="0"/>
        <v>188434.32190000956</v>
      </c>
    </row>
    <row r="50" spans="3:9" s="7" customFormat="1" ht="16.5" hidden="1" x14ac:dyDescent="0.2">
      <c r="C50" s="54"/>
      <c r="D50" s="55"/>
      <c r="E50" s="73"/>
      <c r="F50" s="46"/>
      <c r="G50" s="56"/>
      <c r="H50" s="47"/>
      <c r="I50" s="48">
        <f t="shared" si="0"/>
        <v>188434.32190000956</v>
      </c>
    </row>
    <row r="51" spans="3:9" s="7" customFormat="1" ht="16.5" hidden="1" x14ac:dyDescent="0.2">
      <c r="C51" s="54"/>
      <c r="D51" s="55"/>
      <c r="E51" s="73"/>
      <c r="F51" s="46"/>
      <c r="G51" s="56"/>
      <c r="H51" s="47"/>
      <c r="I51" s="48">
        <f t="shared" si="0"/>
        <v>188434.32190000956</v>
      </c>
    </row>
    <row r="52" spans="3:9" s="7" customFormat="1" ht="16.5" hidden="1" x14ac:dyDescent="0.2">
      <c r="C52" s="88"/>
      <c r="D52" s="86"/>
      <c r="E52" s="99"/>
      <c r="F52" s="89"/>
      <c r="G52" s="87"/>
      <c r="H52" s="85"/>
      <c r="I52" s="48">
        <f t="shared" si="0"/>
        <v>188434.32190000956</v>
      </c>
    </row>
    <row r="53" spans="3:9" s="7" customFormat="1" ht="16.5" hidden="1" x14ac:dyDescent="0.2">
      <c r="C53" s="88"/>
      <c r="D53" s="86"/>
      <c r="E53" s="99"/>
      <c r="F53" s="89"/>
      <c r="G53" s="87"/>
      <c r="H53" s="85"/>
      <c r="I53" s="48">
        <f t="shared" si="0"/>
        <v>188434.32190000956</v>
      </c>
    </row>
    <row r="54" spans="3:9" s="7" customFormat="1" ht="16.5" hidden="1" x14ac:dyDescent="0.2">
      <c r="C54" s="88"/>
      <c r="D54" s="155"/>
      <c r="E54" s="99"/>
      <c r="F54" s="89"/>
      <c r="G54" s="87"/>
      <c r="H54" s="85"/>
      <c r="I54" s="48">
        <f t="shared" si="0"/>
        <v>188434.32190000956</v>
      </c>
    </row>
    <row r="55" spans="3:9" s="7" customFormat="1" ht="16.5" hidden="1" x14ac:dyDescent="0.2">
      <c r="C55" s="88"/>
      <c r="D55" s="86"/>
      <c r="E55" s="99"/>
      <c r="F55" s="89"/>
      <c r="G55" s="87"/>
      <c r="H55" s="85"/>
      <c r="I55" s="48">
        <f t="shared" si="0"/>
        <v>188434.32190000956</v>
      </c>
    </row>
    <row r="56" spans="3:9" s="7" customFormat="1" ht="16.5" hidden="1" x14ac:dyDescent="0.2">
      <c r="C56" s="88"/>
      <c r="D56" s="86"/>
      <c r="E56" s="99"/>
      <c r="F56" s="89"/>
      <c r="G56" s="87"/>
      <c r="H56" s="85"/>
      <c r="I56" s="48">
        <f t="shared" si="0"/>
        <v>188434.32190000956</v>
      </c>
    </row>
    <row r="57" spans="3:9" s="7" customFormat="1" ht="16.5" hidden="1" x14ac:dyDescent="0.2">
      <c r="C57" s="88"/>
      <c r="D57" s="86"/>
      <c r="E57" s="99"/>
      <c r="F57" s="89"/>
      <c r="G57" s="87"/>
      <c r="H57" s="85"/>
      <c r="I57" s="48">
        <f t="shared" si="0"/>
        <v>188434.32190000956</v>
      </c>
    </row>
    <row r="58" spans="3:9" s="7" customFormat="1" ht="16.5" hidden="1" x14ac:dyDescent="0.2">
      <c r="C58" s="88"/>
      <c r="D58" s="86"/>
      <c r="E58" s="99"/>
      <c r="F58" s="89"/>
      <c r="G58" s="87"/>
      <c r="H58" s="85"/>
      <c r="I58" s="48">
        <f t="shared" si="0"/>
        <v>188434.32190000956</v>
      </c>
    </row>
    <row r="59" spans="3:9" s="7" customFormat="1" ht="16.5" hidden="1" x14ac:dyDescent="0.2">
      <c r="C59" s="88"/>
      <c r="D59" s="86"/>
      <c r="E59" s="99"/>
      <c r="F59" s="89"/>
      <c r="G59" s="87"/>
      <c r="H59" s="85"/>
      <c r="I59" s="48">
        <f t="shared" si="0"/>
        <v>188434.32190000956</v>
      </c>
    </row>
    <row r="60" spans="3:9" s="7" customFormat="1" ht="16.5" hidden="1" x14ac:dyDescent="0.2">
      <c r="C60" s="88"/>
      <c r="D60" s="86"/>
      <c r="E60" s="99"/>
      <c r="F60" s="89"/>
      <c r="G60" s="87"/>
      <c r="H60" s="85"/>
      <c r="I60" s="48">
        <f t="shared" si="0"/>
        <v>188434.32190000956</v>
      </c>
    </row>
    <row r="61" spans="3:9" s="7" customFormat="1" ht="16.5" hidden="1" x14ac:dyDescent="0.2">
      <c r="C61" s="88"/>
      <c r="D61" s="86"/>
      <c r="E61" s="99"/>
      <c r="F61" s="89"/>
      <c r="G61" s="87"/>
      <c r="H61" s="85"/>
      <c r="I61" s="48">
        <f t="shared" si="0"/>
        <v>188434.32190000956</v>
      </c>
    </row>
    <row r="62" spans="3:9" s="7" customFormat="1" ht="17.25" hidden="1" thickBot="1" x14ac:dyDescent="0.25">
      <c r="C62" s="88"/>
      <c r="D62" s="86"/>
      <c r="E62" s="99"/>
      <c r="F62" s="89"/>
      <c r="G62" s="87"/>
      <c r="H62" s="85"/>
      <c r="I62" s="48">
        <f t="shared" si="0"/>
        <v>188434.32190000956</v>
      </c>
    </row>
    <row r="63" spans="3:9" s="7" customFormat="1" ht="16.5" hidden="1" x14ac:dyDescent="0.2">
      <c r="C63" s="88"/>
      <c r="D63" s="86"/>
      <c r="E63" s="99"/>
      <c r="F63" s="89"/>
      <c r="G63" s="87"/>
      <c r="H63" s="85"/>
      <c r="I63" s="48">
        <f t="shared" si="0"/>
        <v>188434.32190000956</v>
      </c>
    </row>
    <row r="64" spans="3:9" s="7" customFormat="1" ht="16.5" hidden="1" x14ac:dyDescent="0.2">
      <c r="C64" s="88"/>
      <c r="D64" s="86"/>
      <c r="E64" s="99"/>
      <c r="F64" s="89"/>
      <c r="G64" s="87"/>
      <c r="H64" s="85"/>
      <c r="I64" s="48">
        <f t="shared" si="0"/>
        <v>188434.32190000956</v>
      </c>
    </row>
    <row r="65" spans="3:94" s="7" customFormat="1" ht="15.75" hidden="1" customHeight="1" thickBot="1" x14ac:dyDescent="0.25">
      <c r="C65" s="88"/>
      <c r="D65" s="86"/>
      <c r="E65" s="99"/>
      <c r="F65" s="148"/>
      <c r="G65" s="87"/>
      <c r="H65" s="85"/>
      <c r="I65" s="48">
        <f t="shared" si="0"/>
        <v>188434.32190000956</v>
      </c>
    </row>
    <row r="66" spans="3:94" s="11" customFormat="1" ht="17.25" thickBot="1" x14ac:dyDescent="0.25">
      <c r="C66" s="224" t="s">
        <v>8</v>
      </c>
      <c r="D66" s="225"/>
      <c r="E66" s="225"/>
      <c r="F66" s="225"/>
      <c r="G66" s="90">
        <f>SUM(G14:G65)</f>
        <v>0</v>
      </c>
      <c r="H66" s="90">
        <f>SUM(H14:H65)</f>
        <v>11326.36</v>
      </c>
      <c r="I66" s="91">
        <f>+I13+G66-H66</f>
        <v>188434.32190000959</v>
      </c>
      <c r="J66" s="25">
        <f>+I66-'[1]CTA. OPERATIVA.(160)'!$J$1239</f>
        <v>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5"/>
      <c r="E67" s="5"/>
      <c r="F67" s="36"/>
      <c r="G67" s="9"/>
      <c r="H67" s="79"/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5"/>
      <c r="D68" s="78" t="s">
        <v>35</v>
      </c>
      <c r="E68" s="9"/>
      <c r="F68" s="79" t="s">
        <v>37</v>
      </c>
      <c r="G68" s="9"/>
      <c r="H68" s="78" t="s">
        <v>36</v>
      </c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5"/>
      <c r="D69" s="78" t="s">
        <v>31</v>
      </c>
      <c r="E69" s="9"/>
      <c r="F69" s="79" t="s">
        <v>37</v>
      </c>
      <c r="G69" s="188"/>
      <c r="H69" s="124" t="s">
        <v>47</v>
      </c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78" t="s">
        <v>33</v>
      </c>
      <c r="E70" s="9"/>
      <c r="F70" s="78" t="s">
        <v>32</v>
      </c>
      <c r="G70" s="188"/>
      <c r="H70" s="124" t="s">
        <v>39</v>
      </c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28.5" x14ac:dyDescent="0.2">
      <c r="C71" s="5"/>
      <c r="D71" s="78" t="s">
        <v>34</v>
      </c>
      <c r="E71" s="9"/>
      <c r="F71" s="203" t="s">
        <v>80</v>
      </c>
      <c r="G71" s="188"/>
      <c r="H71" s="203" t="s">
        <v>66</v>
      </c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6.5" x14ac:dyDescent="0.2">
      <c r="C72" s="5"/>
      <c r="D72" s="9"/>
      <c r="E72" s="1"/>
      <c r="F72" s="78"/>
      <c r="G72" s="9"/>
      <c r="H72" s="78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s="11" customFormat="1" ht="16.5" x14ac:dyDescent="0.2">
      <c r="C73" s="5"/>
      <c r="D73" s="9"/>
      <c r="E73" s="9"/>
      <c r="G73" s="9"/>
      <c r="H73" s="1"/>
      <c r="I73" s="9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</row>
    <row r="74" spans="3:94" s="11" customFormat="1" ht="18" x14ac:dyDescent="0.2">
      <c r="C74" s="22"/>
      <c r="D74" s="9"/>
      <c r="E74" s="9"/>
      <c r="G74" s="9"/>
      <c r="H74" s="9"/>
      <c r="I74" s="9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</row>
    <row r="75" spans="3:94" s="11" customFormat="1" ht="18" x14ac:dyDescent="0.2">
      <c r="C75" s="22"/>
      <c r="D75" s="9"/>
      <c r="E75" s="9"/>
      <c r="F75" s="79"/>
      <c r="G75" s="9"/>
      <c r="H75" s="9"/>
      <c r="I75" s="9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</row>
    <row r="76" spans="3:94" x14ac:dyDescent="0.2">
      <c r="E76" s="9"/>
    </row>
    <row r="94" spans="3:3" ht="15" x14ac:dyDescent="0.2">
      <c r="C94" s="81"/>
    </row>
  </sheetData>
  <mergeCells count="8">
    <mergeCell ref="C66:F66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5" right="0.25" top="0.75" bottom="0.75" header="0.3" footer="0.3"/>
  <pageSetup scale="65" orientation="portrait" r:id="rId1"/>
  <headerFooter alignWithMargins="0">
    <oddFooter>Página &amp;P</oddFooter>
  </headerFooter>
  <rowBreaks count="1" manualBreakCount="1">
    <brk id="72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95"/>
  <sheetViews>
    <sheetView view="pageBreakPreview" topLeftCell="C29" zoomScale="70" zoomScaleNormal="85" zoomScaleSheetLayoutView="70" workbookViewId="0">
      <selection activeCell="G63" sqref="G63"/>
    </sheetView>
  </sheetViews>
  <sheetFormatPr baseColWidth="10" defaultColWidth="9.140625" defaultRowHeight="12.75" x14ac:dyDescent="0.2"/>
  <cols>
    <col min="1" max="1" width="0" style="231" hidden="1" customWidth="1"/>
    <col min="2" max="2" width="4.42578125" style="231" hidden="1" customWidth="1"/>
    <col min="3" max="3" width="4.7109375" style="231" customWidth="1"/>
    <col min="4" max="4" width="5.85546875" style="244" customWidth="1"/>
    <col min="5" max="5" width="15.85546875" style="244" customWidth="1"/>
    <col min="6" max="6" width="13.7109375" style="244" customWidth="1"/>
    <col min="7" max="7" width="52.140625" style="244" customWidth="1"/>
    <col min="8" max="8" width="23.85546875" style="244" customWidth="1"/>
    <col min="9" max="9" width="21.140625" style="244" customWidth="1"/>
    <col min="10" max="10" width="25.7109375" style="244" customWidth="1"/>
    <col min="11" max="11" width="24.5703125" style="231" customWidth="1"/>
    <col min="12" max="14" width="9.140625" style="231"/>
    <col min="15" max="16384" width="9.140625" style="244"/>
  </cols>
  <sheetData>
    <row r="1" spans="1:12" s="231" customFormat="1" x14ac:dyDescent="0.2"/>
    <row r="2" spans="1:12" s="232" customFormat="1" ht="12" customHeight="1" x14ac:dyDescent="0.2"/>
    <row r="3" spans="1:12" s="232" customFormat="1" ht="12" customHeight="1" x14ac:dyDescent="0.2"/>
    <row r="4" spans="1:12" s="232" customFormat="1" ht="12" customHeight="1" x14ac:dyDescent="0.2"/>
    <row r="5" spans="1:12" s="233" customFormat="1" ht="18" customHeight="1" x14ac:dyDescent="0.2">
      <c r="C5" s="234"/>
      <c r="D5" s="234"/>
      <c r="E5" s="235"/>
      <c r="F5" s="234"/>
      <c r="G5" s="234"/>
      <c r="H5" s="234"/>
      <c r="I5" s="234"/>
      <c r="J5" s="234"/>
      <c r="K5" s="234"/>
      <c r="L5" s="234"/>
    </row>
    <row r="6" spans="1:12" s="236" customFormat="1" ht="19.5" customHeight="1" x14ac:dyDescent="0.2">
      <c r="A6" s="236" t="s">
        <v>9</v>
      </c>
    </row>
    <row r="7" spans="1:12" s="233" customFormat="1" ht="19.5" customHeight="1" x14ac:dyDescent="0.2">
      <c r="C7" s="236"/>
      <c r="D7" s="237" t="s">
        <v>10</v>
      </c>
      <c r="E7" s="237"/>
      <c r="F7" s="237"/>
      <c r="G7" s="237"/>
      <c r="H7" s="237"/>
      <c r="I7" s="237"/>
      <c r="J7" s="237"/>
      <c r="K7" s="234"/>
      <c r="L7" s="234"/>
    </row>
    <row r="8" spans="1:12" s="232" customFormat="1" x14ac:dyDescent="0.2">
      <c r="C8" s="238"/>
      <c r="D8" s="239" t="s">
        <v>18</v>
      </c>
      <c r="E8" s="239"/>
      <c r="F8" s="239"/>
      <c r="G8" s="239"/>
      <c r="H8" s="239"/>
      <c r="I8" s="239"/>
      <c r="J8" s="239"/>
    </row>
    <row r="9" spans="1:12" s="240" customFormat="1" ht="18" customHeight="1" x14ac:dyDescent="0.2">
      <c r="B9" s="238"/>
      <c r="C9" s="238"/>
      <c r="D9" s="239" t="s">
        <v>20</v>
      </c>
      <c r="E9" s="239"/>
      <c r="F9" s="239"/>
      <c r="G9" s="239"/>
      <c r="H9" s="239"/>
      <c r="I9" s="239"/>
      <c r="J9" s="239"/>
    </row>
    <row r="10" spans="1:12" s="232" customFormat="1" ht="18.75" customHeight="1" thickBot="1" x14ac:dyDescent="0.25">
      <c r="D10" s="241" t="s">
        <v>110</v>
      </c>
      <c r="E10" s="241"/>
      <c r="F10" s="241"/>
      <c r="G10" s="241"/>
      <c r="H10" s="241"/>
      <c r="I10" s="241"/>
      <c r="J10" s="241"/>
    </row>
    <row r="11" spans="1:12" ht="18.75" customHeight="1" thickTop="1" thickBot="1" x14ac:dyDescent="0.25">
      <c r="D11" s="242"/>
      <c r="E11" s="243" t="s">
        <v>18</v>
      </c>
      <c r="F11" s="243"/>
      <c r="G11" s="243"/>
      <c r="H11" s="243"/>
      <c r="I11" s="243"/>
      <c r="J11" s="243"/>
    </row>
    <row r="12" spans="1:12" ht="18" customHeight="1" thickTop="1" thickBot="1" x14ac:dyDescent="0.25">
      <c r="D12" s="242"/>
      <c r="E12" s="245" t="s">
        <v>7</v>
      </c>
      <c r="F12" s="245"/>
      <c r="G12" s="245"/>
      <c r="H12" s="245"/>
      <c r="I12" s="245"/>
      <c r="J12" s="246">
        <f>+'[1]CTA. NOMINA 2000'!$G$1207</f>
        <v>7434777.3839999977</v>
      </c>
    </row>
    <row r="13" spans="1:12" ht="36" customHeight="1" thickTop="1" thickBot="1" x14ac:dyDescent="0.25">
      <c r="D13" s="242"/>
      <c r="E13" s="247" t="s">
        <v>4</v>
      </c>
      <c r="F13" s="247" t="s">
        <v>5</v>
      </c>
      <c r="G13" s="247" t="s">
        <v>6</v>
      </c>
      <c r="H13" s="247" t="s">
        <v>0</v>
      </c>
      <c r="I13" s="247" t="s">
        <v>1</v>
      </c>
      <c r="J13" s="248" t="s">
        <v>2</v>
      </c>
    </row>
    <row r="14" spans="1:12" s="249" customFormat="1" ht="21.75" customHeight="1" thickTop="1" x14ac:dyDescent="0.2">
      <c r="D14" s="250"/>
      <c r="E14" s="251"/>
      <c r="F14" s="250"/>
      <c r="G14" s="251">
        <v>45535</v>
      </c>
      <c r="H14" s="252"/>
      <c r="I14" s="253">
        <v>0</v>
      </c>
      <c r="J14" s="252">
        <f>+J12</f>
        <v>7434777.3839999977</v>
      </c>
    </row>
    <row r="15" spans="1:12" s="249" customFormat="1" ht="38.25" x14ac:dyDescent="0.2">
      <c r="D15" s="254"/>
      <c r="E15" s="255">
        <v>45538</v>
      </c>
      <c r="F15" s="256"/>
      <c r="G15" s="257" t="s">
        <v>171</v>
      </c>
      <c r="H15" s="258">
        <v>375229.45</v>
      </c>
      <c r="I15" s="258"/>
      <c r="J15" s="258">
        <f>J14+H15-I15</f>
        <v>7810006.8339999979</v>
      </c>
    </row>
    <row r="16" spans="1:12" s="249" customFormat="1" ht="24" customHeight="1" x14ac:dyDescent="0.2">
      <c r="D16" s="254"/>
      <c r="E16" s="255">
        <v>45547</v>
      </c>
      <c r="F16" s="256"/>
      <c r="G16" s="259" t="s">
        <v>28</v>
      </c>
      <c r="H16" s="258">
        <v>53994502.32</v>
      </c>
      <c r="I16" s="258"/>
      <c r="J16" s="258">
        <f>J15+H16-I16</f>
        <v>61804509.153999999</v>
      </c>
    </row>
    <row r="17" spans="4:11" s="249" customFormat="1" ht="25.5" x14ac:dyDescent="0.2">
      <c r="D17" s="254"/>
      <c r="E17" s="255">
        <v>45551</v>
      </c>
      <c r="F17" s="256"/>
      <c r="G17" s="259" t="s">
        <v>172</v>
      </c>
      <c r="H17" s="258">
        <v>36600</v>
      </c>
      <c r="I17" s="258"/>
      <c r="J17" s="258">
        <f>J16+H17-I17</f>
        <v>61841109.153999999</v>
      </c>
    </row>
    <row r="18" spans="4:11" s="249" customFormat="1" ht="25.5" x14ac:dyDescent="0.2">
      <c r="D18" s="254"/>
      <c r="E18" s="255">
        <v>45552</v>
      </c>
      <c r="F18" s="256"/>
      <c r="G18" s="259" t="s">
        <v>79</v>
      </c>
      <c r="H18" s="258">
        <v>1010358.75</v>
      </c>
      <c r="I18" s="258"/>
      <c r="J18" s="258">
        <f>J17+H18-I18</f>
        <v>62851467.903999999</v>
      </c>
    </row>
    <row r="19" spans="4:11" s="249" customFormat="1" ht="25.5" x14ac:dyDescent="0.2">
      <c r="D19" s="254"/>
      <c r="E19" s="255">
        <v>45553</v>
      </c>
      <c r="F19" s="256"/>
      <c r="G19" s="259" t="s">
        <v>24</v>
      </c>
      <c r="H19" s="258">
        <v>5880867.8799999999</v>
      </c>
      <c r="I19" s="258"/>
      <c r="J19" s="258">
        <f>J18+H19-I19</f>
        <v>68732335.783999994</v>
      </c>
    </row>
    <row r="20" spans="4:11" s="249" customFormat="1" ht="25.5" x14ac:dyDescent="0.2">
      <c r="D20" s="254"/>
      <c r="E20" s="255">
        <v>45553</v>
      </c>
      <c r="F20" s="256"/>
      <c r="G20" s="259" t="s">
        <v>24</v>
      </c>
      <c r="H20" s="258"/>
      <c r="I20" s="258">
        <v>5880867.8799999999</v>
      </c>
      <c r="J20" s="258">
        <f t="shared" ref="J20:J54" si="0">J19+H20-I20</f>
        <v>62851467.903999992</v>
      </c>
    </row>
    <row r="21" spans="4:11" s="249" customFormat="1" ht="25.5" x14ac:dyDescent="0.2">
      <c r="D21" s="254"/>
      <c r="E21" s="255">
        <v>45554</v>
      </c>
      <c r="F21" s="256"/>
      <c r="G21" s="259" t="s">
        <v>24</v>
      </c>
      <c r="H21" s="258">
        <v>43586993.439999998</v>
      </c>
      <c r="I21" s="258"/>
      <c r="J21" s="258">
        <f t="shared" si="0"/>
        <v>106438461.34399998</v>
      </c>
    </row>
    <row r="22" spans="4:11" s="249" customFormat="1" ht="25.5" x14ac:dyDescent="0.2">
      <c r="D22" s="254"/>
      <c r="E22" s="255">
        <v>45554</v>
      </c>
      <c r="F22" s="256"/>
      <c r="G22" s="259" t="s">
        <v>24</v>
      </c>
      <c r="H22" s="258"/>
      <c r="I22" s="258">
        <v>43586993.439999998</v>
      </c>
      <c r="J22" s="258">
        <f t="shared" si="0"/>
        <v>62851467.903999984</v>
      </c>
    </row>
    <row r="23" spans="4:11" s="249" customFormat="1" x14ac:dyDescent="0.2">
      <c r="D23" s="254"/>
      <c r="E23" s="255">
        <v>45553</v>
      </c>
      <c r="F23" s="256" t="s">
        <v>173</v>
      </c>
      <c r="G23" s="259" t="s">
        <v>78</v>
      </c>
      <c r="H23" s="258"/>
      <c r="I23" s="258">
        <v>1009271.2000000001</v>
      </c>
      <c r="J23" s="258">
        <f t="shared" si="0"/>
        <v>61842196.703999981</v>
      </c>
    </row>
    <row r="24" spans="4:11" s="249" customFormat="1" ht="25.5" x14ac:dyDescent="0.2">
      <c r="D24" s="254"/>
      <c r="E24" s="255">
        <v>45554</v>
      </c>
      <c r="F24" s="256" t="s">
        <v>174</v>
      </c>
      <c r="G24" s="259" t="s">
        <v>40</v>
      </c>
      <c r="H24" s="258"/>
      <c r="I24" s="258">
        <v>2297.25</v>
      </c>
      <c r="J24" s="258">
        <f t="shared" si="0"/>
        <v>61839899.453999981</v>
      </c>
      <c r="K24" s="260"/>
    </row>
    <row r="25" spans="4:11" s="249" customFormat="1" ht="25.5" x14ac:dyDescent="0.2">
      <c r="D25" s="254"/>
      <c r="E25" s="255">
        <v>45554</v>
      </c>
      <c r="F25" s="256" t="s">
        <v>174</v>
      </c>
      <c r="G25" s="259" t="s">
        <v>175</v>
      </c>
      <c r="H25" s="258"/>
      <c r="I25" s="258">
        <v>97702.75</v>
      </c>
      <c r="J25" s="258">
        <f t="shared" si="0"/>
        <v>61742196.703999981</v>
      </c>
    </row>
    <row r="26" spans="4:11" s="249" customFormat="1" ht="24.75" customHeight="1" x14ac:dyDescent="0.2">
      <c r="D26" s="254"/>
      <c r="E26" s="255">
        <v>45554</v>
      </c>
      <c r="F26" s="256" t="s">
        <v>176</v>
      </c>
      <c r="G26" s="259" t="s">
        <v>40</v>
      </c>
      <c r="H26" s="258"/>
      <c r="I26" s="258">
        <v>11646.4</v>
      </c>
      <c r="J26" s="258">
        <f t="shared" si="0"/>
        <v>61730550.303999983</v>
      </c>
    </row>
    <row r="27" spans="4:11" s="249" customFormat="1" ht="25.5" x14ac:dyDescent="0.2">
      <c r="D27" s="254"/>
      <c r="E27" s="255">
        <v>45554</v>
      </c>
      <c r="F27" s="256" t="s">
        <v>176</v>
      </c>
      <c r="G27" s="259" t="s">
        <v>177</v>
      </c>
      <c r="H27" s="258">
        <v>0</v>
      </c>
      <c r="I27" s="258">
        <v>104817.57</v>
      </c>
      <c r="J27" s="258">
        <f t="shared" si="0"/>
        <v>61625732.733999982</v>
      </c>
    </row>
    <row r="28" spans="4:11" s="249" customFormat="1" ht="25.5" x14ac:dyDescent="0.2">
      <c r="D28" s="254"/>
      <c r="E28" s="255">
        <v>45554</v>
      </c>
      <c r="F28" s="256" t="s">
        <v>178</v>
      </c>
      <c r="G28" s="259" t="s">
        <v>40</v>
      </c>
      <c r="H28" s="258"/>
      <c r="I28" s="258">
        <v>10393.81</v>
      </c>
      <c r="J28" s="258">
        <f t="shared" si="0"/>
        <v>61615338.92399998</v>
      </c>
    </row>
    <row r="29" spans="4:11" s="249" customFormat="1" ht="25.5" x14ac:dyDescent="0.2">
      <c r="D29" s="254"/>
      <c r="E29" s="255">
        <v>45554</v>
      </c>
      <c r="F29" s="256" t="s">
        <v>178</v>
      </c>
      <c r="G29" s="259" t="s">
        <v>179</v>
      </c>
      <c r="H29" s="258">
        <v>0</v>
      </c>
      <c r="I29" s="258">
        <v>151152.19</v>
      </c>
      <c r="J29" s="258">
        <f t="shared" si="0"/>
        <v>61464186.733999982</v>
      </c>
    </row>
    <row r="30" spans="4:11" s="249" customFormat="1" ht="25.5" x14ac:dyDescent="0.2">
      <c r="D30" s="254"/>
      <c r="E30" s="255">
        <v>45554</v>
      </c>
      <c r="F30" s="256" t="s">
        <v>180</v>
      </c>
      <c r="G30" s="259" t="s">
        <v>40</v>
      </c>
      <c r="H30" s="258"/>
      <c r="I30" s="258">
        <v>40274.120000000003</v>
      </c>
      <c r="J30" s="258">
        <f t="shared" si="0"/>
        <v>61423912.613999985</v>
      </c>
    </row>
    <row r="31" spans="4:11" s="249" customFormat="1" ht="25.5" x14ac:dyDescent="0.2">
      <c r="D31" s="254"/>
      <c r="E31" s="255">
        <v>45554</v>
      </c>
      <c r="F31" s="256" t="s">
        <v>180</v>
      </c>
      <c r="G31" s="257" t="s">
        <v>181</v>
      </c>
      <c r="H31" s="258">
        <v>0</v>
      </c>
      <c r="I31" s="258">
        <v>310149.71999999997</v>
      </c>
      <c r="J31" s="258">
        <f t="shared" si="0"/>
        <v>61113762.893999986</v>
      </c>
    </row>
    <row r="32" spans="4:11" s="249" customFormat="1" ht="25.5" x14ac:dyDescent="0.2">
      <c r="D32" s="254"/>
      <c r="E32" s="255">
        <v>45554</v>
      </c>
      <c r="F32" s="256" t="s">
        <v>182</v>
      </c>
      <c r="G32" s="257" t="s">
        <v>40</v>
      </c>
      <c r="H32" s="258"/>
      <c r="I32" s="258">
        <v>515243.35</v>
      </c>
      <c r="J32" s="258">
        <f t="shared" si="0"/>
        <v>60598519.543999985</v>
      </c>
      <c r="K32" s="260"/>
    </row>
    <row r="33" spans="4:11" s="249" customFormat="1" ht="25.5" x14ac:dyDescent="0.2">
      <c r="D33" s="254"/>
      <c r="E33" s="255">
        <v>45554</v>
      </c>
      <c r="F33" s="256" t="s">
        <v>182</v>
      </c>
      <c r="G33" s="261" t="s">
        <v>183</v>
      </c>
      <c r="H33" s="258">
        <v>0</v>
      </c>
      <c r="I33" s="258">
        <v>4637190.72</v>
      </c>
      <c r="J33" s="258">
        <f t="shared" si="0"/>
        <v>55961328.823999986</v>
      </c>
      <c r="K33" s="260"/>
    </row>
    <row r="34" spans="4:11" s="249" customFormat="1" ht="25.5" x14ac:dyDescent="0.2">
      <c r="D34" s="254"/>
      <c r="E34" s="255">
        <v>45554</v>
      </c>
      <c r="F34" s="256" t="s">
        <v>184</v>
      </c>
      <c r="G34" s="261" t="s">
        <v>40</v>
      </c>
      <c r="H34" s="258"/>
      <c r="I34" s="258">
        <v>264702.90000000002</v>
      </c>
      <c r="J34" s="258">
        <f t="shared" si="0"/>
        <v>55696625.923999988</v>
      </c>
      <c r="K34" s="260"/>
    </row>
    <row r="35" spans="4:11" s="249" customFormat="1" ht="25.5" x14ac:dyDescent="0.2">
      <c r="D35" s="254"/>
      <c r="E35" s="255">
        <v>45554</v>
      </c>
      <c r="F35" s="256" t="s">
        <v>184</v>
      </c>
      <c r="G35" s="261" t="s">
        <v>185</v>
      </c>
      <c r="H35" s="258">
        <v>0</v>
      </c>
      <c r="I35" s="258">
        <v>9160706.8000000007</v>
      </c>
      <c r="J35" s="258">
        <f t="shared" si="0"/>
        <v>46535919.123999983</v>
      </c>
      <c r="K35" s="260"/>
    </row>
    <row r="36" spans="4:11" s="249" customFormat="1" ht="25.5" x14ac:dyDescent="0.2">
      <c r="D36" s="254"/>
      <c r="E36" s="255">
        <v>45554</v>
      </c>
      <c r="F36" s="256" t="s">
        <v>186</v>
      </c>
      <c r="G36" s="261" t="s">
        <v>40</v>
      </c>
      <c r="H36" s="258"/>
      <c r="I36" s="258">
        <v>988347.52</v>
      </c>
      <c r="J36" s="258">
        <f t="shared" si="0"/>
        <v>45547571.60399998</v>
      </c>
      <c r="K36" s="260"/>
    </row>
    <row r="37" spans="4:11" s="249" customFormat="1" ht="25.5" x14ac:dyDescent="0.2">
      <c r="D37" s="254"/>
      <c r="E37" s="255">
        <v>45554</v>
      </c>
      <c r="F37" s="256" t="s">
        <v>186</v>
      </c>
      <c r="G37" s="261" t="s">
        <v>187</v>
      </c>
      <c r="H37" s="258">
        <v>0</v>
      </c>
      <c r="I37" s="258">
        <v>15769187.859999999</v>
      </c>
      <c r="J37" s="258">
        <f t="shared" si="0"/>
        <v>29778383.74399998</v>
      </c>
      <c r="K37" s="260"/>
    </row>
    <row r="38" spans="4:11" s="249" customFormat="1" ht="25.5" x14ac:dyDescent="0.2">
      <c r="D38" s="254"/>
      <c r="E38" s="255">
        <v>45554</v>
      </c>
      <c r="F38" s="256" t="s">
        <v>188</v>
      </c>
      <c r="G38" s="261" t="s">
        <v>40</v>
      </c>
      <c r="H38" s="258"/>
      <c r="I38" s="258">
        <v>447130.36</v>
      </c>
      <c r="J38" s="258">
        <f t="shared" si="0"/>
        <v>29331253.383999981</v>
      </c>
      <c r="K38" s="260"/>
    </row>
    <row r="39" spans="4:11" s="249" customFormat="1" ht="25.5" x14ac:dyDescent="0.2">
      <c r="D39" s="254"/>
      <c r="E39" s="255">
        <v>45554</v>
      </c>
      <c r="F39" s="256" t="s">
        <v>188</v>
      </c>
      <c r="G39" s="261" t="s">
        <v>189</v>
      </c>
      <c r="H39" s="258">
        <v>0</v>
      </c>
      <c r="I39" s="258">
        <v>16439893.029999999</v>
      </c>
      <c r="J39" s="258">
        <f t="shared" si="0"/>
        <v>12891360.353999982</v>
      </c>
      <c r="K39" s="260"/>
    </row>
    <row r="40" spans="4:11" s="249" customFormat="1" ht="25.5" x14ac:dyDescent="0.2">
      <c r="D40" s="254"/>
      <c r="E40" s="255">
        <v>45554</v>
      </c>
      <c r="F40" s="256" t="s">
        <v>190</v>
      </c>
      <c r="G40" s="261" t="s">
        <v>40</v>
      </c>
      <c r="H40" s="258"/>
      <c r="I40" s="258">
        <v>51702.49</v>
      </c>
      <c r="J40" s="258">
        <f t="shared" si="0"/>
        <v>12839657.863999981</v>
      </c>
      <c r="K40" s="260"/>
    </row>
    <row r="41" spans="4:11" s="249" customFormat="1" ht="25.5" x14ac:dyDescent="0.2">
      <c r="D41" s="254"/>
      <c r="E41" s="255">
        <v>45554</v>
      </c>
      <c r="F41" s="256" t="s">
        <v>190</v>
      </c>
      <c r="G41" s="261" t="s">
        <v>191</v>
      </c>
      <c r="H41" s="258">
        <v>0</v>
      </c>
      <c r="I41" s="258">
        <v>465322.48</v>
      </c>
      <c r="J41" s="258">
        <f t="shared" si="0"/>
        <v>12374335.383999981</v>
      </c>
      <c r="K41" s="260"/>
    </row>
    <row r="42" spans="4:11" s="249" customFormat="1" ht="25.5" x14ac:dyDescent="0.2">
      <c r="D42" s="254"/>
      <c r="E42" s="255">
        <v>45561</v>
      </c>
      <c r="F42" s="256"/>
      <c r="G42" s="261" t="s">
        <v>192</v>
      </c>
      <c r="H42" s="258">
        <v>13280</v>
      </c>
      <c r="I42" s="258"/>
      <c r="J42" s="258">
        <f t="shared" si="0"/>
        <v>12387615.383999981</v>
      </c>
      <c r="K42" s="260"/>
    </row>
    <row r="43" spans="4:11" s="249" customFormat="1" ht="25.5" x14ac:dyDescent="0.2">
      <c r="D43" s="254"/>
      <c r="E43" s="255">
        <v>45562</v>
      </c>
      <c r="F43" s="256"/>
      <c r="G43" s="261" t="s">
        <v>24</v>
      </c>
      <c r="H43" s="258">
        <v>25385.8</v>
      </c>
      <c r="I43" s="258"/>
      <c r="J43" s="258">
        <f t="shared" si="0"/>
        <v>12413001.183999982</v>
      </c>
      <c r="K43" s="260"/>
    </row>
    <row r="44" spans="4:11" s="249" customFormat="1" ht="25.5" x14ac:dyDescent="0.2">
      <c r="D44" s="254"/>
      <c r="E44" s="255">
        <v>45562</v>
      </c>
      <c r="F44" s="256"/>
      <c r="G44" s="261" t="s">
        <v>24</v>
      </c>
      <c r="H44" s="258"/>
      <c r="I44" s="258">
        <v>25385.8</v>
      </c>
      <c r="J44" s="258">
        <f t="shared" si="0"/>
        <v>12387615.383999981</v>
      </c>
      <c r="K44" s="260"/>
    </row>
    <row r="45" spans="4:11" s="249" customFormat="1" ht="26.25" thickBot="1" x14ac:dyDescent="0.25">
      <c r="D45" s="254"/>
      <c r="E45" s="255">
        <v>45562</v>
      </c>
      <c r="F45" s="256" t="s">
        <v>193</v>
      </c>
      <c r="G45" s="261" t="s">
        <v>194</v>
      </c>
      <c r="H45" s="258"/>
      <c r="I45" s="258">
        <v>25385.8</v>
      </c>
      <c r="J45" s="258">
        <f t="shared" si="0"/>
        <v>12362229.58399998</v>
      </c>
      <c r="K45" s="260"/>
    </row>
    <row r="46" spans="4:11" s="249" customFormat="1" hidden="1" x14ac:dyDescent="0.2">
      <c r="D46" s="254"/>
      <c r="E46" s="255"/>
      <c r="F46" s="256"/>
      <c r="G46" s="261"/>
      <c r="H46" s="258"/>
      <c r="I46" s="258"/>
      <c r="J46" s="258">
        <f t="shared" si="0"/>
        <v>12362229.58399998</v>
      </c>
      <c r="K46" s="260"/>
    </row>
    <row r="47" spans="4:11" s="249" customFormat="1" hidden="1" x14ac:dyDescent="0.2">
      <c r="D47" s="254"/>
      <c r="E47" s="255"/>
      <c r="F47" s="256"/>
      <c r="G47" s="261"/>
      <c r="H47" s="258"/>
      <c r="I47" s="258"/>
      <c r="J47" s="258">
        <f t="shared" si="0"/>
        <v>12362229.58399998</v>
      </c>
      <c r="K47" s="260"/>
    </row>
    <row r="48" spans="4:11" s="249" customFormat="1" hidden="1" x14ac:dyDescent="0.2">
      <c r="D48" s="254"/>
      <c r="E48" s="255"/>
      <c r="F48" s="256"/>
      <c r="G48" s="261"/>
      <c r="H48" s="258"/>
      <c r="I48" s="258"/>
      <c r="J48" s="258">
        <f t="shared" si="0"/>
        <v>12362229.58399998</v>
      </c>
      <c r="K48" s="260"/>
    </row>
    <row r="49" spans="4:96" s="249" customFormat="1" hidden="1" x14ac:dyDescent="0.2">
      <c r="D49" s="254"/>
      <c r="E49" s="255"/>
      <c r="F49" s="256"/>
      <c r="G49" s="261"/>
      <c r="H49" s="258"/>
      <c r="I49" s="258"/>
      <c r="J49" s="258">
        <f t="shared" si="0"/>
        <v>12362229.58399998</v>
      </c>
      <c r="K49" s="260"/>
    </row>
    <row r="50" spans="4:96" s="249" customFormat="1" hidden="1" x14ac:dyDescent="0.2">
      <c r="D50" s="254"/>
      <c r="E50" s="255"/>
      <c r="F50" s="256"/>
      <c r="G50" s="261"/>
      <c r="H50" s="258"/>
      <c r="I50" s="258"/>
      <c r="J50" s="258">
        <f t="shared" si="0"/>
        <v>12362229.58399998</v>
      </c>
      <c r="K50" s="260"/>
    </row>
    <row r="51" spans="4:96" s="249" customFormat="1" hidden="1" x14ac:dyDescent="0.2">
      <c r="D51" s="254"/>
      <c r="E51" s="255"/>
      <c r="F51" s="256"/>
      <c r="G51" s="261"/>
      <c r="H51" s="258"/>
      <c r="I51" s="258"/>
      <c r="J51" s="258">
        <f t="shared" si="0"/>
        <v>12362229.58399998</v>
      </c>
      <c r="K51" s="260"/>
    </row>
    <row r="52" spans="4:96" s="249" customFormat="1" hidden="1" x14ac:dyDescent="0.2">
      <c r="D52" s="254"/>
      <c r="E52" s="255"/>
      <c r="F52" s="256"/>
      <c r="G52" s="261"/>
      <c r="H52" s="258"/>
      <c r="I52" s="258"/>
      <c r="J52" s="258">
        <f t="shared" si="0"/>
        <v>12362229.58399998</v>
      </c>
      <c r="K52" s="260"/>
    </row>
    <row r="53" spans="4:96" s="249" customFormat="1" hidden="1" x14ac:dyDescent="0.2">
      <c r="D53" s="254"/>
      <c r="E53" s="255"/>
      <c r="F53" s="256"/>
      <c r="G53" s="261"/>
      <c r="H53" s="258"/>
      <c r="I53" s="258"/>
      <c r="J53" s="258">
        <f t="shared" si="0"/>
        <v>12362229.58399998</v>
      </c>
      <c r="K53" s="260"/>
    </row>
    <row r="54" spans="4:96" s="249" customFormat="1" ht="13.5" hidden="1" thickBot="1" x14ac:dyDescent="0.25">
      <c r="D54" s="254"/>
      <c r="E54" s="255"/>
      <c r="F54" s="256"/>
      <c r="G54" s="261"/>
      <c r="H54" s="258"/>
      <c r="I54" s="258"/>
      <c r="J54" s="258">
        <f t="shared" si="0"/>
        <v>12362229.58399998</v>
      </c>
      <c r="K54" s="260"/>
    </row>
    <row r="55" spans="4:96" s="231" customFormat="1" ht="13.5" thickBot="1" x14ac:dyDescent="0.25">
      <c r="D55" s="262" t="s">
        <v>8</v>
      </c>
      <c r="E55" s="263"/>
      <c r="F55" s="263"/>
      <c r="G55" s="263"/>
      <c r="H55" s="264">
        <f>SUM(H15:H54)</f>
        <v>104923217.64</v>
      </c>
      <c r="I55" s="264">
        <f>SUM(I15:I54)</f>
        <v>99995765.439999983</v>
      </c>
      <c r="J55" s="265">
        <f>+J14+H55-I55</f>
        <v>12362229.584000021</v>
      </c>
      <c r="K55" s="266">
        <f>+J55-'[1]CTA. NOMINA 2000'!$G$1238</f>
        <v>4.0978193283081055E-8</v>
      </c>
      <c r="O55" s="244"/>
      <c r="P55" s="244"/>
      <c r="Q55" s="244"/>
      <c r="R55" s="244"/>
      <c r="S55" s="244"/>
      <c r="T55" s="244"/>
      <c r="U55" s="244"/>
      <c r="V55" s="244"/>
      <c r="W55" s="244"/>
      <c r="X55" s="244"/>
      <c r="Y55" s="244"/>
      <c r="Z55" s="244"/>
      <c r="AA55" s="244"/>
      <c r="AB55" s="244"/>
      <c r="AC55" s="244"/>
      <c r="AD55" s="244"/>
      <c r="AE55" s="244"/>
      <c r="AF55" s="244"/>
      <c r="AG55" s="244"/>
      <c r="AH55" s="244"/>
      <c r="AI55" s="244"/>
      <c r="AJ55" s="244"/>
      <c r="AK55" s="244"/>
      <c r="AL55" s="244"/>
      <c r="AM55" s="244"/>
      <c r="AN55" s="244"/>
      <c r="AO55" s="244"/>
      <c r="AP55" s="244"/>
      <c r="AQ55" s="244"/>
      <c r="AR55" s="244"/>
      <c r="AS55" s="244"/>
      <c r="AT55" s="244"/>
      <c r="AU55" s="244"/>
      <c r="AV55" s="244"/>
      <c r="AW55" s="244"/>
      <c r="AX55" s="244"/>
      <c r="AY55" s="244"/>
      <c r="AZ55" s="244"/>
      <c r="BA55" s="244"/>
      <c r="BB55" s="244"/>
      <c r="BC55" s="244"/>
      <c r="BD55" s="244"/>
      <c r="BE55" s="244"/>
      <c r="BF55" s="244"/>
      <c r="BG55" s="244"/>
      <c r="BH55" s="244"/>
      <c r="BI55" s="244"/>
      <c r="BJ55" s="244"/>
      <c r="BK55" s="244"/>
      <c r="BL55" s="244"/>
      <c r="BM55" s="244"/>
      <c r="BN55" s="244"/>
      <c r="BO55" s="244"/>
      <c r="BP55" s="244"/>
      <c r="BQ55" s="244"/>
      <c r="BR55" s="244"/>
      <c r="BS55" s="244"/>
      <c r="BT55" s="244"/>
      <c r="BU55" s="244"/>
      <c r="BV55" s="244"/>
      <c r="BW55" s="244"/>
      <c r="BX55" s="244"/>
      <c r="BY55" s="244"/>
      <c r="BZ55" s="244"/>
      <c r="CA55" s="244"/>
      <c r="CB55" s="244"/>
      <c r="CC55" s="244"/>
      <c r="CD55" s="244"/>
      <c r="CE55" s="244"/>
      <c r="CF55" s="244"/>
      <c r="CG55" s="244"/>
      <c r="CH55" s="244"/>
      <c r="CI55" s="244"/>
      <c r="CJ55" s="244"/>
      <c r="CK55" s="244"/>
      <c r="CL55" s="244"/>
      <c r="CM55" s="244"/>
      <c r="CN55" s="244"/>
      <c r="CO55" s="244"/>
      <c r="CP55" s="244"/>
      <c r="CQ55" s="244"/>
      <c r="CR55" s="244"/>
    </row>
    <row r="56" spans="4:96" s="231" customFormat="1" x14ac:dyDescent="0.2">
      <c r="D56" s="267"/>
      <c r="E56" s="267"/>
      <c r="F56" s="267"/>
      <c r="G56" s="36"/>
      <c r="H56" s="9"/>
      <c r="I56" s="268"/>
      <c r="J56" s="9"/>
      <c r="O56" s="244"/>
      <c r="P56" s="244"/>
      <c r="Q56" s="244"/>
      <c r="R56" s="244"/>
      <c r="S56" s="244"/>
      <c r="T56" s="244"/>
      <c r="U56" s="244"/>
      <c r="V56" s="244"/>
      <c r="W56" s="244"/>
      <c r="X56" s="244"/>
      <c r="Y56" s="244"/>
      <c r="Z56" s="244"/>
      <c r="AA56" s="244"/>
      <c r="AB56" s="244"/>
      <c r="AC56" s="244"/>
      <c r="AD56" s="244"/>
      <c r="AE56" s="244"/>
      <c r="AF56" s="244"/>
      <c r="AG56" s="244"/>
      <c r="AH56" s="244"/>
      <c r="AI56" s="244"/>
      <c r="AJ56" s="244"/>
      <c r="AK56" s="244"/>
      <c r="AL56" s="244"/>
      <c r="AM56" s="244"/>
      <c r="AN56" s="244"/>
      <c r="AO56" s="244"/>
      <c r="AP56" s="244"/>
      <c r="AQ56" s="244"/>
      <c r="AR56" s="244"/>
      <c r="AS56" s="244"/>
      <c r="AT56" s="244"/>
      <c r="AU56" s="244"/>
      <c r="AV56" s="244"/>
      <c r="AW56" s="244"/>
      <c r="AX56" s="244"/>
      <c r="AY56" s="244"/>
      <c r="AZ56" s="244"/>
      <c r="BA56" s="244"/>
      <c r="BB56" s="244"/>
      <c r="BC56" s="244"/>
      <c r="BD56" s="244"/>
      <c r="BE56" s="244"/>
      <c r="BF56" s="244"/>
      <c r="BG56" s="244"/>
      <c r="BH56" s="244"/>
      <c r="BI56" s="244"/>
      <c r="BJ56" s="244"/>
      <c r="BK56" s="244"/>
      <c r="BL56" s="244"/>
      <c r="BM56" s="244"/>
      <c r="BN56" s="244"/>
      <c r="BO56" s="244"/>
      <c r="BP56" s="244"/>
      <c r="BQ56" s="244"/>
      <c r="BR56" s="244"/>
      <c r="BS56" s="244"/>
      <c r="BT56" s="244"/>
      <c r="BU56" s="244"/>
      <c r="BV56" s="244"/>
      <c r="BW56" s="244"/>
      <c r="BX56" s="244"/>
      <c r="BY56" s="244"/>
      <c r="BZ56" s="244"/>
      <c r="CA56" s="244"/>
      <c r="CB56" s="244"/>
      <c r="CC56" s="244"/>
      <c r="CD56" s="244"/>
      <c r="CE56" s="244"/>
      <c r="CF56" s="244"/>
      <c r="CG56" s="244"/>
      <c r="CH56" s="244"/>
      <c r="CI56" s="244"/>
      <c r="CJ56" s="244"/>
      <c r="CK56" s="244"/>
      <c r="CL56" s="244"/>
      <c r="CM56" s="244"/>
      <c r="CN56" s="244"/>
      <c r="CO56" s="244"/>
      <c r="CP56" s="244"/>
      <c r="CQ56" s="244"/>
      <c r="CR56" s="244"/>
    </row>
    <row r="57" spans="4:96" s="231" customFormat="1" x14ac:dyDescent="0.2">
      <c r="D57" s="9"/>
      <c r="E57" s="269" t="s">
        <v>35</v>
      </c>
      <c r="F57" s="9"/>
      <c r="G57" s="268" t="s">
        <v>37</v>
      </c>
      <c r="H57" s="9"/>
      <c r="I57" s="269" t="s">
        <v>36</v>
      </c>
      <c r="J57" s="9"/>
      <c r="O57" s="244"/>
      <c r="P57" s="244"/>
      <c r="Q57" s="244"/>
      <c r="R57" s="244"/>
      <c r="S57" s="244"/>
      <c r="T57" s="244"/>
      <c r="U57" s="244"/>
      <c r="V57" s="244"/>
      <c r="W57" s="244"/>
      <c r="X57" s="244"/>
      <c r="Y57" s="244"/>
      <c r="Z57" s="244"/>
      <c r="AA57" s="244"/>
      <c r="AB57" s="244"/>
      <c r="AC57" s="244"/>
      <c r="AD57" s="244"/>
      <c r="AE57" s="244"/>
      <c r="AF57" s="244"/>
      <c r="AG57" s="244"/>
      <c r="AH57" s="244"/>
      <c r="AI57" s="244"/>
      <c r="AJ57" s="244"/>
      <c r="AK57" s="244"/>
      <c r="AL57" s="244"/>
      <c r="AM57" s="244"/>
      <c r="AN57" s="244"/>
      <c r="AO57" s="244"/>
      <c r="AP57" s="244"/>
      <c r="AQ57" s="244"/>
      <c r="AR57" s="244"/>
      <c r="AS57" s="244"/>
      <c r="AT57" s="244"/>
      <c r="AU57" s="244"/>
      <c r="AV57" s="244"/>
      <c r="AW57" s="244"/>
      <c r="AX57" s="244"/>
      <c r="AY57" s="244"/>
      <c r="AZ57" s="244"/>
      <c r="BA57" s="244"/>
      <c r="BB57" s="244"/>
      <c r="BC57" s="244"/>
      <c r="BD57" s="244"/>
      <c r="BE57" s="244"/>
      <c r="BF57" s="244"/>
      <c r="BG57" s="244"/>
      <c r="BH57" s="244"/>
      <c r="BI57" s="244"/>
      <c r="BJ57" s="244"/>
      <c r="BK57" s="244"/>
      <c r="BL57" s="244"/>
      <c r="BM57" s="244"/>
      <c r="BN57" s="244"/>
      <c r="BO57" s="244"/>
      <c r="BP57" s="244"/>
      <c r="BQ57" s="244"/>
      <c r="BR57" s="244"/>
      <c r="BS57" s="244"/>
      <c r="BT57" s="244"/>
      <c r="BU57" s="244"/>
      <c r="BV57" s="244"/>
      <c r="BW57" s="244"/>
      <c r="BX57" s="244"/>
      <c r="BY57" s="244"/>
      <c r="BZ57" s="244"/>
      <c r="CA57" s="244"/>
      <c r="CB57" s="244"/>
      <c r="CC57" s="244"/>
      <c r="CD57" s="244"/>
      <c r="CE57" s="244"/>
      <c r="CF57" s="244"/>
      <c r="CG57" s="244"/>
      <c r="CH57" s="244"/>
      <c r="CI57" s="244"/>
      <c r="CJ57" s="244"/>
      <c r="CK57" s="244"/>
      <c r="CL57" s="244"/>
      <c r="CM57" s="244"/>
      <c r="CN57" s="244"/>
      <c r="CO57" s="244"/>
      <c r="CP57" s="244"/>
      <c r="CQ57" s="244"/>
      <c r="CR57" s="244"/>
    </row>
    <row r="58" spans="4:96" s="231" customFormat="1" x14ac:dyDescent="0.2">
      <c r="D58" s="9"/>
      <c r="E58" s="269" t="s">
        <v>31</v>
      </c>
      <c r="F58" s="9"/>
      <c r="G58" s="269" t="s">
        <v>32</v>
      </c>
      <c r="H58" s="270"/>
      <c r="I58" s="269" t="s">
        <v>47</v>
      </c>
      <c r="J58" s="9"/>
      <c r="O58" s="244"/>
      <c r="P58" s="244"/>
      <c r="Q58" s="244"/>
      <c r="R58" s="244"/>
      <c r="S58" s="244"/>
      <c r="T58" s="244"/>
      <c r="U58" s="244"/>
      <c r="V58" s="244"/>
      <c r="W58" s="244"/>
      <c r="X58" s="244"/>
      <c r="Y58" s="244"/>
      <c r="Z58" s="244"/>
      <c r="AA58" s="244"/>
      <c r="AB58" s="244"/>
      <c r="AC58" s="244"/>
      <c r="AD58" s="244"/>
      <c r="AE58" s="244"/>
      <c r="AF58" s="244"/>
      <c r="AG58" s="244"/>
      <c r="AH58" s="244"/>
      <c r="AI58" s="244"/>
      <c r="AJ58" s="244"/>
      <c r="AK58" s="244"/>
      <c r="AL58" s="244"/>
      <c r="AM58" s="244"/>
      <c r="AN58" s="244"/>
      <c r="AO58" s="244"/>
      <c r="AP58" s="244"/>
      <c r="AQ58" s="244"/>
      <c r="AR58" s="244"/>
      <c r="AS58" s="244"/>
      <c r="AT58" s="244"/>
      <c r="AU58" s="244"/>
      <c r="AV58" s="244"/>
      <c r="AW58" s="244"/>
      <c r="AX58" s="244"/>
      <c r="AY58" s="244"/>
      <c r="AZ58" s="244"/>
      <c r="BA58" s="244"/>
      <c r="BB58" s="244"/>
      <c r="BC58" s="244"/>
      <c r="BD58" s="244"/>
      <c r="BE58" s="244"/>
      <c r="BF58" s="244"/>
      <c r="BG58" s="244"/>
      <c r="BH58" s="244"/>
      <c r="BI58" s="244"/>
      <c r="BJ58" s="244"/>
      <c r="BK58" s="244"/>
      <c r="BL58" s="244"/>
      <c r="BM58" s="244"/>
      <c r="BN58" s="244"/>
      <c r="BO58" s="244"/>
      <c r="BP58" s="244"/>
      <c r="BQ58" s="244"/>
      <c r="BR58" s="244"/>
      <c r="BS58" s="244"/>
      <c r="BT58" s="244"/>
      <c r="BU58" s="244"/>
      <c r="BV58" s="244"/>
      <c r="BW58" s="244"/>
      <c r="BX58" s="244"/>
      <c r="BY58" s="244"/>
      <c r="BZ58" s="244"/>
      <c r="CA58" s="244"/>
      <c r="CB58" s="244"/>
      <c r="CC58" s="244"/>
      <c r="CD58" s="244"/>
      <c r="CE58" s="244"/>
      <c r="CF58" s="244"/>
      <c r="CG58" s="244"/>
      <c r="CH58" s="244"/>
      <c r="CI58" s="244"/>
      <c r="CJ58" s="244"/>
      <c r="CK58" s="244"/>
      <c r="CL58" s="244"/>
      <c r="CM58" s="244"/>
      <c r="CN58" s="244"/>
      <c r="CO58" s="244"/>
      <c r="CP58" s="244"/>
      <c r="CQ58" s="244"/>
      <c r="CR58" s="244"/>
    </row>
    <row r="59" spans="4:96" s="231" customFormat="1" ht="25.5" x14ac:dyDescent="0.2">
      <c r="D59" s="9"/>
      <c r="E59" s="269" t="s">
        <v>33</v>
      </c>
      <c r="F59" s="9"/>
      <c r="G59" s="271" t="s">
        <v>80</v>
      </c>
      <c r="H59" s="270"/>
      <c r="I59" s="269" t="s">
        <v>39</v>
      </c>
      <c r="J59" s="9"/>
      <c r="O59" s="244"/>
      <c r="P59" s="244"/>
      <c r="Q59" s="244"/>
      <c r="R59" s="244"/>
      <c r="S59" s="244"/>
      <c r="T59" s="244"/>
      <c r="U59" s="244"/>
      <c r="V59" s="244"/>
      <c r="W59" s="244"/>
      <c r="X59" s="244"/>
      <c r="Y59" s="244"/>
      <c r="Z59" s="244"/>
      <c r="AA59" s="244"/>
      <c r="AB59" s="244"/>
      <c r="AC59" s="244"/>
      <c r="AD59" s="244"/>
      <c r="AE59" s="244"/>
      <c r="AF59" s="244"/>
      <c r="AG59" s="244"/>
      <c r="AH59" s="244"/>
      <c r="AI59" s="244"/>
      <c r="AJ59" s="244"/>
      <c r="AK59" s="244"/>
      <c r="AL59" s="244"/>
      <c r="AM59" s="244"/>
      <c r="AN59" s="244"/>
      <c r="AO59" s="244"/>
      <c r="AP59" s="244"/>
      <c r="AQ59" s="244"/>
      <c r="AR59" s="244"/>
      <c r="AS59" s="244"/>
      <c r="AT59" s="244"/>
      <c r="AU59" s="244"/>
      <c r="AV59" s="244"/>
      <c r="AW59" s="244"/>
      <c r="AX59" s="244"/>
      <c r="AY59" s="244"/>
      <c r="AZ59" s="244"/>
      <c r="BA59" s="244"/>
      <c r="BB59" s="244"/>
      <c r="BC59" s="244"/>
      <c r="BD59" s="244"/>
      <c r="BE59" s="244"/>
      <c r="BF59" s="244"/>
      <c r="BG59" s="244"/>
      <c r="BH59" s="244"/>
      <c r="BI59" s="244"/>
      <c r="BJ59" s="244"/>
      <c r="BK59" s="244"/>
      <c r="BL59" s="244"/>
      <c r="BM59" s="244"/>
      <c r="BN59" s="244"/>
      <c r="BO59" s="244"/>
      <c r="BP59" s="244"/>
      <c r="BQ59" s="244"/>
      <c r="BR59" s="244"/>
      <c r="BS59" s="244"/>
      <c r="BT59" s="244"/>
      <c r="BU59" s="244"/>
      <c r="BV59" s="244"/>
      <c r="BW59" s="244"/>
      <c r="BX59" s="244"/>
      <c r="BY59" s="244"/>
      <c r="BZ59" s="244"/>
      <c r="CA59" s="244"/>
      <c r="CB59" s="244"/>
      <c r="CC59" s="244"/>
      <c r="CD59" s="244"/>
      <c r="CE59" s="244"/>
      <c r="CF59" s="244"/>
      <c r="CG59" s="244"/>
      <c r="CH59" s="244"/>
      <c r="CI59" s="244"/>
      <c r="CJ59" s="244"/>
      <c r="CK59" s="244"/>
      <c r="CL59" s="244"/>
      <c r="CM59" s="244"/>
      <c r="CN59" s="244"/>
      <c r="CO59" s="244"/>
      <c r="CP59" s="244"/>
      <c r="CQ59" s="244"/>
      <c r="CR59" s="244"/>
    </row>
    <row r="60" spans="4:96" s="231" customFormat="1" ht="25.5" x14ac:dyDescent="0.2">
      <c r="D60" s="9"/>
      <c r="E60" s="269" t="s">
        <v>34</v>
      </c>
      <c r="F60" s="9"/>
      <c r="G60" s="269"/>
      <c r="H60" s="270"/>
      <c r="I60" s="271" t="s">
        <v>66</v>
      </c>
      <c r="J60" s="9"/>
      <c r="O60" s="244"/>
      <c r="P60" s="244"/>
      <c r="Q60" s="244"/>
      <c r="R60" s="244"/>
      <c r="S60" s="244"/>
      <c r="T60" s="244"/>
      <c r="U60" s="244"/>
      <c r="V60" s="244"/>
      <c r="W60" s="244"/>
      <c r="X60" s="244"/>
      <c r="Y60" s="244"/>
      <c r="Z60" s="244"/>
      <c r="AA60" s="244"/>
      <c r="AB60" s="244"/>
      <c r="AC60" s="244"/>
      <c r="AD60" s="244"/>
      <c r="AE60" s="244"/>
      <c r="AF60" s="244"/>
      <c r="AG60" s="244"/>
      <c r="AH60" s="244"/>
      <c r="AI60" s="244"/>
      <c r="AJ60" s="244"/>
      <c r="AK60" s="244"/>
      <c r="AL60" s="244"/>
      <c r="AM60" s="244"/>
      <c r="AN60" s="244"/>
      <c r="AO60" s="244"/>
      <c r="AP60" s="244"/>
      <c r="AQ60" s="244"/>
      <c r="AR60" s="244"/>
      <c r="AS60" s="244"/>
      <c r="AT60" s="244"/>
      <c r="AU60" s="244"/>
      <c r="AV60" s="244"/>
      <c r="AW60" s="244"/>
      <c r="AX60" s="244"/>
      <c r="AY60" s="244"/>
      <c r="AZ60" s="244"/>
      <c r="BA60" s="244"/>
      <c r="BB60" s="244"/>
      <c r="BC60" s="244"/>
      <c r="BD60" s="244"/>
      <c r="BE60" s="244"/>
      <c r="BF60" s="244"/>
      <c r="BG60" s="244"/>
      <c r="BH60" s="244"/>
      <c r="BI60" s="244"/>
      <c r="BJ60" s="244"/>
      <c r="BK60" s="244"/>
      <c r="BL60" s="244"/>
      <c r="BM60" s="244"/>
      <c r="BN60" s="244"/>
      <c r="BO60" s="244"/>
      <c r="BP60" s="244"/>
      <c r="BQ60" s="244"/>
      <c r="BR60" s="244"/>
      <c r="BS60" s="244"/>
      <c r="BT60" s="244"/>
      <c r="BU60" s="244"/>
      <c r="BV60" s="244"/>
      <c r="BW60" s="244"/>
      <c r="BX60" s="244"/>
      <c r="BY60" s="244"/>
      <c r="BZ60" s="244"/>
      <c r="CA60" s="244"/>
      <c r="CB60" s="244"/>
      <c r="CC60" s="244"/>
      <c r="CD60" s="244"/>
      <c r="CE60" s="244"/>
      <c r="CF60" s="244"/>
      <c r="CG60" s="244"/>
      <c r="CH60" s="244"/>
      <c r="CI60" s="244"/>
      <c r="CJ60" s="244"/>
      <c r="CK60" s="244"/>
      <c r="CL60" s="244"/>
      <c r="CM60" s="244"/>
      <c r="CN60" s="244"/>
      <c r="CO60" s="244"/>
      <c r="CP60" s="244"/>
      <c r="CQ60" s="244"/>
      <c r="CR60" s="244"/>
    </row>
    <row r="61" spans="4:96" s="231" customFormat="1" x14ac:dyDescent="0.2">
      <c r="D61" s="9"/>
      <c r="E61" s="9"/>
      <c r="F61" s="9"/>
      <c r="H61" s="9"/>
      <c r="I61" s="9"/>
      <c r="J61" s="9"/>
      <c r="O61" s="244"/>
      <c r="P61" s="244"/>
      <c r="Q61" s="244"/>
      <c r="R61" s="244"/>
      <c r="S61" s="244"/>
      <c r="T61" s="244"/>
      <c r="U61" s="244"/>
      <c r="V61" s="244"/>
      <c r="W61" s="244"/>
      <c r="X61" s="244"/>
      <c r="Y61" s="244"/>
      <c r="Z61" s="244"/>
      <c r="AA61" s="244"/>
      <c r="AB61" s="244"/>
      <c r="AC61" s="244"/>
      <c r="AD61" s="244"/>
      <c r="AE61" s="244"/>
      <c r="AF61" s="244"/>
      <c r="AG61" s="244"/>
      <c r="AH61" s="244"/>
      <c r="AI61" s="244"/>
      <c r="AJ61" s="244"/>
      <c r="AK61" s="244"/>
      <c r="AL61" s="244"/>
      <c r="AM61" s="244"/>
      <c r="AN61" s="244"/>
      <c r="AO61" s="244"/>
      <c r="AP61" s="244"/>
      <c r="AQ61" s="244"/>
      <c r="AR61" s="244"/>
      <c r="AS61" s="244"/>
      <c r="AT61" s="244"/>
      <c r="AU61" s="244"/>
      <c r="AV61" s="244"/>
      <c r="AW61" s="244"/>
      <c r="AX61" s="244"/>
      <c r="AY61" s="244"/>
      <c r="AZ61" s="244"/>
      <c r="BA61" s="244"/>
      <c r="BB61" s="244"/>
      <c r="BC61" s="244"/>
      <c r="BD61" s="244"/>
      <c r="BE61" s="244"/>
      <c r="BF61" s="244"/>
      <c r="BG61" s="244"/>
      <c r="BH61" s="244"/>
      <c r="BI61" s="244"/>
      <c r="BJ61" s="244"/>
      <c r="BK61" s="244"/>
      <c r="BL61" s="244"/>
      <c r="BM61" s="244"/>
      <c r="BN61" s="244"/>
      <c r="BO61" s="244"/>
      <c r="BP61" s="244"/>
      <c r="BQ61" s="244"/>
      <c r="BR61" s="244"/>
      <c r="BS61" s="244"/>
      <c r="BT61" s="244"/>
      <c r="BU61" s="244"/>
      <c r="BV61" s="244"/>
      <c r="BW61" s="244"/>
      <c r="BX61" s="244"/>
      <c r="BY61" s="244"/>
      <c r="BZ61" s="244"/>
      <c r="CA61" s="244"/>
      <c r="CB61" s="244"/>
      <c r="CC61" s="244"/>
      <c r="CD61" s="244"/>
      <c r="CE61" s="244"/>
      <c r="CF61" s="244"/>
      <c r="CG61" s="244"/>
      <c r="CH61" s="244"/>
      <c r="CI61" s="244"/>
      <c r="CJ61" s="244"/>
      <c r="CK61" s="244"/>
      <c r="CL61" s="244"/>
      <c r="CM61" s="244"/>
      <c r="CN61" s="244"/>
      <c r="CO61" s="244"/>
      <c r="CP61" s="244"/>
      <c r="CQ61" s="244"/>
      <c r="CR61" s="244"/>
    </row>
    <row r="62" spans="4:96" s="231" customFormat="1" x14ac:dyDescent="0.2">
      <c r="D62" s="9"/>
      <c r="E62" s="9"/>
      <c r="F62" s="9"/>
      <c r="G62" s="268"/>
      <c r="H62" s="9"/>
      <c r="I62" s="9"/>
      <c r="J62" s="9"/>
      <c r="O62" s="244"/>
      <c r="P62" s="244"/>
      <c r="Q62" s="244"/>
      <c r="R62" s="244"/>
      <c r="S62" s="244"/>
      <c r="T62" s="244"/>
      <c r="U62" s="244"/>
      <c r="V62" s="244"/>
      <c r="W62" s="244"/>
      <c r="X62" s="244"/>
      <c r="Y62" s="244"/>
      <c r="Z62" s="244"/>
      <c r="AA62" s="244"/>
      <c r="AB62" s="244"/>
      <c r="AC62" s="244"/>
      <c r="AD62" s="244"/>
      <c r="AE62" s="244"/>
      <c r="AF62" s="244"/>
      <c r="AG62" s="244"/>
      <c r="AH62" s="244"/>
      <c r="AI62" s="244"/>
      <c r="AJ62" s="244"/>
      <c r="AK62" s="244"/>
      <c r="AL62" s="244"/>
      <c r="AM62" s="244"/>
      <c r="AN62" s="244"/>
      <c r="AO62" s="244"/>
      <c r="AP62" s="244"/>
      <c r="AQ62" s="244"/>
      <c r="AR62" s="244"/>
      <c r="AS62" s="244"/>
      <c r="AT62" s="244"/>
      <c r="AU62" s="244"/>
      <c r="AV62" s="244"/>
      <c r="AW62" s="244"/>
      <c r="AX62" s="244"/>
      <c r="AY62" s="244"/>
      <c r="AZ62" s="244"/>
      <c r="BA62" s="244"/>
      <c r="BB62" s="244"/>
      <c r="BC62" s="244"/>
      <c r="BD62" s="244"/>
      <c r="BE62" s="244"/>
      <c r="BF62" s="244"/>
      <c r="BG62" s="244"/>
      <c r="BH62" s="244"/>
      <c r="BI62" s="244"/>
      <c r="BJ62" s="244"/>
      <c r="BK62" s="244"/>
      <c r="BL62" s="244"/>
      <c r="BM62" s="244"/>
      <c r="BN62" s="244"/>
      <c r="BO62" s="244"/>
      <c r="BP62" s="244"/>
      <c r="BQ62" s="244"/>
      <c r="BR62" s="244"/>
      <c r="BS62" s="244"/>
      <c r="BT62" s="244"/>
      <c r="BU62" s="244"/>
      <c r="BV62" s="244"/>
      <c r="BW62" s="244"/>
      <c r="BX62" s="244"/>
      <c r="BY62" s="244"/>
      <c r="BZ62" s="244"/>
      <c r="CA62" s="244"/>
      <c r="CB62" s="244"/>
      <c r="CC62" s="244"/>
      <c r="CD62" s="244"/>
      <c r="CE62" s="244"/>
      <c r="CF62" s="244"/>
      <c r="CG62" s="244"/>
      <c r="CH62" s="244"/>
      <c r="CI62" s="244"/>
      <c r="CJ62" s="244"/>
      <c r="CK62" s="244"/>
      <c r="CL62" s="244"/>
      <c r="CM62" s="244"/>
      <c r="CN62" s="244"/>
      <c r="CO62" s="244"/>
      <c r="CP62" s="244"/>
      <c r="CQ62" s="244"/>
      <c r="CR62" s="244"/>
    </row>
    <row r="63" spans="4:96" s="231" customFormat="1" x14ac:dyDescent="0.2">
      <c r="D63" s="9"/>
      <c r="E63" s="9"/>
      <c r="F63" s="9"/>
      <c r="G63" s="9"/>
      <c r="H63" s="9"/>
      <c r="I63" s="9"/>
      <c r="J63" s="9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244"/>
      <c r="AC63" s="244"/>
      <c r="AD63" s="244"/>
      <c r="AE63" s="244"/>
      <c r="AF63" s="244"/>
      <c r="AG63" s="244"/>
      <c r="AH63" s="244"/>
      <c r="AI63" s="244"/>
      <c r="AJ63" s="244"/>
      <c r="AK63" s="244"/>
      <c r="AL63" s="244"/>
      <c r="AM63" s="244"/>
      <c r="AN63" s="244"/>
      <c r="AO63" s="244"/>
      <c r="AP63" s="244"/>
      <c r="AQ63" s="244"/>
      <c r="AR63" s="244"/>
      <c r="AS63" s="244"/>
      <c r="AT63" s="244"/>
      <c r="AU63" s="244"/>
      <c r="AV63" s="244"/>
      <c r="AW63" s="244"/>
      <c r="AX63" s="244"/>
      <c r="AY63" s="244"/>
      <c r="AZ63" s="244"/>
      <c r="BA63" s="244"/>
      <c r="BB63" s="244"/>
      <c r="BC63" s="244"/>
      <c r="BD63" s="244"/>
      <c r="BE63" s="244"/>
      <c r="BF63" s="244"/>
      <c r="BG63" s="244"/>
      <c r="BH63" s="244"/>
      <c r="BI63" s="244"/>
      <c r="BJ63" s="244"/>
      <c r="BK63" s="244"/>
      <c r="BL63" s="244"/>
      <c r="BM63" s="244"/>
      <c r="BN63" s="244"/>
      <c r="BO63" s="244"/>
      <c r="BP63" s="244"/>
      <c r="BQ63" s="244"/>
      <c r="BR63" s="244"/>
      <c r="BS63" s="244"/>
      <c r="BT63" s="244"/>
      <c r="BU63" s="244"/>
      <c r="BV63" s="244"/>
      <c r="BW63" s="244"/>
      <c r="BX63" s="244"/>
      <c r="BY63" s="244"/>
      <c r="BZ63" s="244"/>
      <c r="CA63" s="244"/>
      <c r="CB63" s="244"/>
      <c r="CC63" s="244"/>
      <c r="CD63" s="244"/>
      <c r="CE63" s="244"/>
      <c r="CF63" s="244"/>
      <c r="CG63" s="244"/>
      <c r="CH63" s="244"/>
      <c r="CI63" s="244"/>
      <c r="CJ63" s="244"/>
      <c r="CK63" s="244"/>
      <c r="CL63" s="244"/>
      <c r="CM63" s="244"/>
      <c r="CN63" s="244"/>
      <c r="CO63" s="244"/>
      <c r="CP63" s="244"/>
      <c r="CQ63" s="244"/>
      <c r="CR63" s="244"/>
    </row>
    <row r="64" spans="4:96" s="231" customFormat="1" x14ac:dyDescent="0.2">
      <c r="D64" s="9"/>
      <c r="E64" s="9"/>
      <c r="F64" s="9"/>
      <c r="G64" s="244"/>
      <c r="H64" s="9"/>
      <c r="I64" s="9"/>
      <c r="J64" s="9"/>
      <c r="O64" s="244"/>
      <c r="P64" s="244"/>
      <c r="Q64" s="244"/>
      <c r="R64" s="244"/>
      <c r="S64" s="244"/>
      <c r="T64" s="244"/>
      <c r="U64" s="244"/>
      <c r="V64" s="244"/>
      <c r="W64" s="244"/>
      <c r="X64" s="244"/>
      <c r="Y64" s="244"/>
      <c r="Z64" s="244"/>
      <c r="AA64" s="244"/>
      <c r="AB64" s="244"/>
      <c r="AC64" s="244"/>
      <c r="AD64" s="244"/>
      <c r="AE64" s="244"/>
      <c r="AF64" s="244"/>
      <c r="AG64" s="244"/>
      <c r="AH64" s="244"/>
      <c r="AI64" s="244"/>
      <c r="AJ64" s="244"/>
      <c r="AK64" s="244"/>
      <c r="AL64" s="244"/>
      <c r="AM64" s="244"/>
      <c r="AN64" s="244"/>
      <c r="AO64" s="244"/>
      <c r="AP64" s="244"/>
      <c r="AQ64" s="244"/>
      <c r="AR64" s="244"/>
      <c r="AS64" s="244"/>
      <c r="AT64" s="244"/>
      <c r="AU64" s="244"/>
      <c r="AV64" s="244"/>
      <c r="AW64" s="244"/>
      <c r="AX64" s="244"/>
      <c r="AY64" s="244"/>
      <c r="AZ64" s="244"/>
      <c r="BA64" s="244"/>
      <c r="BB64" s="244"/>
      <c r="BC64" s="244"/>
      <c r="BD64" s="244"/>
      <c r="BE64" s="244"/>
      <c r="BF64" s="244"/>
      <c r="BG64" s="244"/>
      <c r="BH64" s="244"/>
      <c r="BI64" s="244"/>
      <c r="BJ64" s="244"/>
      <c r="BK64" s="244"/>
      <c r="BL64" s="244"/>
      <c r="BM64" s="244"/>
      <c r="BN64" s="244"/>
      <c r="BO64" s="244"/>
      <c r="BP64" s="244"/>
      <c r="BQ64" s="244"/>
      <c r="BR64" s="244"/>
      <c r="BS64" s="244"/>
      <c r="BT64" s="244"/>
      <c r="BU64" s="244"/>
      <c r="BV64" s="244"/>
      <c r="BW64" s="244"/>
      <c r="BX64" s="244"/>
      <c r="BY64" s="244"/>
      <c r="BZ64" s="244"/>
      <c r="CA64" s="244"/>
      <c r="CB64" s="244"/>
      <c r="CC64" s="244"/>
      <c r="CD64" s="244"/>
      <c r="CE64" s="244"/>
      <c r="CF64" s="244"/>
      <c r="CG64" s="244"/>
      <c r="CH64" s="244"/>
      <c r="CI64" s="244"/>
      <c r="CJ64" s="244"/>
      <c r="CK64" s="244"/>
      <c r="CL64" s="244"/>
      <c r="CM64" s="244"/>
      <c r="CN64" s="244"/>
      <c r="CO64" s="244"/>
      <c r="CP64" s="244"/>
      <c r="CQ64" s="244"/>
      <c r="CR64" s="244"/>
    </row>
    <row r="65" spans="4:96" s="231" customFormat="1" x14ac:dyDescent="0.2">
      <c r="D65" s="9"/>
      <c r="E65" s="9"/>
      <c r="F65" s="9"/>
      <c r="G65" s="244"/>
      <c r="H65" s="244"/>
      <c r="I65" s="244"/>
      <c r="J65" s="244"/>
      <c r="O65" s="244"/>
      <c r="P65" s="244"/>
      <c r="Q65" s="244"/>
      <c r="R65" s="244"/>
      <c r="S65" s="244"/>
      <c r="T65" s="244"/>
      <c r="U65" s="244"/>
      <c r="V65" s="244"/>
      <c r="W65" s="244"/>
      <c r="X65" s="244"/>
      <c r="Y65" s="244"/>
      <c r="Z65" s="244"/>
      <c r="AA65" s="244"/>
      <c r="AB65" s="244"/>
      <c r="AC65" s="244"/>
      <c r="AD65" s="244"/>
      <c r="AE65" s="244"/>
      <c r="AF65" s="244"/>
      <c r="AG65" s="244"/>
      <c r="AH65" s="244"/>
      <c r="AI65" s="244"/>
      <c r="AJ65" s="244"/>
      <c r="AK65" s="244"/>
      <c r="AL65" s="244"/>
      <c r="AM65" s="244"/>
      <c r="AN65" s="244"/>
      <c r="AO65" s="244"/>
      <c r="AP65" s="244"/>
      <c r="AQ65" s="244"/>
      <c r="AR65" s="244"/>
      <c r="AS65" s="244"/>
      <c r="AT65" s="244"/>
      <c r="AU65" s="244"/>
      <c r="AV65" s="244"/>
      <c r="AW65" s="244"/>
      <c r="AX65" s="244"/>
      <c r="AY65" s="244"/>
      <c r="AZ65" s="244"/>
      <c r="BA65" s="244"/>
      <c r="BB65" s="244"/>
      <c r="BC65" s="244"/>
      <c r="BD65" s="244"/>
      <c r="BE65" s="244"/>
      <c r="BF65" s="244"/>
      <c r="BG65" s="244"/>
      <c r="BH65" s="244"/>
      <c r="BI65" s="244"/>
      <c r="BJ65" s="244"/>
      <c r="BK65" s="244"/>
      <c r="BL65" s="244"/>
      <c r="BM65" s="244"/>
      <c r="BN65" s="244"/>
      <c r="BO65" s="244"/>
      <c r="BP65" s="244"/>
      <c r="BQ65" s="244"/>
      <c r="BR65" s="244"/>
      <c r="BS65" s="244"/>
      <c r="BT65" s="244"/>
      <c r="BU65" s="244"/>
      <c r="BV65" s="244"/>
      <c r="BW65" s="244"/>
      <c r="BX65" s="244"/>
      <c r="BY65" s="244"/>
      <c r="BZ65" s="244"/>
      <c r="CA65" s="244"/>
      <c r="CB65" s="244"/>
      <c r="CC65" s="244"/>
      <c r="CD65" s="244"/>
      <c r="CE65" s="244"/>
      <c r="CF65" s="244"/>
      <c r="CG65" s="244"/>
      <c r="CH65" s="244"/>
      <c r="CI65" s="244"/>
      <c r="CJ65" s="244"/>
      <c r="CK65" s="244"/>
      <c r="CL65" s="244"/>
      <c r="CM65" s="244"/>
      <c r="CN65" s="244"/>
      <c r="CO65" s="244"/>
      <c r="CP65" s="244"/>
      <c r="CQ65" s="244"/>
      <c r="CR65" s="244"/>
    </row>
    <row r="66" spans="4:96" s="231" customFormat="1" x14ac:dyDescent="0.2">
      <c r="D66" s="244"/>
      <c r="E66" s="244"/>
      <c r="F66" s="244"/>
      <c r="G66" s="244"/>
      <c r="H66" s="244"/>
      <c r="I66" s="244"/>
      <c r="J66" s="244"/>
      <c r="O66" s="244"/>
      <c r="P66" s="244"/>
      <c r="Q66" s="244"/>
      <c r="R66" s="244"/>
      <c r="S66" s="244"/>
      <c r="T66" s="244"/>
      <c r="U66" s="244"/>
      <c r="V66" s="244"/>
      <c r="W66" s="244"/>
      <c r="X66" s="244"/>
      <c r="Y66" s="244"/>
      <c r="Z66" s="244"/>
      <c r="AA66" s="244"/>
      <c r="AB66" s="244"/>
      <c r="AC66" s="244"/>
      <c r="AD66" s="244"/>
      <c r="AE66" s="244"/>
      <c r="AF66" s="244"/>
      <c r="AG66" s="244"/>
      <c r="AH66" s="244"/>
      <c r="AI66" s="244"/>
      <c r="AJ66" s="244"/>
      <c r="AK66" s="244"/>
      <c r="AL66" s="244"/>
      <c r="AM66" s="244"/>
      <c r="AN66" s="244"/>
      <c r="AO66" s="244"/>
      <c r="AP66" s="244"/>
      <c r="AQ66" s="244"/>
      <c r="AR66" s="244"/>
      <c r="AS66" s="244"/>
      <c r="AT66" s="244"/>
      <c r="AU66" s="244"/>
      <c r="AV66" s="244"/>
      <c r="AW66" s="244"/>
      <c r="AX66" s="244"/>
      <c r="AY66" s="244"/>
      <c r="AZ66" s="244"/>
      <c r="BA66" s="244"/>
      <c r="BB66" s="244"/>
      <c r="BC66" s="244"/>
      <c r="BD66" s="244"/>
      <c r="BE66" s="244"/>
      <c r="BF66" s="244"/>
      <c r="BG66" s="244"/>
      <c r="BH66" s="244"/>
      <c r="BI66" s="244"/>
      <c r="BJ66" s="244"/>
      <c r="BK66" s="244"/>
      <c r="BL66" s="244"/>
      <c r="BM66" s="244"/>
      <c r="BN66" s="244"/>
      <c r="BO66" s="244"/>
      <c r="BP66" s="244"/>
      <c r="BQ66" s="244"/>
      <c r="BR66" s="244"/>
      <c r="BS66" s="244"/>
      <c r="BT66" s="244"/>
      <c r="BU66" s="244"/>
      <c r="BV66" s="244"/>
      <c r="BW66" s="244"/>
      <c r="BX66" s="244"/>
      <c r="BY66" s="244"/>
      <c r="BZ66" s="244"/>
      <c r="CA66" s="244"/>
      <c r="CB66" s="244"/>
      <c r="CC66" s="244"/>
      <c r="CD66" s="244"/>
      <c r="CE66" s="244"/>
      <c r="CF66" s="244"/>
      <c r="CG66" s="244"/>
      <c r="CH66" s="244"/>
      <c r="CI66" s="244"/>
      <c r="CJ66" s="244"/>
      <c r="CK66" s="244"/>
      <c r="CL66" s="244"/>
      <c r="CM66" s="244"/>
      <c r="CN66" s="244"/>
      <c r="CO66" s="244"/>
      <c r="CP66" s="244"/>
      <c r="CQ66" s="244"/>
      <c r="CR66" s="244"/>
    </row>
    <row r="67" spans="4:96" s="231" customFormat="1" x14ac:dyDescent="0.2">
      <c r="D67" s="244"/>
      <c r="E67" s="244"/>
      <c r="F67" s="244"/>
      <c r="G67" s="244"/>
      <c r="H67" s="244"/>
      <c r="I67" s="244"/>
      <c r="J67" s="244"/>
      <c r="O67" s="244"/>
      <c r="P67" s="244"/>
      <c r="Q67" s="244"/>
      <c r="R67" s="244"/>
      <c r="S67" s="244"/>
      <c r="T67" s="244"/>
      <c r="U67" s="244"/>
      <c r="V67" s="244"/>
      <c r="W67" s="244"/>
      <c r="X67" s="244"/>
      <c r="Y67" s="244"/>
      <c r="Z67" s="244"/>
      <c r="AA67" s="244"/>
      <c r="AB67" s="244"/>
      <c r="AC67" s="244"/>
      <c r="AD67" s="244"/>
      <c r="AE67" s="244"/>
      <c r="AF67" s="244"/>
      <c r="AG67" s="244"/>
      <c r="AH67" s="244"/>
      <c r="AI67" s="244"/>
      <c r="AJ67" s="244"/>
      <c r="AK67" s="244"/>
      <c r="AL67" s="244"/>
      <c r="AM67" s="244"/>
      <c r="AN67" s="244"/>
      <c r="AO67" s="244"/>
      <c r="AP67" s="244"/>
      <c r="AQ67" s="244"/>
      <c r="AR67" s="244"/>
      <c r="AS67" s="244"/>
      <c r="AT67" s="244"/>
      <c r="AU67" s="244"/>
      <c r="AV67" s="244"/>
      <c r="AW67" s="244"/>
      <c r="AX67" s="244"/>
      <c r="AY67" s="244"/>
      <c r="AZ67" s="244"/>
      <c r="BA67" s="244"/>
      <c r="BB67" s="244"/>
      <c r="BC67" s="244"/>
      <c r="BD67" s="244"/>
      <c r="BE67" s="244"/>
      <c r="BF67" s="244"/>
      <c r="BG67" s="244"/>
      <c r="BH67" s="244"/>
      <c r="BI67" s="244"/>
      <c r="BJ67" s="244"/>
      <c r="BK67" s="244"/>
      <c r="BL67" s="244"/>
      <c r="BM67" s="244"/>
      <c r="BN67" s="244"/>
      <c r="BO67" s="244"/>
      <c r="BP67" s="244"/>
      <c r="BQ67" s="244"/>
      <c r="BR67" s="244"/>
      <c r="BS67" s="244"/>
      <c r="BT67" s="244"/>
      <c r="BU67" s="244"/>
      <c r="BV67" s="244"/>
      <c r="BW67" s="244"/>
      <c r="BX67" s="244"/>
      <c r="BY67" s="244"/>
      <c r="BZ67" s="244"/>
      <c r="CA67" s="244"/>
      <c r="CB67" s="244"/>
      <c r="CC67" s="244"/>
      <c r="CD67" s="244"/>
      <c r="CE67" s="244"/>
      <c r="CF67" s="244"/>
      <c r="CG67" s="244"/>
      <c r="CH67" s="244"/>
      <c r="CI67" s="244"/>
      <c r="CJ67" s="244"/>
      <c r="CK67" s="244"/>
      <c r="CL67" s="244"/>
      <c r="CM67" s="244"/>
      <c r="CN67" s="244"/>
      <c r="CO67" s="244"/>
      <c r="CP67" s="244"/>
      <c r="CQ67" s="244"/>
      <c r="CR67" s="244"/>
    </row>
    <row r="68" spans="4:96" s="231" customFormat="1" x14ac:dyDescent="0.2">
      <c r="D68" s="244"/>
      <c r="E68" s="244"/>
      <c r="F68" s="244"/>
      <c r="G68" s="244"/>
      <c r="H68" s="244"/>
      <c r="I68" s="244"/>
      <c r="J68" s="244"/>
      <c r="O68" s="244"/>
      <c r="P68" s="244"/>
      <c r="Q68" s="244"/>
      <c r="R68" s="244"/>
      <c r="S68" s="244"/>
      <c r="T68" s="244"/>
      <c r="U68" s="244"/>
      <c r="V68" s="244"/>
      <c r="W68" s="244"/>
      <c r="X68" s="244"/>
      <c r="Y68" s="244"/>
      <c r="Z68" s="244"/>
      <c r="AA68" s="244"/>
      <c r="AB68" s="244"/>
      <c r="AC68" s="244"/>
      <c r="AD68" s="244"/>
      <c r="AE68" s="244"/>
      <c r="AF68" s="244"/>
      <c r="AG68" s="244"/>
      <c r="AH68" s="244"/>
      <c r="AI68" s="244"/>
      <c r="AJ68" s="244"/>
      <c r="AK68" s="244"/>
      <c r="AL68" s="244"/>
      <c r="AM68" s="244"/>
      <c r="AN68" s="244"/>
      <c r="AO68" s="244"/>
      <c r="AP68" s="244"/>
      <c r="AQ68" s="244"/>
      <c r="AR68" s="244"/>
      <c r="AS68" s="244"/>
      <c r="AT68" s="244"/>
      <c r="AU68" s="244"/>
      <c r="AV68" s="244"/>
      <c r="AW68" s="244"/>
      <c r="AX68" s="244"/>
      <c r="AY68" s="244"/>
      <c r="AZ68" s="244"/>
      <c r="BA68" s="244"/>
      <c r="BB68" s="244"/>
      <c r="BC68" s="244"/>
      <c r="BD68" s="244"/>
      <c r="BE68" s="244"/>
      <c r="BF68" s="244"/>
      <c r="BG68" s="244"/>
      <c r="BH68" s="244"/>
      <c r="BI68" s="244"/>
      <c r="BJ68" s="244"/>
      <c r="BK68" s="244"/>
      <c r="BL68" s="244"/>
      <c r="BM68" s="244"/>
      <c r="BN68" s="244"/>
      <c r="BO68" s="244"/>
      <c r="BP68" s="244"/>
      <c r="BQ68" s="244"/>
      <c r="BR68" s="244"/>
      <c r="BS68" s="244"/>
      <c r="BT68" s="244"/>
      <c r="BU68" s="244"/>
      <c r="BV68" s="244"/>
      <c r="BW68" s="244"/>
      <c r="BX68" s="244"/>
      <c r="BY68" s="244"/>
      <c r="BZ68" s="244"/>
      <c r="CA68" s="244"/>
      <c r="CB68" s="244"/>
      <c r="CC68" s="244"/>
      <c r="CD68" s="244"/>
      <c r="CE68" s="244"/>
      <c r="CF68" s="244"/>
      <c r="CG68" s="244"/>
      <c r="CH68" s="244"/>
      <c r="CI68" s="244"/>
      <c r="CJ68" s="244"/>
      <c r="CK68" s="244"/>
      <c r="CL68" s="244"/>
      <c r="CM68" s="244"/>
      <c r="CN68" s="244"/>
      <c r="CO68" s="244"/>
      <c r="CP68" s="244"/>
      <c r="CQ68" s="244"/>
      <c r="CR68" s="244"/>
    </row>
    <row r="69" spans="4:96" s="231" customFormat="1" x14ac:dyDescent="0.2">
      <c r="D69" s="244"/>
      <c r="E69" s="244"/>
      <c r="F69" s="244"/>
      <c r="G69" s="244"/>
      <c r="H69" s="244"/>
      <c r="I69" s="244"/>
      <c r="J69" s="244"/>
      <c r="O69" s="244"/>
      <c r="P69" s="244"/>
      <c r="Q69" s="244"/>
      <c r="R69" s="244"/>
      <c r="S69" s="244"/>
      <c r="T69" s="244"/>
      <c r="U69" s="244"/>
      <c r="V69" s="244"/>
      <c r="W69" s="244"/>
      <c r="X69" s="244"/>
      <c r="Y69" s="244"/>
      <c r="Z69" s="244"/>
      <c r="AA69" s="244"/>
      <c r="AB69" s="244"/>
      <c r="AC69" s="244"/>
      <c r="AD69" s="244"/>
      <c r="AE69" s="244"/>
      <c r="AF69" s="244"/>
      <c r="AG69" s="244"/>
      <c r="AH69" s="244"/>
      <c r="AI69" s="244"/>
      <c r="AJ69" s="244"/>
      <c r="AK69" s="244"/>
      <c r="AL69" s="244"/>
      <c r="AM69" s="244"/>
      <c r="AN69" s="244"/>
      <c r="AO69" s="244"/>
      <c r="AP69" s="244"/>
      <c r="AQ69" s="244"/>
      <c r="AR69" s="244"/>
      <c r="AS69" s="244"/>
      <c r="AT69" s="244"/>
      <c r="AU69" s="244"/>
      <c r="AV69" s="244"/>
      <c r="AW69" s="244"/>
      <c r="AX69" s="244"/>
      <c r="AY69" s="244"/>
      <c r="AZ69" s="244"/>
      <c r="BA69" s="244"/>
      <c r="BB69" s="244"/>
      <c r="BC69" s="244"/>
      <c r="BD69" s="244"/>
      <c r="BE69" s="244"/>
      <c r="BF69" s="244"/>
      <c r="BG69" s="244"/>
      <c r="BH69" s="244"/>
      <c r="BI69" s="244"/>
      <c r="BJ69" s="244"/>
      <c r="BK69" s="244"/>
      <c r="BL69" s="244"/>
      <c r="BM69" s="244"/>
      <c r="BN69" s="244"/>
      <c r="BO69" s="244"/>
      <c r="BP69" s="244"/>
      <c r="BQ69" s="244"/>
      <c r="BR69" s="244"/>
      <c r="BS69" s="244"/>
      <c r="BT69" s="244"/>
      <c r="BU69" s="244"/>
      <c r="BV69" s="244"/>
      <c r="BW69" s="244"/>
      <c r="BX69" s="244"/>
      <c r="BY69" s="244"/>
      <c r="BZ69" s="244"/>
      <c r="CA69" s="244"/>
      <c r="CB69" s="244"/>
      <c r="CC69" s="244"/>
      <c r="CD69" s="244"/>
      <c r="CE69" s="244"/>
      <c r="CF69" s="244"/>
      <c r="CG69" s="244"/>
      <c r="CH69" s="244"/>
      <c r="CI69" s="244"/>
      <c r="CJ69" s="244"/>
      <c r="CK69" s="244"/>
      <c r="CL69" s="244"/>
      <c r="CM69" s="244"/>
      <c r="CN69" s="244"/>
      <c r="CO69" s="244"/>
      <c r="CP69" s="244"/>
      <c r="CQ69" s="244"/>
      <c r="CR69" s="244"/>
    </row>
    <row r="70" spans="4:96" s="231" customFormat="1" x14ac:dyDescent="0.2">
      <c r="D70" s="244"/>
      <c r="E70" s="244"/>
      <c r="F70" s="244"/>
      <c r="G70" s="244"/>
      <c r="H70" s="244"/>
      <c r="I70" s="244"/>
      <c r="J70" s="244"/>
      <c r="O70" s="244"/>
      <c r="P70" s="244"/>
      <c r="Q70" s="244"/>
      <c r="R70" s="244"/>
      <c r="S70" s="244"/>
      <c r="T70" s="244"/>
      <c r="U70" s="244"/>
      <c r="V70" s="244"/>
      <c r="W70" s="244"/>
      <c r="X70" s="244"/>
      <c r="Y70" s="244"/>
      <c r="Z70" s="244"/>
      <c r="AA70" s="244"/>
      <c r="AB70" s="244"/>
      <c r="AC70" s="244"/>
      <c r="AD70" s="244"/>
      <c r="AE70" s="244"/>
      <c r="AF70" s="244"/>
      <c r="AG70" s="244"/>
      <c r="AH70" s="244"/>
      <c r="AI70" s="244"/>
      <c r="AJ70" s="244"/>
      <c r="AK70" s="244"/>
      <c r="AL70" s="244"/>
      <c r="AM70" s="244"/>
      <c r="AN70" s="244"/>
      <c r="AO70" s="244"/>
      <c r="AP70" s="244"/>
      <c r="AQ70" s="244"/>
      <c r="AR70" s="244"/>
      <c r="AS70" s="244"/>
      <c r="AT70" s="244"/>
      <c r="AU70" s="244"/>
      <c r="AV70" s="244"/>
      <c r="AW70" s="244"/>
      <c r="AX70" s="244"/>
      <c r="AY70" s="244"/>
      <c r="AZ70" s="244"/>
      <c r="BA70" s="244"/>
      <c r="BB70" s="244"/>
      <c r="BC70" s="244"/>
      <c r="BD70" s="244"/>
      <c r="BE70" s="244"/>
      <c r="BF70" s="244"/>
      <c r="BG70" s="244"/>
      <c r="BH70" s="244"/>
      <c r="BI70" s="244"/>
      <c r="BJ70" s="244"/>
      <c r="BK70" s="244"/>
      <c r="BL70" s="244"/>
      <c r="BM70" s="244"/>
      <c r="BN70" s="244"/>
      <c r="BO70" s="244"/>
      <c r="BP70" s="244"/>
      <c r="BQ70" s="244"/>
      <c r="BR70" s="244"/>
      <c r="BS70" s="244"/>
      <c r="BT70" s="244"/>
      <c r="BU70" s="244"/>
      <c r="BV70" s="244"/>
      <c r="BW70" s="244"/>
      <c r="BX70" s="244"/>
      <c r="BY70" s="244"/>
      <c r="BZ70" s="244"/>
      <c r="CA70" s="244"/>
      <c r="CB70" s="244"/>
      <c r="CC70" s="244"/>
      <c r="CD70" s="244"/>
      <c r="CE70" s="244"/>
      <c r="CF70" s="244"/>
      <c r="CG70" s="244"/>
      <c r="CH70" s="244"/>
      <c r="CI70" s="244"/>
      <c r="CJ70" s="244"/>
      <c r="CK70" s="244"/>
      <c r="CL70" s="244"/>
      <c r="CM70" s="244"/>
      <c r="CN70" s="244"/>
      <c r="CO70" s="244"/>
      <c r="CP70" s="244"/>
      <c r="CQ70" s="244"/>
      <c r="CR70" s="244"/>
    </row>
    <row r="71" spans="4:96" s="231" customFormat="1" x14ac:dyDescent="0.2">
      <c r="D71" s="244"/>
      <c r="E71" s="244"/>
      <c r="F71" s="244"/>
      <c r="G71" s="244"/>
      <c r="H71" s="244"/>
      <c r="I71" s="244"/>
      <c r="J71" s="244"/>
      <c r="O71" s="244"/>
      <c r="P71" s="244"/>
      <c r="Q71" s="244"/>
      <c r="R71" s="244"/>
      <c r="S71" s="244"/>
      <c r="T71" s="244"/>
      <c r="U71" s="244"/>
      <c r="V71" s="244"/>
      <c r="W71" s="244"/>
      <c r="X71" s="244"/>
      <c r="Y71" s="244"/>
      <c r="Z71" s="244"/>
      <c r="AA71" s="244"/>
      <c r="AB71" s="244"/>
      <c r="AC71" s="244"/>
      <c r="AD71" s="244"/>
      <c r="AE71" s="244"/>
      <c r="AF71" s="244"/>
      <c r="AG71" s="244"/>
      <c r="AH71" s="244"/>
      <c r="AI71" s="244"/>
      <c r="AJ71" s="244"/>
      <c r="AK71" s="244"/>
      <c r="AL71" s="244"/>
      <c r="AM71" s="244"/>
      <c r="AN71" s="244"/>
      <c r="AO71" s="244"/>
      <c r="AP71" s="244"/>
      <c r="AQ71" s="244"/>
      <c r="AR71" s="244"/>
      <c r="AS71" s="244"/>
      <c r="AT71" s="244"/>
      <c r="AU71" s="244"/>
      <c r="AV71" s="244"/>
      <c r="AW71" s="244"/>
      <c r="AX71" s="244"/>
      <c r="AY71" s="244"/>
      <c r="AZ71" s="244"/>
      <c r="BA71" s="244"/>
      <c r="BB71" s="244"/>
      <c r="BC71" s="244"/>
      <c r="BD71" s="244"/>
      <c r="BE71" s="244"/>
      <c r="BF71" s="244"/>
      <c r="BG71" s="244"/>
      <c r="BH71" s="244"/>
      <c r="BI71" s="244"/>
      <c r="BJ71" s="244"/>
      <c r="BK71" s="244"/>
      <c r="BL71" s="244"/>
      <c r="BM71" s="244"/>
      <c r="BN71" s="244"/>
      <c r="BO71" s="244"/>
      <c r="BP71" s="244"/>
      <c r="BQ71" s="244"/>
      <c r="BR71" s="244"/>
      <c r="BS71" s="244"/>
      <c r="BT71" s="244"/>
      <c r="BU71" s="244"/>
      <c r="BV71" s="244"/>
      <c r="BW71" s="244"/>
      <c r="BX71" s="244"/>
      <c r="BY71" s="244"/>
      <c r="BZ71" s="244"/>
      <c r="CA71" s="244"/>
      <c r="CB71" s="244"/>
      <c r="CC71" s="244"/>
      <c r="CD71" s="244"/>
      <c r="CE71" s="244"/>
      <c r="CF71" s="244"/>
      <c r="CG71" s="244"/>
      <c r="CH71" s="244"/>
      <c r="CI71" s="244"/>
      <c r="CJ71" s="244"/>
      <c r="CK71" s="244"/>
      <c r="CL71" s="244"/>
      <c r="CM71" s="244"/>
      <c r="CN71" s="244"/>
      <c r="CO71" s="244"/>
      <c r="CP71" s="244"/>
      <c r="CQ71" s="244"/>
      <c r="CR71" s="244"/>
    </row>
    <row r="72" spans="4:96" s="231" customFormat="1" x14ac:dyDescent="0.2">
      <c r="D72" s="244"/>
      <c r="E72" s="244"/>
      <c r="F72" s="244"/>
      <c r="G72" s="244"/>
      <c r="H72" s="244"/>
      <c r="I72" s="244"/>
      <c r="J72" s="244"/>
      <c r="O72" s="244"/>
      <c r="P72" s="244"/>
      <c r="Q72" s="244"/>
      <c r="R72" s="244"/>
      <c r="S72" s="244"/>
      <c r="T72" s="244"/>
      <c r="U72" s="244"/>
      <c r="V72" s="244"/>
      <c r="W72" s="244"/>
      <c r="X72" s="244"/>
      <c r="Y72" s="244"/>
      <c r="Z72" s="244"/>
      <c r="AA72" s="244"/>
      <c r="AB72" s="244"/>
      <c r="AC72" s="244"/>
      <c r="AD72" s="244"/>
      <c r="AE72" s="244"/>
      <c r="AF72" s="244"/>
      <c r="AG72" s="244"/>
      <c r="AH72" s="244"/>
      <c r="AI72" s="244"/>
      <c r="AJ72" s="244"/>
      <c r="AK72" s="244"/>
      <c r="AL72" s="244"/>
      <c r="AM72" s="244"/>
      <c r="AN72" s="244"/>
      <c r="AO72" s="244"/>
      <c r="AP72" s="244"/>
      <c r="AQ72" s="244"/>
      <c r="AR72" s="244"/>
      <c r="AS72" s="244"/>
      <c r="AT72" s="244"/>
      <c r="AU72" s="244"/>
      <c r="AV72" s="244"/>
      <c r="AW72" s="244"/>
      <c r="AX72" s="244"/>
      <c r="AY72" s="244"/>
      <c r="AZ72" s="244"/>
      <c r="BA72" s="244"/>
      <c r="BB72" s="244"/>
      <c r="BC72" s="244"/>
      <c r="BD72" s="244"/>
      <c r="BE72" s="244"/>
      <c r="BF72" s="244"/>
      <c r="BG72" s="244"/>
      <c r="BH72" s="244"/>
      <c r="BI72" s="244"/>
      <c r="BJ72" s="244"/>
      <c r="BK72" s="244"/>
      <c r="BL72" s="244"/>
      <c r="BM72" s="244"/>
      <c r="BN72" s="244"/>
      <c r="BO72" s="244"/>
      <c r="BP72" s="244"/>
      <c r="BQ72" s="244"/>
      <c r="BR72" s="244"/>
      <c r="BS72" s="244"/>
      <c r="BT72" s="244"/>
      <c r="BU72" s="244"/>
      <c r="BV72" s="244"/>
      <c r="BW72" s="244"/>
      <c r="BX72" s="244"/>
      <c r="BY72" s="244"/>
      <c r="BZ72" s="244"/>
      <c r="CA72" s="244"/>
      <c r="CB72" s="244"/>
      <c r="CC72" s="244"/>
      <c r="CD72" s="244"/>
      <c r="CE72" s="244"/>
      <c r="CF72" s="244"/>
      <c r="CG72" s="244"/>
      <c r="CH72" s="244"/>
      <c r="CI72" s="244"/>
      <c r="CJ72" s="244"/>
      <c r="CK72" s="244"/>
      <c r="CL72" s="244"/>
      <c r="CM72" s="244"/>
      <c r="CN72" s="244"/>
      <c r="CO72" s="244"/>
      <c r="CP72" s="244"/>
      <c r="CQ72" s="244"/>
      <c r="CR72" s="244"/>
    </row>
    <row r="73" spans="4:96" s="231" customFormat="1" x14ac:dyDescent="0.2">
      <c r="D73" s="244"/>
      <c r="E73" s="244"/>
      <c r="F73" s="244"/>
      <c r="G73" s="9"/>
      <c r="H73" s="244"/>
      <c r="I73" s="244"/>
      <c r="J73" s="244"/>
      <c r="O73" s="244"/>
      <c r="P73" s="244"/>
      <c r="Q73" s="244"/>
      <c r="R73" s="244"/>
      <c r="S73" s="244"/>
      <c r="T73" s="244"/>
      <c r="U73" s="244"/>
      <c r="V73" s="244"/>
      <c r="W73" s="244"/>
      <c r="X73" s="244"/>
      <c r="Y73" s="244"/>
      <c r="Z73" s="244"/>
      <c r="AA73" s="244"/>
      <c r="AB73" s="244"/>
      <c r="AC73" s="244"/>
      <c r="AD73" s="244"/>
      <c r="AE73" s="244"/>
      <c r="AF73" s="244"/>
      <c r="AG73" s="244"/>
      <c r="AH73" s="244"/>
      <c r="AI73" s="244"/>
      <c r="AJ73" s="244"/>
      <c r="AK73" s="244"/>
      <c r="AL73" s="244"/>
      <c r="AM73" s="244"/>
      <c r="AN73" s="244"/>
      <c r="AO73" s="244"/>
      <c r="AP73" s="244"/>
      <c r="AQ73" s="244"/>
      <c r="AR73" s="244"/>
      <c r="AS73" s="244"/>
      <c r="AT73" s="244"/>
      <c r="AU73" s="244"/>
      <c r="AV73" s="244"/>
      <c r="AW73" s="244"/>
      <c r="AX73" s="244"/>
      <c r="AY73" s="244"/>
      <c r="AZ73" s="244"/>
      <c r="BA73" s="244"/>
      <c r="BB73" s="244"/>
      <c r="BC73" s="244"/>
      <c r="BD73" s="244"/>
      <c r="BE73" s="244"/>
      <c r="BF73" s="244"/>
      <c r="BG73" s="244"/>
      <c r="BH73" s="244"/>
      <c r="BI73" s="244"/>
      <c r="BJ73" s="244"/>
      <c r="BK73" s="244"/>
      <c r="BL73" s="244"/>
      <c r="BM73" s="244"/>
      <c r="BN73" s="244"/>
      <c r="BO73" s="244"/>
      <c r="BP73" s="244"/>
      <c r="BQ73" s="244"/>
      <c r="BR73" s="244"/>
      <c r="BS73" s="244"/>
      <c r="BT73" s="244"/>
      <c r="BU73" s="244"/>
      <c r="BV73" s="244"/>
      <c r="BW73" s="244"/>
      <c r="BX73" s="244"/>
      <c r="BY73" s="244"/>
      <c r="BZ73" s="244"/>
      <c r="CA73" s="244"/>
      <c r="CB73" s="244"/>
      <c r="CC73" s="244"/>
      <c r="CD73" s="244"/>
      <c r="CE73" s="244"/>
      <c r="CF73" s="244"/>
      <c r="CG73" s="244"/>
      <c r="CH73" s="244"/>
      <c r="CI73" s="244"/>
      <c r="CJ73" s="244"/>
      <c r="CK73" s="244"/>
      <c r="CL73" s="244"/>
      <c r="CM73" s="244"/>
      <c r="CN73" s="244"/>
      <c r="CO73" s="244"/>
      <c r="CP73" s="244"/>
      <c r="CQ73" s="244"/>
      <c r="CR73" s="244"/>
    </row>
    <row r="74" spans="4:96" x14ac:dyDescent="0.2">
      <c r="H74" s="9"/>
      <c r="I74" s="9"/>
      <c r="J74" s="9"/>
    </row>
    <row r="75" spans="4:96" x14ac:dyDescent="0.2">
      <c r="D75" s="9"/>
      <c r="E75" s="9"/>
      <c r="F75" s="9"/>
    </row>
    <row r="95" spans="4:4" x14ac:dyDescent="0.2">
      <c r="D95" s="272"/>
    </row>
  </sheetData>
  <mergeCells count="8">
    <mergeCell ref="D7:J7"/>
    <mergeCell ref="D8:J8"/>
    <mergeCell ref="D55:G55"/>
    <mergeCell ref="D9:J9"/>
    <mergeCell ref="D10:J10"/>
    <mergeCell ref="D11:D13"/>
    <mergeCell ref="E11:J11"/>
    <mergeCell ref="E12:I12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5"/>
  <sheetViews>
    <sheetView topLeftCell="C4" zoomScale="85" zoomScaleNormal="85" zoomScaleSheetLayoutView="70" workbookViewId="0">
      <selection activeCell="K24" sqref="K24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19.85546875" style="1" customWidth="1"/>
    <col min="6" max="6" width="16.85546875" style="1" customWidth="1"/>
    <col min="7" max="7" width="41.85546875" style="1" customWidth="1"/>
    <col min="8" max="8" width="20.42578125" style="1" customWidth="1"/>
    <col min="9" max="9" width="27.140625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3" t="s">
        <v>10</v>
      </c>
      <c r="E8" s="213"/>
      <c r="F8" s="213"/>
      <c r="G8" s="213"/>
      <c r="H8" s="213"/>
      <c r="I8" s="213"/>
      <c r="J8" s="213"/>
      <c r="K8" s="16"/>
      <c r="L8" s="16"/>
    </row>
    <row r="9" spans="1:14" s="14" customFormat="1" ht="18.75" x14ac:dyDescent="0.2">
      <c r="C9" s="18"/>
      <c r="D9" s="219" t="s">
        <v>25</v>
      </c>
      <c r="E9" s="219"/>
      <c r="F9" s="219"/>
      <c r="G9" s="219"/>
      <c r="H9" s="219"/>
      <c r="I9" s="219"/>
      <c r="J9" s="219"/>
    </row>
    <row r="10" spans="1:14" s="17" customFormat="1" ht="18" customHeight="1" x14ac:dyDescent="0.2">
      <c r="B10" s="18"/>
      <c r="C10" s="18"/>
      <c r="D10" s="219" t="s">
        <v>20</v>
      </c>
      <c r="E10" s="219"/>
      <c r="F10" s="219"/>
      <c r="G10" s="219"/>
      <c r="H10" s="219"/>
      <c r="I10" s="219"/>
      <c r="J10" s="219"/>
    </row>
    <row r="11" spans="1:14" s="14" customFormat="1" ht="18.75" customHeight="1" x14ac:dyDescent="0.2">
      <c r="D11" s="220" t="s">
        <v>110</v>
      </c>
      <c r="E11" s="220"/>
      <c r="F11" s="220"/>
      <c r="G11" s="220"/>
      <c r="H11" s="220"/>
      <c r="I11" s="220"/>
      <c r="J11" s="220"/>
    </row>
    <row r="12" spans="1:14" s="14" customFormat="1" ht="18.75" x14ac:dyDescent="0.2">
      <c r="D12" s="75"/>
      <c r="E12" s="75"/>
      <c r="F12" s="75"/>
      <c r="G12" s="75"/>
      <c r="H12" s="75"/>
      <c r="I12" s="75"/>
      <c r="J12" s="75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18"/>
      <c r="E14" s="215" t="s">
        <v>25</v>
      </c>
      <c r="F14" s="215"/>
      <c r="G14" s="215"/>
      <c r="H14" s="215"/>
      <c r="I14" s="215"/>
      <c r="J14" s="215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18"/>
      <c r="E15" s="214" t="s">
        <v>26</v>
      </c>
      <c r="F15" s="214"/>
      <c r="G15" s="214"/>
      <c r="H15" s="214"/>
      <c r="I15" s="214"/>
      <c r="J15" s="50">
        <f>+'[1]CTA. FONDOCYT 960'!$J$84</f>
        <v>1822710.3199999998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18"/>
      <c r="E16" s="61" t="s">
        <v>4</v>
      </c>
      <c r="F16" s="61" t="s">
        <v>5</v>
      </c>
      <c r="G16" s="61" t="s">
        <v>6</v>
      </c>
      <c r="H16" s="61" t="s">
        <v>0</v>
      </c>
      <c r="I16" s="61" t="s">
        <v>1</v>
      </c>
      <c r="J16" s="61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05"/>
      <c r="E17" s="106"/>
      <c r="F17" s="105"/>
      <c r="G17" s="106">
        <v>45535</v>
      </c>
      <c r="H17" s="107"/>
      <c r="I17" s="108">
        <v>0</v>
      </c>
      <c r="J17" s="107">
        <f>+J15</f>
        <v>1822710.3199999998</v>
      </c>
    </row>
    <row r="18" spans="4:96" s="10" customFormat="1" ht="30" hidden="1" customHeight="1" x14ac:dyDescent="0.2">
      <c r="D18" s="160"/>
      <c r="E18" s="161"/>
      <c r="F18" s="162"/>
      <c r="G18" s="194"/>
      <c r="H18" s="163"/>
      <c r="I18" s="164"/>
      <c r="J18" s="69"/>
    </row>
    <row r="19" spans="4:96" s="10" customFormat="1" ht="30" hidden="1" customHeight="1" x14ac:dyDescent="0.2">
      <c r="D19" s="160"/>
      <c r="E19" s="161"/>
      <c r="F19" s="162"/>
      <c r="G19" s="194"/>
      <c r="H19" s="163"/>
      <c r="I19" s="164"/>
      <c r="J19" s="69"/>
    </row>
    <row r="20" spans="4:96" s="10" customFormat="1" ht="30" hidden="1" customHeight="1" x14ac:dyDescent="0.2">
      <c r="D20" s="160"/>
      <c r="E20" s="161"/>
      <c r="F20" s="162"/>
      <c r="G20" s="194"/>
      <c r="H20" s="163"/>
      <c r="I20" s="164"/>
      <c r="J20" s="69"/>
    </row>
    <row r="21" spans="4:96" s="10" customFormat="1" ht="30" hidden="1" customHeight="1" x14ac:dyDescent="0.2">
      <c r="D21" s="160"/>
      <c r="E21" s="161"/>
      <c r="F21" s="162"/>
      <c r="G21" s="194"/>
      <c r="H21" s="163"/>
      <c r="I21" s="164"/>
      <c r="J21" s="69"/>
    </row>
    <row r="22" spans="4:96" s="10" customFormat="1" ht="39" customHeight="1" thickBot="1" x14ac:dyDescent="0.25">
      <c r="D22" s="160"/>
      <c r="E22" s="161">
        <v>45565</v>
      </c>
      <c r="F22" s="162"/>
      <c r="G22" s="194" t="s">
        <v>30</v>
      </c>
      <c r="H22" s="163"/>
      <c r="I22" s="164">
        <v>175</v>
      </c>
      <c r="J22" s="69">
        <f>J17+H22-I22</f>
        <v>1822535.3199999998</v>
      </c>
    </row>
    <row r="23" spans="4:96" s="11" customFormat="1" ht="19.5" thickTop="1" thickBot="1" x14ac:dyDescent="0.25">
      <c r="D23" s="228" t="s">
        <v>8</v>
      </c>
      <c r="E23" s="228"/>
      <c r="F23" s="228"/>
      <c r="G23" s="228"/>
      <c r="H23" s="70">
        <f>SUM(H18:H22)</f>
        <v>0</v>
      </c>
      <c r="I23" s="70">
        <f>SUM(I18:I22)</f>
        <v>175</v>
      </c>
      <c r="J23" s="70">
        <f>+J15+H23-I23</f>
        <v>1822535.3199999998</v>
      </c>
      <c r="K23" s="29">
        <f>+J23-'[1]CTA. FONDOCYT 960'!$J$85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7.25" thickTop="1" x14ac:dyDescent="0.2">
      <c r="D24" s="5"/>
      <c r="E24" s="5"/>
      <c r="F24" s="5"/>
      <c r="G24" s="5"/>
      <c r="H24" s="8"/>
      <c r="I24" s="8"/>
      <c r="J24" s="8"/>
      <c r="K24" s="11" t="s">
        <v>27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5"/>
      <c r="F25" s="5"/>
      <c r="G25" s="5"/>
      <c r="H25" s="8"/>
      <c r="I25" s="8"/>
      <c r="J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 t="s">
        <v>48</v>
      </c>
      <c r="E26" s="78" t="s">
        <v>35</v>
      </c>
      <c r="F26" s="9"/>
      <c r="G26" s="79" t="s">
        <v>37</v>
      </c>
      <c r="H26" s="9"/>
      <c r="I26" s="78" t="s">
        <v>36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78" t="s">
        <v>31</v>
      </c>
      <c r="F27" s="9"/>
      <c r="G27" s="78" t="s">
        <v>32</v>
      </c>
      <c r="H27" s="188"/>
      <c r="I27" s="124" t="s">
        <v>47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28.5" x14ac:dyDescent="0.2">
      <c r="D28" s="5"/>
      <c r="E28" s="78" t="s">
        <v>33</v>
      </c>
      <c r="F28" s="9"/>
      <c r="G28" s="203" t="s">
        <v>80</v>
      </c>
      <c r="H28" s="188"/>
      <c r="I28" s="124" t="s">
        <v>39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28.5" x14ac:dyDescent="0.2">
      <c r="D29" s="5"/>
      <c r="E29" s="78" t="s">
        <v>34</v>
      </c>
      <c r="F29" s="9"/>
      <c r="G29" s="78"/>
      <c r="H29" s="188"/>
      <c r="I29" s="203" t="s">
        <v>66</v>
      </c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 t="s">
        <v>53</v>
      </c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G34" s="79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5"/>
      <c r="F35" s="5"/>
      <c r="G35" s="5"/>
      <c r="H35" s="8"/>
      <c r="I35" s="8"/>
      <c r="J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8" x14ac:dyDescent="0.2">
      <c r="D36" s="22"/>
      <c r="E36" s="21"/>
      <c r="F36" s="20"/>
      <c r="G36" s="20"/>
      <c r="H36" s="23"/>
      <c r="I36" s="23"/>
      <c r="J36" s="2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6"/>
      <c r="F37" s="3"/>
      <c r="G37" s="3"/>
      <c r="H37" s="4"/>
      <c r="I37" s="4"/>
      <c r="J37" s="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29"/>
      <c r="E38" s="229"/>
      <c r="F38" s="229"/>
      <c r="G38" s="229"/>
      <c r="H38" s="229"/>
      <c r="I38" s="229"/>
      <c r="J38" s="22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230"/>
      <c r="E39" s="230"/>
      <c r="F39" s="230"/>
      <c r="G39" s="230"/>
      <c r="H39" s="230"/>
      <c r="I39" s="230"/>
      <c r="J39" s="230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21"/>
      <c r="E40" s="221"/>
      <c r="F40" s="221"/>
      <c r="G40" s="221"/>
      <c r="H40" s="221"/>
      <c r="I40" s="221"/>
      <c r="J40" s="2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21"/>
      <c r="E41" s="221"/>
      <c r="F41" s="221"/>
      <c r="G41" s="221"/>
      <c r="H41" s="221"/>
      <c r="I41" s="221"/>
      <c r="J41" s="22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21"/>
      <c r="E42" s="221"/>
      <c r="F42" s="221"/>
      <c r="G42" s="221"/>
      <c r="H42" s="221"/>
      <c r="I42" s="221"/>
      <c r="J42" s="22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21"/>
      <c r="E43" s="221"/>
      <c r="F43" s="221"/>
      <c r="G43" s="221"/>
      <c r="H43" s="221"/>
      <c r="I43" s="221"/>
      <c r="J43" s="22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74" spans="4:4" ht="13.5" thickBot="1" x14ac:dyDescent="0.25"/>
    <row r="75" spans="4:4" ht="15" x14ac:dyDescent="0.2">
      <c r="D75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3:J43"/>
    <mergeCell ref="D23:G23"/>
    <mergeCell ref="D38:J38"/>
    <mergeCell ref="D39:J39"/>
    <mergeCell ref="D40:J40"/>
    <mergeCell ref="D41:J41"/>
    <mergeCell ref="D42:J42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2024-10-04T17:03:42Z</cp:lastPrinted>
  <dcterms:created xsi:type="dcterms:W3CDTF">2006-07-11T17:39:34Z</dcterms:created>
  <dcterms:modified xsi:type="dcterms:W3CDTF">2024-10-04T17:06:23Z</dcterms:modified>
</cp:coreProperties>
</file>