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julia.villar\Desktop\DOCUMENTOS PARA DISPONIBLIDAD\DOCUMENTOS PARA EL PORTAL DE TRANSPARENCIA\AÑO 2024\OCTUBRE\"/>
    </mc:Choice>
  </mc:AlternateContent>
  <bookViews>
    <workbookView xWindow="0" yWindow="0" windowWidth="20490" windowHeight="7155" tabRatio="601" firstSheet="2" activeTab="3"/>
  </bookViews>
  <sheets>
    <sheet name="INGRESOS CUENTA COLECT" sheetId="1" r:id="rId1"/>
    <sheet name="EGRESOS CTA. AUXILIAR 33001" sheetId="4" r:id="rId2"/>
    <sheet name="EGRESOS CTA.  OPERT. 160" sheetId="5" r:id="rId3"/>
    <sheet name="EGRESOS CTA. NOMINA" sheetId="6" r:id="rId4"/>
    <sheet name="EGRESOS CTA. FONDOCYT" sheetId="7" r:id="rId5"/>
  </sheets>
  <externalReferences>
    <externalReference r:id="rId6"/>
    <externalReference r:id="rId7"/>
  </externalReferences>
  <definedNames>
    <definedName name="_xlnm._FilterDatabase" localSheetId="0" hidden="1">'INGRESOS CUENTA COLECT'!$B$17:$G$17</definedName>
    <definedName name="_xlnm.Print_Area" localSheetId="2">'EGRESOS CTA.  OPERT. 160'!$A$1:$I$73</definedName>
    <definedName name="_xlnm.Print_Area" localSheetId="1">'EGRESOS CTA. AUXILIAR 33001'!$B$1:$I$241</definedName>
    <definedName name="_xlnm.Print_Area" localSheetId="4">'EGRESOS CTA. FONDOCYT'!$A$1:$J$39</definedName>
    <definedName name="_xlnm.Print_Area" localSheetId="3">'EGRESOS CTA. NOMINA'!$A$1:$J$72</definedName>
    <definedName name="_xlnm.Print_Area" localSheetId="0">'INGRESOS CUENTA COLECT'!$A$1:$G$367</definedName>
    <definedName name="_xlnm.Print_Titles" localSheetId="2">'EGRESOS CTA.  OPERT. 160'!$1:$12</definedName>
    <definedName name="_xlnm.Print_Titles" localSheetId="1">'EGRESOS CTA. AUXILIAR 33001'!$1:$13</definedName>
    <definedName name="_xlnm.Print_Titles" localSheetId="4">'EGRESOS CTA. FONDOCYT'!$1:$12</definedName>
    <definedName name="_xlnm.Print_Titles" localSheetId="3">'EGRESOS CTA. NOMINA'!$1:$10</definedName>
    <definedName name="_xlnm.Print_Titles" localSheetId="0">'INGRESOS CUENTA COLECT'!$1:$11</definedName>
  </definedNames>
  <calcPr calcId="152511"/>
</workbook>
</file>

<file path=xl/calcChain.xml><?xml version="1.0" encoding="utf-8"?>
<calcChain xmlns="http://schemas.openxmlformats.org/spreadsheetml/2006/main">
  <c r="G13" i="1" l="1"/>
  <c r="J15" i="7"/>
  <c r="J12" i="6" l="1"/>
  <c r="I11" i="5"/>
  <c r="I12" i="4" l="1"/>
  <c r="H234" i="4" l="1"/>
  <c r="F358" i="1"/>
  <c r="J14" i="6" l="1"/>
  <c r="I13" i="5"/>
  <c r="I14" i="4"/>
  <c r="I15" i="4" l="1"/>
  <c r="I16" i="4" s="1"/>
  <c r="I17" i="4" s="1"/>
  <c r="I18" i="4" s="1"/>
  <c r="I19" i="4" s="1"/>
  <c r="I20" i="4" s="1"/>
  <c r="I21" i="4" s="1"/>
  <c r="I22" i="4" s="1"/>
  <c r="I23" i="4" s="1"/>
  <c r="I24" i="4" s="1"/>
  <c r="I25" i="4" s="1"/>
  <c r="I26" i="4" s="1"/>
  <c r="I27" i="4" s="1"/>
  <c r="I28" i="4" s="1"/>
  <c r="I29" i="4" s="1"/>
  <c r="I30" i="4" s="1"/>
  <c r="I31" i="4" s="1"/>
  <c r="I32" i="4" s="1"/>
  <c r="I33" i="4" s="1"/>
  <c r="I34" i="4" s="1"/>
  <c r="I35" i="4" s="1"/>
  <c r="I36" i="4" s="1"/>
  <c r="I37" i="4" s="1"/>
  <c r="I38" i="4" s="1"/>
  <c r="I39" i="4" s="1"/>
  <c r="I40" i="4" s="1"/>
  <c r="I41" i="4" s="1"/>
  <c r="I42" i="4" s="1"/>
  <c r="I43" i="4" s="1"/>
  <c r="I44" i="4" s="1"/>
  <c r="I45" i="4" s="1"/>
  <c r="I46" i="4" s="1"/>
  <c r="I47" i="4" s="1"/>
  <c r="I48" i="4" s="1"/>
  <c r="I49" i="4" s="1"/>
  <c r="I50" i="4" s="1"/>
  <c r="I51" i="4" s="1"/>
  <c r="I52" i="4" s="1"/>
  <c r="I53" i="4" s="1"/>
  <c r="I54" i="4" s="1"/>
  <c r="I55" i="4" s="1"/>
  <c r="I56" i="4" s="1"/>
  <c r="I57" i="4" s="1"/>
  <c r="I58" i="4" s="1"/>
  <c r="I59" i="4" s="1"/>
  <c r="I60" i="4" s="1"/>
  <c r="I61" i="4" s="1"/>
  <c r="I62" i="4" s="1"/>
  <c r="I63" i="4" s="1"/>
  <c r="I64" i="4" s="1"/>
  <c r="I65" i="4" s="1"/>
  <c r="I66" i="4" s="1"/>
  <c r="I67" i="4" s="1"/>
  <c r="I68" i="4" s="1"/>
  <c r="I69" i="4" s="1"/>
  <c r="I70" i="4" s="1"/>
  <c r="I71" i="4" s="1"/>
  <c r="I72" i="4" s="1"/>
  <c r="I73" i="4" s="1"/>
  <c r="I74" i="4" s="1"/>
  <c r="I75" i="4" s="1"/>
  <c r="I76" i="4" s="1"/>
  <c r="I77" i="4" s="1"/>
  <c r="I78" i="4" s="1"/>
  <c r="I79" i="4" s="1"/>
  <c r="I80" i="4" s="1"/>
  <c r="I81" i="4" s="1"/>
  <c r="I82" i="4" s="1"/>
  <c r="I83" i="4" s="1"/>
  <c r="I84" i="4" s="1"/>
  <c r="I85" i="4" s="1"/>
  <c r="I86" i="4" s="1"/>
  <c r="I87" i="4" s="1"/>
  <c r="I88" i="4" s="1"/>
  <c r="I89" i="4" s="1"/>
  <c r="I90" i="4" s="1"/>
  <c r="I91" i="4" s="1"/>
  <c r="I92" i="4" s="1"/>
  <c r="I93" i="4" s="1"/>
  <c r="I94" i="4" s="1"/>
  <c r="I95" i="4" s="1"/>
  <c r="I96" i="4" s="1"/>
  <c r="I97" i="4" s="1"/>
  <c r="I98" i="4" s="1"/>
  <c r="I99" i="4" s="1"/>
  <c r="I100" i="4" s="1"/>
  <c r="I101" i="4" s="1"/>
  <c r="I102" i="4" s="1"/>
  <c r="I103" i="4" s="1"/>
  <c r="I104" i="4" s="1"/>
  <c r="I105" i="4" s="1"/>
  <c r="I106" i="4" s="1"/>
  <c r="I107" i="4" s="1"/>
  <c r="I108" i="4" s="1"/>
  <c r="I109" i="4" s="1"/>
  <c r="I110" i="4" s="1"/>
  <c r="I111" i="4" s="1"/>
  <c r="I112" i="4" s="1"/>
  <c r="I113" i="4" s="1"/>
  <c r="I114" i="4" s="1"/>
  <c r="I115" i="4" s="1"/>
  <c r="I116" i="4" s="1"/>
  <c r="I117" i="4" s="1"/>
  <c r="I118" i="4" s="1"/>
  <c r="I119" i="4" s="1"/>
  <c r="I120" i="4" s="1"/>
  <c r="I121" i="4" s="1"/>
  <c r="I122" i="4" s="1"/>
  <c r="I123" i="4" s="1"/>
  <c r="I124" i="4" s="1"/>
  <c r="I125" i="4" s="1"/>
  <c r="I126" i="4" s="1"/>
  <c r="I127" i="4" s="1"/>
  <c r="I128" i="4" s="1"/>
  <c r="I129" i="4" s="1"/>
  <c r="I130" i="4" s="1"/>
  <c r="I131" i="4" s="1"/>
  <c r="I132" i="4" s="1"/>
  <c r="I133" i="4" s="1"/>
  <c r="I134" i="4" s="1"/>
  <c r="I135" i="4" s="1"/>
  <c r="I136" i="4" s="1"/>
  <c r="I137" i="4" s="1"/>
  <c r="I138" i="4" s="1"/>
  <c r="I139" i="4" s="1"/>
  <c r="I140" i="4" s="1"/>
  <c r="I141" i="4" s="1"/>
  <c r="I142" i="4" s="1"/>
  <c r="I143" i="4" s="1"/>
  <c r="I144" i="4" s="1"/>
  <c r="I145" i="4" s="1"/>
  <c r="I146" i="4" s="1"/>
  <c r="I147" i="4" s="1"/>
  <c r="I148" i="4" s="1"/>
  <c r="I149" i="4" s="1"/>
  <c r="I150" i="4" s="1"/>
  <c r="I151" i="4" s="1"/>
  <c r="I152" i="4" s="1"/>
  <c r="I153" i="4" s="1"/>
  <c r="I154" i="4" s="1"/>
  <c r="I155" i="4" s="1"/>
  <c r="I156" i="4" s="1"/>
  <c r="I157" i="4" s="1"/>
  <c r="I158" i="4" s="1"/>
  <c r="I159" i="4" s="1"/>
  <c r="I160" i="4" s="1"/>
  <c r="I161" i="4" s="1"/>
  <c r="I162" i="4" s="1"/>
  <c r="I163" i="4" s="1"/>
  <c r="I164" i="4" s="1"/>
  <c r="I165" i="4" s="1"/>
  <c r="I166" i="4" s="1"/>
  <c r="I167" i="4" s="1"/>
  <c r="I168" i="4" s="1"/>
  <c r="I169" i="4" s="1"/>
  <c r="I170" i="4" s="1"/>
  <c r="I171" i="4" s="1"/>
  <c r="I172" i="4" s="1"/>
  <c r="I173" i="4" s="1"/>
  <c r="I174" i="4" s="1"/>
  <c r="I175" i="4" s="1"/>
  <c r="I176" i="4" s="1"/>
  <c r="I177" i="4" s="1"/>
  <c r="I178" i="4" s="1"/>
  <c r="I179" i="4" s="1"/>
  <c r="I180" i="4" s="1"/>
  <c r="I181" i="4" s="1"/>
  <c r="I182" i="4" s="1"/>
  <c r="I183" i="4" s="1"/>
  <c r="I184" i="4" s="1"/>
  <c r="I185" i="4" s="1"/>
  <c r="I186" i="4" s="1"/>
  <c r="I187" i="4" s="1"/>
  <c r="I188" i="4" s="1"/>
  <c r="I189" i="4" s="1"/>
  <c r="I190" i="4" s="1"/>
  <c r="I191" i="4" s="1"/>
  <c r="I192" i="4" s="1"/>
  <c r="I193" i="4" s="1"/>
  <c r="I194" i="4" s="1"/>
  <c r="I195" i="4" s="1"/>
  <c r="I196" i="4" s="1"/>
  <c r="I197" i="4" s="1"/>
  <c r="I198" i="4" s="1"/>
  <c r="I199" i="4" s="1"/>
  <c r="I200" i="4" s="1"/>
  <c r="I201" i="4" s="1"/>
  <c r="I202" i="4" s="1"/>
  <c r="I203" i="4" s="1"/>
  <c r="I204" i="4" s="1"/>
  <c r="I205" i="4" s="1"/>
  <c r="I206" i="4" s="1"/>
  <c r="I207" i="4" s="1"/>
  <c r="I208" i="4" s="1"/>
  <c r="I209" i="4" s="1"/>
  <c r="I210" i="4" s="1"/>
  <c r="I211" i="4" s="1"/>
  <c r="I212" i="4" s="1"/>
  <c r="I213" i="4" s="1"/>
  <c r="I214" i="4" s="1"/>
  <c r="I215" i="4" s="1"/>
  <c r="I216" i="4" s="1"/>
  <c r="I217" i="4" s="1"/>
  <c r="I218" i="4" s="1"/>
  <c r="I219" i="4" s="1"/>
  <c r="I220" i="4" s="1"/>
  <c r="I221" i="4" s="1"/>
  <c r="I222" i="4" s="1"/>
  <c r="I223" i="4" s="1"/>
  <c r="I224" i="4" s="1"/>
  <c r="I225" i="4" s="1"/>
  <c r="I226" i="4" s="1"/>
  <c r="I227" i="4" s="1"/>
  <c r="I228" i="4" s="1"/>
  <c r="I229" i="4" s="1"/>
  <c r="I230" i="4" s="1"/>
  <c r="I231" i="4" s="1"/>
  <c r="K231" i="4" s="1"/>
  <c r="I63" i="6" l="1"/>
  <c r="H63" i="6"/>
  <c r="H66" i="5"/>
  <c r="E358" i="1" l="1"/>
  <c r="H23" i="7" l="1"/>
  <c r="I23" i="7"/>
  <c r="G66" i="5" l="1"/>
  <c r="I66" i="5" l="1"/>
  <c r="J66" i="5" s="1"/>
  <c r="I14" i="5"/>
  <c r="I15" i="5" s="1"/>
  <c r="I16" i="5" s="1"/>
  <c r="I17" i="5" s="1"/>
  <c r="I18" i="5" s="1"/>
  <c r="I19" i="5" s="1"/>
  <c r="I20" i="5" s="1"/>
  <c r="I21" i="5" s="1"/>
  <c r="I22" i="5" s="1"/>
  <c r="I23" i="5" s="1"/>
  <c r="I24" i="5" s="1"/>
  <c r="I25" i="5" s="1"/>
  <c r="I26" i="5" s="1"/>
  <c r="I27" i="5" s="1"/>
  <c r="I28" i="5" s="1"/>
  <c r="I29" i="5" s="1"/>
  <c r="I30" i="5" s="1"/>
  <c r="I31" i="5" s="1"/>
  <c r="I32" i="5" s="1"/>
  <c r="I33" i="5" s="1"/>
  <c r="I34" i="5" s="1"/>
  <c r="I35" i="5" s="1"/>
  <c r="I36" i="5" s="1"/>
  <c r="I37" i="5" s="1"/>
  <c r="I38" i="5" s="1"/>
  <c r="I39" i="5" s="1"/>
  <c r="I40" i="5" s="1"/>
  <c r="I41" i="5" s="1"/>
  <c r="I42" i="5" s="1"/>
  <c r="I43" i="5" s="1"/>
  <c r="I44" i="5" s="1"/>
  <c r="I45" i="5" s="1"/>
  <c r="I46" i="5" s="1"/>
  <c r="I47" i="5" s="1"/>
  <c r="I48" i="5" s="1"/>
  <c r="I49" i="5" s="1"/>
  <c r="I50" i="5" s="1"/>
  <c r="I51" i="5" s="1"/>
  <c r="I52" i="5" s="1"/>
  <c r="I53" i="5" s="1"/>
  <c r="I54" i="5" s="1"/>
  <c r="I55" i="5" s="1"/>
  <c r="I56" i="5" s="1"/>
  <c r="I57" i="5" s="1"/>
  <c r="I58" i="5" s="1"/>
  <c r="I59" i="5" s="1"/>
  <c r="I60" i="5" s="1"/>
  <c r="I61" i="5" s="1"/>
  <c r="I62" i="5" s="1"/>
  <c r="I63" i="5" s="1"/>
  <c r="I64" i="5" s="1"/>
  <c r="I65" i="5" s="1"/>
  <c r="J23" i="7" l="1"/>
  <c r="K23" i="7" s="1"/>
  <c r="G234" i="4"/>
  <c r="I234" i="4" s="1"/>
  <c r="J234" i="4" s="1"/>
  <c r="J17" i="7" l="1"/>
  <c r="J22" i="7" s="1"/>
  <c r="E16" i="1"/>
  <c r="J63" i="6" l="1"/>
  <c r="K63" i="6" s="1"/>
  <c r="J15" i="6"/>
  <c r="J16" i="6" s="1"/>
  <c r="J17" i="6" s="1"/>
  <c r="J18" i="6" s="1"/>
  <c r="J19" i="6" s="1"/>
  <c r="J20" i="6" s="1"/>
  <c r="J21" i="6" s="1"/>
  <c r="J22" i="6" s="1"/>
  <c r="J23" i="6" s="1"/>
  <c r="J24" i="6" s="1"/>
  <c r="J25" i="6" s="1"/>
  <c r="J26" i="6" s="1"/>
  <c r="J27" i="6" s="1"/>
  <c r="J28" i="6" s="1"/>
  <c r="J29" i="6" s="1"/>
  <c r="J30" i="6" s="1"/>
  <c r="J31" i="6" s="1"/>
  <c r="J32" i="6" s="1"/>
  <c r="J33" i="6" s="1"/>
  <c r="J34" i="6" s="1"/>
  <c r="J35" i="6" s="1"/>
  <c r="J36" i="6" s="1"/>
  <c r="J37" i="6" s="1"/>
  <c r="J38" i="6" s="1"/>
  <c r="J39" i="6" s="1"/>
  <c r="J40" i="6" s="1"/>
  <c r="J41" i="6" s="1"/>
  <c r="J42" i="6" s="1"/>
  <c r="J43" i="6" s="1"/>
  <c r="J44" i="6" s="1"/>
  <c r="J45" i="6" s="1"/>
  <c r="J46" i="6" s="1"/>
  <c r="J47" i="6" s="1"/>
  <c r="J48" i="6" s="1"/>
  <c r="J49" i="6" s="1"/>
  <c r="J50" i="6" s="1"/>
  <c r="J51" i="6" s="1"/>
  <c r="J52" i="6" s="1"/>
  <c r="J53" i="6" s="1"/>
  <c r="J54" i="6" s="1"/>
  <c r="J55" i="6" s="1"/>
  <c r="J56" i="6" s="1"/>
  <c r="J57" i="6" s="1"/>
  <c r="J58" i="6" s="1"/>
  <c r="J59" i="6" s="1"/>
  <c r="J60" i="6" s="1"/>
  <c r="J61" i="6" s="1"/>
  <c r="J62" i="6" s="1"/>
  <c r="I232" i="4" l="1"/>
  <c r="I233" i="4" s="1"/>
  <c r="G16" i="1"/>
  <c r="G358" i="1" s="1"/>
  <c r="H358" i="1" l="1"/>
  <c r="I358" i="1"/>
  <c r="G17" i="1"/>
  <c r="G18" i="1" s="1"/>
  <c r="G19" i="1" l="1"/>
  <c r="G20" i="1" l="1"/>
  <c r="G21" i="1" l="1"/>
  <c r="G22" i="1" l="1"/>
  <c r="G23" i="1" l="1"/>
  <c r="G24" i="1" l="1"/>
  <c r="G25" i="1" l="1"/>
  <c r="G26" i="1" l="1"/>
  <c r="G27" i="1" l="1"/>
  <c r="G28" i="1" l="1"/>
  <c r="G29" i="1" l="1"/>
  <c r="G30" i="1" l="1"/>
  <c r="G31" i="1" l="1"/>
  <c r="G32" i="1" l="1"/>
  <c r="G33" i="1" l="1"/>
  <c r="G34" i="1" l="1"/>
  <c r="G35" i="1" l="1"/>
  <c r="G36" i="1" l="1"/>
  <c r="G37" i="1" l="1"/>
  <c r="G38" i="1" l="1"/>
  <c r="G39" i="1" l="1"/>
  <c r="G40" i="1" l="1"/>
  <c r="G41" i="1" l="1"/>
  <c r="G42" i="1" l="1"/>
  <c r="G43" i="1" l="1"/>
  <c r="G44" i="1" l="1"/>
  <c r="G45" i="1" l="1"/>
  <c r="G46" i="1" l="1"/>
  <c r="G47" i="1" l="1"/>
  <c r="G48" i="1" l="1"/>
  <c r="G49" i="1" l="1"/>
  <c r="G50" i="1" l="1"/>
  <c r="G51" i="1" l="1"/>
  <c r="G52" i="1" l="1"/>
  <c r="G53" i="1" l="1"/>
  <c r="G54" i="1" l="1"/>
  <c r="G55" i="1" l="1"/>
  <c r="G56" i="1" l="1"/>
  <c r="G57" i="1" l="1"/>
  <c r="G58" i="1" l="1"/>
  <c r="G59" i="1" l="1"/>
  <c r="G60" i="1" l="1"/>
  <c r="G61" i="1" l="1"/>
  <c r="G62" i="1" l="1"/>
  <c r="G63" i="1" l="1"/>
  <c r="G64" i="1" l="1"/>
  <c r="G65" i="1" l="1"/>
  <c r="G66" i="1" l="1"/>
  <c r="G67" i="1" l="1"/>
  <c r="G68" i="1" l="1"/>
  <c r="G69" i="1" l="1"/>
  <c r="G70" i="1" l="1"/>
  <c r="G71" i="1" l="1"/>
  <c r="G72" i="1" l="1"/>
  <c r="G73" i="1" l="1"/>
  <c r="G74" i="1" l="1"/>
  <c r="G75" i="1" l="1"/>
  <c r="G76" i="1" l="1"/>
  <c r="G77" i="1" l="1"/>
  <c r="G78" i="1" l="1"/>
  <c r="G79" i="1" l="1"/>
  <c r="G80" i="1" l="1"/>
  <c r="G81" i="1" l="1"/>
  <c r="G82" i="1" l="1"/>
  <c r="G83" i="1" l="1"/>
  <c r="G84" i="1" l="1"/>
  <c r="G85" i="1" l="1"/>
  <c r="G86" i="1" l="1"/>
  <c r="G87" i="1" l="1"/>
  <c r="G88" i="1" l="1"/>
  <c r="G89" i="1" l="1"/>
  <c r="G90" i="1" l="1"/>
  <c r="G91" i="1" l="1"/>
  <c r="G92" i="1" l="1"/>
  <c r="G93" i="1" l="1"/>
  <c r="G94" i="1" l="1"/>
  <c r="G95" i="1" l="1"/>
  <c r="G96" i="1" l="1"/>
  <c r="G97" i="1" l="1"/>
  <c r="G98" i="1" l="1"/>
  <c r="G99" i="1" l="1"/>
  <c r="G100" i="1" l="1"/>
  <c r="G101" i="1" l="1"/>
  <c r="G102" i="1" l="1"/>
  <c r="G103" i="1" l="1"/>
  <c r="G104" i="1" l="1"/>
  <c r="G105" i="1" l="1"/>
  <c r="G106" i="1" l="1"/>
  <c r="G107" i="1" l="1"/>
  <c r="G108" i="1" l="1"/>
  <c r="G109" i="1" l="1"/>
  <c r="G110" i="1" l="1"/>
  <c r="G111" i="1" l="1"/>
  <c r="G112" i="1" l="1"/>
  <c r="G113" i="1" l="1"/>
  <c r="G114" i="1" l="1"/>
  <c r="G115" i="1" l="1"/>
  <c r="G116" i="1" l="1"/>
  <c r="G117" i="1" l="1"/>
  <c r="G118" i="1" l="1"/>
  <c r="G119" i="1" l="1"/>
  <c r="G120" i="1" l="1"/>
  <c r="G121" i="1" l="1"/>
  <c r="G122" i="1" l="1"/>
  <c r="G123" i="1" l="1"/>
  <c r="G124" i="1" l="1"/>
  <c r="G125" i="1" l="1"/>
  <c r="G126" i="1" l="1"/>
  <c r="G127" i="1" l="1"/>
  <c r="G128" i="1" l="1"/>
  <c r="G129" i="1" l="1"/>
  <c r="G130" i="1" l="1"/>
  <c r="G131" i="1" l="1"/>
  <c r="G132" i="1" l="1"/>
  <c r="G133" i="1" l="1"/>
  <c r="G134" i="1" l="1"/>
  <c r="G135" i="1" l="1"/>
  <c r="G136" i="1" l="1"/>
  <c r="G137" i="1" l="1"/>
  <c r="G138" i="1" l="1"/>
  <c r="G139" i="1" l="1"/>
  <c r="G140" i="1" l="1"/>
  <c r="G141" i="1" l="1"/>
  <c r="G142" i="1" l="1"/>
  <c r="G143" i="1" l="1"/>
  <c r="G144" i="1" l="1"/>
  <c r="G145" i="1" l="1"/>
  <c r="G146" i="1" l="1"/>
  <c r="G147" i="1" l="1"/>
  <c r="G148" i="1" l="1"/>
  <c r="G149" i="1" l="1"/>
  <c r="G150" i="1" l="1"/>
  <c r="G151" i="1" l="1"/>
  <c r="G152" i="1" l="1"/>
  <c r="G153" i="1" l="1"/>
  <c r="G154" i="1" l="1"/>
  <c r="G155" i="1" l="1"/>
  <c r="G156" i="1" l="1"/>
  <c r="G157" i="1" l="1"/>
  <c r="G158" i="1" l="1"/>
  <c r="G159" i="1" l="1"/>
  <c r="G160" i="1" l="1"/>
  <c r="G161" i="1" l="1"/>
  <c r="G162" i="1" l="1"/>
  <c r="G163" i="1" l="1"/>
  <c r="G164" i="1" l="1"/>
  <c r="G165" i="1" l="1"/>
  <c r="G166" i="1" l="1"/>
  <c r="G167" i="1" l="1"/>
  <c r="G168" i="1" l="1"/>
  <c r="G169" i="1" l="1"/>
  <c r="G170" i="1" l="1"/>
  <c r="G171" i="1" l="1"/>
  <c r="G172" i="1" l="1"/>
  <c r="G173" i="1" l="1"/>
  <c r="G174" i="1" l="1"/>
  <c r="G175" i="1" l="1"/>
  <c r="G176" i="1" l="1"/>
  <c r="G177" i="1" l="1"/>
  <c r="G178" i="1" l="1"/>
  <c r="G179" i="1" l="1"/>
  <c r="G180" i="1" l="1"/>
  <c r="G181" i="1" l="1"/>
  <c r="G182" i="1" l="1"/>
  <c r="G183" i="1" l="1"/>
  <c r="G184" i="1" l="1"/>
  <c r="G185" i="1" l="1"/>
  <c r="G186" i="1" l="1"/>
  <c r="G187" i="1" l="1"/>
  <c r="G188" i="1" l="1"/>
  <c r="G189" i="1" l="1"/>
  <c r="G190" i="1" l="1"/>
  <c r="G191" i="1" l="1"/>
  <c r="G192" i="1" l="1"/>
  <c r="G193" i="1" l="1"/>
  <c r="G194" i="1" l="1"/>
  <c r="G195" i="1" l="1"/>
  <c r="G196" i="1" l="1"/>
  <c r="G197" i="1" l="1"/>
  <c r="G198" i="1" l="1"/>
  <c r="G199" i="1" l="1"/>
  <c r="G200" i="1" l="1"/>
  <c r="G201" i="1" l="1"/>
  <c r="G202" i="1" l="1"/>
  <c r="G203" i="1" l="1"/>
  <c r="G204" i="1" l="1"/>
  <c r="G205" i="1" l="1"/>
  <c r="G206" i="1" l="1"/>
  <c r="G207" i="1" l="1"/>
  <c r="G208" i="1" l="1"/>
  <c r="G209" i="1" l="1"/>
  <c r="G210" i="1" l="1"/>
  <c r="G211" i="1" l="1"/>
  <c r="G212" i="1" l="1"/>
  <c r="G213" i="1" l="1"/>
  <c r="G214" i="1" l="1"/>
  <c r="G215" i="1" l="1"/>
  <c r="G216" i="1" l="1"/>
  <c r="G217" i="1" l="1"/>
  <c r="G218" i="1" l="1"/>
  <c r="G219" i="1" l="1"/>
  <c r="G220" i="1" l="1"/>
  <c r="G221" i="1" l="1"/>
  <c r="G222" i="1" l="1"/>
  <c r="G223" i="1" l="1"/>
  <c r="G224" i="1" l="1"/>
  <c r="G225" i="1" l="1"/>
  <c r="G226" i="1" l="1"/>
  <c r="G227" i="1" l="1"/>
  <c r="G228" i="1" l="1"/>
  <c r="G229" i="1" l="1"/>
  <c r="G230" i="1" l="1"/>
  <c r="G231" i="1" l="1"/>
  <c r="G232" i="1" l="1"/>
  <c r="G233" i="1" l="1"/>
  <c r="G234" i="1" l="1"/>
  <c r="G235" i="1" l="1"/>
  <c r="G236" i="1" l="1"/>
  <c r="G237" i="1" l="1"/>
  <c r="G238" i="1" l="1"/>
  <c r="G239" i="1" l="1"/>
  <c r="G240" i="1" l="1"/>
  <c r="G241" i="1" l="1"/>
  <c r="G242" i="1" l="1"/>
  <c r="G243" i="1" l="1"/>
  <c r="G244" i="1" l="1"/>
  <c r="G245" i="1" l="1"/>
  <c r="G246" i="1" l="1"/>
  <c r="G247" i="1" l="1"/>
  <c r="G248" i="1" l="1"/>
  <c r="G249" i="1" l="1"/>
  <c r="G250" i="1" l="1"/>
  <c r="G251" i="1" s="1"/>
  <c r="G252" i="1" s="1"/>
  <c r="G253" i="1" s="1"/>
  <c r="G254" i="1" s="1"/>
  <c r="G255" i="1" s="1"/>
  <c r="G256" i="1" s="1"/>
  <c r="G257" i="1" s="1"/>
  <c r="G258" i="1" s="1"/>
  <c r="G259" i="1" s="1"/>
  <c r="G260" i="1" s="1"/>
  <c r="G261" i="1" s="1"/>
  <c r="G262" i="1" s="1"/>
  <c r="G263" i="1" s="1"/>
  <c r="G264" i="1" s="1"/>
  <c r="G265" i="1" s="1"/>
  <c r="G266" i="1" s="1"/>
  <c r="G267" i="1" s="1"/>
  <c r="G268" i="1" s="1"/>
  <c r="G269" i="1" s="1"/>
  <c r="G270" i="1" s="1"/>
  <c r="G271" i="1" s="1"/>
  <c r="G272" i="1" s="1"/>
  <c r="G273" i="1" s="1"/>
  <c r="G274" i="1" s="1"/>
  <c r="G275" i="1" s="1"/>
  <c r="G276" i="1" s="1"/>
  <c r="G277" i="1" s="1"/>
  <c r="G278" i="1" s="1"/>
  <c r="G279" i="1" s="1"/>
  <c r="G280" i="1" s="1"/>
  <c r="G281" i="1" s="1"/>
  <c r="G282" i="1" s="1"/>
  <c r="G283" i="1" s="1"/>
  <c r="G284" i="1" s="1"/>
  <c r="G285" i="1" s="1"/>
  <c r="G286" i="1" s="1"/>
  <c r="G287" i="1" s="1"/>
  <c r="G288" i="1" s="1"/>
  <c r="G289" i="1" s="1"/>
  <c r="G290" i="1" s="1"/>
  <c r="G291" i="1" s="1"/>
  <c r="G292" i="1" s="1"/>
  <c r="G293" i="1" s="1"/>
  <c r="G294" i="1" s="1"/>
  <c r="G295" i="1" s="1"/>
  <c r="G296" i="1" s="1"/>
  <c r="G297" i="1" s="1"/>
  <c r="G298" i="1" s="1"/>
  <c r="G299" i="1" s="1"/>
  <c r="G300" i="1" s="1"/>
  <c r="G301" i="1" s="1"/>
  <c r="G302" i="1" s="1"/>
  <c r="G303" i="1" s="1"/>
  <c r="G304" i="1" s="1"/>
  <c r="G305" i="1" s="1"/>
  <c r="G306" i="1" s="1"/>
  <c r="G307" i="1" s="1"/>
  <c r="G308" i="1" s="1"/>
  <c r="G309" i="1" s="1"/>
  <c r="G310" i="1" s="1"/>
  <c r="G311" i="1" s="1"/>
  <c r="G312" i="1" s="1"/>
  <c r="G313" i="1" s="1"/>
  <c r="G314" i="1" s="1"/>
  <c r="G315" i="1" s="1"/>
  <c r="G316" i="1" s="1"/>
  <c r="G317" i="1" s="1"/>
  <c r="G318" i="1" s="1"/>
  <c r="G319" i="1" s="1"/>
  <c r="G320" i="1" s="1"/>
  <c r="G321" i="1" s="1"/>
  <c r="G322" i="1" s="1"/>
  <c r="G323" i="1" s="1"/>
  <c r="G324" i="1" s="1"/>
  <c r="G325" i="1" s="1"/>
  <c r="G326" i="1" l="1"/>
  <c r="G327" i="1" s="1"/>
  <c r="G328" i="1" s="1"/>
  <c r="G329" i="1" s="1"/>
  <c r="G330" i="1" s="1"/>
  <c r="G331" i="1" s="1"/>
  <c r="G332" i="1" s="1"/>
  <c r="G333" i="1" s="1"/>
  <c r="G334" i="1" s="1"/>
  <c r="G335" i="1" s="1"/>
  <c r="G336" i="1" s="1"/>
  <c r="G337" i="1" s="1"/>
  <c r="G338" i="1" s="1"/>
  <c r="G339" i="1" s="1"/>
  <c r="G340" i="1" s="1"/>
  <c r="G341" i="1" s="1"/>
  <c r="G342" i="1" s="1"/>
  <c r="G343" i="1" s="1"/>
  <c r="G344" i="1" s="1"/>
  <c r="G345" i="1" s="1"/>
  <c r="G346" i="1" s="1"/>
  <c r="G347" i="1" s="1"/>
  <c r="G348" i="1" s="1"/>
  <c r="G349" i="1" s="1"/>
  <c r="G350" i="1" s="1"/>
  <c r="G351" i="1" s="1"/>
  <c r="G352" i="1" s="1"/>
  <c r="G353" i="1" s="1"/>
  <c r="G354" i="1" s="1"/>
  <c r="G355" i="1" s="1"/>
  <c r="G356" i="1" s="1"/>
  <c r="G357" i="1" s="1"/>
</calcChain>
</file>

<file path=xl/sharedStrings.xml><?xml version="1.0" encoding="utf-8"?>
<sst xmlns="http://schemas.openxmlformats.org/spreadsheetml/2006/main" count="973" uniqueCount="327">
  <si>
    <t>Debito</t>
  </si>
  <si>
    <t>Credito</t>
  </si>
  <si>
    <t>Balance</t>
  </si>
  <si>
    <t>Libro Banco</t>
  </si>
  <si>
    <t>Fecha</t>
  </si>
  <si>
    <t>No. Ck/Transf.</t>
  </si>
  <si>
    <t>Descripcion</t>
  </si>
  <si>
    <t xml:space="preserve">Balance Inicial: </t>
  </si>
  <si>
    <t>Totales</t>
  </si>
  <si>
    <t>Servicio Nacional de Salud</t>
  </si>
  <si>
    <t xml:space="preserve">  Instituto Nacional del Cáncer Rosa Emilia Sánchez Pérez de Tavares</t>
  </si>
  <si>
    <t>Cuenta Operativa No. 160-112796-8</t>
  </si>
  <si>
    <t>PAGO IMPUESTO 0.15%</t>
  </si>
  <si>
    <t>Cuenta Bancaria No: 160-112796-8</t>
  </si>
  <si>
    <t>Cuenta Bancaria No: 010-252753-9</t>
  </si>
  <si>
    <t>Balance Inicial: Cta. 9995033000</t>
  </si>
  <si>
    <t>RETENCION 0.5% POR TRASF. VIA LIBRAMIENTOS A PROVEERDORES</t>
  </si>
  <si>
    <t>Cuenta Bancaria No: AUXILIAR NO. 9995033001</t>
  </si>
  <si>
    <t>Cuenta Bancaria No: 0100202000</t>
  </si>
  <si>
    <t>Cuenta Colectora Auxiliar no. 99995033001</t>
  </si>
  <si>
    <t xml:space="preserve">     Libro Banco</t>
  </si>
  <si>
    <t xml:space="preserve">    Libro Banco</t>
  </si>
  <si>
    <t>DEPOSITO VIA TRANSF. ARS SENASA</t>
  </si>
  <si>
    <t xml:space="preserve">TRANSF. DE CUENTA 3000 A 3001 PARA PAGOS </t>
  </si>
  <si>
    <t>ASIGANCION CUOTA DE PAGO DESDE CTA 2000 A 2001</t>
  </si>
  <si>
    <t>Cuenta Bancaria No: 9602576155</t>
  </si>
  <si>
    <t>-</t>
  </si>
  <si>
    <t xml:space="preserve"> </t>
  </si>
  <si>
    <t xml:space="preserve">ASIGNACION PRESUPUESTARIA PARA PAGO NOMINAS </t>
  </si>
  <si>
    <t>NOTA DEBITO POR COBRO TARJETA CREDITO CARDNET</t>
  </si>
  <si>
    <t>CARGOS POR SERVICIOS (RETENCION DE ESTADO)</t>
  </si>
  <si>
    <t>Preparado Por:</t>
  </si>
  <si>
    <t xml:space="preserve">Revisado Por: </t>
  </si>
  <si>
    <t xml:space="preserve">Lcda. Julia Villar Pimentel </t>
  </si>
  <si>
    <t>Analista Financiera</t>
  </si>
  <si>
    <t>____________________</t>
  </si>
  <si>
    <t>_________________________</t>
  </si>
  <si>
    <t xml:space="preserve">      ______________________________</t>
  </si>
  <si>
    <t>DEPOSITO</t>
  </si>
  <si>
    <t xml:space="preserve">Lcda. Sandra Ciprian </t>
  </si>
  <si>
    <t>RETENCION ISR SALARIAL POR TRASF. VIA LIBRAMIENTOS NOMINA</t>
  </si>
  <si>
    <t>NOTA DEBITO POR COBRO TARJETA CREDITO AMERICAN EXPRESS</t>
  </si>
  <si>
    <t>HUMANO SEGUROS, S.A.</t>
  </si>
  <si>
    <t>MAPFRE SALUD ARS, S.A.</t>
  </si>
  <si>
    <t>SEGURO NACIONAL DE SALUD (SENASA)</t>
  </si>
  <si>
    <t>SEGUROS SURA, S.A.</t>
  </si>
  <si>
    <t xml:space="preserve">    Aprobabdo Por:</t>
  </si>
  <si>
    <t xml:space="preserve">      </t>
  </si>
  <si>
    <t>RADIONCOL SERVICIOS MEDICOS, S. R. L.</t>
  </si>
  <si>
    <t>CENTRO DE MEDICINA PALIATIVA DRA. GLORIA CASTILLO, E.I.R.L</t>
  </si>
  <si>
    <t>AMIPHARMA DOMINICANA, S. R. L.</t>
  </si>
  <si>
    <t xml:space="preserve">                                                                     </t>
  </si>
  <si>
    <t>DEPOSITO VIA TRANSF. ARS SENASA ODONTOLOGIA</t>
  </si>
  <si>
    <t>DEPOSITO VIA CHEQUE ARS MONUMENTAL</t>
  </si>
  <si>
    <t>DEPOSITO VIA TRANSF. ARS SEMMA</t>
  </si>
  <si>
    <t xml:space="preserve">DEPOSITO VIA CHEQUE ARS PRIMERA DE HUMANO </t>
  </si>
  <si>
    <t>DEPOSITO VIA CHEQUE ARS HUMANO SEGUROS</t>
  </si>
  <si>
    <t>DEPOSITO VIA TRANSF. ARS MAPFRE SALUD</t>
  </si>
  <si>
    <t>DEPOSITO VIA TRANSF. ARS RENACER</t>
  </si>
  <si>
    <t>DEPOSITO VIA TRANSF. ARS UNIVERSAL</t>
  </si>
  <si>
    <t>DEPOSITO VIA TRANSF. ARS META SALUD</t>
  </si>
  <si>
    <t>DEPOSITO VIA TRANSF. ARS UASD</t>
  </si>
  <si>
    <t>DEPOSITO VIA CHEQUE ARS GMA</t>
  </si>
  <si>
    <t>Encargada Dpto. Finanzas</t>
  </si>
  <si>
    <t>RETENCION 0.30% POR TRASF. VIA LIBRAMIENTOS A PROVEERDORES</t>
  </si>
  <si>
    <t>CAJUFA, S.R.L.</t>
  </si>
  <si>
    <t>DISS DOMINICANA, S.R.L.</t>
  </si>
  <si>
    <t>RETENCION 0.10% POR TRASF. VIA LIBRAMIENTOS A PROVEERDORES</t>
  </si>
  <si>
    <t>PROVEDEX DR, S.R.L.</t>
  </si>
  <si>
    <t>PROMESE CAL</t>
  </si>
  <si>
    <t>ASIGNACION PRESUPUESTARIA PARA PAGO MEDICAMENTOS</t>
  </si>
  <si>
    <t>Lic. Jose Ml. Lopez Padilla   
Encargado Dpto.Contabilidad</t>
  </si>
  <si>
    <t>Revisado Por:</t>
  </si>
  <si>
    <t>Lic. Jose Ml. Lopez Padilla    Encargado Dpto. Contabilidad</t>
  </si>
  <si>
    <t>Lcda. Sandra Ciprian  Encargada Dpto. Finanzas</t>
  </si>
  <si>
    <t xml:space="preserve">Lcda. Julia Villar </t>
  </si>
  <si>
    <t>Lcda. Julia Villar  
Analista Financiera</t>
  </si>
  <si>
    <t>__________________</t>
  </si>
  <si>
    <t>________________________</t>
  </si>
  <si>
    <t>___________________________________________</t>
  </si>
  <si>
    <t>DEPOSITO VIA TRANSF. ARS CMD</t>
  </si>
  <si>
    <t>DEPOSITO VIA TRANSF. ARS RESERVAS</t>
  </si>
  <si>
    <t xml:space="preserve">DEPOSITO CK.  SOLEO FOOD SERVICES SRL PAGO  RENTA CAFETERIA </t>
  </si>
  <si>
    <t>DEPOSITO VIA TRANSF. ARS YUNEN</t>
  </si>
  <si>
    <t>DEPOSITO VIA TRANSF. ARS FUTURO</t>
  </si>
  <si>
    <t>WEST, S.A.</t>
  </si>
  <si>
    <t>QUIMICOS ESPECIALIZADOS (QUIES)</t>
  </si>
  <si>
    <t>CORPORACION DEL ACUEDUCTO Y ALCANTARILLADO DE SANTO DOMINGO, CAASD</t>
  </si>
  <si>
    <t>CEPEDA ENCARNACION SERVICIOS DE INGENIERIA, S.R.L.</t>
  </si>
  <si>
    <t>QUALIPLIERS, E.I.R.L.</t>
  </si>
  <si>
    <t>DEVOLUCION FONDOS POR SUBSIDIOS DE ENFERMEDAD COMUN CORRESPONDIENTE AL MES DE AGOSTO 2024</t>
  </si>
  <si>
    <t>DEPOSITO VIA TRANSF. MINISTERIO DE SALUD PUBLICA</t>
  </si>
  <si>
    <t>Del 01 Al 31 De Octubre 2024</t>
  </si>
  <si>
    <t>NOTA DEBITO POR COBRO TARJETA CREDITO SEPTIEMBRE 2024</t>
  </si>
  <si>
    <t>pago de alquiler de espacio máquinas expendedoras snacks y café  por RD$$20,000.00 de parte de VS Solution, SRL  mes  Septiembre  2024</t>
  </si>
  <si>
    <t xml:space="preserve">DEPOSITO VIA TRANSF. ARS SENASA </t>
  </si>
  <si>
    <t xml:space="preserve">Dp via transferencia Centro de Imágenes Medicas Especializadas Nuclear (CIMEN)   para Saldo facturas #UFIN04-C6-000205342-24 
#UFIN04-C6-000215343-24 
Total RD$496,044.27
 </t>
  </si>
  <si>
    <t>Dp via transferencia  Fundación Instituto Dominicano de Desarrollo Integral  (IDDI ) como ayuda paciente Rosanna Desire Garcia Albujas( Venezolana),  para   Abono a Cirugía, pautada para el 15/10/2024 , por el monto RD$30,000.00</t>
  </si>
  <si>
    <t>Dp via transferencia  paciente  Moisés Natanael Guzmán Araujo   Récord #: 2019/2668 ,  pago Abono a PET-CT/ FDG-18 Factura #78367-24, por el monto RD$4,000.00</t>
  </si>
  <si>
    <t>Dp via transferencia  paciente  José Manuel Guaba Martínez   Récord #: 2024/8965 ,   Abono a Biopsia Tomografía de Pulmón Factura #78692-24, por el monto RD$10,000.00</t>
  </si>
  <si>
    <t>Dp via transferencia  paciente  Santos Perdomo,   pago diferencia salida de quimio, por el monto RD$1,500.00</t>
  </si>
  <si>
    <t>Dp via transferencia  pacientemartina fabian,   para proceso medico, por el monto RD$8,500.00</t>
  </si>
  <si>
    <t>Deposito Via cheque  # 033048 Liga Dominicana Contra El Cancer, Pago de factura 5418 por el monto de  RD$181,249.20,factura 5349 por el monto de  RD$117,445.42 ,factura 0467 por el monto de  RD$5,088.87 Y 5348  monto RD$376,428.80    haciendo un total de RD$680,212.29</t>
  </si>
  <si>
    <t>Dp via transferencia por la Sra. Santa Geannis Medrano de León ,  ayuda paciente Santa Montaño Camilo   Récord #: 2023/14666  para  Abono a Quimioterapia factura #283657-24   por el monto RD$2,000.00</t>
  </si>
  <si>
    <t>Dp via transferencia  paciente  Altagracia Galva Cuello   Récord #: 2024/9620 ,   Saldo facturas #80504-24 &gt; RD$221.00 / #80505-24 &gt; RD$128.40., por el monto RD$350.00</t>
  </si>
  <si>
    <t>Dp via transferencia  paciente   Suzalia St Rock   Récord #: 2024/7924  Abonoa Radioterapias, presupuesto por RD$504,000.00. A la fecha solo una factura emitida (#80865-24) por RD$90,000.00. por RD$130,000.00  Subsidio de Trabajo Social (pendiente con Dirección General)
Favor confirmar para que Caja pueda aplicar el pago, una vez esté en cuenta corriente ir abonando RD$22,500.00 a cada factura emitida</t>
  </si>
  <si>
    <t>Dp via transferencia por la Sra. Santa Geannis Medrano de León ,  ayuda paciente Ruth Sther Medina Rivas   Récord #: 2016/9256  para  ASaldo Ecocardiograma Strain (factura #105193-24   por el monto RD$2,000.00</t>
  </si>
  <si>
    <t>Dp via transferencia  paciente  Jeovanny Villegas,   Saldo facturas #467381-24  para una prueva de covid  por el monto RD$1,700.00</t>
  </si>
  <si>
    <t>Dp via transferencia por la Sra. Santa Geannis Medrano de León ,  ayuda paciente Carmen Violeta Martínez Martínez   Récord #: 2015/01408  para  Abono Ecocardiograma Strain (factura #106195-24 por el monto RD$2,000.00
Paciente pagó RD$1,000.00.
Subsidio de Trabajo Social RD$500.00</t>
  </si>
  <si>
    <t>Dp via transferencia por la Sra. Santa Geannis Medrano de León ,  ayuda paciente Carmelo Nodarse Fundora   Récord #: 2024/12290 para Abono Tomografía de Cráneo (factura #82472-24 por el monto RD$1,200.00
Paciente no pagó nada.
Subsidio de Trabajo Social RD$488.40</t>
  </si>
  <si>
    <t>Dp via transferencia por la Sra. Santa Geannis Medrano de León ,  ayuda paciente Carmelo Nodarse Fundora   Récord #: 2024/12290 para Abono Revisión de Laminilla (factura #289917-24 por el monto RD$820.00
Paciente no pagó nada.
Subsidio de Trabajo Social RD$500.00</t>
  </si>
  <si>
    <t>Dp via transferencia  paciente  Leopoldo Almonte   Récord #: 2024/2349  para Abono a Linfadenectomia Radical Pélvica (pendiente factura) por el monto RD$20,000.00
Subsidio de Trabajo Social a informar con factura final</t>
  </si>
  <si>
    <t>Dp via transferencia por la Sra. Santa Geannis Medrano de León ,  ayuda paciente Marisol Ramírez Figueroa  Récord #: 2017/8996 para Abono a Aplicación de Quimioterapias (factura #291017-24  por el monto RD$680.60
Paciente no pagó nada.
Subsidio de Trabajo Social RD$500.00</t>
  </si>
  <si>
    <t>Dp via transferencia por la Sra. Santa Geannis Medrano de León ,  ayuda paciente Keisy García Fajardo  Récord #: 2024/5885 para Saldo compra de Pediasure (factura #291164-24   por el monto RD$560.00
Paciente no pagó nada.
No hubo subsidio de Trabajo Social.</t>
  </si>
  <si>
    <t xml:space="preserve">Dp via transferencia por la Sra. Santa Geannis Medrano de León ,  ayuda paciente Crismeimabel German  Récord #: 2016/5660 para Biopsia por congelacion   por el monto RD$5,000.00
</t>
  </si>
  <si>
    <t>DEPOSITO VIA CHEQUE ARS ASEMAP</t>
  </si>
  <si>
    <t>DEPOSITO VIA TRANSF. ARS SIMAG</t>
  </si>
  <si>
    <t>4524-1</t>
  </si>
  <si>
    <t>RETENCION 0.100% POR TRASF. VIA LIBRAMIENTOS A PROVEERDORES</t>
  </si>
  <si>
    <t>DRA. LUISA MARILYN RAMIREZ</t>
  </si>
  <si>
    <t>4518-1</t>
  </si>
  <si>
    <t>4512-1</t>
  </si>
  <si>
    <t>4510-1</t>
  </si>
  <si>
    <t>DOCTORES MALLEN GUERRA, S. A.</t>
  </si>
  <si>
    <t>4514-1</t>
  </si>
  <si>
    <t>OSCAR A. RENTA NEGRON, S. A.</t>
  </si>
  <si>
    <t>4516-1</t>
  </si>
  <si>
    <t>4520-1</t>
  </si>
  <si>
    <t>4522-1</t>
  </si>
  <si>
    <t>4576-1</t>
  </si>
  <si>
    <t>DISTRIBUIDORES INTERNACIONALES DE PETROLEO, S.A.</t>
  </si>
  <si>
    <t>4578-1</t>
  </si>
  <si>
    <t>DK PETROLEUM, SRL</t>
  </si>
  <si>
    <t>4580-1</t>
  </si>
  <si>
    <t>YONA YONEL DIESEL, S.R.L.</t>
  </si>
  <si>
    <t>4582-1</t>
  </si>
  <si>
    <t>PROPANO Y DERIVADOS, S.A.</t>
  </si>
  <si>
    <t>4590-1</t>
  </si>
  <si>
    <t>INVERSIONES ND &amp; ASOCIADOS, S.R.L.</t>
  </si>
  <si>
    <t>4592-1</t>
  </si>
  <si>
    <t>4604-1</t>
  </si>
  <si>
    <t>4606-1</t>
  </si>
  <si>
    <t>4621-1</t>
  </si>
  <si>
    <t>4632-1</t>
  </si>
  <si>
    <t>4634-1</t>
  </si>
  <si>
    <t>4636-1</t>
  </si>
  <si>
    <t>4640-1</t>
  </si>
  <si>
    <t>4647-1</t>
  </si>
  <si>
    <t>4717-1</t>
  </si>
  <si>
    <t>DHL DOMINICANA, S.A.</t>
  </si>
  <si>
    <t>4671-1</t>
  </si>
  <si>
    <t>AGUA PLANETA AZUL, S.A.</t>
  </si>
  <si>
    <t>4719-1</t>
  </si>
  <si>
    <t>4721-1</t>
  </si>
  <si>
    <t>4723-1</t>
  </si>
  <si>
    <t>4727-1</t>
  </si>
  <si>
    <t>4730-1</t>
  </si>
  <si>
    <t>4744-1</t>
  </si>
  <si>
    <t>IMPORTADORA COAV, S.R.L.</t>
  </si>
  <si>
    <t>4746-1</t>
  </si>
  <si>
    <t>4748-1</t>
  </si>
  <si>
    <t>2024-4738-1</t>
  </si>
  <si>
    <t>AGRO-GLOBAL EXPORT E IMPORT SRL</t>
  </si>
  <si>
    <t>2024-4740-1</t>
  </si>
  <si>
    <t>2024-4742-1</t>
  </si>
  <si>
    <t>4752-1</t>
  </si>
  <si>
    <t>4756-1</t>
  </si>
  <si>
    <t>INVERSIONES YANG, S.R.L.</t>
  </si>
  <si>
    <t>4754-1</t>
  </si>
  <si>
    <t>MAIKOL JOSE DE LA ROSA RAMIREZ</t>
  </si>
  <si>
    <t>4761-1</t>
  </si>
  <si>
    <t>4763-1</t>
  </si>
  <si>
    <t>4767-1</t>
  </si>
  <si>
    <t>JM DISTRIBUCION, S.R.L.</t>
  </si>
  <si>
    <t>4769-1</t>
  </si>
  <si>
    <t>UVRO SOLUCIONES EMPRESARIALES, E.R.L.</t>
  </si>
  <si>
    <t>4771-1</t>
  </si>
  <si>
    <t>YAXIS COMERCIAL, S.R.L.</t>
  </si>
  <si>
    <t>4773-1</t>
  </si>
  <si>
    <t>4775-1</t>
  </si>
  <si>
    <t>QUIROFANOS L.Q, S.R.L.</t>
  </si>
  <si>
    <t>4777-1</t>
  </si>
  <si>
    <t>HEMS, S.R.L.</t>
  </si>
  <si>
    <t>4788-1</t>
  </si>
  <si>
    <t>HUMAN PCG, S.R.L.</t>
  </si>
  <si>
    <t>4790-1</t>
  </si>
  <si>
    <t>4801-1</t>
  </si>
  <si>
    <t>IRUMED, E.I.R.L.</t>
  </si>
  <si>
    <t>4803-1</t>
  </si>
  <si>
    <t>4805-1</t>
  </si>
  <si>
    <t>TCO NETWORKING SRL</t>
  </si>
  <si>
    <t>4809-1</t>
  </si>
  <si>
    <t>GTG INDUSTRIAL,  S. R. L.</t>
  </si>
  <si>
    <t>4807-1</t>
  </si>
  <si>
    <t>4811-1</t>
  </si>
  <si>
    <t>4825-1</t>
  </si>
  <si>
    <t>FARMACO QUIMICA NACIONAL, S.A.</t>
  </si>
  <si>
    <t>4827-1</t>
  </si>
  <si>
    <t>LINAMED, SRL</t>
  </si>
  <si>
    <t>4829-1</t>
  </si>
  <si>
    <t>4831-1</t>
  </si>
  <si>
    <t>COMERCIALIZADORA  JOMECA, S.R.L.</t>
  </si>
  <si>
    <t>4833-1</t>
  </si>
  <si>
    <t>WORLD TECHNOLOGY TATIS, S. A.</t>
  </si>
  <si>
    <t>4835-1</t>
  </si>
  <si>
    <t>4839-1</t>
  </si>
  <si>
    <t>GENERICOS DEL CARIBE, S.R.L.</t>
  </si>
  <si>
    <t>4837-1</t>
  </si>
  <si>
    <t>GROUP Z HEALTHCARE PRODUCTS DOMINICANA, SRL</t>
  </si>
  <si>
    <t>4841-1</t>
  </si>
  <si>
    <t>4843-1</t>
  </si>
  <si>
    <t>4845-1</t>
  </si>
  <si>
    <t>4871-1</t>
  </si>
  <si>
    <t xml:space="preserve">LAMBDA DIAGNOSTICOS </t>
  </si>
  <si>
    <t>4909-1</t>
  </si>
  <si>
    <t>4884-1</t>
  </si>
  <si>
    <t>4886-1</t>
  </si>
  <si>
    <t>4890-1</t>
  </si>
  <si>
    <t>4892-1</t>
  </si>
  <si>
    <t>SERVIAMED DOMINICANA,  S.R.L.</t>
  </si>
  <si>
    <t>4894-1</t>
  </si>
  <si>
    <t>4896-1</t>
  </si>
  <si>
    <t>SUPLIMED, S.R.L.</t>
  </si>
  <si>
    <t>4898-1</t>
  </si>
  <si>
    <t>4900-1</t>
  </si>
  <si>
    <t>4902-1</t>
  </si>
  <si>
    <t>4905-1</t>
  </si>
  <si>
    <t>CROS PUBLICIDAD, SRL</t>
  </si>
  <si>
    <t>4911-1</t>
  </si>
  <si>
    <t>TECHMED A.R., E.I.R.L.</t>
  </si>
  <si>
    <t>4913-1</t>
  </si>
  <si>
    <t>DUBAMED, S.R.L.</t>
  </si>
  <si>
    <t>4916-1</t>
  </si>
  <si>
    <t>J GASSO GASSO, S.A.S.</t>
  </si>
  <si>
    <t>4919-1</t>
  </si>
  <si>
    <t>4923-1</t>
  </si>
  <si>
    <t>SEGUROS UNIVERSAL, S.R.L.</t>
  </si>
  <si>
    <t>4951-1</t>
  </si>
  <si>
    <t>4953-1</t>
  </si>
  <si>
    <t>LUIS E. BETANCES R. &amp; CO, SAS.</t>
  </si>
  <si>
    <t>4955-1</t>
  </si>
  <si>
    <t>4958-1</t>
  </si>
  <si>
    <t>4963-1</t>
  </si>
  <si>
    <t>ENDO SERV, S.R.L.</t>
  </si>
  <si>
    <t>4970-1</t>
  </si>
  <si>
    <t>4993-1</t>
  </si>
  <si>
    <t>EDITORA EL NUEVO DIARIO, S.A.</t>
  </si>
  <si>
    <t>4995-1</t>
  </si>
  <si>
    <t>EDITORA LISTIN DIARIO, S.A.</t>
  </si>
  <si>
    <t>4999-1</t>
  </si>
  <si>
    <t>5031-1</t>
  </si>
  <si>
    <t>PRODUCTOS MEDICOS Y QUIRURGICOS, S.A. (PROMEDICA)</t>
  </si>
  <si>
    <t>5026-1</t>
  </si>
  <si>
    <t>5079-1</t>
  </si>
  <si>
    <t>5077-1</t>
  </si>
  <si>
    <t>5055-1</t>
  </si>
  <si>
    <t>5059-1</t>
  </si>
  <si>
    <t>SUPLIDORES DIVERSOS, S.R.L.</t>
  </si>
  <si>
    <t>5061-1</t>
  </si>
  <si>
    <t>GRUPO DIARIO LIBRE, S.A.</t>
  </si>
  <si>
    <t>5063-1</t>
  </si>
  <si>
    <t>SERVICIOS E INSTALACIONES TECNICAS, S.R.L</t>
  </si>
  <si>
    <t>5066-1</t>
  </si>
  <si>
    <t>MEDKEY, S.R.L.</t>
  </si>
  <si>
    <t>REINTEGRO TRANSACCION POR ANULACION DE LIBRAMIENTO ROSANNA FARMACEUTICA, S.R.L. 3514-1 DEL 13 DE AGOSTO 
PROVEEDOR NO ESTA AL DIA CON LA DGII</t>
  </si>
  <si>
    <t>0056-2024</t>
  </si>
  <si>
    <t>ANGLOAMERICANA DE SEGUROS, S.A.</t>
  </si>
  <si>
    <t>NULO</t>
  </si>
  <si>
    <t>MAS O L SRL</t>
  </si>
  <si>
    <t>COMISION NACIONAL DE ENERGIA</t>
  </si>
  <si>
    <t>RAMON ANTONIO PEREZ</t>
  </si>
  <si>
    <t>ALTAGRACE OBELUS</t>
  </si>
  <si>
    <t>MILDRED MARIA PEREZ ARAUJO</t>
  </si>
  <si>
    <t>AUGUSTA ALCANTARA DE CUEVAS</t>
  </si>
  <si>
    <t>IHARA CRISTI LOW FERNANDEZ BAUTISTA</t>
  </si>
  <si>
    <t xml:space="preserve">ALBERTO RAMON JUNIOR RODRIGUEZ LIRIANO </t>
  </si>
  <si>
    <t>RAMONA PEREZ</t>
  </si>
  <si>
    <t>REINTEGRO CK. 2387,  BENEFICIARIO COMISION NACIONAL DE ENERGIA POR ERROR EN FIRMA</t>
  </si>
  <si>
    <t>MARIA GRECIA GARCIA DE DURAN</t>
  </si>
  <si>
    <t>2400</t>
  </si>
  <si>
    <t>2341</t>
  </si>
  <si>
    <t>REINTEGRO CK. 2341,  BENEFICIARIO GRUPO CAROL, S.A.S  POR ERROR EN IMPRESIÓN</t>
  </si>
  <si>
    <t>2342</t>
  </si>
  <si>
    <t>REINTEGRO CK. 2342,  BENEFICIARIO IHARA CRISTI LOW FERNANDEZ BAUTISTA POR ERROR EN IMPRESIÓN</t>
  </si>
  <si>
    <t>2348</t>
  </si>
  <si>
    <t>REINTEGRO CK. 2348,  BENEFICIARIO CARMEN MIRNA LOY CASTILLO DE RODRIGUEZ POR ERROR EN IMPRESIÓN</t>
  </si>
  <si>
    <t>2354</t>
  </si>
  <si>
    <t>REINTEGRO CK. 2354,  BENEFICIARIO JOCELYN LOPEZ DE ULLOA POR ERROR EN FIRMA</t>
  </si>
  <si>
    <t>2362</t>
  </si>
  <si>
    <t>REINTEGRO CK. 2362,  BENEFICIARIO CELESTE GALVEZ POR BENEFICIARIO FALLECIDO</t>
  </si>
  <si>
    <t>2401</t>
  </si>
  <si>
    <t>JOCELYN LOPEZ DE ULLOA</t>
  </si>
  <si>
    <t>2402</t>
  </si>
  <si>
    <t>GRUPO CAROL, S.A.S</t>
  </si>
  <si>
    <t>CERTIFICACION CHEQUE PRIVADO 2400  COMISION NACIONAL DE ENERGIA</t>
  </si>
  <si>
    <t>ASIGNACION PRESUPUESTARIA PARA PAGO NOMINAS corresponde al libramiento del Ministerio de Salud Pública No.12134 por concepto de Transferencia corriente para cubrir pagos adicionales de la nómina del área de Oncopediatria correspondiente a septiembre 2024</t>
  </si>
  <si>
    <t>4675-1</t>
  </si>
  <si>
    <t>4677-1</t>
  </si>
  <si>
    <t>GERENFAR, S.R.L.</t>
  </si>
  <si>
    <t>4679-1</t>
  </si>
  <si>
    <t>GRUPO FARMACEUTICO CAR-M,  S. R. L.</t>
  </si>
  <si>
    <t>4556-1</t>
  </si>
  <si>
    <t>NOMINA INDEMNIZACION EX COLABORADORES SEPTIEMBRE  2024 FG</t>
  </si>
  <si>
    <t>4558-1</t>
  </si>
  <si>
    <t>NOMINA VACACIONES NO DISFRUTADAS EX COLABORADORES SEPTIEMBRE  2024 FG</t>
  </si>
  <si>
    <t>4696-1</t>
  </si>
  <si>
    <t>NOMINA COMPENSACION MIILITAR OCTUBRE  2024, FONDO GENERAL</t>
  </si>
  <si>
    <t>4698-1</t>
  </si>
  <si>
    <t>NOMINA COMPENSACION ESPECIAL OCTUBRE  2024 FONDO GENERAL</t>
  </si>
  <si>
    <t>4700-1</t>
  </si>
  <si>
    <t>NOMINA  PERSONAL CARÁCTER TEMPORAL (CICLOTRON) OCTUBRE  2024 FONDO GENERAL</t>
  </si>
  <si>
    <t>4702-1</t>
  </si>
  <si>
    <t>NOMINA PERSONAL CARÁCTER EVENTUAL  EXTRANJEROS OCTUBRE  2024 FG</t>
  </si>
  <si>
    <t>4704-1</t>
  </si>
  <si>
    <t>NOMINA PERSONAL CARÁCTER SUPLENCIA  OCTUBRE 2024 FG</t>
  </si>
  <si>
    <t>4706-1</t>
  </si>
  <si>
    <t>NOMINA PERSONAL CARÁCTER EVENTUAL  OCTUBRE  2024 FG</t>
  </si>
  <si>
    <t>4708-1</t>
  </si>
  <si>
    <t>NOMINA  PERSONAL CARÁCTER FIJO   OCTUBRE   2024 FONDO GENERAL</t>
  </si>
  <si>
    <t>4710-1</t>
  </si>
  <si>
    <t>NOMINA  PERSONAL CARÁCTER TEMPORAL OCTUBRE  2024 FONDO GENERAL</t>
  </si>
  <si>
    <t>4712-1</t>
  </si>
  <si>
    <t>NOMINA   PERSONAL CARÁCTER TEMPORAL  OCTUBRE  2024 FG</t>
  </si>
  <si>
    <t>4858-1</t>
  </si>
  <si>
    <t>NOMINA INDEMNIZACION EX COLABORADORES POR SENTENCIA NUM.0030-03-2024 SSEN-00425 OCTUBRE  2024 FG</t>
  </si>
  <si>
    <t>30/10//2024</t>
  </si>
  <si>
    <t>DEVOLUCION FONDOS POR SUBSIDIOS DE ENFERMEDAD COMUN CORRESPONDIENTE AL MES DE SEPTIEMBRE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</si>
</sst>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RD$&quot;* #,##0.00_);_(&quot;RD$&quot;* \(#,##0.00\);_(&quot;RD$&quot;* &quot;-&quot;??_);_(@_)"/>
    <numFmt numFmtId="43" formatCode="_(* #,##0.00_);_(* \(#,##0.00\);_(* &quot;-&quot;??_);_(@_)"/>
    <numFmt numFmtId="164" formatCode="_-* #,##0.00_-;\-* #,##0.00_-;_-* &quot;-&quot;??_-;_-@_-"/>
    <numFmt numFmtId="165" formatCode="dd/mm/yyyy;@"/>
  </numFmts>
  <fonts count="33" x14ac:knownFonts="1">
    <font>
      <sz val="10"/>
      <name val="Arial"/>
    </font>
    <font>
      <sz val="10"/>
      <name val="Arial"/>
      <family val="2"/>
    </font>
    <font>
      <b/>
      <sz val="10"/>
      <name val="Arial"/>
      <family val="2"/>
    </font>
    <font>
      <sz val="8"/>
      <name val="Arial"/>
      <family val="2"/>
    </font>
    <font>
      <sz val="10"/>
      <name val="Arial"/>
      <family val="2"/>
    </font>
    <font>
      <b/>
      <sz val="13"/>
      <name val="Arial"/>
      <family val="2"/>
    </font>
    <font>
      <sz val="13"/>
      <name val="Arial"/>
      <family val="2"/>
    </font>
    <font>
      <sz val="12"/>
      <name val="Arial"/>
      <family val="2"/>
    </font>
    <font>
      <sz val="14"/>
      <name val="Arial"/>
      <family val="2"/>
    </font>
    <font>
      <b/>
      <sz val="16"/>
      <name val="Arial"/>
      <family val="2"/>
    </font>
    <font>
      <b/>
      <sz val="14"/>
      <name val="Times New Roman"/>
      <family val="1"/>
    </font>
    <font>
      <sz val="14"/>
      <name val="Times New Roman"/>
      <family val="1"/>
    </font>
    <font>
      <sz val="11.5"/>
      <name val="Verdana"/>
      <family val="2"/>
    </font>
    <font>
      <b/>
      <sz val="11.5"/>
      <name val="Verdana"/>
      <family val="2"/>
    </font>
    <font>
      <sz val="12"/>
      <name val="Verdana"/>
      <family val="2"/>
    </font>
    <font>
      <b/>
      <sz val="14"/>
      <name val="Verdana"/>
      <family val="2"/>
    </font>
    <font>
      <sz val="14"/>
      <name val="Verdana"/>
      <family val="2"/>
    </font>
    <font>
      <sz val="11"/>
      <color theme="1"/>
      <name val="Calibri"/>
      <family val="2"/>
      <scheme val="minor"/>
    </font>
    <font>
      <sz val="11.5"/>
      <color theme="1"/>
      <name val="Verdana"/>
      <family val="2"/>
    </font>
    <font>
      <b/>
      <sz val="11.5"/>
      <color theme="1"/>
      <name val="Verdana"/>
      <family val="2"/>
    </font>
    <font>
      <b/>
      <sz val="11"/>
      <color theme="1"/>
      <name val="Verdana"/>
      <family val="2"/>
    </font>
    <font>
      <sz val="11"/>
      <color theme="1"/>
      <name val="Verdana"/>
      <family val="2"/>
    </font>
    <font>
      <sz val="12"/>
      <color theme="1"/>
      <name val="Verdana"/>
      <family val="2"/>
    </font>
    <font>
      <b/>
      <sz val="12"/>
      <name val="Arial"/>
      <family val="2"/>
    </font>
    <font>
      <b/>
      <sz val="12"/>
      <color theme="1"/>
      <name val="Verdana"/>
      <family val="2"/>
    </font>
    <font>
      <sz val="11"/>
      <name val="Arial"/>
      <family val="2"/>
    </font>
    <font>
      <u/>
      <sz val="10"/>
      <name val="Arial"/>
      <family val="2"/>
    </font>
    <font>
      <sz val="10"/>
      <name val="Times New Roman"/>
      <family val="1"/>
    </font>
    <font>
      <b/>
      <sz val="10"/>
      <name val="Times New Roman"/>
      <family val="1"/>
    </font>
    <font>
      <b/>
      <sz val="10"/>
      <name val="Verdana"/>
      <family val="2"/>
    </font>
    <font>
      <b/>
      <sz val="10"/>
      <color theme="1"/>
      <name val="Verdana"/>
      <family val="2"/>
    </font>
    <font>
      <sz val="10"/>
      <name val="Verdana"/>
      <family val="2"/>
    </font>
    <font>
      <sz val="10"/>
      <color theme="1"/>
      <name val="Verdana"/>
      <family val="2"/>
    </font>
  </fonts>
  <fills count="10">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3" tint="0.39997558519241921"/>
        <bgColor indexed="64"/>
      </patternFill>
    </fill>
    <fill>
      <patternFill patternType="solid">
        <fgColor rgb="FF99FF66"/>
        <bgColor indexed="64"/>
      </patternFill>
    </fill>
    <fill>
      <patternFill patternType="solid">
        <fgColor theme="0"/>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FFFF00"/>
        <bgColor indexed="64"/>
      </patternFill>
    </fill>
  </fills>
  <borders count="41">
    <border>
      <left/>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ck">
        <color indexed="64"/>
      </right>
      <top style="thick">
        <color indexed="64"/>
      </top>
      <bottom style="thin">
        <color indexed="64"/>
      </bottom>
      <diagonal/>
    </border>
    <border>
      <left style="thick">
        <color indexed="64"/>
      </left>
      <right style="thick">
        <color indexed="64"/>
      </right>
      <top style="thick">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ck">
        <color indexed="64"/>
      </left>
      <right style="thick">
        <color indexed="64"/>
      </right>
      <top/>
      <bottom style="thick">
        <color indexed="64"/>
      </bottom>
      <diagonal/>
    </border>
    <border>
      <left style="thick">
        <color indexed="64"/>
      </left>
      <right style="thick">
        <color indexed="64"/>
      </right>
      <top style="thin">
        <color indexed="64"/>
      </top>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ck">
        <color indexed="64"/>
      </left>
      <right style="thick">
        <color indexed="64"/>
      </right>
      <top/>
      <bottom/>
      <diagonal/>
    </border>
    <border>
      <left style="thick">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s>
  <cellStyleXfs count="10">
    <xf numFmtId="0" fontId="0" fillId="0" borderId="0"/>
    <xf numFmtId="43" fontId="1" fillId="0" borderId="0" applyFont="0" applyFill="0" applyBorder="0" applyAlignment="0" applyProtection="0"/>
    <xf numFmtId="43" fontId="4" fillId="0" borderId="0" applyFont="0" applyFill="0" applyBorder="0" applyAlignment="0" applyProtection="0"/>
    <xf numFmtId="164"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0" fontId="4" fillId="0" borderId="0"/>
    <xf numFmtId="0" fontId="17" fillId="0" borderId="0"/>
    <xf numFmtId="9" fontId="17" fillId="0" borderId="0" applyFont="0" applyFill="0" applyBorder="0" applyAlignment="0" applyProtection="0"/>
    <xf numFmtId="9" fontId="4" fillId="0" borderId="0" applyFont="0" applyFill="0" applyBorder="0" applyAlignment="0" applyProtection="0"/>
  </cellStyleXfs>
  <cellXfs count="274">
    <xf numFmtId="0" fontId="0" fillId="0" borderId="0" xfId="0"/>
    <xf numFmtId="0" fontId="0" fillId="0" borderId="0" xfId="0" applyAlignment="1">
      <alignment vertical="center"/>
    </xf>
    <xf numFmtId="0" fontId="7" fillId="0" borderId="1" xfId="0" applyFont="1" applyBorder="1" applyAlignment="1">
      <alignment vertical="center"/>
    </xf>
    <xf numFmtId="0" fontId="6" fillId="0" borderId="0" xfId="0" applyFont="1" applyAlignment="1">
      <alignment vertical="center"/>
    </xf>
    <xf numFmtId="4" fontId="6" fillId="0" borderId="0" xfId="0" applyNumberFormat="1" applyFont="1" applyAlignment="1">
      <alignment vertical="center"/>
    </xf>
    <xf numFmtId="0" fontId="5" fillId="0" borderId="0" xfId="0" applyFont="1" applyAlignment="1">
      <alignment vertical="center"/>
    </xf>
    <xf numFmtId="0" fontId="6" fillId="0" borderId="0" xfId="0" applyFont="1" applyAlignment="1">
      <alignment horizontal="center" vertical="center"/>
    </xf>
    <xf numFmtId="0" fontId="6" fillId="3" borderId="0" xfId="0" applyFont="1" applyFill="1" applyAlignment="1">
      <alignment vertical="center"/>
    </xf>
    <xf numFmtId="4" fontId="5" fillId="0" borderId="0" xfId="0" applyNumberFormat="1" applyFont="1" applyAlignment="1">
      <alignment vertical="center"/>
    </xf>
    <xf numFmtId="0" fontId="2" fillId="0" borderId="0" xfId="0" applyFont="1" applyAlignment="1">
      <alignment vertical="center"/>
    </xf>
    <xf numFmtId="0" fontId="6" fillId="3" borderId="0" xfId="0" applyFont="1" applyFill="1" applyAlignment="1">
      <alignment horizontal="center" vertical="center"/>
    </xf>
    <xf numFmtId="0" fontId="0" fillId="3" borderId="0" xfId="0" applyFill="1" applyAlignment="1">
      <alignment vertical="center"/>
    </xf>
    <xf numFmtId="0" fontId="10" fillId="0" borderId="0" xfId="0" applyFont="1" applyAlignment="1">
      <alignment horizontal="center" vertical="center"/>
    </xf>
    <xf numFmtId="0" fontId="10" fillId="0" borderId="0" xfId="0" applyFont="1" applyAlignment="1">
      <alignment vertical="center"/>
    </xf>
    <xf numFmtId="0" fontId="11" fillId="3" borderId="0" xfId="0" applyFont="1" applyFill="1" applyAlignment="1">
      <alignment vertical="center"/>
    </xf>
    <xf numFmtId="0" fontId="10" fillId="3" borderId="0" xfId="0" applyFont="1" applyFill="1" applyAlignment="1">
      <alignment vertical="center"/>
    </xf>
    <xf numFmtId="0" fontId="10" fillId="0" borderId="0" xfId="0" applyFont="1"/>
    <xf numFmtId="0" fontId="11" fillId="3" borderId="0" xfId="0" applyFont="1" applyFill="1" applyBorder="1" applyAlignment="1">
      <alignment vertical="center"/>
    </xf>
    <xf numFmtId="0" fontId="10" fillId="3" borderId="0" xfId="0" applyFont="1" applyFill="1" applyBorder="1" applyAlignment="1">
      <alignment vertical="center"/>
    </xf>
    <xf numFmtId="0" fontId="8" fillId="0" borderId="0" xfId="0" applyFont="1"/>
    <xf numFmtId="0" fontId="8" fillId="0" borderId="0" xfId="0" applyFont="1" applyAlignment="1">
      <alignment vertical="center"/>
    </xf>
    <xf numFmtId="0" fontId="8" fillId="0" borderId="0" xfId="0" applyFont="1" applyAlignment="1">
      <alignment horizontal="center" vertical="center"/>
    </xf>
    <xf numFmtId="0" fontId="8" fillId="0" borderId="0" xfId="0" applyFont="1" applyFill="1" applyAlignment="1">
      <alignment vertical="center"/>
    </xf>
    <xf numFmtId="4" fontId="8" fillId="0" borderId="0" xfId="0" applyNumberFormat="1" applyFont="1" applyAlignment="1">
      <alignment vertical="center"/>
    </xf>
    <xf numFmtId="0" fontId="6" fillId="3" borderId="2" xfId="0" applyFont="1" applyFill="1" applyBorder="1" applyAlignment="1">
      <alignment horizontal="center" vertical="center"/>
    </xf>
    <xf numFmtId="43" fontId="0" fillId="3" borderId="0" xfId="0" applyNumberFormat="1" applyFill="1" applyAlignment="1">
      <alignment vertical="center"/>
    </xf>
    <xf numFmtId="0" fontId="5" fillId="4" borderId="3" xfId="0" applyFont="1" applyFill="1" applyBorder="1" applyAlignment="1">
      <alignment vertical="center"/>
    </xf>
    <xf numFmtId="0" fontId="6" fillId="0" borderId="0" xfId="0" applyFont="1" applyFill="1" applyAlignment="1">
      <alignment horizontal="center" vertical="center"/>
    </xf>
    <xf numFmtId="43" fontId="7" fillId="3" borderId="0" xfId="1" applyFont="1" applyFill="1" applyAlignment="1">
      <alignment vertical="center"/>
    </xf>
    <xf numFmtId="43" fontId="8" fillId="3" borderId="0" xfId="1" applyFont="1" applyFill="1" applyAlignment="1">
      <alignment vertical="center"/>
    </xf>
    <xf numFmtId="0" fontId="14" fillId="0" borderId="0" xfId="0" applyFont="1" applyAlignment="1">
      <alignment horizontal="center" vertical="center"/>
    </xf>
    <xf numFmtId="0" fontId="10" fillId="3" borderId="0" xfId="0" applyFont="1" applyFill="1" applyAlignment="1">
      <alignment horizontal="center" vertical="center"/>
    </xf>
    <xf numFmtId="0" fontId="0" fillId="3" borderId="0" xfId="0" applyFill="1" applyAlignment="1">
      <alignment vertical="center" wrapText="1"/>
    </xf>
    <xf numFmtId="0" fontId="11" fillId="3" borderId="0" xfId="0" applyFont="1" applyFill="1" applyAlignment="1">
      <alignment vertical="center" wrapText="1"/>
    </xf>
    <xf numFmtId="0" fontId="10" fillId="0" borderId="0" xfId="0" applyFont="1" applyAlignment="1">
      <alignment wrapText="1"/>
    </xf>
    <xf numFmtId="0" fontId="10"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15" fillId="0" borderId="0" xfId="0" applyFont="1"/>
    <xf numFmtId="0" fontId="16" fillId="3" borderId="0" xfId="0" applyFont="1" applyFill="1" applyAlignment="1">
      <alignment vertical="center"/>
    </xf>
    <xf numFmtId="0" fontId="16" fillId="3" borderId="0" xfId="0" applyFont="1" applyFill="1" applyBorder="1" applyAlignment="1">
      <alignment vertical="center"/>
    </xf>
    <xf numFmtId="0" fontId="5" fillId="5" borderId="2" xfId="0" applyFont="1" applyFill="1" applyBorder="1" applyAlignment="1">
      <alignment horizontal="center" vertical="center"/>
    </xf>
    <xf numFmtId="0" fontId="6" fillId="3" borderId="5" xfId="0" applyFont="1" applyFill="1" applyBorder="1" applyAlignment="1">
      <alignment horizontal="center" vertical="center"/>
    </xf>
    <xf numFmtId="0" fontId="18" fillId="0" borderId="6" xfId="0" applyFont="1" applyFill="1" applyBorder="1" applyAlignment="1">
      <alignment vertical="center" wrapText="1"/>
    </xf>
    <xf numFmtId="43" fontId="18" fillId="0" borderId="6" xfId="1" applyFont="1" applyFill="1" applyBorder="1" applyAlignment="1">
      <alignment vertical="center"/>
    </xf>
    <xf numFmtId="43" fontId="12" fillId="0" borderId="6" xfId="1" applyFont="1" applyFill="1" applyBorder="1" applyAlignment="1">
      <alignment horizontal="right" vertical="center"/>
    </xf>
    <xf numFmtId="0" fontId="18" fillId="0" borderId="7" xfId="0" applyFont="1" applyFill="1" applyBorder="1" applyAlignment="1">
      <alignment vertical="center" wrapText="1"/>
    </xf>
    <xf numFmtId="43" fontId="18" fillId="0" borderId="7" xfId="1" applyFont="1" applyFill="1" applyBorder="1" applyAlignment="1">
      <alignment vertical="center"/>
    </xf>
    <xf numFmtId="43" fontId="12" fillId="0" borderId="7" xfId="1" applyFont="1" applyFill="1" applyBorder="1" applyAlignment="1">
      <alignment horizontal="right" vertical="center"/>
    </xf>
    <xf numFmtId="0" fontId="5" fillId="2" borderId="9" xfId="0" applyFont="1" applyFill="1" applyBorder="1" applyAlignment="1">
      <alignment horizontal="center" vertical="center" wrapText="1"/>
    </xf>
    <xf numFmtId="43" fontId="5" fillId="2" borderId="10" xfId="0" applyNumberFormat="1" applyFont="1" applyFill="1" applyBorder="1" applyAlignment="1">
      <alignment horizontal="center" vertical="center" wrapText="1"/>
    </xf>
    <xf numFmtId="0" fontId="6" fillId="3" borderId="6" xfId="0" applyFont="1" applyFill="1" applyBorder="1" applyAlignment="1">
      <alignment horizontal="center" vertical="center"/>
    </xf>
    <xf numFmtId="165" fontId="12" fillId="3" borderId="6" xfId="0" applyNumberFormat="1" applyFont="1" applyFill="1" applyBorder="1" applyAlignment="1">
      <alignment horizontal="left" vertical="center" wrapText="1"/>
    </xf>
    <xf numFmtId="43" fontId="18" fillId="0" borderId="6" xfId="1" applyFont="1" applyFill="1" applyBorder="1" applyAlignment="1">
      <alignment vertical="center" wrapText="1"/>
    </xf>
    <xf numFmtId="0" fontId="6" fillId="3" borderId="7" xfId="0" applyFont="1" applyFill="1" applyBorder="1" applyAlignment="1">
      <alignment horizontal="center" vertical="center"/>
    </xf>
    <xf numFmtId="165" fontId="12" fillId="3" borderId="7" xfId="0" applyNumberFormat="1" applyFont="1" applyFill="1" applyBorder="1" applyAlignment="1">
      <alignment horizontal="left" vertical="center" wrapText="1"/>
    </xf>
    <xf numFmtId="43" fontId="18" fillId="0" borderId="7" xfId="1" applyFont="1" applyFill="1" applyBorder="1" applyAlignment="1">
      <alignment vertical="center" wrapText="1"/>
    </xf>
    <xf numFmtId="165" fontId="12" fillId="0" borderId="7" xfId="0" applyNumberFormat="1" applyFont="1" applyFill="1" applyBorder="1" applyAlignment="1">
      <alignment horizontal="left" vertical="center" wrapText="1"/>
    </xf>
    <xf numFmtId="49" fontId="12" fillId="0" borderId="7" xfId="0" applyNumberFormat="1" applyFont="1" applyFill="1" applyBorder="1" applyAlignment="1">
      <alignment horizontal="center" vertical="center" wrapText="1"/>
    </xf>
    <xf numFmtId="43" fontId="12" fillId="0" borderId="7" xfId="1" applyFont="1" applyFill="1" applyBorder="1" applyAlignment="1">
      <alignment horizontal="right" vertical="center" wrapText="1"/>
    </xf>
    <xf numFmtId="43" fontId="19" fillId="0" borderId="10" xfId="1" applyFont="1" applyFill="1" applyBorder="1" applyAlignment="1">
      <alignment vertical="center"/>
    </xf>
    <xf numFmtId="0" fontId="5" fillId="2" borderId="10" xfId="0" applyFont="1" applyFill="1" applyBorder="1" applyAlignment="1">
      <alignment horizontal="center" vertical="center" wrapText="1"/>
    </xf>
    <xf numFmtId="0" fontId="5" fillId="0" borderId="6" xfId="0" applyFont="1" applyFill="1" applyBorder="1" applyAlignment="1">
      <alignment vertical="center"/>
    </xf>
    <xf numFmtId="0" fontId="5" fillId="0" borderId="7" xfId="0" applyFont="1" applyFill="1" applyBorder="1" applyAlignment="1">
      <alignment vertical="center"/>
    </xf>
    <xf numFmtId="165" fontId="12" fillId="0" borderId="7" xfId="0" applyNumberFormat="1" applyFont="1" applyFill="1" applyBorder="1" applyAlignment="1">
      <alignment horizontal="right" vertical="center"/>
    </xf>
    <xf numFmtId="0" fontId="18" fillId="6" borderId="7" xfId="0" applyFont="1" applyFill="1" applyBorder="1" applyAlignment="1">
      <alignment horizontal="center" vertical="center" wrapText="1"/>
    </xf>
    <xf numFmtId="0" fontId="18" fillId="6" borderId="7" xfId="0" applyFont="1" applyFill="1" applyBorder="1" applyAlignment="1">
      <alignment vertical="center" wrapText="1"/>
    </xf>
    <xf numFmtId="43" fontId="12" fillId="0" borderId="7" xfId="1" applyFont="1" applyFill="1" applyBorder="1" applyAlignment="1">
      <alignment vertical="center"/>
    </xf>
    <xf numFmtId="49" fontId="12" fillId="3" borderId="7" xfId="0" quotePrefix="1" applyNumberFormat="1" applyFont="1" applyFill="1" applyBorder="1" applyAlignment="1">
      <alignment horizontal="center" vertical="center" wrapText="1"/>
    </xf>
    <xf numFmtId="43" fontId="12" fillId="0" borderId="7" xfId="1" applyFont="1" applyFill="1" applyBorder="1" applyAlignment="1">
      <alignment horizontal="center" vertical="center"/>
    </xf>
    <xf numFmtId="4" fontId="13" fillId="3" borderId="10" xfId="0" applyNumberFormat="1" applyFont="1" applyFill="1" applyBorder="1" applyAlignment="1">
      <alignment horizontal="right" vertical="center"/>
    </xf>
    <xf numFmtId="43" fontId="5" fillId="2" borderId="10" xfId="1"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6" fillId="3" borderId="0" xfId="0" applyFont="1" applyFill="1" applyBorder="1" applyAlignment="1">
      <alignment horizontal="center" vertical="center"/>
    </xf>
    <xf numFmtId="0" fontId="15" fillId="3" borderId="0" xfId="0" applyFont="1" applyFill="1" applyAlignment="1">
      <alignment horizontal="center" vertical="center"/>
    </xf>
    <xf numFmtId="43" fontId="6" fillId="3" borderId="0" xfId="0" applyNumberFormat="1" applyFont="1" applyFill="1" applyAlignment="1">
      <alignment horizontal="center" vertical="center"/>
    </xf>
    <xf numFmtId="43" fontId="18" fillId="0" borderId="11" xfId="4" applyFont="1" applyFill="1" applyBorder="1" applyAlignment="1">
      <alignment horizontal="left" vertical="center"/>
    </xf>
    <xf numFmtId="0" fontId="20" fillId="0" borderId="0" xfId="0" applyFont="1" applyAlignment="1">
      <alignment horizontal="center"/>
    </xf>
    <xf numFmtId="0" fontId="21" fillId="0" borderId="0" xfId="0" applyFont="1"/>
    <xf numFmtId="0" fontId="21" fillId="0" borderId="0" xfId="0" applyFont="1" applyAlignment="1">
      <alignment horizontal="center"/>
    </xf>
    <xf numFmtId="0" fontId="7" fillId="0" borderId="0" xfId="0" applyFont="1" applyBorder="1" applyAlignment="1">
      <alignment vertical="center"/>
    </xf>
    <xf numFmtId="43" fontId="19" fillId="0" borderId="0" xfId="1" applyFont="1" applyFill="1" applyBorder="1" applyAlignment="1">
      <alignment vertical="center"/>
    </xf>
    <xf numFmtId="4" fontId="5" fillId="3" borderId="17" xfId="0" applyNumberFormat="1" applyFont="1" applyFill="1" applyBorder="1" applyAlignment="1">
      <alignment horizontal="right" vertical="center"/>
    </xf>
    <xf numFmtId="43" fontId="19" fillId="0" borderId="17" xfId="1" applyFont="1" applyFill="1" applyBorder="1" applyAlignment="1">
      <alignment vertical="center"/>
    </xf>
    <xf numFmtId="43" fontId="18" fillId="0" borderId="18" xfId="1" applyFont="1" applyFill="1" applyBorder="1" applyAlignment="1">
      <alignment vertical="center"/>
    </xf>
    <xf numFmtId="165" fontId="12" fillId="3" borderId="18" xfId="0" applyNumberFormat="1" applyFont="1" applyFill="1" applyBorder="1" applyAlignment="1">
      <alignment horizontal="left" vertical="center" wrapText="1"/>
    </xf>
    <xf numFmtId="43" fontId="18" fillId="0" borderId="18" xfId="1" applyFont="1" applyFill="1" applyBorder="1" applyAlignment="1">
      <alignment vertical="center" wrapText="1"/>
    </xf>
    <xf numFmtId="0" fontId="6" fillId="3" borderId="18" xfId="0" applyFont="1" applyFill="1" applyBorder="1" applyAlignment="1">
      <alignment horizontal="center" vertical="center"/>
    </xf>
    <xf numFmtId="0" fontId="18" fillId="0" borderId="18" xfId="0" applyFont="1" applyFill="1" applyBorder="1" applyAlignment="1">
      <alignment vertical="center" wrapText="1"/>
    </xf>
    <xf numFmtId="4" fontId="5" fillId="3" borderId="23" xfId="0" applyNumberFormat="1" applyFont="1" applyFill="1" applyBorder="1" applyAlignment="1">
      <alignment horizontal="right" vertical="center"/>
    </xf>
    <xf numFmtId="43" fontId="19" fillId="0" borderId="24" xfId="1" applyFont="1" applyFill="1" applyBorder="1" applyAlignment="1">
      <alignment vertical="center"/>
    </xf>
    <xf numFmtId="0" fontId="18" fillId="6" borderId="26" xfId="0" applyFont="1" applyFill="1" applyBorder="1" applyAlignment="1">
      <alignment vertical="center" wrapText="1"/>
    </xf>
    <xf numFmtId="43" fontId="12" fillId="0" borderId="27" xfId="1" applyFont="1" applyFill="1" applyBorder="1" applyAlignment="1">
      <alignment vertical="center"/>
    </xf>
    <xf numFmtId="43" fontId="18" fillId="0" borderId="28" xfId="4" applyFont="1" applyFill="1" applyBorder="1" applyAlignment="1">
      <alignment horizontal="left" vertical="center"/>
    </xf>
    <xf numFmtId="43" fontId="18" fillId="0" borderId="4" xfId="4" applyFont="1" applyFill="1" applyBorder="1" applyAlignment="1">
      <alignment horizontal="left" vertical="center"/>
    </xf>
    <xf numFmtId="43" fontId="18" fillId="0" borderId="29" xfId="4" applyFont="1" applyFill="1" applyBorder="1"/>
    <xf numFmtId="43" fontId="18" fillId="0" borderId="30" xfId="4" applyFont="1" applyFill="1" applyBorder="1" applyAlignment="1">
      <alignment horizontal="left" vertical="center"/>
    </xf>
    <xf numFmtId="43" fontId="18" fillId="0" borderId="31" xfId="4" applyFont="1" applyFill="1" applyBorder="1" applyAlignment="1">
      <alignment horizontal="left" vertical="center"/>
    </xf>
    <xf numFmtId="0" fontId="12" fillId="0" borderId="25" xfId="0" applyFont="1" applyFill="1" applyBorder="1" applyAlignment="1">
      <alignment horizontal="center" vertical="center" wrapText="1"/>
    </xf>
    <xf numFmtId="0" fontId="5" fillId="0" borderId="33" xfId="0" applyFont="1" applyFill="1" applyBorder="1" applyAlignment="1">
      <alignment vertical="center"/>
    </xf>
    <xf numFmtId="43" fontId="6" fillId="3" borderId="0" xfId="0" applyNumberFormat="1" applyFont="1" applyFill="1" applyAlignment="1">
      <alignment vertical="center"/>
    </xf>
    <xf numFmtId="0" fontId="6" fillId="0" borderId="2" xfId="0" applyFont="1" applyFill="1" applyBorder="1" applyAlignment="1">
      <alignment horizontal="center" vertical="center"/>
    </xf>
    <xf numFmtId="0" fontId="6" fillId="0" borderId="0" xfId="0" applyFont="1" applyFill="1" applyAlignment="1">
      <alignment vertical="center"/>
    </xf>
    <xf numFmtId="0" fontId="5" fillId="0" borderId="34" xfId="0" applyFont="1" applyFill="1" applyBorder="1" applyAlignment="1">
      <alignment vertical="center"/>
    </xf>
    <xf numFmtId="0" fontId="13" fillId="7" borderId="6" xfId="0" applyFont="1" applyFill="1" applyBorder="1" applyAlignment="1">
      <alignment horizontal="center" vertical="center"/>
    </xf>
    <xf numFmtId="165" fontId="13" fillId="7" borderId="6" xfId="0" applyNumberFormat="1" applyFont="1" applyFill="1" applyBorder="1" applyAlignment="1">
      <alignment horizontal="center" vertical="center"/>
    </xf>
    <xf numFmtId="43" fontId="19" fillId="7" borderId="6" xfId="1" applyFont="1" applyFill="1" applyBorder="1" applyAlignment="1">
      <alignment vertical="center"/>
    </xf>
    <xf numFmtId="43" fontId="13" fillId="7" borderId="6" xfId="1" applyFont="1" applyFill="1" applyBorder="1" applyAlignment="1">
      <alignment horizontal="right" vertical="center"/>
    </xf>
    <xf numFmtId="165" fontId="22" fillId="0" borderId="15" xfId="0" applyNumberFormat="1" applyFont="1" applyFill="1" applyBorder="1" applyAlignment="1">
      <alignment horizontal="left" vertical="center" wrapText="1"/>
    </xf>
    <xf numFmtId="0" fontId="22" fillId="0" borderId="15" xfId="0" applyFont="1" applyFill="1" applyBorder="1" applyAlignment="1">
      <alignment horizontal="center"/>
    </xf>
    <xf numFmtId="0" fontId="22" fillId="0" borderId="2" xfId="0" applyFont="1" applyFill="1" applyBorder="1" applyAlignment="1">
      <alignment vertical="center" wrapText="1"/>
    </xf>
    <xf numFmtId="43" fontId="22" fillId="0" borderId="30" xfId="4" applyFont="1" applyFill="1" applyBorder="1" applyAlignment="1">
      <alignment vertical="center"/>
    </xf>
    <xf numFmtId="43" fontId="22" fillId="0" borderId="13" xfId="1" applyFont="1" applyFill="1" applyBorder="1" applyAlignment="1">
      <alignment vertical="center"/>
    </xf>
    <xf numFmtId="165" fontId="22" fillId="0" borderId="16" xfId="0" applyNumberFormat="1" applyFont="1" applyFill="1" applyBorder="1" applyAlignment="1">
      <alignment horizontal="left" vertical="center" wrapText="1"/>
    </xf>
    <xf numFmtId="0" fontId="22" fillId="0" borderId="16" xfId="0" applyFont="1" applyFill="1" applyBorder="1" applyAlignment="1">
      <alignment horizontal="center"/>
    </xf>
    <xf numFmtId="0" fontId="22" fillId="0" borderId="2" xfId="0" applyFont="1" applyFill="1" applyBorder="1" applyAlignment="1">
      <alignment vertical="top" wrapText="1"/>
    </xf>
    <xf numFmtId="43" fontId="14" fillId="0" borderId="30" xfId="4" applyFont="1" applyFill="1" applyBorder="1" applyAlignment="1">
      <alignment vertical="center"/>
    </xf>
    <xf numFmtId="165" fontId="14" fillId="0" borderId="16" xfId="0" applyNumberFormat="1" applyFont="1" applyFill="1" applyBorder="1" applyAlignment="1">
      <alignment horizontal="left" vertical="center" wrapText="1"/>
    </xf>
    <xf numFmtId="0" fontId="14" fillId="0" borderId="16" xfId="0" applyFont="1" applyFill="1" applyBorder="1" applyAlignment="1">
      <alignment horizontal="center"/>
    </xf>
    <xf numFmtId="165" fontId="22" fillId="0" borderId="11" xfId="0" applyNumberFormat="1" applyFont="1" applyFill="1" applyBorder="1" applyAlignment="1">
      <alignment horizontal="left" vertical="center" wrapText="1"/>
    </xf>
    <xf numFmtId="0" fontId="22" fillId="0" borderId="11" xfId="0" applyFont="1" applyFill="1" applyBorder="1" applyAlignment="1">
      <alignment horizontal="center"/>
    </xf>
    <xf numFmtId="0" fontId="23" fillId="0" borderId="0" xfId="0" applyFont="1" applyAlignment="1">
      <alignment vertical="center"/>
    </xf>
    <xf numFmtId="4" fontId="23" fillId="0" borderId="0" xfId="0" applyNumberFormat="1" applyFont="1" applyAlignment="1">
      <alignment vertical="center"/>
    </xf>
    <xf numFmtId="0" fontId="24" fillId="0" borderId="0" xfId="0" applyFont="1" applyAlignment="1">
      <alignment horizontal="center"/>
    </xf>
    <xf numFmtId="0" fontId="22" fillId="0" borderId="0" xfId="0" applyFont="1"/>
    <xf numFmtId="0" fontId="7" fillId="0" borderId="0" xfId="0" applyFont="1" applyAlignment="1">
      <alignment vertical="center"/>
    </xf>
    <xf numFmtId="4" fontId="5" fillId="3" borderId="0" xfId="0" applyNumberFormat="1" applyFont="1" applyFill="1" applyBorder="1" applyAlignment="1">
      <alignment horizontal="center" vertical="center"/>
    </xf>
    <xf numFmtId="4" fontId="5" fillId="3" borderId="0" xfId="0" applyNumberFormat="1" applyFont="1" applyFill="1" applyBorder="1" applyAlignment="1">
      <alignment horizontal="right" vertical="center"/>
    </xf>
    <xf numFmtId="0" fontId="22" fillId="0" borderId="2" xfId="0" applyFont="1" applyFill="1" applyBorder="1" applyAlignment="1">
      <alignment horizontal="left" vertical="center" wrapText="1"/>
    </xf>
    <xf numFmtId="14" fontId="12" fillId="0" borderId="4" xfId="0" applyNumberFormat="1" applyFont="1" applyFill="1" applyBorder="1" applyAlignment="1">
      <alignment horizontal="left" vertical="center" wrapText="1"/>
    </xf>
    <xf numFmtId="0" fontId="5" fillId="0" borderId="9" xfId="0" applyFont="1" applyFill="1" applyBorder="1" applyAlignment="1">
      <alignment vertical="center"/>
    </xf>
    <xf numFmtId="0" fontId="5" fillId="0" borderId="8" xfId="0" applyFont="1" applyFill="1" applyBorder="1" applyAlignment="1">
      <alignment horizontal="center" vertical="center"/>
    </xf>
    <xf numFmtId="165" fontId="13" fillId="0" borderId="8" xfId="0" applyNumberFormat="1" applyFont="1" applyFill="1" applyBorder="1" applyAlignment="1">
      <alignment horizontal="center" vertical="center"/>
    </xf>
    <xf numFmtId="0" fontId="13" fillId="0" borderId="8" xfId="0" applyFont="1" applyFill="1" applyBorder="1" applyAlignment="1">
      <alignment horizontal="center" vertical="center"/>
    </xf>
    <xf numFmtId="165" fontId="13" fillId="0" borderId="6" xfId="0" applyNumberFormat="1" applyFont="1" applyFill="1" applyBorder="1" applyAlignment="1">
      <alignment horizontal="center" vertical="center"/>
    </xf>
    <xf numFmtId="43" fontId="19" fillId="0" borderId="8" xfId="1" applyFont="1" applyFill="1" applyBorder="1" applyAlignment="1">
      <alignment vertical="center"/>
    </xf>
    <xf numFmtId="43" fontId="13" fillId="0" borderId="8" xfId="1" applyFont="1" applyFill="1" applyBorder="1" applyAlignment="1">
      <alignment horizontal="right" vertical="center"/>
    </xf>
    <xf numFmtId="0" fontId="5" fillId="0" borderId="10" xfId="0" applyFont="1" applyFill="1" applyBorder="1" applyAlignment="1">
      <alignment vertical="center"/>
    </xf>
    <xf numFmtId="165" fontId="13" fillId="0" borderId="10" xfId="0" applyNumberFormat="1" applyFont="1" applyFill="1" applyBorder="1" applyAlignment="1">
      <alignment vertical="center"/>
    </xf>
    <xf numFmtId="43" fontId="19" fillId="0" borderId="14" xfId="1" applyFont="1" applyFill="1" applyBorder="1" applyAlignment="1">
      <alignment vertical="center"/>
    </xf>
    <xf numFmtId="43" fontId="13" fillId="0" borderId="10" xfId="1" applyFont="1" applyFill="1" applyBorder="1" applyAlignment="1">
      <alignment vertical="center"/>
    </xf>
    <xf numFmtId="165" fontId="13" fillId="8" borderId="14" xfId="0" applyNumberFormat="1" applyFont="1" applyFill="1" applyBorder="1" applyAlignment="1">
      <alignment horizontal="center" vertical="center"/>
    </xf>
    <xf numFmtId="0" fontId="13" fillId="8" borderId="14" xfId="0" applyFont="1" applyFill="1" applyBorder="1" applyAlignment="1">
      <alignment horizontal="center" vertical="center"/>
    </xf>
    <xf numFmtId="43" fontId="19" fillId="8" borderId="14" xfId="1" applyFont="1" applyFill="1" applyBorder="1" applyAlignment="1">
      <alignment vertical="center"/>
    </xf>
    <xf numFmtId="43" fontId="13" fillId="8" borderId="14" xfId="1" applyFont="1" applyFill="1" applyBorder="1" applyAlignment="1">
      <alignment horizontal="right" vertical="center"/>
    </xf>
    <xf numFmtId="43" fontId="19" fillId="8" borderId="10" xfId="1" applyFont="1" applyFill="1" applyBorder="1" applyAlignment="1">
      <alignment vertical="center"/>
    </xf>
    <xf numFmtId="49" fontId="12" fillId="3" borderId="11" xfId="0" applyNumberFormat="1" applyFont="1" applyFill="1" applyBorder="1" applyAlignment="1">
      <alignment horizontal="center" vertical="center" wrapText="1"/>
    </xf>
    <xf numFmtId="0" fontId="18" fillId="0" borderId="18" xfId="0" applyFont="1" applyFill="1" applyBorder="1" applyAlignment="1">
      <alignment horizontal="left" vertical="center" wrapText="1"/>
    </xf>
    <xf numFmtId="43" fontId="12" fillId="0" borderId="11" xfId="1" applyFont="1" applyFill="1" applyBorder="1"/>
    <xf numFmtId="14" fontId="12" fillId="0" borderId="11" xfId="0" applyNumberFormat="1" applyFont="1" applyFill="1" applyBorder="1" applyAlignment="1">
      <alignment horizontal="left"/>
    </xf>
    <xf numFmtId="14" fontId="12" fillId="0" borderId="4" xfId="1" applyNumberFormat="1" applyFont="1" applyFill="1" applyBorder="1" applyAlignment="1">
      <alignment horizontal="left" vertical="center" wrapText="1"/>
    </xf>
    <xf numFmtId="43" fontId="12" fillId="0" borderId="4" xfId="1" applyFont="1" applyFill="1" applyBorder="1" applyAlignment="1">
      <alignment horizontal="left" vertical="center" wrapText="1"/>
    </xf>
    <xf numFmtId="14" fontId="12" fillId="0" borderId="11" xfId="1" applyNumberFormat="1" applyFont="1" applyFill="1" applyBorder="1" applyAlignment="1">
      <alignment horizontal="left"/>
    </xf>
    <xf numFmtId="0" fontId="12" fillId="0" borderId="4" xfId="0" applyFont="1" applyFill="1" applyBorder="1" applyAlignment="1">
      <alignment vertical="center" wrapText="1"/>
    </xf>
    <xf numFmtId="165" fontId="12" fillId="9" borderId="18" xfId="0" applyNumberFormat="1" applyFont="1" applyFill="1" applyBorder="1" applyAlignment="1">
      <alignment horizontal="left" vertical="center" wrapText="1"/>
    </xf>
    <xf numFmtId="43" fontId="12" fillId="0" borderId="11" xfId="1" applyFont="1" applyFill="1" applyBorder="1" applyAlignment="1">
      <alignment vertical="center"/>
    </xf>
    <xf numFmtId="165" fontId="12" fillId="0" borderId="11" xfId="0" applyNumberFormat="1" applyFont="1" applyFill="1" applyBorder="1" applyAlignment="1">
      <alignment horizontal="left" vertical="center" wrapText="1"/>
    </xf>
    <xf numFmtId="0" fontId="12" fillId="0" borderId="11" xfId="0" applyFont="1" applyFill="1" applyBorder="1" applyAlignment="1">
      <alignment horizontal="center"/>
    </xf>
    <xf numFmtId="43" fontId="22" fillId="0" borderId="32" xfId="1" applyFont="1" applyFill="1" applyBorder="1"/>
    <xf numFmtId="0" fontId="13" fillId="0" borderId="9" xfId="0" applyFont="1" applyFill="1" applyBorder="1" applyAlignment="1">
      <alignment horizontal="center" vertical="center"/>
    </xf>
    <xf numFmtId="165"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xf>
    <xf numFmtId="43" fontId="18" fillId="0" borderId="9" xfId="1" applyFont="1" applyFill="1" applyBorder="1" applyAlignment="1">
      <alignment vertical="center"/>
    </xf>
    <xf numFmtId="43" fontId="12" fillId="0" borderId="9" xfId="1" applyFont="1" applyFill="1" applyBorder="1" applyAlignment="1">
      <alignment horizontal="right" vertical="center"/>
    </xf>
    <xf numFmtId="0" fontId="22" fillId="0" borderId="0" xfId="0" applyFont="1" applyAlignment="1">
      <alignment horizontal="center"/>
    </xf>
    <xf numFmtId="0" fontId="5" fillId="2" borderId="10" xfId="0" applyFont="1" applyFill="1" applyBorder="1" applyAlignment="1">
      <alignment horizontal="center" vertical="center" wrapText="1"/>
    </xf>
    <xf numFmtId="0" fontId="0" fillId="3" borderId="0" xfId="0" applyFill="1" applyAlignment="1">
      <alignment horizontal="center" vertical="center"/>
    </xf>
    <xf numFmtId="0" fontId="11" fillId="3" borderId="0" xfId="0" applyFont="1" applyFill="1" applyAlignment="1">
      <alignment horizontal="center" vertical="center"/>
    </xf>
    <xf numFmtId="0" fontId="10" fillId="0" borderId="0" xfId="0" applyFont="1" applyAlignment="1">
      <alignment horizontal="center"/>
    </xf>
    <xf numFmtId="0" fontId="13" fillId="0" borderId="10" xfId="0" applyFont="1" applyFill="1" applyBorder="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4" fontId="23" fillId="4" borderId="22" xfId="0" applyNumberFormat="1" applyFont="1" applyFill="1" applyBorder="1" applyAlignment="1">
      <alignment vertical="center"/>
    </xf>
    <xf numFmtId="4" fontId="23" fillId="4" borderId="35" xfId="0" applyNumberFormat="1" applyFont="1" applyFill="1" applyBorder="1" applyAlignment="1">
      <alignment vertical="center"/>
    </xf>
    <xf numFmtId="4" fontId="23" fillId="4" borderId="36" xfId="0" applyNumberFormat="1" applyFont="1" applyFill="1" applyBorder="1" applyAlignment="1">
      <alignment vertical="center"/>
    </xf>
    <xf numFmtId="43" fontId="0" fillId="3" borderId="0" xfId="1" applyFont="1" applyFill="1" applyAlignment="1">
      <alignment vertical="center"/>
    </xf>
    <xf numFmtId="43" fontId="11" fillId="3" borderId="0" xfId="1" applyFont="1" applyFill="1" applyAlignment="1">
      <alignment vertical="center"/>
    </xf>
    <xf numFmtId="43" fontId="10" fillId="0" borderId="0" xfId="1" applyFont="1"/>
    <xf numFmtId="43" fontId="10" fillId="3" borderId="0" xfId="1" applyFont="1" applyFill="1" applyAlignment="1">
      <alignment horizontal="center" vertical="center"/>
    </xf>
    <xf numFmtId="43" fontId="22" fillId="0" borderId="30" xfId="1" applyFont="1" applyFill="1" applyBorder="1" applyAlignment="1">
      <alignment vertical="center"/>
    </xf>
    <xf numFmtId="43" fontId="22" fillId="0" borderId="28" xfId="1" applyFont="1" applyFill="1" applyBorder="1"/>
    <xf numFmtId="43" fontId="22" fillId="0" borderId="28" xfId="1" applyFont="1" applyFill="1" applyBorder="1" applyAlignment="1">
      <alignment vertical="center"/>
    </xf>
    <xf numFmtId="43" fontId="22" fillId="0" borderId="28" xfId="1" applyFont="1" applyFill="1" applyBorder="1" applyAlignment="1">
      <alignment horizontal="left" vertical="center"/>
    </xf>
    <xf numFmtId="43" fontId="14" fillId="0" borderId="28" xfId="1" applyFont="1" applyFill="1" applyBorder="1"/>
    <xf numFmtId="43" fontId="22" fillId="0" borderId="28" xfId="1" applyFont="1" applyFill="1" applyBorder="1" applyAlignment="1">
      <alignment vertical="center" wrapText="1"/>
    </xf>
    <xf numFmtId="43" fontId="23" fillId="0" borderId="0" xfId="1" applyFont="1" applyAlignment="1">
      <alignment vertical="center"/>
    </xf>
    <xf numFmtId="43" fontId="7" fillId="0" borderId="0" xfId="1" applyFont="1" applyAlignment="1">
      <alignment vertical="center"/>
    </xf>
    <xf numFmtId="43" fontId="0" fillId="0" borderId="0" xfId="1" applyFont="1" applyAlignment="1">
      <alignment vertical="center"/>
    </xf>
    <xf numFmtId="43" fontId="5" fillId="0" borderId="0" xfId="1" applyFont="1" applyAlignment="1">
      <alignment vertical="center"/>
    </xf>
    <xf numFmtId="43" fontId="2" fillId="0" borderId="0" xfId="1" applyFont="1" applyAlignment="1">
      <alignment vertical="center"/>
    </xf>
    <xf numFmtId="43" fontId="6" fillId="3" borderId="0" xfId="1" applyFont="1" applyFill="1" applyAlignment="1">
      <alignment vertical="center"/>
    </xf>
    <xf numFmtId="0" fontId="22" fillId="0" borderId="37" xfId="0" applyFont="1" applyFill="1" applyBorder="1" applyAlignment="1">
      <alignment vertical="center" wrapText="1"/>
    </xf>
    <xf numFmtId="14" fontId="12" fillId="0" borderId="11" xfId="0" applyNumberFormat="1" applyFont="1" applyFill="1" applyBorder="1" applyAlignment="1">
      <alignment horizontal="left" wrapText="1"/>
    </xf>
    <xf numFmtId="165" fontId="12" fillId="0" borderId="9" xfId="0" applyNumberFormat="1" applyFont="1" applyFill="1" applyBorder="1" applyAlignment="1">
      <alignment horizontal="left" vertical="center" wrapText="1"/>
    </xf>
    <xf numFmtId="43" fontId="18" fillId="0" borderId="11" xfId="4" applyFont="1" applyFill="1" applyBorder="1" applyAlignment="1">
      <alignment horizontal="left" vertical="center" wrapText="1"/>
    </xf>
    <xf numFmtId="4" fontId="7" fillId="0" borderId="0" xfId="0" applyNumberFormat="1" applyFont="1" applyAlignment="1">
      <alignment vertical="center"/>
    </xf>
    <xf numFmtId="43" fontId="25" fillId="3" borderId="0" xfId="1" applyFont="1" applyFill="1" applyAlignment="1">
      <alignment vertical="center"/>
    </xf>
    <xf numFmtId="43" fontId="22" fillId="0" borderId="39" xfId="4" applyFont="1" applyFill="1" applyBorder="1" applyAlignment="1">
      <alignment vertical="center"/>
    </xf>
    <xf numFmtId="0" fontId="22" fillId="0" borderId="11" xfId="0" applyFont="1" applyFill="1" applyBorder="1" applyAlignment="1">
      <alignment vertical="center" wrapText="1"/>
    </xf>
    <xf numFmtId="0" fontId="22" fillId="0" borderId="11" xfId="0" applyFont="1" applyFill="1" applyBorder="1" applyAlignment="1">
      <alignment vertical="top" wrapText="1"/>
    </xf>
    <xf numFmtId="43" fontId="6" fillId="3" borderId="0" xfId="1" applyFont="1" applyFill="1" applyAlignment="1">
      <alignment horizontal="center" vertical="center"/>
    </xf>
    <xf numFmtId="43" fontId="6" fillId="0" borderId="0" xfId="1" applyFont="1" applyFill="1" applyAlignment="1">
      <alignment vertical="center"/>
    </xf>
    <xf numFmtId="0" fontId="20" fillId="0" borderId="0" xfId="0" applyFont="1" applyAlignment="1">
      <alignment horizontal="center" wrapText="1"/>
    </xf>
    <xf numFmtId="0" fontId="24" fillId="0" borderId="0" xfId="0" applyFont="1" applyAlignment="1">
      <alignment horizontal="center" wrapText="1"/>
    </xf>
    <xf numFmtId="0" fontId="26" fillId="0" borderId="0" xfId="0" applyFont="1" applyAlignment="1">
      <alignment horizontal="center" vertical="center"/>
    </xf>
    <xf numFmtId="165" fontId="22" fillId="0" borderId="0" xfId="0" applyNumberFormat="1" applyFont="1" applyFill="1" applyBorder="1" applyAlignment="1">
      <alignment horizontal="left" vertical="center" wrapText="1"/>
    </xf>
    <xf numFmtId="0" fontId="22" fillId="0" borderId="0" xfId="0" applyFont="1" applyFill="1" applyBorder="1" applyAlignment="1">
      <alignment horizontal="center"/>
    </xf>
    <xf numFmtId="0" fontId="22" fillId="0" borderId="0" xfId="0" applyFont="1" applyFill="1" applyBorder="1" applyAlignment="1">
      <alignment vertical="center" wrapText="1"/>
    </xf>
    <xf numFmtId="43" fontId="22" fillId="0" borderId="40" xfId="4" applyFont="1" applyFill="1" applyBorder="1" applyAlignment="1">
      <alignment vertical="center"/>
    </xf>
    <xf numFmtId="43" fontId="22" fillId="0" borderId="0" xfId="1" applyFont="1" applyFill="1" applyBorder="1"/>
    <xf numFmtId="43" fontId="6" fillId="0" borderId="0" xfId="1" applyFont="1" applyFill="1" applyAlignment="1">
      <alignment horizontal="center" vertical="center"/>
    </xf>
    <xf numFmtId="43" fontId="6" fillId="0" borderId="0" xfId="0" applyNumberFormat="1" applyFont="1" applyFill="1" applyAlignment="1">
      <alignment horizontal="center" vertical="center"/>
    </xf>
    <xf numFmtId="0" fontId="1" fillId="3" borderId="0" xfId="0" applyFont="1" applyFill="1" applyAlignment="1">
      <alignment vertical="center"/>
    </xf>
    <xf numFmtId="0" fontId="27" fillId="3" borderId="0" xfId="0" applyFont="1" applyFill="1" applyAlignment="1">
      <alignment vertical="center"/>
    </xf>
    <xf numFmtId="0" fontId="28" fillId="3" borderId="0" xfId="0" applyFont="1" applyFill="1" applyAlignment="1">
      <alignment vertical="center"/>
    </xf>
    <xf numFmtId="0" fontId="28" fillId="0" borderId="0" xfId="0" applyFont="1"/>
    <xf numFmtId="0" fontId="28" fillId="0" borderId="0" xfId="0" applyFont="1" applyAlignment="1">
      <alignment horizontal="center" vertical="center"/>
    </xf>
    <xf numFmtId="0" fontId="28" fillId="0" borderId="0" xfId="0" applyFont="1" applyAlignment="1">
      <alignment vertical="center"/>
    </xf>
    <xf numFmtId="0" fontId="28" fillId="3" borderId="0" xfId="0" applyFont="1" applyFill="1" applyBorder="1" applyAlignment="1">
      <alignment vertical="center"/>
    </xf>
    <xf numFmtId="0" fontId="27" fillId="3" borderId="0" xfId="0" applyFont="1" applyFill="1" applyBorder="1" applyAlignment="1">
      <alignment vertical="center"/>
    </xf>
    <xf numFmtId="0" fontId="1" fillId="0" borderId="0" xfId="0" applyFont="1" applyAlignment="1">
      <alignment vertical="center"/>
    </xf>
    <xf numFmtId="43" fontId="2" fillId="2" borderId="10" xfId="0" applyNumberFormat="1"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 fillId="3" borderId="0" xfId="0" applyFont="1" applyFill="1" applyAlignment="1">
      <alignment horizontal="center" vertical="center"/>
    </xf>
    <xf numFmtId="0" fontId="29" fillId="0" borderId="6" xfId="0" applyFont="1" applyFill="1" applyBorder="1" applyAlignment="1">
      <alignment horizontal="center" vertical="center"/>
    </xf>
    <xf numFmtId="165" fontId="29" fillId="0" borderId="6" xfId="0" applyNumberFormat="1" applyFont="1" applyFill="1" applyBorder="1" applyAlignment="1">
      <alignment horizontal="center" vertical="center"/>
    </xf>
    <xf numFmtId="43" fontId="30" fillId="0" borderId="6" xfId="1" applyFont="1" applyFill="1" applyBorder="1" applyAlignment="1">
      <alignment vertical="center"/>
    </xf>
    <xf numFmtId="43" fontId="29" fillId="0" borderId="6" xfId="1" applyFont="1" applyFill="1" applyBorder="1" applyAlignment="1">
      <alignment horizontal="right" vertical="center"/>
    </xf>
    <xf numFmtId="0" fontId="31" fillId="3" borderId="7" xfId="0" applyFont="1" applyFill="1" applyBorder="1" applyAlignment="1">
      <alignment horizontal="center" vertical="center"/>
    </xf>
    <xf numFmtId="165" fontId="31" fillId="0" borderId="7" xfId="0" applyNumberFormat="1" applyFont="1" applyFill="1" applyBorder="1" applyAlignment="1">
      <alignment horizontal="left" vertical="center" wrapText="1"/>
    </xf>
    <xf numFmtId="0" fontId="31" fillId="0" borderId="7" xfId="0" applyFont="1" applyFill="1" applyBorder="1" applyAlignment="1">
      <alignment horizontal="center" vertical="center"/>
    </xf>
    <xf numFmtId="0" fontId="32" fillId="0" borderId="4" xfId="0" applyFont="1" applyFill="1" applyBorder="1" applyAlignment="1">
      <alignment vertical="center" wrapText="1"/>
    </xf>
    <xf numFmtId="43" fontId="31" fillId="0" borderId="7" xfId="1" applyFont="1" applyFill="1" applyBorder="1" applyAlignment="1">
      <alignment horizontal="center" vertical="center"/>
    </xf>
    <xf numFmtId="0" fontId="31" fillId="0" borderId="7" xfId="0" applyFont="1" applyFill="1" applyBorder="1" applyAlignment="1">
      <alignment vertical="center" wrapText="1"/>
    </xf>
    <xf numFmtId="43" fontId="1" fillId="3" borderId="0" xfId="0" applyNumberFormat="1" applyFont="1" applyFill="1" applyAlignment="1">
      <alignment horizontal="center" vertical="center"/>
    </xf>
    <xf numFmtId="0" fontId="32" fillId="0" borderId="38" xfId="0" applyFont="1" applyFill="1" applyBorder="1" applyAlignment="1">
      <alignment vertical="center" wrapText="1"/>
    </xf>
    <xf numFmtId="4" fontId="29" fillId="3" borderId="20" xfId="0" applyNumberFormat="1" applyFont="1" applyFill="1" applyBorder="1" applyAlignment="1">
      <alignment horizontal="right" vertical="center"/>
    </xf>
    <xf numFmtId="43" fontId="30" fillId="0" borderId="21" xfId="1" applyFont="1" applyFill="1" applyBorder="1" applyAlignment="1">
      <alignment vertical="center"/>
    </xf>
    <xf numFmtId="43" fontId="1" fillId="3" borderId="0" xfId="1" applyFont="1" applyFill="1" applyAlignment="1">
      <alignment vertical="center"/>
    </xf>
    <xf numFmtId="4" fontId="29" fillId="3" borderId="0" xfId="0" applyNumberFormat="1" applyFont="1" applyFill="1" applyBorder="1" applyAlignment="1">
      <alignment horizontal="center" vertical="center"/>
    </xf>
    <xf numFmtId="0" fontId="32" fillId="0" borderId="0" xfId="0" applyFont="1"/>
    <xf numFmtId="0" fontId="30" fillId="0" borderId="0" xfId="0" applyFont="1" applyAlignment="1">
      <alignment horizontal="center"/>
    </xf>
    <xf numFmtId="43" fontId="1" fillId="0" borderId="0" xfId="1" applyFont="1" applyAlignment="1">
      <alignment vertical="center"/>
    </xf>
    <xf numFmtId="0" fontId="30" fillId="0" borderId="0" xfId="0" applyFont="1" applyAlignment="1">
      <alignment horizontal="center" wrapText="1"/>
    </xf>
    <xf numFmtId="0" fontId="1" fillId="0" borderId="0" xfId="0" applyFont="1" applyBorder="1" applyAlignment="1">
      <alignment vertical="center"/>
    </xf>
    <xf numFmtId="0" fontId="31" fillId="0" borderId="38" xfId="0" applyFont="1" applyFill="1" applyBorder="1" applyAlignment="1">
      <alignment vertical="center" wrapText="1"/>
    </xf>
    <xf numFmtId="0" fontId="15" fillId="0" borderId="0" xfId="0" applyFont="1" applyAlignment="1">
      <alignment horizontal="center" vertical="center"/>
    </xf>
    <xf numFmtId="0" fontId="5" fillId="2" borderId="10" xfId="0" applyFont="1" applyFill="1" applyBorder="1" applyAlignment="1">
      <alignment horizontal="right" vertical="center" wrapText="1"/>
    </xf>
    <xf numFmtId="0" fontId="5" fillId="2" borderId="10"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15" fillId="3" borderId="0" xfId="0" applyFont="1" applyFill="1" applyBorder="1" applyAlignment="1">
      <alignment horizontal="center" vertical="center"/>
    </xf>
    <xf numFmtId="0" fontId="15" fillId="3" borderId="0" xfId="0" applyFont="1" applyFill="1" applyAlignment="1">
      <alignment horizontal="center" vertical="center"/>
    </xf>
    <xf numFmtId="0" fontId="9" fillId="0" borderId="0" xfId="0" applyFont="1" applyAlignment="1">
      <alignment horizontal="left" vertical="center" wrapText="1"/>
    </xf>
    <xf numFmtId="4" fontId="5" fillId="3" borderId="10" xfId="0" applyNumberFormat="1" applyFont="1" applyFill="1" applyBorder="1" applyAlignment="1">
      <alignment horizontal="center" vertical="center"/>
    </xf>
    <xf numFmtId="4" fontId="5" fillId="3" borderId="17" xfId="0" applyNumberFormat="1" applyFont="1" applyFill="1" applyBorder="1" applyAlignment="1">
      <alignment horizontal="center" vertical="center"/>
    </xf>
    <xf numFmtId="4" fontId="5" fillId="3" borderId="22" xfId="0" applyNumberFormat="1" applyFont="1" applyFill="1" applyBorder="1" applyAlignment="1">
      <alignment horizontal="center" vertical="center"/>
    </xf>
    <xf numFmtId="4" fontId="5" fillId="3" borderId="23" xfId="0" applyNumberFormat="1" applyFont="1" applyFill="1" applyBorder="1" applyAlignment="1">
      <alignment horizontal="center" vertical="center"/>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29" fillId="0" borderId="0" xfId="0" applyFont="1" applyAlignment="1">
      <alignment horizontal="center" vertical="center"/>
    </xf>
    <xf numFmtId="0" fontId="29" fillId="3" borderId="0" xfId="0" applyFont="1" applyFill="1" applyBorder="1" applyAlignment="1">
      <alignment horizontal="center" vertical="center"/>
    </xf>
    <xf numFmtId="4" fontId="29" fillId="3" borderId="19" xfId="0" applyNumberFormat="1" applyFont="1" applyFill="1" applyBorder="1" applyAlignment="1">
      <alignment horizontal="center" vertical="center"/>
    </xf>
    <xf numFmtId="4" fontId="29" fillId="3" borderId="20" xfId="0" applyNumberFormat="1" applyFont="1" applyFill="1" applyBorder="1" applyAlignment="1">
      <alignment horizontal="center" vertical="center"/>
    </xf>
    <xf numFmtId="0" fontId="29" fillId="3" borderId="0" xfId="0" applyFont="1" applyFill="1" applyAlignment="1">
      <alignment horizontal="center" vertical="center"/>
    </xf>
    <xf numFmtId="0" fontId="2" fillId="2" borderId="10" xfId="0" applyFont="1" applyFill="1" applyBorder="1" applyAlignment="1">
      <alignment horizontal="center" vertical="center" wrapText="1"/>
    </xf>
    <xf numFmtId="0" fontId="2" fillId="2" borderId="10" xfId="0" applyFont="1" applyFill="1" applyBorder="1" applyAlignment="1">
      <alignment horizontal="center" vertical="center"/>
    </xf>
    <xf numFmtId="0" fontId="2" fillId="2" borderId="10" xfId="0" applyFont="1" applyFill="1" applyBorder="1" applyAlignment="1">
      <alignment horizontal="right" vertical="center" wrapText="1"/>
    </xf>
    <xf numFmtId="4" fontId="13" fillId="3" borderId="10" xfId="0" applyNumberFormat="1" applyFont="1" applyFill="1" applyBorder="1" applyAlignment="1">
      <alignment horizontal="center" vertical="center"/>
    </xf>
    <xf numFmtId="0" fontId="6" fillId="0" borderId="0" xfId="0" applyFont="1" applyAlignment="1">
      <alignment horizontal="left" vertical="center" wrapText="1"/>
    </xf>
    <xf numFmtId="0" fontId="5" fillId="0" borderId="0" xfId="0" applyFont="1" applyAlignment="1">
      <alignment horizontal="left" vertical="center" wrapText="1"/>
    </xf>
  </cellXfs>
  <cellStyles count="10">
    <cellStyle name="Millares" xfId="1" builtinId="3"/>
    <cellStyle name="Millares 2" xfId="2"/>
    <cellStyle name="Millares 2 2" xfId="3"/>
    <cellStyle name="Millares 3" xfId="4"/>
    <cellStyle name="Moneda 2" xfId="5"/>
    <cellStyle name="Normal" xfId="0" builtinId="0"/>
    <cellStyle name="Normal 2" xfId="6"/>
    <cellStyle name="Normal 3" xfId="7"/>
    <cellStyle name="Porcentaje 2" xfId="8"/>
    <cellStyle name="Porcentual 2" xfId="9"/>
  </cellStyles>
  <dxfs count="0"/>
  <tableStyles count="0" defaultTableStyle="TableStyleMedium9"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126206</xdr:rowOff>
    </xdr:from>
    <xdr:to>
      <xdr:col>3</xdr:col>
      <xdr:colOff>1635919</xdr:colOff>
      <xdr:row>6</xdr:row>
      <xdr:rowOff>78581</xdr:rowOff>
    </xdr:to>
    <xdr:pic>
      <xdr:nvPicPr>
        <xdr:cNvPr id="13537" name="Imagen 3" descr="C:\Users\Sr. Reyes\Desktop\LOGO NUEVO SRSM\timbrado_Metropolitan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83344" y="126206"/>
          <a:ext cx="2683669" cy="1166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371475</xdr:colOff>
      <xdr:row>0</xdr:row>
      <xdr:rowOff>0</xdr:rowOff>
    </xdr:from>
    <xdr:to>
      <xdr:col>6</xdr:col>
      <xdr:colOff>904876</xdr:colOff>
      <xdr:row>4</xdr:row>
      <xdr:rowOff>119062</xdr:rowOff>
    </xdr:to>
    <xdr:pic>
      <xdr:nvPicPr>
        <xdr:cNvPr id="13538" name="Imagen 5" descr="https://drive.google.com/uc?id=1ZeuRMNJ_ubq0Egzw9DzttKC7pmv8pvki&amp;export=download"/>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53450" y="0"/>
          <a:ext cx="260032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0</xdr:row>
      <xdr:rowOff>57150</xdr:rowOff>
    </xdr:from>
    <xdr:to>
      <xdr:col>5</xdr:col>
      <xdr:colOff>221457</xdr:colOff>
      <xdr:row>6</xdr:row>
      <xdr:rowOff>152400</xdr:rowOff>
    </xdr:to>
    <xdr:pic>
      <xdr:nvPicPr>
        <xdr:cNvPr id="14619" name="Imagen 3" descr="C:\Users\Sr. Reyes\Desktop\LOGO NUEVO SRSM\timbrado_Metropolitan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47625" y="57150"/>
          <a:ext cx="2838450" cy="1247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628650</xdr:colOff>
      <xdr:row>296</xdr:row>
      <xdr:rowOff>28575</xdr:rowOff>
    </xdr:from>
    <xdr:to>
      <xdr:col>7</xdr:col>
      <xdr:colOff>621506</xdr:colOff>
      <xdr:row>306</xdr:row>
      <xdr:rowOff>123825</xdr:rowOff>
    </xdr:to>
    <xdr:pic>
      <xdr:nvPicPr>
        <xdr:cNvPr id="14620" name="Imagen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81075" y="54616350"/>
          <a:ext cx="6943725"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390525</xdr:colOff>
      <xdr:row>0</xdr:row>
      <xdr:rowOff>19050</xdr:rowOff>
    </xdr:from>
    <xdr:to>
      <xdr:col>8</xdr:col>
      <xdr:colOff>644525</xdr:colOff>
      <xdr:row>4</xdr:row>
      <xdr:rowOff>142875</xdr:rowOff>
    </xdr:to>
    <xdr:pic>
      <xdr:nvPicPr>
        <xdr:cNvPr id="14621" name="Imagen 6" descr="https://drive.google.com/uc?id=1ZeuRMNJ_ubq0Egzw9DzttKC7pmv8pvki&amp;export=download"/>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981950" y="19050"/>
          <a:ext cx="260032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47625</xdr:colOff>
      <xdr:row>6</xdr:row>
      <xdr:rowOff>57150</xdr:rowOff>
    </xdr:to>
    <xdr:pic>
      <xdr:nvPicPr>
        <xdr:cNvPr id="15606" name="Imagen 3" descr="C:\Users\Sr. Reyes\Desktop\LOGO NUEVO SRSM\timbrado_Metropolitan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0" y="0"/>
          <a:ext cx="2828925"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238125</xdr:colOff>
      <xdr:row>0</xdr:row>
      <xdr:rowOff>9525</xdr:rowOff>
    </xdr:from>
    <xdr:to>
      <xdr:col>8</xdr:col>
      <xdr:colOff>1562099</xdr:colOff>
      <xdr:row>4</xdr:row>
      <xdr:rowOff>180975</xdr:rowOff>
    </xdr:to>
    <xdr:pic>
      <xdr:nvPicPr>
        <xdr:cNvPr id="15607" name="Imagen 5" descr="https://drive.google.com/uc?id=1ZeuRMNJ_ubq0Egzw9DzttKC7pmv8pvki&amp;export=download"/>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05825" y="9525"/>
          <a:ext cx="272415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85725</xdr:rowOff>
    </xdr:from>
    <xdr:to>
      <xdr:col>6</xdr:col>
      <xdr:colOff>143435</xdr:colOff>
      <xdr:row>8</xdr:row>
      <xdr:rowOff>33618</xdr:rowOff>
    </xdr:to>
    <xdr:pic>
      <xdr:nvPicPr>
        <xdr:cNvPr id="16830" name="Imagen 3" descr="C:\Users\Sr. Reyes\Desktop\LOGO NUEVO SRSM\timbrado_Metropolitan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0" y="247650"/>
          <a:ext cx="2819400"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809625</xdr:colOff>
      <xdr:row>123</xdr:row>
      <xdr:rowOff>47625</xdr:rowOff>
    </xdr:from>
    <xdr:to>
      <xdr:col>8</xdr:col>
      <xdr:colOff>699328</xdr:colOff>
      <xdr:row>134</xdr:row>
      <xdr:rowOff>47625</xdr:rowOff>
    </xdr:to>
    <xdr:pic>
      <xdr:nvPicPr>
        <xdr:cNvPr id="16831" name="Imagen 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3525" y="46101000"/>
          <a:ext cx="69342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962025</xdr:colOff>
      <xdr:row>124</xdr:row>
      <xdr:rowOff>38100</xdr:rowOff>
    </xdr:from>
    <xdr:to>
      <xdr:col>8</xdr:col>
      <xdr:colOff>851728</xdr:colOff>
      <xdr:row>135</xdr:row>
      <xdr:rowOff>47623</xdr:rowOff>
    </xdr:to>
    <xdr:pic>
      <xdr:nvPicPr>
        <xdr:cNvPr id="16832" name="Imagen 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85925" y="46253400"/>
          <a:ext cx="69342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1114425</xdr:colOff>
      <xdr:row>125</xdr:row>
      <xdr:rowOff>38100</xdr:rowOff>
    </xdr:from>
    <xdr:to>
      <xdr:col>8</xdr:col>
      <xdr:colOff>946978</xdr:colOff>
      <xdr:row>136</xdr:row>
      <xdr:rowOff>38101</xdr:rowOff>
    </xdr:to>
    <xdr:pic>
      <xdr:nvPicPr>
        <xdr:cNvPr id="16833" name="Imagen 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38325" y="46415325"/>
          <a:ext cx="69342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1266825</xdr:colOff>
      <xdr:row>126</xdr:row>
      <xdr:rowOff>28575</xdr:rowOff>
    </xdr:from>
    <xdr:to>
      <xdr:col>8</xdr:col>
      <xdr:colOff>946978</xdr:colOff>
      <xdr:row>137</xdr:row>
      <xdr:rowOff>38101</xdr:rowOff>
    </xdr:to>
    <xdr:pic>
      <xdr:nvPicPr>
        <xdr:cNvPr id="16834" name="Imagen 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90725" y="46567725"/>
          <a:ext cx="69342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1352550</xdr:colOff>
      <xdr:row>0</xdr:row>
      <xdr:rowOff>66675</xdr:rowOff>
    </xdr:from>
    <xdr:to>
      <xdr:col>9</xdr:col>
      <xdr:colOff>1591874</xdr:colOff>
      <xdr:row>6</xdr:row>
      <xdr:rowOff>47625</xdr:rowOff>
    </xdr:to>
    <xdr:pic>
      <xdr:nvPicPr>
        <xdr:cNvPr id="16835" name="Imagen 8" descr="https://drive.google.com/uc?id=1ZeuRMNJ_ubq0Egzw9DzttKC7pmv8pvki&amp;export=download"/>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62875" y="66675"/>
          <a:ext cx="32480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85725</xdr:rowOff>
    </xdr:from>
    <xdr:to>
      <xdr:col>5</xdr:col>
      <xdr:colOff>761440</xdr:colOff>
      <xdr:row>7</xdr:row>
      <xdr:rowOff>190500</xdr:rowOff>
    </xdr:to>
    <xdr:pic>
      <xdr:nvPicPr>
        <xdr:cNvPr id="8745" name="Imagen 3" descr="C:\Users\Sr. Reyes\Desktop\LOGO NUEVO SRSM\timbrado_Metropolitan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4281" b="83838"/>
        <a:stretch>
          <a:fillRect/>
        </a:stretch>
      </xdr:blipFill>
      <xdr:spPr bwMode="auto">
        <a:xfrm>
          <a:off x="0" y="247650"/>
          <a:ext cx="2819400"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1343025</xdr:colOff>
      <xdr:row>1</xdr:row>
      <xdr:rowOff>66675</xdr:rowOff>
    </xdr:from>
    <xdr:to>
      <xdr:col>9</xdr:col>
      <xdr:colOff>1305484</xdr:colOff>
      <xdr:row>6</xdr:row>
      <xdr:rowOff>171450</xdr:rowOff>
    </xdr:to>
    <xdr:pic>
      <xdr:nvPicPr>
        <xdr:cNvPr id="8746" name="Imagen 5" descr="https://drive.google.com/uc?id=1ZeuRMNJ_ubq0Egzw9DzttKC7pmv8pvki&amp;export=downloa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62875" y="228600"/>
          <a:ext cx="31432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lia.villar/Desktop/DOCUMENTOS%20PARA%20DISPONIBLIDAD/INCART%202024/LIBRO%20BANCO%2031%20DIC%2023%20-24%20nue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orange.Perez/Downloads/DISPONIBILIDAD%20LIBRO%20BANCO%20ACTUALIZADO%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A. RECOLECTORA (010) y 3000"/>
      <sheetName val="CTA. RECOLECTORA AUXILIAR 3001"/>
      <sheetName val="CTA. OPERATIVA.(160)"/>
      <sheetName val="Hoja1"/>
      <sheetName val="CTA. NOMINA 2000"/>
      <sheetName val="CTA. FONDOCYT 960"/>
      <sheetName val="CTA. EUROS 8000 "/>
      <sheetName val="CTA. EUROS 8001"/>
      <sheetName val="CTA. DOLARES 1500"/>
    </sheetNames>
    <sheetDataSet>
      <sheetData sheetId="0">
        <row r="8717">
          <cell r="G8717">
            <v>19186361.132499855</v>
          </cell>
        </row>
        <row r="9056">
          <cell r="G9056">
            <v>22288938.982499853</v>
          </cell>
        </row>
      </sheetData>
      <sheetData sheetId="1">
        <row r="5257">
          <cell r="J5257">
            <v>-12174633.062699925</v>
          </cell>
        </row>
        <row r="5471">
          <cell r="J5471">
            <v>-20447607.724699929</v>
          </cell>
        </row>
      </sheetData>
      <sheetData sheetId="2">
        <row r="1239">
          <cell r="J1239">
            <v>188434.32190000956</v>
          </cell>
        </row>
        <row r="1283">
          <cell r="J1283">
            <v>67643.161400009572</v>
          </cell>
        </row>
      </sheetData>
      <sheetData sheetId="3"/>
      <sheetData sheetId="4">
        <row r="1238">
          <cell r="G1238">
            <v>12362229.58399998</v>
          </cell>
        </row>
        <row r="1283">
          <cell r="G1283">
            <v>22746684.913999982</v>
          </cell>
        </row>
      </sheetData>
      <sheetData sheetId="5">
        <row r="85">
          <cell r="J85">
            <v>1822535.3199999998</v>
          </cell>
        </row>
        <row r="87">
          <cell r="J87">
            <v>1822360.3199999998</v>
          </cell>
        </row>
      </sheetData>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PONIBILIDAD"/>
      <sheetName val="CUENTA SUBVENCION DE NOMINA"/>
      <sheetName val="CTA. RECOLECTORA (010)"/>
      <sheetName val="CTA. RECOLECTORA AUXILIAR"/>
      <sheetName val="CTA. OPERATIVA.(160)"/>
      <sheetName val="CTA. NOMINA 2018"/>
      <sheetName val="Hoja1"/>
      <sheetName val="RENTA CAFETERIA  JULIO 2018"/>
    </sheetNames>
    <sheetDataSet>
      <sheetData sheetId="0"/>
      <sheetData sheetId="1"/>
      <sheetData sheetId="2">
        <row r="6">
          <cell r="E6">
            <v>0</v>
          </cell>
        </row>
      </sheetData>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Brío">
      <a:dk1>
        <a:sysClr val="windowText" lastClr="000000"/>
      </a:dk1>
      <a:lt1>
        <a:sysClr val="window" lastClr="FFFFFF"/>
      </a:lt1>
      <a:dk2>
        <a:srgbClr val="666666"/>
      </a:dk2>
      <a:lt2>
        <a:srgbClr val="D2D2D2"/>
      </a:lt2>
      <a:accent1>
        <a:srgbClr val="FF388C"/>
      </a:accent1>
      <a:accent2>
        <a:srgbClr val="E40059"/>
      </a:accent2>
      <a:accent3>
        <a:srgbClr val="9C007F"/>
      </a:accent3>
      <a:accent4>
        <a:srgbClr val="68007F"/>
      </a:accent4>
      <a:accent5>
        <a:srgbClr val="005BD3"/>
      </a:accent5>
      <a:accent6>
        <a:srgbClr val="00349E"/>
      </a:accent6>
      <a:hlink>
        <a:srgbClr val="17BBFD"/>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rgb="FFFFC000"/>
  </sheetPr>
  <dimension ref="A1:N465"/>
  <sheetViews>
    <sheetView topLeftCell="B358" zoomScale="80" zoomScaleNormal="80" zoomScaleSheetLayoutView="50" workbookViewId="0">
      <selection activeCell="G14" sqref="G14"/>
    </sheetView>
  </sheetViews>
  <sheetFormatPr baseColWidth="10" defaultColWidth="9.140625" defaultRowHeight="12.75" x14ac:dyDescent="0.2"/>
  <cols>
    <col min="1" max="1" width="16.28515625" style="1" hidden="1" customWidth="1"/>
    <col min="2" max="2" width="16.85546875" style="1" customWidth="1"/>
    <col min="3" max="3" width="12.5703125" style="1" hidden="1" customWidth="1"/>
    <col min="4" max="4" width="79.7109375" style="1" customWidth="1"/>
    <col min="5" max="5" width="43.85546875" style="1" customWidth="1"/>
    <col min="6" max="6" width="31" style="188" customWidth="1"/>
    <col min="7" max="7" width="27.5703125" style="1" customWidth="1"/>
    <col min="8" max="8" width="25.42578125" style="11" hidden="1" customWidth="1"/>
    <col min="9" max="9" width="27.140625" style="11" customWidth="1"/>
    <col min="10" max="11" width="9.140625" style="11"/>
    <col min="12" max="16384" width="9.140625" style="1"/>
  </cols>
  <sheetData>
    <row r="1" spans="1:14" s="11" customFormat="1" ht="15" customHeight="1" x14ac:dyDescent="0.2">
      <c r="F1" s="176"/>
    </row>
    <row r="2" spans="1:14" s="11" customFormat="1" x14ac:dyDescent="0.2">
      <c r="F2" s="176"/>
    </row>
    <row r="3" spans="1:14" s="14" customFormat="1" ht="12" customHeight="1" x14ac:dyDescent="0.2">
      <c r="F3" s="177"/>
    </row>
    <row r="4" spans="1:14" s="15" customFormat="1" ht="18" customHeight="1" x14ac:dyDescent="0.3">
      <c r="A4" s="16"/>
      <c r="B4" s="12"/>
      <c r="C4" s="16"/>
      <c r="D4" s="16"/>
      <c r="E4" s="16"/>
      <c r="F4" s="178"/>
      <c r="G4" s="16"/>
      <c r="H4" s="16"/>
      <c r="I4" s="16"/>
    </row>
    <row r="5" spans="1:14" s="13" customFormat="1" ht="18.75" x14ac:dyDescent="0.2">
      <c r="A5" s="248"/>
      <c r="B5" s="248"/>
      <c r="C5" s="248"/>
      <c r="D5" s="248"/>
      <c r="E5" s="248"/>
      <c r="F5" s="248"/>
      <c r="G5" s="248"/>
    </row>
    <row r="6" spans="1:14" s="15" customFormat="1" ht="18.75" x14ac:dyDescent="0.3">
      <c r="A6" s="248" t="s">
        <v>10</v>
      </c>
      <c r="B6" s="248"/>
      <c r="C6" s="248"/>
      <c r="D6" s="248"/>
      <c r="E6" s="248"/>
      <c r="F6" s="248"/>
      <c r="G6" s="248"/>
      <c r="H6" s="16"/>
      <c r="I6" s="16"/>
    </row>
    <row r="7" spans="1:14" s="14" customFormat="1" ht="18.75" x14ac:dyDescent="0.2">
      <c r="A7" s="248" t="s">
        <v>15</v>
      </c>
      <c r="B7" s="248"/>
      <c r="C7" s="248"/>
      <c r="D7" s="248"/>
      <c r="E7" s="248"/>
      <c r="F7" s="248"/>
      <c r="G7" s="248"/>
    </row>
    <row r="8" spans="1:14" s="17" customFormat="1" ht="21" customHeight="1" x14ac:dyDescent="0.2">
      <c r="A8" s="254" t="s">
        <v>3</v>
      </c>
      <c r="B8" s="254"/>
      <c r="C8" s="254"/>
      <c r="D8" s="254"/>
      <c r="E8" s="254"/>
      <c r="F8" s="254"/>
      <c r="G8" s="254"/>
    </row>
    <row r="9" spans="1:14" s="14" customFormat="1" ht="18.75" x14ac:dyDescent="0.2">
      <c r="A9" s="255" t="s">
        <v>92</v>
      </c>
      <c r="B9" s="255"/>
      <c r="C9" s="255"/>
      <c r="D9" s="255"/>
      <c r="E9" s="255"/>
      <c r="F9" s="255"/>
      <c r="G9" s="255"/>
    </row>
    <row r="10" spans="1:14" s="14" customFormat="1" ht="18.75" x14ac:dyDescent="0.2">
      <c r="A10" s="15"/>
      <c r="B10" s="31"/>
      <c r="C10" s="31"/>
      <c r="D10" s="31"/>
      <c r="E10" s="31"/>
      <c r="F10" s="179"/>
      <c r="G10" s="15"/>
    </row>
    <row r="11" spans="1:14" s="11" customFormat="1" ht="19.5" customHeight="1" thickBot="1" x14ac:dyDescent="0.25">
      <c r="F11" s="176"/>
      <c r="N11" s="30"/>
    </row>
    <row r="12" spans="1:14" s="3" customFormat="1" ht="27.75" customHeight="1" thickTop="1" thickBot="1" x14ac:dyDescent="0.25">
      <c r="A12" s="251"/>
      <c r="B12" s="250" t="s">
        <v>14</v>
      </c>
      <c r="C12" s="250"/>
      <c r="D12" s="250"/>
      <c r="E12" s="250"/>
      <c r="F12" s="250"/>
      <c r="G12" s="250"/>
      <c r="H12" s="7"/>
      <c r="I12" s="7"/>
      <c r="J12" s="7"/>
      <c r="K12" s="7"/>
    </row>
    <row r="13" spans="1:14" s="3" customFormat="1" ht="27.75" customHeight="1" thickTop="1" thickBot="1" x14ac:dyDescent="0.25">
      <c r="A13" s="251"/>
      <c r="B13" s="249" t="s">
        <v>15</v>
      </c>
      <c r="C13" s="249"/>
      <c r="D13" s="249"/>
      <c r="E13" s="249"/>
      <c r="F13" s="249"/>
      <c r="G13" s="71">
        <f>+'[1]CTA. RECOLECTORA (010) y 3000'!$G$8717</f>
        <v>19186361.132499855</v>
      </c>
      <c r="H13" s="7"/>
      <c r="I13" s="7"/>
      <c r="J13" s="7"/>
      <c r="K13" s="7"/>
    </row>
    <row r="14" spans="1:14" s="3" customFormat="1" ht="26.25" customHeight="1" thickTop="1" thickBot="1" x14ac:dyDescent="0.25">
      <c r="A14" s="251"/>
      <c r="B14" s="253"/>
      <c r="C14" s="253"/>
      <c r="D14" s="253"/>
      <c r="E14" s="253"/>
      <c r="F14" s="253"/>
      <c r="G14" s="71">
        <v>0</v>
      </c>
      <c r="H14" s="7"/>
      <c r="I14" s="7"/>
      <c r="J14" s="7"/>
      <c r="K14" s="7"/>
    </row>
    <row r="15" spans="1:14" s="3" customFormat="1" ht="34.5" customHeight="1" thickTop="1" thickBot="1" x14ac:dyDescent="0.25">
      <c r="A15" s="252"/>
      <c r="B15" s="61" t="s">
        <v>4</v>
      </c>
      <c r="C15" s="61" t="s">
        <v>5</v>
      </c>
      <c r="D15" s="61" t="s">
        <v>6</v>
      </c>
      <c r="E15" s="61" t="s">
        <v>0</v>
      </c>
      <c r="F15" s="71" t="s">
        <v>1</v>
      </c>
      <c r="G15" s="61" t="s">
        <v>2</v>
      </c>
      <c r="H15" s="7"/>
      <c r="I15" s="7"/>
      <c r="J15" s="7"/>
      <c r="K15" s="7"/>
    </row>
    <row r="16" spans="1:14" s="10" customFormat="1" ht="36.75" customHeight="1" thickTop="1" thickBot="1" x14ac:dyDescent="0.25">
      <c r="A16" s="41"/>
      <c r="B16" s="142"/>
      <c r="C16" s="143"/>
      <c r="D16" s="142">
        <v>45565</v>
      </c>
      <c r="E16" s="144">
        <f>'[2]CTA. RECOLECTORA (010)'!E6</f>
        <v>0</v>
      </c>
      <c r="F16" s="145">
        <v>0</v>
      </c>
      <c r="G16" s="146">
        <f>+G13</f>
        <v>19186361.132499855</v>
      </c>
      <c r="H16" s="76"/>
    </row>
    <row r="17" spans="1:9" s="10" customFormat="1" ht="27" customHeight="1" thickTop="1" thickBot="1" x14ac:dyDescent="0.25">
      <c r="A17" s="42"/>
      <c r="B17" s="109">
        <v>45566</v>
      </c>
      <c r="C17" s="110"/>
      <c r="D17" s="111" t="s">
        <v>93</v>
      </c>
      <c r="E17" s="112"/>
      <c r="F17" s="180">
        <v>4300.43</v>
      </c>
      <c r="G17" s="113">
        <f>G16+E17-F17</f>
        <v>19182060.702499855</v>
      </c>
      <c r="H17" s="201"/>
      <c r="I17" s="101"/>
    </row>
    <row r="18" spans="1:9" s="10" customFormat="1" ht="18" thickTop="1" thickBot="1" x14ac:dyDescent="0.25">
      <c r="A18" s="24"/>
      <c r="B18" s="114">
        <v>45566</v>
      </c>
      <c r="C18" s="115"/>
      <c r="D18" s="111" t="s">
        <v>38</v>
      </c>
      <c r="E18" s="112">
        <v>13776</v>
      </c>
      <c r="F18" s="181"/>
      <c r="G18" s="113">
        <f t="shared" ref="G18:G66" si="0">G17+E18-F18</f>
        <v>19195836.702499855</v>
      </c>
      <c r="H18" s="201"/>
      <c r="I18" s="101"/>
    </row>
    <row r="19" spans="1:9" s="7" customFormat="1" ht="18" thickTop="1" thickBot="1" x14ac:dyDescent="0.25">
      <c r="A19" s="24"/>
      <c r="B19" s="114">
        <v>45566</v>
      </c>
      <c r="C19" s="115"/>
      <c r="D19" s="111" t="s">
        <v>38</v>
      </c>
      <c r="E19" s="112">
        <v>3575</v>
      </c>
      <c r="F19" s="181"/>
      <c r="G19" s="113">
        <f t="shared" si="0"/>
        <v>19199411.702499855</v>
      </c>
      <c r="H19" s="191"/>
      <c r="I19" s="101"/>
    </row>
    <row r="20" spans="1:9" s="7" customFormat="1" ht="18" thickTop="1" thickBot="1" x14ac:dyDescent="0.25">
      <c r="A20" s="24"/>
      <c r="B20" s="114">
        <v>45566</v>
      </c>
      <c r="C20" s="115"/>
      <c r="D20" s="111" t="s">
        <v>38</v>
      </c>
      <c r="E20" s="112">
        <v>18845</v>
      </c>
      <c r="F20" s="181"/>
      <c r="G20" s="113">
        <f t="shared" si="0"/>
        <v>19218256.702499855</v>
      </c>
      <c r="H20" s="191"/>
      <c r="I20" s="101"/>
    </row>
    <row r="21" spans="1:9" s="7" customFormat="1" ht="18" thickTop="1" thickBot="1" x14ac:dyDescent="0.25">
      <c r="A21" s="24"/>
      <c r="B21" s="114">
        <v>45566</v>
      </c>
      <c r="C21" s="115"/>
      <c r="D21" s="111" t="s">
        <v>38</v>
      </c>
      <c r="E21" s="112">
        <v>37400</v>
      </c>
      <c r="F21" s="181"/>
      <c r="G21" s="113">
        <f t="shared" si="0"/>
        <v>19255656.702499855</v>
      </c>
      <c r="H21" s="191"/>
      <c r="I21" s="101"/>
    </row>
    <row r="22" spans="1:9" s="7" customFormat="1" ht="18" thickTop="1" thickBot="1" x14ac:dyDescent="0.25">
      <c r="A22" s="24"/>
      <c r="B22" s="114">
        <v>45566</v>
      </c>
      <c r="C22" s="115"/>
      <c r="D22" s="111" t="s">
        <v>38</v>
      </c>
      <c r="E22" s="112">
        <v>96860</v>
      </c>
      <c r="F22" s="181"/>
      <c r="G22" s="113">
        <f t="shared" si="0"/>
        <v>19352516.702499855</v>
      </c>
      <c r="H22" s="191"/>
      <c r="I22" s="101"/>
    </row>
    <row r="23" spans="1:9" s="7" customFormat="1" ht="18" thickTop="1" thickBot="1" x14ac:dyDescent="0.25">
      <c r="A23" s="24"/>
      <c r="B23" s="114">
        <v>45566</v>
      </c>
      <c r="C23" s="115"/>
      <c r="D23" s="111" t="s">
        <v>38</v>
      </c>
      <c r="E23" s="112">
        <v>7750</v>
      </c>
      <c r="F23" s="181"/>
      <c r="G23" s="113">
        <f t="shared" si="0"/>
        <v>19360266.702499855</v>
      </c>
      <c r="H23" s="191"/>
      <c r="I23" s="101"/>
    </row>
    <row r="24" spans="1:9" s="7" customFormat="1" ht="18" thickTop="1" thickBot="1" x14ac:dyDescent="0.25">
      <c r="A24" s="24"/>
      <c r="B24" s="114">
        <v>45566</v>
      </c>
      <c r="C24" s="115"/>
      <c r="D24" s="111" t="s">
        <v>29</v>
      </c>
      <c r="E24" s="112">
        <v>150325.68</v>
      </c>
      <c r="F24" s="181">
        <v>3782.01</v>
      </c>
      <c r="G24" s="113">
        <f t="shared" si="0"/>
        <v>19506810.372499853</v>
      </c>
      <c r="H24" s="191"/>
      <c r="I24" s="101"/>
    </row>
    <row r="25" spans="1:9" s="7" customFormat="1" ht="18" customHeight="1" thickTop="1" thickBot="1" x14ac:dyDescent="0.25">
      <c r="A25" s="24"/>
      <c r="B25" s="114">
        <v>45566</v>
      </c>
      <c r="C25" s="115"/>
      <c r="D25" s="111" t="s">
        <v>41</v>
      </c>
      <c r="E25" s="112">
        <v>100</v>
      </c>
      <c r="F25" s="181">
        <v>28</v>
      </c>
      <c r="G25" s="113">
        <f t="shared" si="0"/>
        <v>19506882.372499853</v>
      </c>
      <c r="H25" s="191"/>
      <c r="I25" s="101"/>
    </row>
    <row r="26" spans="1:9" s="7" customFormat="1" ht="46.5" thickTop="1" thickBot="1" x14ac:dyDescent="0.25">
      <c r="A26" s="24"/>
      <c r="B26" s="114">
        <v>45566</v>
      </c>
      <c r="C26" s="115"/>
      <c r="D26" s="111" t="s">
        <v>94</v>
      </c>
      <c r="E26" s="112">
        <v>20000</v>
      </c>
      <c r="F26" s="181"/>
      <c r="G26" s="113">
        <f t="shared" si="0"/>
        <v>19526882.372499853</v>
      </c>
      <c r="H26" s="191"/>
      <c r="I26" s="101"/>
    </row>
    <row r="27" spans="1:9" s="7" customFormat="1" ht="17.25" customHeight="1" thickTop="1" thickBot="1" x14ac:dyDescent="0.25">
      <c r="A27" s="24"/>
      <c r="B27" s="114">
        <v>45566</v>
      </c>
      <c r="C27" s="115"/>
      <c r="D27" s="111" t="s">
        <v>80</v>
      </c>
      <c r="E27" s="112">
        <v>38197.120000000003</v>
      </c>
      <c r="F27" s="181"/>
      <c r="G27" s="113">
        <f t="shared" si="0"/>
        <v>19565079.492499854</v>
      </c>
      <c r="H27" s="191"/>
      <c r="I27" s="101"/>
    </row>
    <row r="28" spans="1:9" s="7" customFormat="1" ht="18.75" customHeight="1" thickTop="1" thickBot="1" x14ac:dyDescent="0.25">
      <c r="A28" s="24"/>
      <c r="B28" s="114">
        <v>45566</v>
      </c>
      <c r="C28" s="115"/>
      <c r="D28" s="111" t="s">
        <v>22</v>
      </c>
      <c r="E28" s="112">
        <v>1995644.14</v>
      </c>
      <c r="F28" s="181"/>
      <c r="G28" s="113">
        <f t="shared" si="0"/>
        <v>21560723.632499855</v>
      </c>
      <c r="H28" s="191"/>
      <c r="I28" s="101"/>
    </row>
    <row r="29" spans="1:9" s="7" customFormat="1" ht="18" thickTop="1" thickBot="1" x14ac:dyDescent="0.25">
      <c r="A29" s="24"/>
      <c r="B29" s="114">
        <v>45567</v>
      </c>
      <c r="C29" s="115"/>
      <c r="D29" s="111" t="s">
        <v>38</v>
      </c>
      <c r="E29" s="112">
        <v>3500</v>
      </c>
      <c r="F29" s="181"/>
      <c r="G29" s="113">
        <f t="shared" si="0"/>
        <v>21564223.632499855</v>
      </c>
      <c r="H29" s="191"/>
      <c r="I29" s="101"/>
    </row>
    <row r="30" spans="1:9" s="7" customFormat="1" ht="18" thickTop="1" thickBot="1" x14ac:dyDescent="0.25">
      <c r="A30" s="24"/>
      <c r="B30" s="114">
        <v>45567</v>
      </c>
      <c r="C30" s="115"/>
      <c r="D30" s="111" t="s">
        <v>38</v>
      </c>
      <c r="E30" s="112">
        <v>22936</v>
      </c>
      <c r="F30" s="181"/>
      <c r="G30" s="113">
        <f t="shared" si="0"/>
        <v>21587159.632499855</v>
      </c>
      <c r="H30" s="191"/>
      <c r="I30" s="101"/>
    </row>
    <row r="31" spans="1:9" s="7" customFormat="1" ht="18" thickTop="1" thickBot="1" x14ac:dyDescent="0.25">
      <c r="A31" s="24"/>
      <c r="B31" s="114">
        <v>45567</v>
      </c>
      <c r="C31" s="115"/>
      <c r="D31" s="111" t="s">
        <v>38</v>
      </c>
      <c r="E31" s="112">
        <v>6650</v>
      </c>
      <c r="F31" s="181"/>
      <c r="G31" s="113">
        <f t="shared" si="0"/>
        <v>21593809.632499855</v>
      </c>
      <c r="H31" s="191"/>
      <c r="I31" s="101"/>
    </row>
    <row r="32" spans="1:9" s="7" customFormat="1" ht="14.25" customHeight="1" thickTop="1" thickBot="1" x14ac:dyDescent="0.25">
      <c r="A32" s="24"/>
      <c r="B32" s="114">
        <v>45567</v>
      </c>
      <c r="C32" s="115"/>
      <c r="D32" s="111" t="s">
        <v>38</v>
      </c>
      <c r="E32" s="112">
        <v>60351</v>
      </c>
      <c r="F32" s="181"/>
      <c r="G32" s="113">
        <f t="shared" si="0"/>
        <v>21654160.632499855</v>
      </c>
      <c r="H32" s="191"/>
      <c r="I32" s="101"/>
    </row>
    <row r="33" spans="1:9" s="7" customFormat="1" ht="18" thickTop="1" thickBot="1" x14ac:dyDescent="0.25">
      <c r="A33" s="24"/>
      <c r="B33" s="114">
        <v>45567</v>
      </c>
      <c r="C33" s="115"/>
      <c r="D33" s="111" t="s">
        <v>38</v>
      </c>
      <c r="E33" s="112">
        <v>18550</v>
      </c>
      <c r="F33" s="181"/>
      <c r="G33" s="113">
        <f t="shared" si="0"/>
        <v>21672710.632499855</v>
      </c>
      <c r="H33" s="191"/>
      <c r="I33" s="101"/>
    </row>
    <row r="34" spans="1:9" s="7" customFormat="1" ht="18" thickTop="1" thickBot="1" x14ac:dyDescent="0.25">
      <c r="A34" s="24"/>
      <c r="B34" s="114">
        <v>45567</v>
      </c>
      <c r="C34" s="115"/>
      <c r="D34" s="111" t="s">
        <v>38</v>
      </c>
      <c r="E34" s="112">
        <v>26300</v>
      </c>
      <c r="F34" s="181"/>
      <c r="G34" s="113">
        <f t="shared" si="0"/>
        <v>21699010.632499855</v>
      </c>
      <c r="H34" s="191"/>
      <c r="I34" s="101"/>
    </row>
    <row r="35" spans="1:9" s="7" customFormat="1" ht="24" customHeight="1" thickTop="1" thickBot="1" x14ac:dyDescent="0.25">
      <c r="A35" s="24"/>
      <c r="B35" s="114">
        <v>45567</v>
      </c>
      <c r="C35" s="115"/>
      <c r="D35" s="111" t="s">
        <v>38</v>
      </c>
      <c r="E35" s="112">
        <v>2576</v>
      </c>
      <c r="F35" s="181"/>
      <c r="G35" s="113">
        <f t="shared" si="0"/>
        <v>21701586.632499855</v>
      </c>
      <c r="H35" s="191"/>
      <c r="I35" s="101"/>
    </row>
    <row r="36" spans="1:9" s="7" customFormat="1" ht="18" thickTop="1" thickBot="1" x14ac:dyDescent="0.25">
      <c r="A36" s="24"/>
      <c r="B36" s="114">
        <v>45567</v>
      </c>
      <c r="C36" s="115"/>
      <c r="D36" s="111" t="s">
        <v>29</v>
      </c>
      <c r="E36" s="112">
        <v>17561.2</v>
      </c>
      <c r="F36" s="181">
        <v>454.36</v>
      </c>
      <c r="G36" s="113">
        <f t="shared" si="0"/>
        <v>21718693.472499855</v>
      </c>
      <c r="H36" s="191"/>
      <c r="I36" s="101"/>
    </row>
    <row r="37" spans="1:9" s="7" customFormat="1" ht="15" customHeight="1" thickTop="1" thickBot="1" x14ac:dyDescent="0.25">
      <c r="A37" s="24"/>
      <c r="B37" s="114">
        <v>45567</v>
      </c>
      <c r="C37" s="115"/>
      <c r="D37" s="111" t="s">
        <v>54</v>
      </c>
      <c r="E37" s="112">
        <v>290850.25</v>
      </c>
      <c r="F37" s="181"/>
      <c r="G37" s="113">
        <f t="shared" si="0"/>
        <v>22009543.722499855</v>
      </c>
      <c r="H37" s="191"/>
      <c r="I37" s="101"/>
    </row>
    <row r="38" spans="1:9" s="7" customFormat="1" ht="18" customHeight="1" thickTop="1" thickBot="1" x14ac:dyDescent="0.25">
      <c r="A38" s="24"/>
      <c r="B38" s="114">
        <v>45567</v>
      </c>
      <c r="C38" s="115"/>
      <c r="D38" s="111" t="s">
        <v>54</v>
      </c>
      <c r="E38" s="112">
        <v>1114702.45</v>
      </c>
      <c r="F38" s="181"/>
      <c r="G38" s="113">
        <f t="shared" si="0"/>
        <v>23124246.172499854</v>
      </c>
      <c r="H38" s="191"/>
      <c r="I38" s="101"/>
    </row>
    <row r="39" spans="1:9" s="7" customFormat="1" ht="22.5" customHeight="1" thickTop="1" thickBot="1" x14ac:dyDescent="0.25">
      <c r="A39" s="24"/>
      <c r="B39" s="114">
        <v>45567</v>
      </c>
      <c r="C39" s="115"/>
      <c r="D39" s="111" t="s">
        <v>22</v>
      </c>
      <c r="E39" s="112">
        <v>139845.01</v>
      </c>
      <c r="F39" s="181"/>
      <c r="G39" s="113">
        <f t="shared" si="0"/>
        <v>23264091.182499856</v>
      </c>
      <c r="H39" s="191"/>
      <c r="I39" s="101"/>
    </row>
    <row r="40" spans="1:9" s="7" customFormat="1" ht="18" thickTop="1" thickBot="1" x14ac:dyDescent="0.25">
      <c r="A40" s="24"/>
      <c r="B40" s="114">
        <v>45567</v>
      </c>
      <c r="C40" s="115"/>
      <c r="D40" s="111" t="s">
        <v>23</v>
      </c>
      <c r="E40" s="112"/>
      <c r="F40" s="181">
        <v>3147014.97</v>
      </c>
      <c r="G40" s="113">
        <f t="shared" si="0"/>
        <v>20117076.212499857</v>
      </c>
      <c r="H40" s="191"/>
      <c r="I40" s="101"/>
    </row>
    <row r="41" spans="1:9" s="7" customFormat="1" ht="18" customHeight="1" thickTop="1" thickBot="1" x14ac:dyDescent="0.25">
      <c r="A41" s="24"/>
      <c r="B41" s="114">
        <v>45568</v>
      </c>
      <c r="C41" s="115"/>
      <c r="D41" s="111" t="s">
        <v>38</v>
      </c>
      <c r="E41" s="112">
        <v>225</v>
      </c>
      <c r="F41" s="182"/>
      <c r="G41" s="113">
        <f t="shared" si="0"/>
        <v>20117301.212499857</v>
      </c>
      <c r="H41" s="191"/>
      <c r="I41" s="101"/>
    </row>
    <row r="42" spans="1:9" s="7" customFormat="1" ht="18" thickTop="1" thickBot="1" x14ac:dyDescent="0.25">
      <c r="A42" s="24"/>
      <c r="B42" s="114">
        <v>45568</v>
      </c>
      <c r="C42" s="115"/>
      <c r="D42" s="111" t="s">
        <v>38</v>
      </c>
      <c r="E42" s="112">
        <v>8415</v>
      </c>
      <c r="F42" s="181"/>
      <c r="G42" s="113">
        <f t="shared" si="0"/>
        <v>20125716.212499857</v>
      </c>
      <c r="H42" s="191"/>
      <c r="I42" s="101"/>
    </row>
    <row r="43" spans="1:9" s="7" customFormat="1" ht="18" thickTop="1" thickBot="1" x14ac:dyDescent="0.25">
      <c r="A43" s="24"/>
      <c r="B43" s="114">
        <v>45568</v>
      </c>
      <c r="C43" s="115"/>
      <c r="D43" s="111" t="s">
        <v>38</v>
      </c>
      <c r="E43" s="112">
        <v>4361</v>
      </c>
      <c r="F43" s="181"/>
      <c r="G43" s="113">
        <f t="shared" si="0"/>
        <v>20130077.212499857</v>
      </c>
      <c r="H43" s="191"/>
      <c r="I43" s="101"/>
    </row>
    <row r="44" spans="1:9" s="7" customFormat="1" ht="19.5" customHeight="1" thickTop="1" thickBot="1" x14ac:dyDescent="0.25">
      <c r="A44" s="24"/>
      <c r="B44" s="114">
        <v>45568</v>
      </c>
      <c r="C44" s="115"/>
      <c r="D44" s="111" t="s">
        <v>38</v>
      </c>
      <c r="E44" s="112">
        <v>33815</v>
      </c>
      <c r="F44" s="181"/>
      <c r="G44" s="113">
        <f t="shared" si="0"/>
        <v>20163892.212499857</v>
      </c>
      <c r="H44" s="191"/>
      <c r="I44" s="101"/>
    </row>
    <row r="45" spans="1:9" s="7" customFormat="1" ht="18.75" customHeight="1" thickTop="1" thickBot="1" x14ac:dyDescent="0.25">
      <c r="A45" s="24"/>
      <c r="B45" s="114">
        <v>45568</v>
      </c>
      <c r="C45" s="115"/>
      <c r="D45" s="129" t="s">
        <v>38</v>
      </c>
      <c r="E45" s="112">
        <v>37100</v>
      </c>
      <c r="F45" s="182"/>
      <c r="G45" s="113">
        <f t="shared" si="0"/>
        <v>20200992.212499857</v>
      </c>
      <c r="H45" s="191"/>
      <c r="I45" s="101"/>
    </row>
    <row r="46" spans="1:9" s="7" customFormat="1" ht="19.5" customHeight="1" thickTop="1" thickBot="1" x14ac:dyDescent="0.25">
      <c r="A46" s="24"/>
      <c r="B46" s="114">
        <v>45568</v>
      </c>
      <c r="C46" s="115"/>
      <c r="D46" s="111" t="s">
        <v>38</v>
      </c>
      <c r="E46" s="112">
        <v>14625</v>
      </c>
      <c r="F46" s="182"/>
      <c r="G46" s="113">
        <f t="shared" si="0"/>
        <v>20215617.212499857</v>
      </c>
      <c r="H46" s="191"/>
      <c r="I46" s="101"/>
    </row>
    <row r="47" spans="1:9" s="7" customFormat="1" ht="18" thickTop="1" thickBot="1" x14ac:dyDescent="0.25">
      <c r="A47" s="24"/>
      <c r="B47" s="114">
        <v>45568</v>
      </c>
      <c r="C47" s="115"/>
      <c r="D47" s="111" t="s">
        <v>38</v>
      </c>
      <c r="E47" s="112">
        <v>9115</v>
      </c>
      <c r="F47" s="181"/>
      <c r="G47" s="113">
        <f t="shared" si="0"/>
        <v>20224732.212499857</v>
      </c>
      <c r="H47" s="191"/>
      <c r="I47" s="101"/>
    </row>
    <row r="48" spans="1:9" s="7" customFormat="1" ht="18" thickTop="1" thickBot="1" x14ac:dyDescent="0.25">
      <c r="A48" s="24"/>
      <c r="B48" s="114">
        <v>45568</v>
      </c>
      <c r="C48" s="115"/>
      <c r="D48" s="111" t="s">
        <v>38</v>
      </c>
      <c r="E48" s="112">
        <v>6930</v>
      </c>
      <c r="F48" s="181"/>
      <c r="G48" s="113">
        <f t="shared" si="0"/>
        <v>20231662.212499857</v>
      </c>
      <c r="H48" s="191"/>
      <c r="I48" s="101"/>
    </row>
    <row r="49" spans="1:9" s="7" customFormat="1" ht="18" thickTop="1" thickBot="1" x14ac:dyDescent="0.25">
      <c r="A49" s="24"/>
      <c r="B49" s="114">
        <v>45568</v>
      </c>
      <c r="C49" s="115"/>
      <c r="D49" s="111" t="s">
        <v>29</v>
      </c>
      <c r="E49" s="112">
        <v>36035.61</v>
      </c>
      <c r="F49" s="181">
        <v>931.37</v>
      </c>
      <c r="G49" s="113">
        <f t="shared" si="0"/>
        <v>20266766.452499855</v>
      </c>
      <c r="H49" s="191"/>
      <c r="I49" s="101"/>
    </row>
    <row r="50" spans="1:9" s="7" customFormat="1" ht="18" thickTop="1" thickBot="1" x14ac:dyDescent="0.25">
      <c r="A50" s="24"/>
      <c r="B50" s="114">
        <v>45568</v>
      </c>
      <c r="C50" s="115"/>
      <c r="D50" s="111" t="s">
        <v>95</v>
      </c>
      <c r="E50" s="112">
        <v>50000</v>
      </c>
      <c r="F50" s="181"/>
      <c r="G50" s="113">
        <f t="shared" si="0"/>
        <v>20316766.452499855</v>
      </c>
      <c r="H50" s="191"/>
      <c r="I50" s="101"/>
    </row>
    <row r="51" spans="1:9" s="7" customFormat="1" ht="72.75" customHeight="1" thickTop="1" thickBot="1" x14ac:dyDescent="0.25">
      <c r="A51" s="24"/>
      <c r="B51" s="114">
        <v>45568</v>
      </c>
      <c r="C51" s="115"/>
      <c r="D51" s="111" t="s">
        <v>96</v>
      </c>
      <c r="E51" s="112">
        <v>496044.27</v>
      </c>
      <c r="F51" s="181"/>
      <c r="G51" s="113">
        <f t="shared" si="0"/>
        <v>20812810.722499855</v>
      </c>
      <c r="H51" s="191"/>
      <c r="I51" s="101"/>
    </row>
    <row r="52" spans="1:9" s="7" customFormat="1" ht="18" thickTop="1" thickBot="1" x14ac:dyDescent="0.25">
      <c r="A52" s="24"/>
      <c r="B52" s="114">
        <v>45568</v>
      </c>
      <c r="C52" s="115"/>
      <c r="D52" s="116" t="s">
        <v>23</v>
      </c>
      <c r="E52" s="112"/>
      <c r="F52" s="183">
        <v>1547538.96</v>
      </c>
      <c r="G52" s="113">
        <f t="shared" si="0"/>
        <v>19265271.762499854</v>
      </c>
      <c r="H52" s="191"/>
      <c r="I52" s="101"/>
    </row>
    <row r="53" spans="1:9" s="7" customFormat="1" ht="21" customHeight="1" thickTop="1" thickBot="1" x14ac:dyDescent="0.25">
      <c r="A53" s="24"/>
      <c r="B53" s="114">
        <v>45569</v>
      </c>
      <c r="C53" s="115"/>
      <c r="D53" s="111" t="s">
        <v>38</v>
      </c>
      <c r="E53" s="112">
        <v>12605</v>
      </c>
      <c r="F53" s="181"/>
      <c r="G53" s="113">
        <f t="shared" si="0"/>
        <v>19277876.762499854</v>
      </c>
      <c r="H53" s="191"/>
      <c r="I53" s="101"/>
    </row>
    <row r="54" spans="1:9" s="7" customFormat="1" ht="21" customHeight="1" thickTop="1" thickBot="1" x14ac:dyDescent="0.25">
      <c r="A54" s="24"/>
      <c r="B54" s="114">
        <v>45569</v>
      </c>
      <c r="C54" s="115"/>
      <c r="D54" s="111" t="s">
        <v>38</v>
      </c>
      <c r="E54" s="112">
        <v>6120</v>
      </c>
      <c r="F54" s="181"/>
      <c r="G54" s="113">
        <f t="shared" si="0"/>
        <v>19283996.762499854</v>
      </c>
      <c r="H54" s="191"/>
      <c r="I54" s="101"/>
    </row>
    <row r="55" spans="1:9" s="7" customFormat="1" ht="18" thickTop="1" thickBot="1" x14ac:dyDescent="0.25">
      <c r="A55" s="24"/>
      <c r="B55" s="114">
        <v>45569</v>
      </c>
      <c r="C55" s="115"/>
      <c r="D55" s="111" t="s">
        <v>38</v>
      </c>
      <c r="E55" s="112">
        <v>85008</v>
      </c>
      <c r="F55" s="181"/>
      <c r="G55" s="113">
        <f t="shared" si="0"/>
        <v>19369004.762499854</v>
      </c>
      <c r="H55" s="191"/>
      <c r="I55" s="101"/>
    </row>
    <row r="56" spans="1:9" s="7" customFormat="1" ht="18" thickTop="1" thickBot="1" x14ac:dyDescent="0.25">
      <c r="A56" s="24"/>
      <c r="B56" s="114">
        <v>45569</v>
      </c>
      <c r="C56" s="115"/>
      <c r="D56" s="111" t="s">
        <v>38</v>
      </c>
      <c r="E56" s="112">
        <v>32555</v>
      </c>
      <c r="F56" s="182"/>
      <c r="G56" s="113">
        <f t="shared" si="0"/>
        <v>19401559.762499854</v>
      </c>
      <c r="H56" s="191"/>
      <c r="I56" s="101"/>
    </row>
    <row r="57" spans="1:9" s="7" customFormat="1" ht="18" thickTop="1" thickBot="1" x14ac:dyDescent="0.25">
      <c r="A57" s="24"/>
      <c r="B57" s="114">
        <v>45569</v>
      </c>
      <c r="C57" s="115"/>
      <c r="D57" s="111" t="s">
        <v>38</v>
      </c>
      <c r="E57" s="112">
        <v>30250</v>
      </c>
      <c r="F57" s="181"/>
      <c r="G57" s="113">
        <f t="shared" si="0"/>
        <v>19431809.762499854</v>
      </c>
      <c r="H57" s="191"/>
      <c r="I57" s="101"/>
    </row>
    <row r="58" spans="1:9" s="7" customFormat="1" ht="15" customHeight="1" thickTop="1" thickBot="1" x14ac:dyDescent="0.25">
      <c r="A58" s="24"/>
      <c r="B58" s="114">
        <v>45569</v>
      </c>
      <c r="C58" s="115"/>
      <c r="D58" s="111" t="s">
        <v>38</v>
      </c>
      <c r="E58" s="112">
        <v>101</v>
      </c>
      <c r="F58" s="181"/>
      <c r="G58" s="113">
        <f t="shared" si="0"/>
        <v>19431910.762499854</v>
      </c>
      <c r="H58" s="191"/>
      <c r="I58" s="101"/>
    </row>
    <row r="59" spans="1:9" s="7" customFormat="1" ht="18" thickTop="1" thickBot="1" x14ac:dyDescent="0.25">
      <c r="A59" s="24"/>
      <c r="B59" s="114">
        <v>45569</v>
      </c>
      <c r="C59" s="115"/>
      <c r="D59" s="111" t="s">
        <v>29</v>
      </c>
      <c r="E59" s="112">
        <v>71266.34</v>
      </c>
      <c r="F59" s="181">
        <v>1815.95</v>
      </c>
      <c r="G59" s="113">
        <f t="shared" si="0"/>
        <v>19501361.152499855</v>
      </c>
      <c r="H59" s="191"/>
      <c r="I59" s="101"/>
    </row>
    <row r="60" spans="1:9" s="7" customFormat="1" ht="60" customHeight="1" thickTop="1" thickBot="1" x14ac:dyDescent="0.25">
      <c r="A60" s="24"/>
      <c r="B60" s="114">
        <v>45569</v>
      </c>
      <c r="C60" s="115"/>
      <c r="D60" s="111" t="s">
        <v>97</v>
      </c>
      <c r="E60" s="112">
        <v>30000</v>
      </c>
      <c r="F60" s="183"/>
      <c r="G60" s="113">
        <f t="shared" si="0"/>
        <v>19531361.152499855</v>
      </c>
      <c r="H60" s="191"/>
      <c r="I60" s="101"/>
    </row>
    <row r="61" spans="1:9" s="7" customFormat="1" ht="18" thickTop="1" thickBot="1" x14ac:dyDescent="0.25">
      <c r="A61" s="24"/>
      <c r="B61" s="114">
        <v>45569</v>
      </c>
      <c r="C61" s="115"/>
      <c r="D61" s="111" t="s">
        <v>23</v>
      </c>
      <c r="E61" s="112"/>
      <c r="F61" s="181">
        <v>180540</v>
      </c>
      <c r="G61" s="113">
        <f t="shared" si="0"/>
        <v>19350821.152499855</v>
      </c>
      <c r="H61" s="191"/>
      <c r="I61" s="101"/>
    </row>
    <row r="62" spans="1:9" s="7" customFormat="1" ht="19.5" customHeight="1" thickTop="1" thickBot="1" x14ac:dyDescent="0.25">
      <c r="A62" s="24"/>
      <c r="B62" s="114">
        <v>45570</v>
      </c>
      <c r="C62" s="115"/>
      <c r="D62" s="111" t="s">
        <v>38</v>
      </c>
      <c r="E62" s="112">
        <v>445</v>
      </c>
      <c r="F62" s="181"/>
      <c r="G62" s="113">
        <f t="shared" si="0"/>
        <v>19351266.152499855</v>
      </c>
      <c r="H62" s="191"/>
      <c r="I62" s="101"/>
    </row>
    <row r="63" spans="1:9" s="7" customFormat="1" ht="18" thickTop="1" thickBot="1" x14ac:dyDescent="0.25">
      <c r="A63" s="24"/>
      <c r="B63" s="114">
        <v>45570</v>
      </c>
      <c r="C63" s="115"/>
      <c r="D63" s="116" t="s">
        <v>29</v>
      </c>
      <c r="E63" s="112">
        <v>21500</v>
      </c>
      <c r="F63" s="183">
        <v>568.29999999999995</v>
      </c>
      <c r="G63" s="113">
        <f t="shared" si="0"/>
        <v>19372197.852499854</v>
      </c>
      <c r="H63" s="191"/>
      <c r="I63" s="101"/>
    </row>
    <row r="64" spans="1:9" s="7" customFormat="1" ht="18" thickTop="1" thickBot="1" x14ac:dyDescent="0.25">
      <c r="A64" s="24"/>
      <c r="B64" s="114">
        <v>45571</v>
      </c>
      <c r="C64" s="115"/>
      <c r="D64" s="111" t="s">
        <v>38</v>
      </c>
      <c r="E64" s="112">
        <v>740</v>
      </c>
      <c r="F64" s="181"/>
      <c r="G64" s="113">
        <f t="shared" si="0"/>
        <v>19372937.852499854</v>
      </c>
      <c r="H64" s="191"/>
      <c r="I64" s="101"/>
    </row>
    <row r="65" spans="1:9" s="7" customFormat="1" ht="18" thickTop="1" thickBot="1" x14ac:dyDescent="0.25">
      <c r="A65" s="24"/>
      <c r="B65" s="114">
        <v>45571</v>
      </c>
      <c r="C65" s="115"/>
      <c r="D65" s="111" t="s">
        <v>29</v>
      </c>
      <c r="E65" s="112">
        <v>432</v>
      </c>
      <c r="F65" s="181">
        <v>10.8</v>
      </c>
      <c r="G65" s="113">
        <f t="shared" si="0"/>
        <v>19373359.052499853</v>
      </c>
      <c r="H65" s="191"/>
      <c r="I65" s="101"/>
    </row>
    <row r="66" spans="1:9" s="7" customFormat="1" ht="18" thickTop="1" thickBot="1" x14ac:dyDescent="0.25">
      <c r="A66" s="24"/>
      <c r="B66" s="114">
        <v>45572</v>
      </c>
      <c r="C66" s="115"/>
      <c r="D66" s="111" t="s">
        <v>38</v>
      </c>
      <c r="E66" s="112">
        <v>21357</v>
      </c>
      <c r="F66" s="181"/>
      <c r="G66" s="113">
        <f t="shared" si="0"/>
        <v>19394716.052499853</v>
      </c>
      <c r="H66" s="191"/>
      <c r="I66" s="101"/>
    </row>
    <row r="67" spans="1:9" s="7" customFormat="1" ht="30.75" customHeight="1" thickTop="1" thickBot="1" x14ac:dyDescent="0.25">
      <c r="A67" s="24"/>
      <c r="B67" s="114">
        <v>45572</v>
      </c>
      <c r="C67" s="115"/>
      <c r="D67" s="111" t="s">
        <v>38</v>
      </c>
      <c r="E67" s="112">
        <v>18</v>
      </c>
      <c r="F67" s="181"/>
      <c r="G67" s="113">
        <f>G66+E67-F67</f>
        <v>19394734.052499853</v>
      </c>
      <c r="H67" s="191"/>
      <c r="I67" s="101"/>
    </row>
    <row r="68" spans="1:9" s="7" customFormat="1" ht="21" customHeight="1" thickTop="1" thickBot="1" x14ac:dyDescent="0.25">
      <c r="A68" s="24"/>
      <c r="B68" s="114">
        <v>45572</v>
      </c>
      <c r="C68" s="115"/>
      <c r="D68" s="111" t="s">
        <v>38</v>
      </c>
      <c r="E68" s="181">
        <v>9100</v>
      </c>
      <c r="F68" s="181"/>
      <c r="G68" s="113">
        <f>G67+E68-F68</f>
        <v>19403834.052499853</v>
      </c>
      <c r="H68" s="191"/>
      <c r="I68" s="101"/>
    </row>
    <row r="69" spans="1:9" s="7" customFormat="1" ht="18" thickTop="1" thickBot="1" x14ac:dyDescent="0.25">
      <c r="A69" s="24"/>
      <c r="B69" s="114">
        <v>45572</v>
      </c>
      <c r="C69" s="115"/>
      <c r="D69" s="111" t="s">
        <v>38</v>
      </c>
      <c r="E69" s="112">
        <v>25965</v>
      </c>
      <c r="F69" s="181"/>
      <c r="G69" s="113">
        <f t="shared" ref="G69:G132" si="1">G68+E69-F69</f>
        <v>19429799.052499853</v>
      </c>
      <c r="H69" s="191"/>
      <c r="I69" s="101"/>
    </row>
    <row r="70" spans="1:9" s="7" customFormat="1" ht="18" thickTop="1" thickBot="1" x14ac:dyDescent="0.25">
      <c r="A70" s="24"/>
      <c r="B70" s="114">
        <v>45572</v>
      </c>
      <c r="C70" s="115"/>
      <c r="D70" s="111" t="s">
        <v>38</v>
      </c>
      <c r="E70" s="112">
        <v>19430</v>
      </c>
      <c r="F70" s="181"/>
      <c r="G70" s="113">
        <f t="shared" si="1"/>
        <v>19449229.052499853</v>
      </c>
      <c r="H70" s="191"/>
      <c r="I70" s="101"/>
    </row>
    <row r="71" spans="1:9" s="7" customFormat="1" ht="18" thickTop="1" thickBot="1" x14ac:dyDescent="0.25">
      <c r="A71" s="24"/>
      <c r="B71" s="114">
        <v>45572</v>
      </c>
      <c r="C71" s="115"/>
      <c r="D71" s="111" t="s">
        <v>38</v>
      </c>
      <c r="E71" s="112">
        <v>85300</v>
      </c>
      <c r="F71" s="181"/>
      <c r="G71" s="113">
        <f t="shared" si="1"/>
        <v>19534529.052499853</v>
      </c>
      <c r="H71" s="191"/>
      <c r="I71" s="101"/>
    </row>
    <row r="72" spans="1:9" s="7" customFormat="1" ht="18" thickTop="1" thickBot="1" x14ac:dyDescent="0.25">
      <c r="A72" s="24"/>
      <c r="B72" s="114">
        <v>45572</v>
      </c>
      <c r="C72" s="115"/>
      <c r="D72" s="111" t="s">
        <v>38</v>
      </c>
      <c r="E72" s="117">
        <v>5390</v>
      </c>
      <c r="F72" s="181"/>
      <c r="G72" s="113">
        <f t="shared" si="1"/>
        <v>19539919.052499853</v>
      </c>
      <c r="H72" s="191"/>
      <c r="I72" s="101"/>
    </row>
    <row r="73" spans="1:9" s="7" customFormat="1" ht="18" thickTop="1" thickBot="1" x14ac:dyDescent="0.25">
      <c r="A73" s="24"/>
      <c r="B73" s="114">
        <v>45572</v>
      </c>
      <c r="C73" s="115"/>
      <c r="D73" s="111" t="s">
        <v>38</v>
      </c>
      <c r="E73" s="117">
        <v>40</v>
      </c>
      <c r="F73" s="181"/>
      <c r="G73" s="113">
        <f t="shared" si="1"/>
        <v>19539959.052499853</v>
      </c>
      <c r="H73" s="191"/>
      <c r="I73" s="101"/>
    </row>
    <row r="74" spans="1:9" s="7" customFormat="1" ht="18" thickTop="1" thickBot="1" x14ac:dyDescent="0.25">
      <c r="A74" s="24"/>
      <c r="B74" s="114">
        <v>45572</v>
      </c>
      <c r="C74" s="115"/>
      <c r="D74" s="111" t="s">
        <v>29</v>
      </c>
      <c r="E74" s="117">
        <v>78561.62</v>
      </c>
      <c r="F74" s="184">
        <v>2046.66</v>
      </c>
      <c r="G74" s="113">
        <f t="shared" si="1"/>
        <v>19616474.012499854</v>
      </c>
      <c r="H74" s="191"/>
      <c r="I74" s="101"/>
    </row>
    <row r="75" spans="1:9" s="7" customFormat="1" ht="46.5" thickTop="1" thickBot="1" x14ac:dyDescent="0.25">
      <c r="A75" s="24"/>
      <c r="B75" s="114">
        <v>45572</v>
      </c>
      <c r="C75" s="115"/>
      <c r="D75" s="111" t="s">
        <v>98</v>
      </c>
      <c r="E75" s="117">
        <v>4000</v>
      </c>
      <c r="F75" s="184"/>
      <c r="G75" s="113">
        <f t="shared" si="1"/>
        <v>19620474.012499854</v>
      </c>
      <c r="H75" s="191"/>
      <c r="I75" s="101"/>
    </row>
    <row r="76" spans="1:9" s="7" customFormat="1" ht="46.5" thickTop="1" thickBot="1" x14ac:dyDescent="0.25">
      <c r="A76" s="24"/>
      <c r="B76" s="114">
        <v>45572</v>
      </c>
      <c r="C76" s="115"/>
      <c r="D76" s="116" t="s">
        <v>99</v>
      </c>
      <c r="E76" s="112">
        <v>10000</v>
      </c>
      <c r="F76" s="181"/>
      <c r="G76" s="113">
        <f t="shared" si="1"/>
        <v>19630474.012499854</v>
      </c>
      <c r="H76" s="191"/>
      <c r="I76" s="101"/>
    </row>
    <row r="77" spans="1:9" s="7" customFormat="1" ht="18" customHeight="1" thickTop="1" thickBot="1" x14ac:dyDescent="0.25">
      <c r="A77" s="24"/>
      <c r="B77" s="114">
        <v>45573</v>
      </c>
      <c r="C77" s="115"/>
      <c r="D77" s="111" t="s">
        <v>38</v>
      </c>
      <c r="E77" s="112">
        <v>1400</v>
      </c>
      <c r="F77" s="181"/>
      <c r="G77" s="113">
        <f t="shared" si="1"/>
        <v>19631874.012499854</v>
      </c>
      <c r="H77" s="191"/>
      <c r="I77" s="101"/>
    </row>
    <row r="78" spans="1:9" s="7" customFormat="1" ht="18" customHeight="1" thickTop="1" thickBot="1" x14ac:dyDescent="0.25">
      <c r="A78" s="24"/>
      <c r="B78" s="114">
        <v>45573</v>
      </c>
      <c r="C78" s="115"/>
      <c r="D78" s="111" t="s">
        <v>38</v>
      </c>
      <c r="E78" s="112">
        <v>9950</v>
      </c>
      <c r="F78" s="181"/>
      <c r="G78" s="113">
        <f t="shared" si="1"/>
        <v>19641824.012499854</v>
      </c>
      <c r="H78" s="191"/>
      <c r="I78" s="101"/>
    </row>
    <row r="79" spans="1:9" s="103" customFormat="1" ht="18" thickTop="1" thickBot="1" x14ac:dyDescent="0.25">
      <c r="A79" s="102"/>
      <c r="B79" s="114">
        <v>45573</v>
      </c>
      <c r="C79" s="115"/>
      <c r="D79" s="111" t="s">
        <v>38</v>
      </c>
      <c r="E79" s="112">
        <v>1775</v>
      </c>
      <c r="F79" s="181"/>
      <c r="G79" s="113">
        <f t="shared" si="1"/>
        <v>19643599.012499854</v>
      </c>
      <c r="H79" s="202"/>
      <c r="I79" s="101"/>
    </row>
    <row r="80" spans="1:9" s="7" customFormat="1" ht="18" thickTop="1" thickBot="1" x14ac:dyDescent="0.25">
      <c r="A80" s="24"/>
      <c r="B80" s="114">
        <v>45573</v>
      </c>
      <c r="C80" s="115"/>
      <c r="D80" s="111" t="s">
        <v>38</v>
      </c>
      <c r="E80" s="112">
        <v>27335</v>
      </c>
      <c r="F80" s="184"/>
      <c r="G80" s="113">
        <f t="shared" si="1"/>
        <v>19670934.012499854</v>
      </c>
      <c r="H80" s="191"/>
      <c r="I80" s="101"/>
    </row>
    <row r="81" spans="1:9" s="7" customFormat="1" ht="18" thickTop="1" thickBot="1" x14ac:dyDescent="0.25">
      <c r="A81" s="24"/>
      <c r="B81" s="114">
        <v>45573</v>
      </c>
      <c r="C81" s="115"/>
      <c r="D81" s="111" t="s">
        <v>38</v>
      </c>
      <c r="E81" s="112">
        <v>37030</v>
      </c>
      <c r="F81" s="181"/>
      <c r="G81" s="113">
        <f t="shared" si="1"/>
        <v>19707964.012499854</v>
      </c>
      <c r="H81" s="191"/>
      <c r="I81" s="101"/>
    </row>
    <row r="82" spans="1:9" s="7" customFormat="1" ht="18" thickTop="1" thickBot="1" x14ac:dyDescent="0.25">
      <c r="A82" s="24"/>
      <c r="B82" s="114">
        <v>45573</v>
      </c>
      <c r="C82" s="115"/>
      <c r="D82" s="111" t="s">
        <v>38</v>
      </c>
      <c r="E82" s="112">
        <v>56235</v>
      </c>
      <c r="F82" s="181"/>
      <c r="G82" s="113">
        <f t="shared" si="1"/>
        <v>19764199.012499854</v>
      </c>
      <c r="H82" s="191"/>
      <c r="I82" s="101"/>
    </row>
    <row r="83" spans="1:9" s="7" customFormat="1" ht="18.75" customHeight="1" thickTop="1" thickBot="1" x14ac:dyDescent="0.25">
      <c r="A83" s="24"/>
      <c r="B83" s="114">
        <v>45573</v>
      </c>
      <c r="C83" s="115"/>
      <c r="D83" s="111" t="s">
        <v>38</v>
      </c>
      <c r="E83" s="112">
        <v>7240</v>
      </c>
      <c r="F83" s="181"/>
      <c r="G83" s="113">
        <f t="shared" si="1"/>
        <v>19771439.012499854</v>
      </c>
      <c r="H83" s="191"/>
      <c r="I83" s="101"/>
    </row>
    <row r="84" spans="1:9" s="7" customFormat="1" ht="18.75" customHeight="1" thickTop="1" thickBot="1" x14ac:dyDescent="0.25">
      <c r="A84" s="24"/>
      <c r="B84" s="114">
        <v>45573</v>
      </c>
      <c r="C84" s="115"/>
      <c r="D84" s="192" t="s">
        <v>29</v>
      </c>
      <c r="E84" s="112">
        <v>82145</v>
      </c>
      <c r="F84" s="181">
        <v>2090.09</v>
      </c>
      <c r="G84" s="113">
        <f t="shared" si="1"/>
        <v>19851493.922499854</v>
      </c>
      <c r="H84" s="191"/>
      <c r="I84" s="101"/>
    </row>
    <row r="85" spans="1:9" s="7" customFormat="1" ht="22.5" customHeight="1" thickTop="1" thickBot="1" x14ac:dyDescent="0.25">
      <c r="A85" s="24"/>
      <c r="B85" s="114">
        <v>45573</v>
      </c>
      <c r="C85" s="115"/>
      <c r="D85" s="130" t="s">
        <v>54</v>
      </c>
      <c r="E85" s="112">
        <v>846.9</v>
      </c>
      <c r="F85" s="181"/>
      <c r="G85" s="113">
        <f t="shared" si="1"/>
        <v>19852340.822499853</v>
      </c>
      <c r="H85" s="191"/>
      <c r="I85" s="101"/>
    </row>
    <row r="86" spans="1:9" s="7" customFormat="1" ht="15" customHeight="1" thickTop="1" thickBot="1" x14ac:dyDescent="0.25">
      <c r="A86" s="24"/>
      <c r="B86" s="114">
        <v>45573</v>
      </c>
      <c r="C86" s="115"/>
      <c r="D86" s="111" t="s">
        <v>54</v>
      </c>
      <c r="E86" s="112">
        <v>17380</v>
      </c>
      <c r="F86" s="181"/>
      <c r="G86" s="113">
        <f t="shared" si="1"/>
        <v>19869720.822499853</v>
      </c>
      <c r="H86" s="191"/>
      <c r="I86" s="101"/>
    </row>
    <row r="87" spans="1:9" s="7" customFormat="1" ht="18" thickTop="1" thickBot="1" x14ac:dyDescent="0.25">
      <c r="A87" s="24"/>
      <c r="B87" s="114">
        <v>45573</v>
      </c>
      <c r="C87" s="115"/>
      <c r="D87" s="111" t="s">
        <v>54</v>
      </c>
      <c r="E87" s="112">
        <v>254045</v>
      </c>
      <c r="F87" s="181"/>
      <c r="G87" s="113">
        <f t="shared" si="1"/>
        <v>20123765.822499853</v>
      </c>
      <c r="H87" s="191"/>
      <c r="I87" s="101"/>
    </row>
    <row r="88" spans="1:9" s="7" customFormat="1" ht="31.5" thickTop="1" thickBot="1" x14ac:dyDescent="0.25">
      <c r="A88" s="24"/>
      <c r="B88" s="114">
        <v>45573</v>
      </c>
      <c r="C88" s="115"/>
      <c r="D88" s="111" t="s">
        <v>100</v>
      </c>
      <c r="E88" s="112">
        <v>1500</v>
      </c>
      <c r="F88" s="181"/>
      <c r="G88" s="113">
        <f t="shared" si="1"/>
        <v>20125265.822499853</v>
      </c>
      <c r="H88" s="191"/>
      <c r="I88" s="101"/>
    </row>
    <row r="89" spans="1:9" s="7" customFormat="1" ht="18" thickTop="1" thickBot="1" x14ac:dyDescent="0.25">
      <c r="A89" s="24"/>
      <c r="B89" s="114">
        <v>45573</v>
      </c>
      <c r="C89" s="115"/>
      <c r="D89" s="111" t="s">
        <v>23</v>
      </c>
      <c r="E89" s="112"/>
      <c r="F89" s="181">
        <v>488415</v>
      </c>
      <c r="G89" s="113">
        <f t="shared" si="1"/>
        <v>19636850.822499853</v>
      </c>
      <c r="H89" s="191"/>
      <c r="I89" s="101"/>
    </row>
    <row r="90" spans="1:9" s="7" customFormat="1" ht="18" thickTop="1" thickBot="1" x14ac:dyDescent="0.25">
      <c r="A90" s="24"/>
      <c r="B90" s="114">
        <v>45574</v>
      </c>
      <c r="C90" s="115"/>
      <c r="D90" s="116" t="s">
        <v>38</v>
      </c>
      <c r="E90" s="112">
        <v>11335</v>
      </c>
      <c r="F90" s="181"/>
      <c r="G90" s="113">
        <f t="shared" si="1"/>
        <v>19648185.822499853</v>
      </c>
      <c r="H90" s="191"/>
      <c r="I90" s="101"/>
    </row>
    <row r="91" spans="1:9" s="7" customFormat="1" ht="18" thickTop="1" thickBot="1" x14ac:dyDescent="0.25">
      <c r="A91" s="24"/>
      <c r="B91" s="114">
        <v>45574</v>
      </c>
      <c r="C91" s="115"/>
      <c r="D91" s="111" t="s">
        <v>38</v>
      </c>
      <c r="E91" s="112">
        <v>15245</v>
      </c>
      <c r="F91" s="181"/>
      <c r="G91" s="113">
        <f t="shared" si="1"/>
        <v>19663430.822499853</v>
      </c>
      <c r="H91" s="191"/>
      <c r="I91" s="101"/>
    </row>
    <row r="92" spans="1:9" s="7" customFormat="1" ht="18" thickTop="1" thickBot="1" x14ac:dyDescent="0.25">
      <c r="A92" s="24"/>
      <c r="B92" s="114">
        <v>45574</v>
      </c>
      <c r="C92" s="115"/>
      <c r="D92" s="111" t="s">
        <v>38</v>
      </c>
      <c r="E92" s="112">
        <v>37501</v>
      </c>
      <c r="F92" s="181"/>
      <c r="G92" s="113">
        <f t="shared" si="1"/>
        <v>19700931.822499853</v>
      </c>
      <c r="H92" s="191"/>
      <c r="I92" s="101"/>
    </row>
    <row r="93" spans="1:9" s="7" customFormat="1" ht="18" thickTop="1" thickBot="1" x14ac:dyDescent="0.25">
      <c r="A93" s="24"/>
      <c r="B93" s="114">
        <v>45574</v>
      </c>
      <c r="C93" s="115"/>
      <c r="D93" s="111" t="s">
        <v>38</v>
      </c>
      <c r="E93" s="112">
        <v>23250</v>
      </c>
      <c r="F93" s="181"/>
      <c r="G93" s="113">
        <f t="shared" si="1"/>
        <v>19724181.822499853</v>
      </c>
      <c r="H93" s="191"/>
      <c r="I93" s="101"/>
    </row>
    <row r="94" spans="1:9" s="7" customFormat="1" ht="18" thickTop="1" thickBot="1" x14ac:dyDescent="0.25">
      <c r="A94" s="24"/>
      <c r="B94" s="114">
        <v>45574</v>
      </c>
      <c r="C94" s="115"/>
      <c r="D94" s="111" t="s">
        <v>38</v>
      </c>
      <c r="E94" s="112">
        <v>26301</v>
      </c>
      <c r="F94" s="181"/>
      <c r="G94" s="113">
        <f t="shared" si="1"/>
        <v>19750482.822499853</v>
      </c>
      <c r="H94" s="191"/>
      <c r="I94" s="101"/>
    </row>
    <row r="95" spans="1:9" s="7" customFormat="1" ht="18" thickTop="1" thickBot="1" x14ac:dyDescent="0.25">
      <c r="A95" s="24"/>
      <c r="B95" s="114">
        <v>45574</v>
      </c>
      <c r="C95" s="115"/>
      <c r="D95" s="111" t="s">
        <v>38</v>
      </c>
      <c r="E95" s="112">
        <v>7004</v>
      </c>
      <c r="F95" s="181"/>
      <c r="G95" s="113">
        <f t="shared" si="1"/>
        <v>19757486.822499853</v>
      </c>
      <c r="H95" s="191"/>
      <c r="I95" s="101"/>
    </row>
    <row r="96" spans="1:9" s="7" customFormat="1" ht="18" thickTop="1" thickBot="1" x14ac:dyDescent="0.25">
      <c r="A96" s="24"/>
      <c r="B96" s="114">
        <v>45574</v>
      </c>
      <c r="C96" s="115"/>
      <c r="D96" s="111" t="s">
        <v>38</v>
      </c>
      <c r="E96" s="112">
        <v>20</v>
      </c>
      <c r="F96" s="181"/>
      <c r="G96" s="113">
        <f t="shared" si="1"/>
        <v>19757506.822499853</v>
      </c>
      <c r="H96" s="191"/>
      <c r="I96" s="101"/>
    </row>
    <row r="97" spans="1:9" s="7" customFormat="1" ht="18" thickTop="1" thickBot="1" x14ac:dyDescent="0.25">
      <c r="A97" s="24"/>
      <c r="B97" s="114">
        <v>45574</v>
      </c>
      <c r="C97" s="115"/>
      <c r="D97" s="111" t="s">
        <v>29</v>
      </c>
      <c r="E97" s="112">
        <v>140251.49</v>
      </c>
      <c r="F97" s="181">
        <v>3710.49</v>
      </c>
      <c r="G97" s="113">
        <f t="shared" si="1"/>
        <v>19894047.822499853</v>
      </c>
      <c r="H97" s="191"/>
      <c r="I97" s="101"/>
    </row>
    <row r="98" spans="1:9" s="7" customFormat="1" ht="19.5" customHeight="1" thickTop="1" thickBot="1" x14ac:dyDescent="0.25">
      <c r="A98" s="24"/>
      <c r="B98" s="114">
        <v>45574</v>
      </c>
      <c r="C98" s="115"/>
      <c r="D98" s="111" t="s">
        <v>54</v>
      </c>
      <c r="E98" s="112">
        <v>386703.2</v>
      </c>
      <c r="F98" s="181"/>
      <c r="G98" s="113">
        <f t="shared" si="1"/>
        <v>20280751.022499852</v>
      </c>
      <c r="H98" s="191"/>
      <c r="I98" s="101"/>
    </row>
    <row r="99" spans="1:9" s="7" customFormat="1" ht="18" thickTop="1" thickBot="1" x14ac:dyDescent="0.25">
      <c r="A99" s="24"/>
      <c r="B99" s="114">
        <v>45574</v>
      </c>
      <c r="C99" s="115"/>
      <c r="D99" s="111" t="s">
        <v>23</v>
      </c>
      <c r="E99" s="112"/>
      <c r="F99" s="181">
        <v>252810</v>
      </c>
      <c r="G99" s="113">
        <f t="shared" si="1"/>
        <v>20027941.022499852</v>
      </c>
      <c r="H99" s="191"/>
      <c r="I99" s="101"/>
    </row>
    <row r="100" spans="1:9" s="7" customFormat="1" ht="18" thickTop="1" thickBot="1" x14ac:dyDescent="0.25">
      <c r="A100" s="24"/>
      <c r="B100" s="114">
        <v>45575</v>
      </c>
      <c r="C100" s="115"/>
      <c r="D100" s="111" t="s">
        <v>38</v>
      </c>
      <c r="E100" s="112">
        <v>1060</v>
      </c>
      <c r="F100" s="181"/>
      <c r="G100" s="113">
        <f t="shared" si="1"/>
        <v>20029001.022499852</v>
      </c>
      <c r="H100" s="191"/>
      <c r="I100" s="101"/>
    </row>
    <row r="101" spans="1:9" s="7" customFormat="1" ht="21" customHeight="1" thickTop="1" thickBot="1" x14ac:dyDescent="0.25">
      <c r="A101" s="24"/>
      <c r="B101" s="114">
        <v>45575</v>
      </c>
      <c r="C101" s="115"/>
      <c r="D101" s="111" t="s">
        <v>38</v>
      </c>
      <c r="E101" s="112">
        <v>4395</v>
      </c>
      <c r="F101" s="181"/>
      <c r="G101" s="113">
        <f t="shared" si="1"/>
        <v>20033396.022499852</v>
      </c>
      <c r="H101" s="191"/>
      <c r="I101" s="101"/>
    </row>
    <row r="102" spans="1:9" s="7" customFormat="1" ht="18" thickTop="1" thickBot="1" x14ac:dyDescent="0.25">
      <c r="A102" s="24"/>
      <c r="B102" s="114">
        <v>45575</v>
      </c>
      <c r="C102" s="115"/>
      <c r="D102" s="111" t="s">
        <v>38</v>
      </c>
      <c r="E102" s="112">
        <v>4915</v>
      </c>
      <c r="F102" s="182"/>
      <c r="G102" s="113">
        <f t="shared" si="1"/>
        <v>20038311.022499852</v>
      </c>
      <c r="H102" s="191"/>
      <c r="I102" s="101"/>
    </row>
    <row r="103" spans="1:9" s="7" customFormat="1" ht="18" thickTop="1" thickBot="1" x14ac:dyDescent="0.25">
      <c r="A103" s="24"/>
      <c r="B103" s="114">
        <v>45575</v>
      </c>
      <c r="C103" s="115"/>
      <c r="D103" s="116" t="s">
        <v>38</v>
      </c>
      <c r="E103" s="112">
        <v>38225</v>
      </c>
      <c r="F103" s="181"/>
      <c r="G103" s="113">
        <f t="shared" si="1"/>
        <v>20076536.022499852</v>
      </c>
      <c r="H103" s="191"/>
      <c r="I103" s="101"/>
    </row>
    <row r="104" spans="1:9" s="7" customFormat="1" ht="18" thickTop="1" thickBot="1" x14ac:dyDescent="0.25">
      <c r="A104" s="24"/>
      <c r="B104" s="114">
        <v>45575</v>
      </c>
      <c r="C104" s="115"/>
      <c r="D104" s="111" t="s">
        <v>38</v>
      </c>
      <c r="E104" s="112">
        <v>43975</v>
      </c>
      <c r="F104" s="181"/>
      <c r="G104" s="113">
        <f t="shared" si="1"/>
        <v>20120511.022499852</v>
      </c>
      <c r="H104" s="191"/>
      <c r="I104" s="101"/>
    </row>
    <row r="105" spans="1:9" s="7" customFormat="1" ht="18" thickTop="1" thickBot="1" x14ac:dyDescent="0.25">
      <c r="A105" s="24"/>
      <c r="B105" s="114">
        <v>45575</v>
      </c>
      <c r="C105" s="115"/>
      <c r="D105" s="111" t="s">
        <v>38</v>
      </c>
      <c r="E105" s="112">
        <v>67460</v>
      </c>
      <c r="F105" s="181"/>
      <c r="G105" s="113">
        <f t="shared" si="1"/>
        <v>20187971.022499852</v>
      </c>
      <c r="H105" s="191"/>
      <c r="I105" s="101"/>
    </row>
    <row r="106" spans="1:9" s="7" customFormat="1" ht="20.25" customHeight="1" thickTop="1" thickBot="1" x14ac:dyDescent="0.25">
      <c r="A106" s="24"/>
      <c r="B106" s="114">
        <v>45575</v>
      </c>
      <c r="C106" s="115"/>
      <c r="D106" s="111" t="s">
        <v>38</v>
      </c>
      <c r="E106" s="112">
        <v>10525</v>
      </c>
      <c r="F106" s="181"/>
      <c r="G106" s="113">
        <f t="shared" si="1"/>
        <v>20198496.022499852</v>
      </c>
      <c r="H106" s="191"/>
      <c r="I106" s="101"/>
    </row>
    <row r="107" spans="1:9" s="7" customFormat="1" ht="18" thickTop="1" thickBot="1" x14ac:dyDescent="0.25">
      <c r="A107" s="24"/>
      <c r="B107" s="114">
        <v>45575</v>
      </c>
      <c r="C107" s="115"/>
      <c r="D107" s="111" t="s">
        <v>29</v>
      </c>
      <c r="E107" s="112">
        <v>79659.509999999995</v>
      </c>
      <c r="F107" s="181">
        <v>2130.5100000000002</v>
      </c>
      <c r="G107" s="113">
        <f t="shared" si="1"/>
        <v>20276025.022499852</v>
      </c>
      <c r="H107" s="191"/>
      <c r="I107" s="101"/>
    </row>
    <row r="108" spans="1:9" s="7" customFormat="1" ht="18" thickTop="1" thickBot="1" x14ac:dyDescent="0.25">
      <c r="A108" s="24"/>
      <c r="B108" s="114">
        <v>45575</v>
      </c>
      <c r="C108" s="115"/>
      <c r="D108" s="111" t="s">
        <v>60</v>
      </c>
      <c r="E108" s="112">
        <v>1520</v>
      </c>
      <c r="F108" s="181"/>
      <c r="G108" s="113">
        <f t="shared" si="1"/>
        <v>20277545.022499852</v>
      </c>
      <c r="H108" s="191"/>
      <c r="I108" s="101"/>
    </row>
    <row r="109" spans="1:9" s="7" customFormat="1" ht="18" thickTop="1" thickBot="1" x14ac:dyDescent="0.25">
      <c r="A109" s="24"/>
      <c r="B109" s="114">
        <v>45576</v>
      </c>
      <c r="C109" s="115"/>
      <c r="D109" s="111" t="s">
        <v>38</v>
      </c>
      <c r="E109" s="112">
        <v>9305</v>
      </c>
      <c r="F109" s="181"/>
      <c r="G109" s="113">
        <f t="shared" si="1"/>
        <v>20286850.022499852</v>
      </c>
      <c r="H109" s="191"/>
      <c r="I109" s="101"/>
    </row>
    <row r="110" spans="1:9" s="7" customFormat="1" ht="20.25" customHeight="1" thickTop="1" thickBot="1" x14ac:dyDescent="0.25">
      <c r="A110" s="24"/>
      <c r="B110" s="118">
        <v>45576</v>
      </c>
      <c r="C110" s="119"/>
      <c r="D110" s="111" t="s">
        <v>38</v>
      </c>
      <c r="E110" s="112">
        <v>16070</v>
      </c>
      <c r="F110" s="181"/>
      <c r="G110" s="113">
        <f t="shared" si="1"/>
        <v>20302920.022499852</v>
      </c>
      <c r="H110" s="191"/>
      <c r="I110" s="101"/>
    </row>
    <row r="111" spans="1:9" s="7" customFormat="1" ht="18" thickTop="1" thickBot="1" x14ac:dyDescent="0.25">
      <c r="A111" s="24"/>
      <c r="B111" s="114">
        <v>45576</v>
      </c>
      <c r="C111" s="115"/>
      <c r="D111" s="111" t="s">
        <v>38</v>
      </c>
      <c r="E111" s="112">
        <v>26760</v>
      </c>
      <c r="F111" s="181"/>
      <c r="G111" s="113">
        <f t="shared" si="1"/>
        <v>20329680.022499852</v>
      </c>
      <c r="H111" s="191"/>
      <c r="I111" s="101"/>
    </row>
    <row r="112" spans="1:9" s="7" customFormat="1" ht="18" thickTop="1" thickBot="1" x14ac:dyDescent="0.25">
      <c r="A112" s="24"/>
      <c r="B112" s="114">
        <v>45576</v>
      </c>
      <c r="C112" s="115"/>
      <c r="D112" s="111" t="s">
        <v>38</v>
      </c>
      <c r="E112" s="112">
        <v>64825</v>
      </c>
      <c r="F112" s="181"/>
      <c r="G112" s="113">
        <f t="shared" si="1"/>
        <v>20394505.022499852</v>
      </c>
      <c r="H112" s="191"/>
      <c r="I112" s="101"/>
    </row>
    <row r="113" spans="1:9" s="7" customFormat="1" ht="17.25" customHeight="1" thickTop="1" thickBot="1" x14ac:dyDescent="0.25">
      <c r="A113" s="24"/>
      <c r="B113" s="114">
        <v>45576</v>
      </c>
      <c r="C113" s="115"/>
      <c r="D113" s="111" t="s">
        <v>38</v>
      </c>
      <c r="E113" s="112">
        <v>20815</v>
      </c>
      <c r="F113" s="181"/>
      <c r="G113" s="113">
        <f t="shared" si="1"/>
        <v>20415320.022499852</v>
      </c>
      <c r="H113" s="191"/>
      <c r="I113" s="101"/>
    </row>
    <row r="114" spans="1:9" s="7" customFormat="1" ht="18" thickTop="1" thickBot="1" x14ac:dyDescent="0.25">
      <c r="A114" s="24"/>
      <c r="B114" s="114">
        <v>45576</v>
      </c>
      <c r="C114" s="115"/>
      <c r="D114" s="111" t="s">
        <v>38</v>
      </c>
      <c r="E114" s="112">
        <v>3970</v>
      </c>
      <c r="F114" s="181"/>
      <c r="G114" s="113">
        <f t="shared" si="1"/>
        <v>20419290.022499852</v>
      </c>
      <c r="H114" s="191"/>
      <c r="I114" s="101"/>
    </row>
    <row r="115" spans="1:9" s="7" customFormat="1" ht="21" customHeight="1" thickTop="1" thickBot="1" x14ac:dyDescent="0.25">
      <c r="A115" s="24"/>
      <c r="B115" s="114">
        <v>45576</v>
      </c>
      <c r="C115" s="115"/>
      <c r="D115" s="199" t="s">
        <v>29</v>
      </c>
      <c r="E115" s="198">
        <v>42085.36</v>
      </c>
      <c r="F115" s="181">
        <v>1085.8800000000001</v>
      </c>
      <c r="G115" s="113">
        <f t="shared" si="1"/>
        <v>20460289.502499852</v>
      </c>
      <c r="H115" s="191"/>
      <c r="I115" s="101"/>
    </row>
    <row r="116" spans="1:9" s="7" customFormat="1" ht="35.25" customHeight="1" thickTop="1" thickBot="1" x14ac:dyDescent="0.25">
      <c r="A116" s="24"/>
      <c r="B116" s="118">
        <v>45576</v>
      </c>
      <c r="C116" s="119"/>
      <c r="D116" s="199" t="s">
        <v>101</v>
      </c>
      <c r="E116" s="198">
        <v>8500</v>
      </c>
      <c r="F116" s="181"/>
      <c r="G116" s="113">
        <f t="shared" si="1"/>
        <v>20468789.502499852</v>
      </c>
      <c r="H116" s="191"/>
      <c r="I116" s="101"/>
    </row>
    <row r="117" spans="1:9" s="7" customFormat="1" ht="76.5" thickTop="1" thickBot="1" x14ac:dyDescent="0.25">
      <c r="A117" s="24"/>
      <c r="B117" s="114">
        <v>45576</v>
      </c>
      <c r="C117" s="115"/>
      <c r="D117" s="199" t="s">
        <v>102</v>
      </c>
      <c r="E117" s="198">
        <v>680212.29</v>
      </c>
      <c r="F117" s="181"/>
      <c r="G117" s="113">
        <f t="shared" si="1"/>
        <v>21149001.792499851</v>
      </c>
      <c r="H117" s="191"/>
      <c r="I117" s="101"/>
    </row>
    <row r="118" spans="1:9" s="7" customFormat="1" ht="61.5" thickTop="1" thickBot="1" x14ac:dyDescent="0.25">
      <c r="A118" s="24"/>
      <c r="B118" s="114">
        <v>45576</v>
      </c>
      <c r="C118" s="115"/>
      <c r="D118" s="199" t="s">
        <v>103</v>
      </c>
      <c r="E118" s="198">
        <v>2000</v>
      </c>
      <c r="F118" s="149"/>
      <c r="G118" s="113">
        <f t="shared" si="1"/>
        <v>21151001.792499851</v>
      </c>
      <c r="H118" s="191"/>
      <c r="I118" s="101"/>
    </row>
    <row r="119" spans="1:9" s="7" customFormat="1" ht="18" thickTop="1" thickBot="1" x14ac:dyDescent="0.25">
      <c r="A119" s="24"/>
      <c r="B119" s="114">
        <v>45577</v>
      </c>
      <c r="C119" s="115"/>
      <c r="D119" s="199" t="s">
        <v>38</v>
      </c>
      <c r="E119" s="198">
        <v>12385</v>
      </c>
      <c r="F119" s="181"/>
      <c r="G119" s="113">
        <f t="shared" si="1"/>
        <v>21163386.792499851</v>
      </c>
      <c r="H119" s="191"/>
      <c r="I119" s="101"/>
    </row>
    <row r="120" spans="1:9" s="7" customFormat="1" ht="18" thickTop="1" thickBot="1" x14ac:dyDescent="0.25">
      <c r="A120" s="24"/>
      <c r="B120" s="114">
        <v>45577</v>
      </c>
      <c r="C120" s="115"/>
      <c r="D120" s="199" t="s">
        <v>29</v>
      </c>
      <c r="E120" s="198">
        <v>43648.5</v>
      </c>
      <c r="F120" s="181">
        <v>1175.1400000000001</v>
      </c>
      <c r="G120" s="113">
        <f t="shared" si="1"/>
        <v>21205860.152499851</v>
      </c>
      <c r="H120" s="191"/>
      <c r="I120" s="101"/>
    </row>
    <row r="121" spans="1:9" s="7" customFormat="1" ht="21.75" customHeight="1" thickTop="1" thickBot="1" x14ac:dyDescent="0.25">
      <c r="A121" s="24"/>
      <c r="B121" s="114">
        <v>45578</v>
      </c>
      <c r="C121" s="115"/>
      <c r="D121" s="200" t="s">
        <v>38</v>
      </c>
      <c r="E121" s="198">
        <v>6000</v>
      </c>
      <c r="F121" s="181"/>
      <c r="G121" s="113">
        <f t="shared" si="1"/>
        <v>21211860.152499851</v>
      </c>
      <c r="H121" s="191"/>
      <c r="I121" s="101"/>
    </row>
    <row r="122" spans="1:9" s="7" customFormat="1" ht="18" thickTop="1" thickBot="1" x14ac:dyDescent="0.25">
      <c r="A122" s="24"/>
      <c r="B122" s="114">
        <v>45578</v>
      </c>
      <c r="C122" s="115"/>
      <c r="D122" s="111" t="s">
        <v>38</v>
      </c>
      <c r="E122" s="112">
        <v>45</v>
      </c>
      <c r="F122" s="181"/>
      <c r="G122" s="113">
        <f t="shared" si="1"/>
        <v>21211905.152499851</v>
      </c>
      <c r="H122" s="191"/>
      <c r="I122" s="101"/>
    </row>
    <row r="123" spans="1:9" s="7" customFormat="1" ht="18" thickTop="1" thickBot="1" x14ac:dyDescent="0.25">
      <c r="A123" s="24"/>
      <c r="B123" s="114">
        <v>45579</v>
      </c>
      <c r="C123" s="115"/>
      <c r="D123" s="111" t="s">
        <v>38</v>
      </c>
      <c r="E123" s="112">
        <v>23632</v>
      </c>
      <c r="F123" s="181"/>
      <c r="G123" s="113">
        <f t="shared" si="1"/>
        <v>21235537.152499851</v>
      </c>
      <c r="H123" s="191"/>
      <c r="I123" s="101"/>
    </row>
    <row r="124" spans="1:9" s="7" customFormat="1" ht="18" thickTop="1" thickBot="1" x14ac:dyDescent="0.25">
      <c r="A124" s="24"/>
      <c r="B124" s="114">
        <v>45579</v>
      </c>
      <c r="C124" s="115"/>
      <c r="D124" s="111" t="s">
        <v>38</v>
      </c>
      <c r="E124" s="112">
        <v>60300</v>
      </c>
      <c r="F124" s="181"/>
      <c r="G124" s="113">
        <f t="shared" si="1"/>
        <v>21295837.152499851</v>
      </c>
      <c r="H124" s="191"/>
      <c r="I124" s="101"/>
    </row>
    <row r="125" spans="1:9" s="7" customFormat="1" ht="18" thickTop="1" thickBot="1" x14ac:dyDescent="0.25">
      <c r="A125" s="24"/>
      <c r="B125" s="114">
        <v>45579</v>
      </c>
      <c r="C125" s="115"/>
      <c r="D125" s="111" t="s">
        <v>38</v>
      </c>
      <c r="E125" s="112">
        <v>5900</v>
      </c>
      <c r="F125" s="181"/>
      <c r="G125" s="113">
        <f t="shared" si="1"/>
        <v>21301737.152499851</v>
      </c>
      <c r="H125" s="191"/>
      <c r="I125" s="101"/>
    </row>
    <row r="126" spans="1:9" s="7" customFormat="1" ht="18" thickTop="1" thickBot="1" x14ac:dyDescent="0.25">
      <c r="A126" s="24"/>
      <c r="B126" s="114">
        <v>45579</v>
      </c>
      <c r="C126" s="115"/>
      <c r="D126" s="111" t="s">
        <v>38</v>
      </c>
      <c r="E126" s="112">
        <v>30075</v>
      </c>
      <c r="F126" s="181"/>
      <c r="G126" s="113">
        <f t="shared" si="1"/>
        <v>21331812.152499851</v>
      </c>
      <c r="H126" s="191"/>
      <c r="I126" s="101"/>
    </row>
    <row r="127" spans="1:9" s="7" customFormat="1" ht="24.75" customHeight="1" thickTop="1" thickBot="1" x14ac:dyDescent="0.25">
      <c r="A127" s="24"/>
      <c r="B127" s="114">
        <v>45579</v>
      </c>
      <c r="C127" s="115"/>
      <c r="D127" s="111" t="s">
        <v>38</v>
      </c>
      <c r="E127" s="112">
        <v>12080</v>
      </c>
      <c r="F127" s="182"/>
      <c r="G127" s="113">
        <f t="shared" si="1"/>
        <v>21343892.152499851</v>
      </c>
      <c r="H127" s="191"/>
      <c r="I127" s="101"/>
    </row>
    <row r="128" spans="1:9" s="7" customFormat="1" ht="18" thickTop="1" thickBot="1" x14ac:dyDescent="0.25">
      <c r="A128" s="24"/>
      <c r="B128" s="114">
        <v>45579</v>
      </c>
      <c r="C128" s="115"/>
      <c r="D128" s="111" t="s">
        <v>38</v>
      </c>
      <c r="E128" s="112">
        <v>28779</v>
      </c>
      <c r="F128" s="181"/>
      <c r="G128" s="113">
        <f t="shared" si="1"/>
        <v>21372671.152499851</v>
      </c>
      <c r="H128" s="191"/>
      <c r="I128" s="101"/>
    </row>
    <row r="129" spans="1:9" s="7" customFormat="1" ht="21.75" customHeight="1" thickTop="1" thickBot="1" x14ac:dyDescent="0.25">
      <c r="A129" s="24"/>
      <c r="B129" s="114">
        <v>45579</v>
      </c>
      <c r="C129" s="115"/>
      <c r="D129" s="111" t="s">
        <v>38</v>
      </c>
      <c r="E129" s="112">
        <v>3200</v>
      </c>
      <c r="F129" s="181"/>
      <c r="G129" s="113">
        <f t="shared" si="1"/>
        <v>21375871.152499851</v>
      </c>
      <c r="H129" s="191"/>
      <c r="I129" s="101"/>
    </row>
    <row r="130" spans="1:9" s="7" customFormat="1" ht="18" thickTop="1" thickBot="1" x14ac:dyDescent="0.25">
      <c r="A130" s="74"/>
      <c r="B130" s="114">
        <v>45579</v>
      </c>
      <c r="C130" s="115"/>
      <c r="D130" s="116" t="s">
        <v>38</v>
      </c>
      <c r="E130" s="112">
        <v>1720</v>
      </c>
      <c r="F130" s="183"/>
      <c r="G130" s="113">
        <f t="shared" si="1"/>
        <v>21377591.152499851</v>
      </c>
      <c r="H130" s="191"/>
      <c r="I130" s="101"/>
    </row>
    <row r="131" spans="1:9" s="7" customFormat="1" ht="18" thickTop="1" thickBot="1" x14ac:dyDescent="0.25">
      <c r="A131" s="74"/>
      <c r="B131" s="114">
        <v>45579</v>
      </c>
      <c r="C131" s="115"/>
      <c r="D131" s="116" t="s">
        <v>29</v>
      </c>
      <c r="E131" s="112">
        <v>74897.95</v>
      </c>
      <c r="F131" s="185">
        <v>1949.07</v>
      </c>
      <c r="G131" s="113">
        <f t="shared" si="1"/>
        <v>21450540.03249985</v>
      </c>
      <c r="H131" s="191"/>
      <c r="I131" s="101"/>
    </row>
    <row r="132" spans="1:9" s="7" customFormat="1" ht="46.5" thickTop="1" thickBot="1" x14ac:dyDescent="0.25">
      <c r="A132" s="74"/>
      <c r="B132" s="114">
        <v>45579</v>
      </c>
      <c r="C132" s="115"/>
      <c r="D132" s="111" t="s">
        <v>104</v>
      </c>
      <c r="E132" s="112">
        <v>350</v>
      </c>
      <c r="F132" s="181"/>
      <c r="G132" s="113">
        <f t="shared" si="1"/>
        <v>21450890.03249985</v>
      </c>
      <c r="H132" s="191"/>
      <c r="I132" s="101"/>
    </row>
    <row r="133" spans="1:9" s="7" customFormat="1" ht="18" thickTop="1" thickBot="1" x14ac:dyDescent="0.25">
      <c r="A133" s="74"/>
      <c r="B133" s="114">
        <v>45579</v>
      </c>
      <c r="C133" s="115"/>
      <c r="D133" s="111" t="s">
        <v>23</v>
      </c>
      <c r="E133" s="112"/>
      <c r="F133" s="181">
        <v>13308877.779999999</v>
      </c>
      <c r="G133" s="113">
        <f t="shared" ref="G133:G196" si="2">G132+E133-F133</f>
        <v>8142012.2524998505</v>
      </c>
      <c r="H133" s="191"/>
      <c r="I133" s="101"/>
    </row>
    <row r="134" spans="1:9" s="7" customFormat="1" ht="18" thickTop="1" thickBot="1" x14ac:dyDescent="0.25">
      <c r="A134" s="74"/>
      <c r="B134" s="114">
        <v>45580</v>
      </c>
      <c r="C134" s="115"/>
      <c r="D134" s="111" t="s">
        <v>38</v>
      </c>
      <c r="E134" s="112">
        <v>39987</v>
      </c>
      <c r="F134" s="181"/>
      <c r="G134" s="113">
        <f t="shared" si="2"/>
        <v>8181999.2524998505</v>
      </c>
      <c r="H134" s="191"/>
      <c r="I134" s="101"/>
    </row>
    <row r="135" spans="1:9" s="7" customFormat="1" ht="20.25" customHeight="1" thickTop="1" thickBot="1" x14ac:dyDescent="0.25">
      <c r="A135" s="74"/>
      <c r="B135" s="114">
        <v>45580</v>
      </c>
      <c r="C135" s="115"/>
      <c r="D135" s="111" t="s">
        <v>38</v>
      </c>
      <c r="E135" s="112">
        <v>2100</v>
      </c>
      <c r="F135" s="181"/>
      <c r="G135" s="113">
        <f t="shared" si="2"/>
        <v>8184099.2524998505</v>
      </c>
      <c r="H135" s="191"/>
      <c r="I135" s="101"/>
    </row>
    <row r="136" spans="1:9" s="7" customFormat="1" ht="18" thickTop="1" thickBot="1" x14ac:dyDescent="0.25">
      <c r="A136" s="74"/>
      <c r="B136" s="114">
        <v>45580</v>
      </c>
      <c r="C136" s="115"/>
      <c r="D136" s="111" t="s">
        <v>38</v>
      </c>
      <c r="E136" s="112">
        <v>21765</v>
      </c>
      <c r="F136" s="181"/>
      <c r="G136" s="113">
        <f t="shared" si="2"/>
        <v>8205864.2524998505</v>
      </c>
      <c r="H136" s="191"/>
      <c r="I136" s="101"/>
    </row>
    <row r="137" spans="1:9" s="7" customFormat="1" ht="18" thickTop="1" thickBot="1" x14ac:dyDescent="0.25">
      <c r="A137" s="74"/>
      <c r="B137" s="114">
        <v>45580</v>
      </c>
      <c r="C137" s="115"/>
      <c r="D137" s="111" t="s">
        <v>38</v>
      </c>
      <c r="E137" s="112">
        <v>76775</v>
      </c>
      <c r="F137" s="185"/>
      <c r="G137" s="113">
        <f t="shared" si="2"/>
        <v>8282639.2524998505</v>
      </c>
      <c r="H137" s="191"/>
      <c r="I137" s="101"/>
    </row>
    <row r="138" spans="1:9" s="7" customFormat="1" ht="18" thickTop="1" thickBot="1" x14ac:dyDescent="0.25">
      <c r="A138" s="74"/>
      <c r="B138" s="114">
        <v>45580</v>
      </c>
      <c r="C138" s="115"/>
      <c r="D138" s="111" t="s">
        <v>38</v>
      </c>
      <c r="E138" s="112">
        <v>1850</v>
      </c>
      <c r="F138" s="181"/>
      <c r="G138" s="113">
        <f t="shared" si="2"/>
        <v>8284489.2524998505</v>
      </c>
      <c r="H138" s="191"/>
      <c r="I138" s="101"/>
    </row>
    <row r="139" spans="1:9" s="7" customFormat="1" ht="18" thickTop="1" thickBot="1" x14ac:dyDescent="0.25">
      <c r="A139" s="74"/>
      <c r="B139" s="114">
        <v>45580</v>
      </c>
      <c r="C139" s="115"/>
      <c r="D139" s="111" t="s">
        <v>38</v>
      </c>
      <c r="E139" s="112">
        <v>7750</v>
      </c>
      <c r="F139" s="181"/>
      <c r="G139" s="113">
        <f t="shared" si="2"/>
        <v>8292239.2524998505</v>
      </c>
      <c r="H139" s="191"/>
      <c r="I139" s="101"/>
    </row>
    <row r="140" spans="1:9" s="7" customFormat="1" ht="18" thickTop="1" thickBot="1" x14ac:dyDescent="0.25">
      <c r="A140" s="74"/>
      <c r="B140" s="114">
        <v>45580</v>
      </c>
      <c r="C140" s="115"/>
      <c r="D140" s="111" t="s">
        <v>38</v>
      </c>
      <c r="E140" s="112">
        <v>56710</v>
      </c>
      <c r="F140" s="181"/>
      <c r="G140" s="113">
        <f t="shared" si="2"/>
        <v>8348949.2524998505</v>
      </c>
      <c r="H140" s="191"/>
      <c r="I140" s="101"/>
    </row>
    <row r="141" spans="1:9" s="7" customFormat="1" ht="18" thickTop="1" thickBot="1" x14ac:dyDescent="0.25">
      <c r="A141" s="74"/>
      <c r="B141" s="114">
        <v>45580</v>
      </c>
      <c r="C141" s="115"/>
      <c r="D141" s="111" t="s">
        <v>29</v>
      </c>
      <c r="E141" s="112">
        <v>141891.26</v>
      </c>
      <c r="F141" s="181">
        <v>3764.03</v>
      </c>
      <c r="G141" s="113">
        <f t="shared" si="2"/>
        <v>8487076.4824998509</v>
      </c>
      <c r="H141" s="191"/>
      <c r="I141" s="101"/>
    </row>
    <row r="142" spans="1:9" s="7" customFormat="1" ht="136.5" thickTop="1" thickBot="1" x14ac:dyDescent="0.25">
      <c r="A142" s="74"/>
      <c r="B142" s="114">
        <v>45580</v>
      </c>
      <c r="C142" s="115"/>
      <c r="D142" s="111" t="s">
        <v>105</v>
      </c>
      <c r="E142" s="112">
        <v>130000</v>
      </c>
      <c r="F142" s="181"/>
      <c r="G142" s="113">
        <f t="shared" si="2"/>
        <v>8617076.4824998509</v>
      </c>
      <c r="H142" s="191"/>
      <c r="I142" s="101"/>
    </row>
    <row r="143" spans="1:9" s="7" customFormat="1" ht="18" thickTop="1" thickBot="1" x14ac:dyDescent="0.25">
      <c r="A143" s="74"/>
      <c r="B143" s="114">
        <v>45580</v>
      </c>
      <c r="C143" s="115"/>
      <c r="D143" s="111" t="s">
        <v>22</v>
      </c>
      <c r="E143" s="117">
        <v>48748</v>
      </c>
      <c r="F143" s="184"/>
      <c r="G143" s="113">
        <f t="shared" si="2"/>
        <v>8665824.4824998509</v>
      </c>
      <c r="H143" s="191"/>
      <c r="I143" s="101"/>
    </row>
    <row r="144" spans="1:9" s="7" customFormat="1" ht="18" thickTop="1" thickBot="1" x14ac:dyDescent="0.25">
      <c r="A144" s="74"/>
      <c r="B144" s="114">
        <v>45580</v>
      </c>
      <c r="C144" s="115"/>
      <c r="D144" s="111" t="s">
        <v>22</v>
      </c>
      <c r="E144" s="117">
        <v>1616461.78</v>
      </c>
      <c r="F144" s="184"/>
      <c r="G144" s="113">
        <f t="shared" si="2"/>
        <v>10282286.26249985</v>
      </c>
      <c r="H144" s="191"/>
      <c r="I144" s="101"/>
    </row>
    <row r="145" spans="1:9" s="7" customFormat="1" ht="17.25" customHeight="1" thickTop="1" thickBot="1" x14ac:dyDescent="0.25">
      <c r="A145" s="74"/>
      <c r="B145" s="114">
        <v>45580</v>
      </c>
      <c r="C145" s="115"/>
      <c r="D145" s="111" t="s">
        <v>22</v>
      </c>
      <c r="E145" s="117">
        <v>1076887.95</v>
      </c>
      <c r="F145" s="181"/>
      <c r="G145" s="113">
        <f t="shared" si="2"/>
        <v>11359174.212499849</v>
      </c>
      <c r="H145" s="191"/>
      <c r="I145" s="101"/>
    </row>
    <row r="146" spans="1:9" s="7" customFormat="1" ht="18" thickTop="1" thickBot="1" x14ac:dyDescent="0.25">
      <c r="A146" s="74"/>
      <c r="B146" s="114">
        <v>45580</v>
      </c>
      <c r="C146" s="115"/>
      <c r="D146" s="111" t="s">
        <v>22</v>
      </c>
      <c r="E146" s="117">
        <v>140000</v>
      </c>
      <c r="F146" s="181"/>
      <c r="G146" s="113">
        <f t="shared" si="2"/>
        <v>11499174.212499849</v>
      </c>
      <c r="H146" s="191"/>
      <c r="I146" s="101"/>
    </row>
    <row r="147" spans="1:9" s="7" customFormat="1" ht="18" thickTop="1" thickBot="1" x14ac:dyDescent="0.25">
      <c r="A147" s="74"/>
      <c r="B147" s="114">
        <v>45580</v>
      </c>
      <c r="C147" s="115"/>
      <c r="D147" s="111" t="s">
        <v>22</v>
      </c>
      <c r="E147" s="112">
        <v>67975.7</v>
      </c>
      <c r="F147" s="181"/>
      <c r="G147" s="113">
        <f t="shared" si="2"/>
        <v>11567149.912499849</v>
      </c>
      <c r="H147" s="191"/>
      <c r="I147" s="101"/>
    </row>
    <row r="148" spans="1:9" s="7" customFormat="1" ht="18" thickTop="1" thickBot="1" x14ac:dyDescent="0.25">
      <c r="A148" s="74"/>
      <c r="B148" s="114">
        <v>45580</v>
      </c>
      <c r="C148" s="115"/>
      <c r="D148" s="111" t="s">
        <v>22</v>
      </c>
      <c r="E148" s="112">
        <v>84004</v>
      </c>
      <c r="F148" s="181"/>
      <c r="G148" s="113">
        <f t="shared" si="2"/>
        <v>11651153.912499849</v>
      </c>
      <c r="H148" s="191"/>
      <c r="I148" s="101"/>
    </row>
    <row r="149" spans="1:9" s="7" customFormat="1" ht="18" customHeight="1" thickTop="1" thickBot="1" x14ac:dyDescent="0.25">
      <c r="A149" s="74"/>
      <c r="B149" s="114">
        <v>45580</v>
      </c>
      <c r="C149" s="115"/>
      <c r="D149" s="111" t="s">
        <v>22</v>
      </c>
      <c r="E149" s="112">
        <v>14304</v>
      </c>
      <c r="F149" s="181"/>
      <c r="G149" s="113">
        <f t="shared" si="2"/>
        <v>11665457.912499849</v>
      </c>
      <c r="H149" s="191"/>
      <c r="I149" s="101"/>
    </row>
    <row r="150" spans="1:9" s="7" customFormat="1" ht="18" thickTop="1" thickBot="1" x14ac:dyDescent="0.25">
      <c r="A150" s="74"/>
      <c r="B150" s="114">
        <v>45580</v>
      </c>
      <c r="C150" s="115"/>
      <c r="D150" s="111" t="s">
        <v>81</v>
      </c>
      <c r="E150" s="112">
        <v>264589.71999999997</v>
      </c>
      <c r="F150" s="181"/>
      <c r="G150" s="113">
        <f t="shared" si="2"/>
        <v>11930047.632499849</v>
      </c>
      <c r="H150" s="191"/>
      <c r="I150" s="101"/>
    </row>
    <row r="151" spans="1:9" s="7" customFormat="1" ht="18" thickTop="1" thickBot="1" x14ac:dyDescent="0.25">
      <c r="A151" s="74"/>
      <c r="B151" s="114">
        <v>45580</v>
      </c>
      <c r="C151" s="115"/>
      <c r="D151" s="111" t="s">
        <v>56</v>
      </c>
      <c r="E151" s="112">
        <v>55688.1</v>
      </c>
      <c r="F151" s="181"/>
      <c r="G151" s="113">
        <f t="shared" si="2"/>
        <v>11985735.732499849</v>
      </c>
      <c r="H151" s="191"/>
      <c r="I151" s="101"/>
    </row>
    <row r="152" spans="1:9" s="7" customFormat="1" ht="18" thickTop="1" thickBot="1" x14ac:dyDescent="0.25">
      <c r="A152" s="74"/>
      <c r="B152" s="114">
        <v>45580</v>
      </c>
      <c r="C152" s="115"/>
      <c r="D152" s="111" t="s">
        <v>56</v>
      </c>
      <c r="E152" s="112">
        <v>753899.02</v>
      </c>
      <c r="F152" s="181"/>
      <c r="G152" s="113">
        <f t="shared" si="2"/>
        <v>12739634.752499849</v>
      </c>
      <c r="H152" s="191"/>
      <c r="I152" s="101"/>
    </row>
    <row r="153" spans="1:9" s="7" customFormat="1" ht="18" thickTop="1" thickBot="1" x14ac:dyDescent="0.25">
      <c r="A153" s="74"/>
      <c r="B153" s="114">
        <v>45580</v>
      </c>
      <c r="C153" s="115"/>
      <c r="D153" s="111" t="s">
        <v>55</v>
      </c>
      <c r="E153" s="112">
        <v>1044586.39</v>
      </c>
      <c r="F153" s="181"/>
      <c r="G153" s="113">
        <f t="shared" si="2"/>
        <v>13784221.142499849</v>
      </c>
      <c r="H153" s="191"/>
      <c r="I153" s="101"/>
    </row>
    <row r="154" spans="1:9" s="7" customFormat="1" ht="18" thickTop="1" thickBot="1" x14ac:dyDescent="0.25">
      <c r="A154" s="74"/>
      <c r="B154" s="114">
        <v>45580</v>
      </c>
      <c r="C154" s="115"/>
      <c r="D154" s="111" t="s">
        <v>55</v>
      </c>
      <c r="E154" s="112">
        <v>1912282.13</v>
      </c>
      <c r="F154" s="181"/>
      <c r="G154" s="113">
        <f t="shared" si="2"/>
        <v>15696503.272499848</v>
      </c>
      <c r="H154" s="191"/>
      <c r="I154" s="101"/>
    </row>
    <row r="155" spans="1:9" s="7" customFormat="1" ht="18" thickTop="1" thickBot="1" x14ac:dyDescent="0.25">
      <c r="A155" s="74"/>
      <c r="B155" s="114">
        <v>45581</v>
      </c>
      <c r="C155" s="115"/>
      <c r="D155" s="111" t="s">
        <v>38</v>
      </c>
      <c r="E155" s="112">
        <v>29960</v>
      </c>
      <c r="F155" s="181"/>
      <c r="G155" s="113">
        <f t="shared" si="2"/>
        <v>15726463.272499848</v>
      </c>
      <c r="H155" s="191"/>
      <c r="I155" s="101"/>
    </row>
    <row r="156" spans="1:9" s="7" customFormat="1" ht="18" thickTop="1" thickBot="1" x14ac:dyDescent="0.25">
      <c r="A156" s="74"/>
      <c r="B156" s="114">
        <v>45581</v>
      </c>
      <c r="C156" s="115"/>
      <c r="D156" s="111" t="s">
        <v>38</v>
      </c>
      <c r="E156" s="112">
        <v>85435</v>
      </c>
      <c r="F156" s="181"/>
      <c r="G156" s="113">
        <f t="shared" si="2"/>
        <v>15811898.272499848</v>
      </c>
      <c r="H156" s="191"/>
      <c r="I156" s="101"/>
    </row>
    <row r="157" spans="1:9" s="7" customFormat="1" ht="18.75" customHeight="1" thickTop="1" thickBot="1" x14ac:dyDescent="0.25">
      <c r="A157" s="74"/>
      <c r="B157" s="114">
        <v>45581</v>
      </c>
      <c r="C157" s="115"/>
      <c r="D157" s="111" t="s">
        <v>38</v>
      </c>
      <c r="E157" s="112">
        <v>36815</v>
      </c>
      <c r="F157" s="181"/>
      <c r="G157" s="113">
        <f t="shared" si="2"/>
        <v>15848713.272499848</v>
      </c>
      <c r="H157" s="191"/>
      <c r="I157" s="101"/>
    </row>
    <row r="158" spans="1:9" s="7" customFormat="1" ht="23.25" customHeight="1" thickTop="1" thickBot="1" x14ac:dyDescent="0.25">
      <c r="A158" s="74"/>
      <c r="B158" s="114">
        <v>45581</v>
      </c>
      <c r="C158" s="115"/>
      <c r="D158" s="111" t="s">
        <v>38</v>
      </c>
      <c r="E158" s="112">
        <v>6070</v>
      </c>
      <c r="F158" s="181"/>
      <c r="G158" s="113">
        <f t="shared" si="2"/>
        <v>15854783.272499848</v>
      </c>
      <c r="H158" s="191"/>
      <c r="I158" s="101"/>
    </row>
    <row r="159" spans="1:9" s="7" customFormat="1" ht="19.5" customHeight="1" thickTop="1" thickBot="1" x14ac:dyDescent="0.25">
      <c r="A159" s="74"/>
      <c r="B159" s="114">
        <v>45581</v>
      </c>
      <c r="C159" s="115"/>
      <c r="D159" s="111" t="s">
        <v>38</v>
      </c>
      <c r="E159" s="112">
        <v>3360</v>
      </c>
      <c r="F159" s="181"/>
      <c r="G159" s="113">
        <f t="shared" si="2"/>
        <v>15858143.272499848</v>
      </c>
      <c r="H159" s="191"/>
      <c r="I159" s="101"/>
    </row>
    <row r="160" spans="1:9" s="7" customFormat="1" ht="21.75" customHeight="1" thickTop="1" thickBot="1" x14ac:dyDescent="0.25">
      <c r="A160" s="74"/>
      <c r="B160" s="130">
        <v>45581</v>
      </c>
      <c r="C160" s="130"/>
      <c r="D160" s="130" t="s">
        <v>38</v>
      </c>
      <c r="E160" s="152">
        <v>20925</v>
      </c>
      <c r="F160" s="152"/>
      <c r="G160" s="113">
        <f t="shared" si="2"/>
        <v>15879068.272499848</v>
      </c>
      <c r="H160" s="191"/>
      <c r="I160" s="101"/>
    </row>
    <row r="161" spans="1:9" s="7" customFormat="1" ht="18" thickTop="1" thickBot="1" x14ac:dyDescent="0.25">
      <c r="A161" s="74"/>
      <c r="B161" s="130">
        <v>45581</v>
      </c>
      <c r="C161" s="130"/>
      <c r="D161" s="130" t="s">
        <v>38</v>
      </c>
      <c r="E161" s="152">
        <v>2570</v>
      </c>
      <c r="F161" s="152"/>
      <c r="G161" s="113">
        <f t="shared" si="2"/>
        <v>15881638.272499848</v>
      </c>
      <c r="H161" s="191"/>
      <c r="I161" s="101"/>
    </row>
    <row r="162" spans="1:9" s="7" customFormat="1" ht="18" thickTop="1" thickBot="1" x14ac:dyDescent="0.25">
      <c r="A162" s="74"/>
      <c r="B162" s="130">
        <v>45581</v>
      </c>
      <c r="C162" s="130"/>
      <c r="D162" s="130" t="s">
        <v>29</v>
      </c>
      <c r="E162" s="152">
        <v>70577.240000000005</v>
      </c>
      <c r="F162" s="152">
        <v>1823.66</v>
      </c>
      <c r="G162" s="113">
        <f t="shared" si="2"/>
        <v>15950391.852499848</v>
      </c>
      <c r="H162" s="191"/>
      <c r="I162" s="101"/>
    </row>
    <row r="163" spans="1:9" s="7" customFormat="1" ht="18" thickTop="1" thickBot="1" x14ac:dyDescent="0.25">
      <c r="A163" s="74"/>
      <c r="B163" s="130">
        <v>45581</v>
      </c>
      <c r="C163" s="130"/>
      <c r="D163" s="130" t="s">
        <v>22</v>
      </c>
      <c r="E163" s="152">
        <v>20711.7</v>
      </c>
      <c r="F163" s="152"/>
      <c r="G163" s="113">
        <f t="shared" si="2"/>
        <v>15971103.552499847</v>
      </c>
      <c r="H163" s="191"/>
      <c r="I163" s="101"/>
    </row>
    <row r="164" spans="1:9" s="7" customFormat="1" ht="18" thickTop="1" thickBot="1" x14ac:dyDescent="0.25">
      <c r="A164" s="74"/>
      <c r="B164" s="130">
        <v>45581</v>
      </c>
      <c r="C164" s="130"/>
      <c r="D164" s="130" t="s">
        <v>22</v>
      </c>
      <c r="E164" s="152">
        <v>1000</v>
      </c>
      <c r="F164" s="152"/>
      <c r="G164" s="113">
        <f t="shared" si="2"/>
        <v>15972103.552499847</v>
      </c>
      <c r="H164" s="191"/>
      <c r="I164" s="101"/>
    </row>
    <row r="165" spans="1:9" s="7" customFormat="1" ht="18" thickTop="1" thickBot="1" x14ac:dyDescent="0.25">
      <c r="A165" s="74"/>
      <c r="B165" s="130">
        <v>45581</v>
      </c>
      <c r="C165" s="130"/>
      <c r="D165" s="130" t="s">
        <v>22</v>
      </c>
      <c r="E165" s="152">
        <v>74937.16</v>
      </c>
      <c r="F165" s="152"/>
      <c r="G165" s="113">
        <f t="shared" si="2"/>
        <v>16047040.712499848</v>
      </c>
      <c r="H165" s="191"/>
      <c r="I165" s="101"/>
    </row>
    <row r="166" spans="1:9" s="7" customFormat="1" ht="18" thickTop="1" thickBot="1" x14ac:dyDescent="0.25">
      <c r="A166" s="74"/>
      <c r="B166" s="130">
        <v>45581</v>
      </c>
      <c r="C166" s="130"/>
      <c r="D166" s="130" t="s">
        <v>22</v>
      </c>
      <c r="E166" s="152">
        <v>4692059</v>
      </c>
      <c r="F166" s="152"/>
      <c r="G166" s="113">
        <f t="shared" si="2"/>
        <v>20739099.712499849</v>
      </c>
      <c r="H166" s="191"/>
      <c r="I166" s="101"/>
    </row>
    <row r="167" spans="1:9" s="7" customFormat="1" ht="18" thickTop="1" thickBot="1" x14ac:dyDescent="0.25">
      <c r="A167" s="74"/>
      <c r="B167" s="130">
        <v>45581</v>
      </c>
      <c r="C167" s="130"/>
      <c r="D167" s="130" t="s">
        <v>22</v>
      </c>
      <c r="E167" s="152">
        <v>3413865.1</v>
      </c>
      <c r="F167" s="152"/>
      <c r="G167" s="113">
        <f t="shared" si="2"/>
        <v>24152964.812499851</v>
      </c>
      <c r="H167" s="191"/>
      <c r="I167" s="101"/>
    </row>
    <row r="168" spans="1:9" s="7" customFormat="1" ht="18" thickTop="1" thickBot="1" x14ac:dyDescent="0.25">
      <c r="A168" s="74"/>
      <c r="B168" s="130">
        <v>45581</v>
      </c>
      <c r="C168" s="130"/>
      <c r="D168" s="130" t="s">
        <v>22</v>
      </c>
      <c r="E168" s="152">
        <v>110879</v>
      </c>
      <c r="F168" s="152"/>
      <c r="G168" s="113">
        <f t="shared" si="2"/>
        <v>24263843.812499851</v>
      </c>
      <c r="H168" s="191"/>
      <c r="I168" s="101"/>
    </row>
    <row r="169" spans="1:9" s="7" customFormat="1" ht="18" thickTop="1" thickBot="1" x14ac:dyDescent="0.25">
      <c r="A169" s="74"/>
      <c r="B169" s="157">
        <v>45581</v>
      </c>
      <c r="C169" s="158"/>
      <c r="D169" s="154" t="s">
        <v>22</v>
      </c>
      <c r="E169" s="156">
        <v>1165679.96</v>
      </c>
      <c r="F169" s="156"/>
      <c r="G169" s="113">
        <f t="shared" si="2"/>
        <v>25429523.772499852</v>
      </c>
      <c r="H169" s="191"/>
      <c r="I169" s="101"/>
    </row>
    <row r="170" spans="1:9" s="7" customFormat="1" ht="18" thickTop="1" thickBot="1" x14ac:dyDescent="0.25">
      <c r="A170" s="74"/>
      <c r="B170" s="130">
        <v>45581</v>
      </c>
      <c r="C170" s="130"/>
      <c r="D170" s="193" t="s">
        <v>22</v>
      </c>
      <c r="E170" s="152">
        <v>3426703.32</v>
      </c>
      <c r="F170" s="152"/>
      <c r="G170" s="113">
        <f t="shared" si="2"/>
        <v>28856227.092499852</v>
      </c>
      <c r="H170" s="191"/>
      <c r="I170" s="101"/>
    </row>
    <row r="171" spans="1:9" s="7" customFormat="1" ht="18" thickTop="1" thickBot="1" x14ac:dyDescent="0.25">
      <c r="A171" s="74"/>
      <c r="B171" s="151">
        <v>45581</v>
      </c>
      <c r="C171" s="130"/>
      <c r="D171" s="150" t="s">
        <v>22</v>
      </c>
      <c r="E171" s="152">
        <v>5972632.6799999997</v>
      </c>
      <c r="F171" s="152"/>
      <c r="G171" s="113">
        <f t="shared" si="2"/>
        <v>34828859.772499852</v>
      </c>
      <c r="H171" s="191"/>
      <c r="I171" s="101"/>
    </row>
    <row r="172" spans="1:9" s="7" customFormat="1" ht="18" thickTop="1" thickBot="1" x14ac:dyDescent="0.25">
      <c r="A172" s="74"/>
      <c r="B172" s="151">
        <v>45581</v>
      </c>
      <c r="C172" s="130"/>
      <c r="D172" s="150" t="s">
        <v>22</v>
      </c>
      <c r="E172" s="152">
        <v>4659099</v>
      </c>
      <c r="F172" s="152"/>
      <c r="G172" s="113">
        <f t="shared" si="2"/>
        <v>39487958.772499852</v>
      </c>
      <c r="H172" s="191"/>
      <c r="I172" s="101"/>
    </row>
    <row r="173" spans="1:9" s="7" customFormat="1" ht="18" thickTop="1" thickBot="1" x14ac:dyDescent="0.25">
      <c r="A173" s="74"/>
      <c r="B173" s="151">
        <v>45581</v>
      </c>
      <c r="C173" s="130"/>
      <c r="D173" s="150" t="s">
        <v>22</v>
      </c>
      <c r="E173" s="152">
        <v>400</v>
      </c>
      <c r="F173" s="152"/>
      <c r="G173" s="113">
        <f t="shared" si="2"/>
        <v>39488358.772499852</v>
      </c>
      <c r="H173" s="191"/>
      <c r="I173" s="101"/>
    </row>
    <row r="174" spans="1:9" s="7" customFormat="1" ht="18" thickTop="1" thickBot="1" x14ac:dyDescent="0.25">
      <c r="A174" s="74"/>
      <c r="B174" s="153">
        <v>45581</v>
      </c>
      <c r="C174" s="149"/>
      <c r="D174" s="154" t="s">
        <v>58</v>
      </c>
      <c r="E174" s="149">
        <v>298878.86</v>
      </c>
      <c r="F174" s="149"/>
      <c r="G174" s="113">
        <f t="shared" si="2"/>
        <v>39787237.632499851</v>
      </c>
      <c r="H174" s="191"/>
      <c r="I174" s="101"/>
    </row>
    <row r="175" spans="1:9" s="7" customFormat="1" ht="17.25" customHeight="1" thickTop="1" thickBot="1" x14ac:dyDescent="0.25">
      <c r="A175" s="74"/>
      <c r="B175" s="114">
        <v>45582</v>
      </c>
      <c r="C175" s="115"/>
      <c r="D175" s="111" t="s">
        <v>38</v>
      </c>
      <c r="E175" s="112">
        <v>39939</v>
      </c>
      <c r="F175" s="159"/>
      <c r="G175" s="113">
        <f t="shared" si="2"/>
        <v>39827176.632499851</v>
      </c>
      <c r="H175" s="191"/>
      <c r="I175" s="101"/>
    </row>
    <row r="176" spans="1:9" s="7" customFormat="1" ht="18" thickTop="1" thickBot="1" x14ac:dyDescent="0.25">
      <c r="A176" s="74"/>
      <c r="B176" s="120">
        <v>45582</v>
      </c>
      <c r="C176" s="121"/>
      <c r="D176" s="111" t="s">
        <v>38</v>
      </c>
      <c r="E176" s="112">
        <v>126070</v>
      </c>
      <c r="F176" s="159"/>
      <c r="G176" s="113">
        <f t="shared" si="2"/>
        <v>39953246.632499851</v>
      </c>
      <c r="H176" s="191"/>
      <c r="I176" s="101"/>
    </row>
    <row r="177" spans="1:9" s="7" customFormat="1" ht="18" thickTop="1" thickBot="1" x14ac:dyDescent="0.25">
      <c r="A177" s="74"/>
      <c r="B177" s="120">
        <v>45582</v>
      </c>
      <c r="C177" s="121"/>
      <c r="D177" s="111" t="s">
        <v>38</v>
      </c>
      <c r="E177" s="112">
        <v>79905</v>
      </c>
      <c r="F177" s="159"/>
      <c r="G177" s="113">
        <f t="shared" si="2"/>
        <v>40033151.632499851</v>
      </c>
      <c r="H177" s="191"/>
      <c r="I177" s="101"/>
    </row>
    <row r="178" spans="1:9" s="7" customFormat="1" ht="18" thickTop="1" thickBot="1" x14ac:dyDescent="0.25">
      <c r="A178" s="74"/>
      <c r="B178" s="120">
        <v>45582</v>
      </c>
      <c r="C178" s="121"/>
      <c r="D178" s="111" t="s">
        <v>38</v>
      </c>
      <c r="E178" s="112">
        <v>5150</v>
      </c>
      <c r="F178" s="159"/>
      <c r="G178" s="113">
        <f t="shared" si="2"/>
        <v>40038301.632499851</v>
      </c>
      <c r="H178" s="191"/>
      <c r="I178" s="101"/>
    </row>
    <row r="179" spans="1:9" s="7" customFormat="1" ht="18" thickTop="1" thickBot="1" x14ac:dyDescent="0.25">
      <c r="A179" s="74"/>
      <c r="B179" s="120">
        <v>45582</v>
      </c>
      <c r="C179" s="121"/>
      <c r="D179" s="111" t="s">
        <v>38</v>
      </c>
      <c r="E179" s="112">
        <v>2506</v>
      </c>
      <c r="F179" s="159"/>
      <c r="G179" s="113">
        <f t="shared" si="2"/>
        <v>40040807.632499851</v>
      </c>
      <c r="H179" s="191"/>
      <c r="I179" s="101"/>
    </row>
    <row r="180" spans="1:9" s="7" customFormat="1" ht="18" thickTop="1" thickBot="1" x14ac:dyDescent="0.25">
      <c r="A180" s="74"/>
      <c r="B180" s="120">
        <v>45582</v>
      </c>
      <c r="C180" s="121"/>
      <c r="D180" s="111" t="s">
        <v>38</v>
      </c>
      <c r="E180" s="112">
        <v>6880</v>
      </c>
      <c r="F180" s="159"/>
      <c r="G180" s="113">
        <f t="shared" si="2"/>
        <v>40047687.632499851</v>
      </c>
      <c r="H180" s="191"/>
      <c r="I180" s="101"/>
    </row>
    <row r="181" spans="1:9" s="7" customFormat="1" ht="18" thickTop="1" thickBot="1" x14ac:dyDescent="0.25">
      <c r="A181" s="74"/>
      <c r="B181" s="120">
        <v>45582</v>
      </c>
      <c r="C181" s="121"/>
      <c r="D181" s="111" t="s">
        <v>38</v>
      </c>
      <c r="E181" s="112">
        <v>2200</v>
      </c>
      <c r="F181" s="159"/>
      <c r="G181" s="113">
        <f t="shared" si="2"/>
        <v>40049887.632499851</v>
      </c>
      <c r="H181" s="191"/>
      <c r="I181" s="101"/>
    </row>
    <row r="182" spans="1:9" s="7" customFormat="1" ht="18" thickTop="1" thickBot="1" x14ac:dyDescent="0.25">
      <c r="A182" s="74"/>
      <c r="B182" s="120">
        <v>45582</v>
      </c>
      <c r="C182" s="121"/>
      <c r="D182" s="111" t="s">
        <v>29</v>
      </c>
      <c r="E182" s="112">
        <v>140236.63</v>
      </c>
      <c r="F182" s="159">
        <v>3647.51</v>
      </c>
      <c r="G182" s="113">
        <f t="shared" si="2"/>
        <v>40186476.752499856</v>
      </c>
      <c r="H182" s="191"/>
      <c r="I182" s="101"/>
    </row>
    <row r="183" spans="1:9" s="7" customFormat="1" ht="24.75" customHeight="1" thickTop="1" thickBot="1" x14ac:dyDescent="0.25">
      <c r="A183" s="74"/>
      <c r="B183" s="120">
        <v>45582</v>
      </c>
      <c r="C183" s="121"/>
      <c r="D183" s="111" t="s">
        <v>22</v>
      </c>
      <c r="E183" s="112">
        <v>189468</v>
      </c>
      <c r="F183" s="159"/>
      <c r="G183" s="113">
        <f t="shared" si="2"/>
        <v>40375944.752499856</v>
      </c>
      <c r="H183" s="191"/>
      <c r="I183" s="101"/>
    </row>
    <row r="184" spans="1:9" s="7" customFormat="1" ht="18" thickTop="1" thickBot="1" x14ac:dyDescent="0.25">
      <c r="A184" s="74"/>
      <c r="B184" s="120">
        <v>45582</v>
      </c>
      <c r="C184" s="121"/>
      <c r="D184" s="111" t="s">
        <v>52</v>
      </c>
      <c r="E184" s="112">
        <v>50000</v>
      </c>
      <c r="F184" s="159"/>
      <c r="G184" s="113">
        <f t="shared" si="2"/>
        <v>40425944.752499856</v>
      </c>
      <c r="H184" s="191"/>
      <c r="I184" s="101"/>
    </row>
    <row r="185" spans="1:9" s="7" customFormat="1" ht="61.5" thickTop="1" thickBot="1" x14ac:dyDescent="0.25">
      <c r="A185" s="74"/>
      <c r="B185" s="120">
        <v>45582</v>
      </c>
      <c r="C185" s="121"/>
      <c r="D185" s="111" t="s">
        <v>106</v>
      </c>
      <c r="E185" s="112">
        <v>2000</v>
      </c>
      <c r="F185" s="159"/>
      <c r="G185" s="113">
        <f t="shared" si="2"/>
        <v>40427944.752499856</v>
      </c>
      <c r="H185" s="191"/>
      <c r="I185" s="101"/>
    </row>
    <row r="186" spans="1:9" s="7" customFormat="1" ht="18" thickTop="1" thickBot="1" x14ac:dyDescent="0.25">
      <c r="A186" s="74"/>
      <c r="B186" s="120">
        <v>45583</v>
      </c>
      <c r="C186" s="121"/>
      <c r="D186" s="111" t="s">
        <v>38</v>
      </c>
      <c r="E186" s="112">
        <v>26047</v>
      </c>
      <c r="F186" s="159"/>
      <c r="G186" s="113">
        <f t="shared" si="2"/>
        <v>40453991.752499856</v>
      </c>
      <c r="H186" s="191"/>
      <c r="I186" s="101"/>
    </row>
    <row r="187" spans="1:9" s="7" customFormat="1" ht="18" thickTop="1" thickBot="1" x14ac:dyDescent="0.25">
      <c r="A187" s="74"/>
      <c r="B187" s="120">
        <v>45583</v>
      </c>
      <c r="C187" s="121"/>
      <c r="D187" s="111" t="s">
        <v>38</v>
      </c>
      <c r="E187" s="112">
        <v>27400</v>
      </c>
      <c r="F187" s="159"/>
      <c r="G187" s="113">
        <f t="shared" si="2"/>
        <v>40481391.752499856</v>
      </c>
      <c r="H187" s="191"/>
      <c r="I187" s="101"/>
    </row>
    <row r="188" spans="1:9" s="7" customFormat="1" ht="18" thickTop="1" thickBot="1" x14ac:dyDescent="0.25">
      <c r="A188" s="74"/>
      <c r="B188" s="120">
        <v>45583</v>
      </c>
      <c r="C188" s="121"/>
      <c r="D188" s="111" t="s">
        <v>38</v>
      </c>
      <c r="E188" s="112">
        <v>25605</v>
      </c>
      <c r="F188" s="159"/>
      <c r="G188" s="113">
        <f t="shared" si="2"/>
        <v>40506996.752499856</v>
      </c>
      <c r="H188" s="191"/>
      <c r="I188" s="101"/>
    </row>
    <row r="189" spans="1:9" s="7" customFormat="1" ht="18" thickTop="1" thickBot="1" x14ac:dyDescent="0.25">
      <c r="A189" s="74"/>
      <c r="B189" s="120">
        <v>45583</v>
      </c>
      <c r="C189" s="121"/>
      <c r="D189" s="111" t="s">
        <v>38</v>
      </c>
      <c r="E189" s="112">
        <v>11530</v>
      </c>
      <c r="F189" s="159"/>
      <c r="G189" s="113">
        <f t="shared" si="2"/>
        <v>40518526.752499856</v>
      </c>
      <c r="H189" s="191"/>
      <c r="I189" s="101"/>
    </row>
    <row r="190" spans="1:9" s="7" customFormat="1" ht="18" thickTop="1" thickBot="1" x14ac:dyDescent="0.25">
      <c r="A190" s="74"/>
      <c r="B190" s="120">
        <v>45583</v>
      </c>
      <c r="C190" s="121"/>
      <c r="D190" s="111" t="s">
        <v>38</v>
      </c>
      <c r="E190" s="112">
        <v>9430</v>
      </c>
      <c r="F190" s="159"/>
      <c r="G190" s="113">
        <f t="shared" si="2"/>
        <v>40527956.752499856</v>
      </c>
      <c r="H190" s="191"/>
      <c r="I190" s="101"/>
    </row>
    <row r="191" spans="1:9" s="7" customFormat="1" ht="18" thickTop="1" thickBot="1" x14ac:dyDescent="0.25">
      <c r="A191" s="74"/>
      <c r="B191" s="120">
        <v>45583</v>
      </c>
      <c r="C191" s="121"/>
      <c r="D191" s="111" t="s">
        <v>38</v>
      </c>
      <c r="E191" s="112">
        <v>8695</v>
      </c>
      <c r="F191" s="159"/>
      <c r="G191" s="113">
        <f t="shared" si="2"/>
        <v>40536651.752499856</v>
      </c>
      <c r="H191" s="191"/>
      <c r="I191" s="101"/>
    </row>
    <row r="192" spans="1:9" s="7" customFormat="1" ht="18" thickTop="1" thickBot="1" x14ac:dyDescent="0.25">
      <c r="A192" s="74"/>
      <c r="B192" s="120">
        <v>45583</v>
      </c>
      <c r="C192" s="121"/>
      <c r="D192" s="111" t="s">
        <v>29</v>
      </c>
      <c r="E192" s="112">
        <v>65345.85</v>
      </c>
      <c r="F192" s="159">
        <v>1700.68</v>
      </c>
      <c r="G192" s="113">
        <f t="shared" si="2"/>
        <v>40600296.922499858</v>
      </c>
      <c r="H192" s="191"/>
      <c r="I192" s="101"/>
    </row>
    <row r="193" spans="1:9" s="7" customFormat="1" ht="18" thickTop="1" thickBot="1" x14ac:dyDescent="0.25">
      <c r="A193" s="74"/>
      <c r="B193" s="120">
        <v>45583</v>
      </c>
      <c r="C193" s="121"/>
      <c r="D193" s="111" t="s">
        <v>57</v>
      </c>
      <c r="E193" s="112">
        <v>4465</v>
      </c>
      <c r="F193" s="159"/>
      <c r="G193" s="113">
        <f t="shared" si="2"/>
        <v>40604761.922499858</v>
      </c>
      <c r="H193" s="191"/>
      <c r="I193" s="101"/>
    </row>
    <row r="194" spans="1:9" s="7" customFormat="1" ht="18" thickTop="1" thickBot="1" x14ac:dyDescent="0.25">
      <c r="A194" s="74"/>
      <c r="B194" s="120">
        <v>45583</v>
      </c>
      <c r="C194" s="121"/>
      <c r="D194" s="111" t="s">
        <v>57</v>
      </c>
      <c r="E194" s="112">
        <v>368679.72</v>
      </c>
      <c r="F194" s="159"/>
      <c r="G194" s="113">
        <f t="shared" si="2"/>
        <v>40973441.642499857</v>
      </c>
      <c r="H194" s="191"/>
      <c r="I194" s="101"/>
    </row>
    <row r="195" spans="1:9" s="7" customFormat="1" ht="18" thickTop="1" thickBot="1" x14ac:dyDescent="0.25">
      <c r="A195" s="74"/>
      <c r="B195" s="120">
        <v>45583</v>
      </c>
      <c r="C195" s="121"/>
      <c r="D195" s="111" t="s">
        <v>57</v>
      </c>
      <c r="E195" s="112">
        <v>8820.7999999999993</v>
      </c>
      <c r="F195" s="159"/>
      <c r="G195" s="113">
        <f t="shared" si="2"/>
        <v>40982262.442499854</v>
      </c>
      <c r="H195" s="191"/>
      <c r="I195" s="101"/>
    </row>
    <row r="196" spans="1:9" s="7" customFormat="1" ht="18" thickTop="1" thickBot="1" x14ac:dyDescent="0.25">
      <c r="A196" s="74"/>
      <c r="B196" s="120">
        <v>45583</v>
      </c>
      <c r="C196" s="121"/>
      <c r="D196" s="111" t="s">
        <v>57</v>
      </c>
      <c r="E196" s="112">
        <v>265988.25</v>
      </c>
      <c r="F196" s="159"/>
      <c r="G196" s="113">
        <f t="shared" si="2"/>
        <v>41248250.692499854</v>
      </c>
      <c r="H196" s="191"/>
      <c r="I196" s="101"/>
    </row>
    <row r="197" spans="1:9" s="7" customFormat="1" ht="18" thickTop="1" thickBot="1" x14ac:dyDescent="0.25">
      <c r="A197" s="74"/>
      <c r="B197" s="120">
        <v>45583</v>
      </c>
      <c r="C197" s="121"/>
      <c r="D197" s="111" t="s">
        <v>57</v>
      </c>
      <c r="E197" s="112">
        <v>8006</v>
      </c>
      <c r="F197" s="159"/>
      <c r="G197" s="113">
        <f t="shared" ref="G197:G290" si="3">G196+E197-F197</f>
        <v>41256256.692499854</v>
      </c>
      <c r="H197" s="191"/>
      <c r="I197" s="101"/>
    </row>
    <row r="198" spans="1:9" s="7" customFormat="1" ht="18" thickTop="1" thickBot="1" x14ac:dyDescent="0.25">
      <c r="A198" s="74"/>
      <c r="B198" s="120">
        <v>45583</v>
      </c>
      <c r="C198" s="121"/>
      <c r="D198" s="111" t="s">
        <v>57</v>
      </c>
      <c r="E198" s="112">
        <v>498616.37</v>
      </c>
      <c r="F198" s="159"/>
      <c r="G198" s="113">
        <f t="shared" si="3"/>
        <v>41754873.062499851</v>
      </c>
      <c r="H198" s="191"/>
      <c r="I198" s="101"/>
    </row>
    <row r="199" spans="1:9" s="7" customFormat="1" ht="18" thickTop="1" thickBot="1" x14ac:dyDescent="0.25">
      <c r="A199" s="74"/>
      <c r="B199" s="120">
        <v>45583</v>
      </c>
      <c r="C199" s="121"/>
      <c r="D199" s="111" t="s">
        <v>57</v>
      </c>
      <c r="E199" s="112">
        <v>572318.6</v>
      </c>
      <c r="F199" s="159"/>
      <c r="G199" s="113">
        <f t="shared" si="3"/>
        <v>42327191.662499852</v>
      </c>
      <c r="H199" s="191"/>
      <c r="I199" s="101"/>
    </row>
    <row r="200" spans="1:9" s="7" customFormat="1" ht="18" thickTop="1" thickBot="1" x14ac:dyDescent="0.25">
      <c r="A200" s="74"/>
      <c r="B200" s="120">
        <v>45583</v>
      </c>
      <c r="C200" s="121"/>
      <c r="D200" s="111" t="s">
        <v>57</v>
      </c>
      <c r="E200" s="112">
        <v>611</v>
      </c>
      <c r="F200" s="159"/>
      <c r="G200" s="113">
        <f t="shared" si="3"/>
        <v>42327802.662499852</v>
      </c>
      <c r="H200" s="191"/>
      <c r="I200" s="101"/>
    </row>
    <row r="201" spans="1:9" s="7" customFormat="1" ht="18" thickTop="1" thickBot="1" x14ac:dyDescent="0.25">
      <c r="A201" s="74"/>
      <c r="B201" s="120">
        <v>45583</v>
      </c>
      <c r="C201" s="121"/>
      <c r="D201" s="111" t="s">
        <v>23</v>
      </c>
      <c r="E201" s="112"/>
      <c r="F201" s="159">
        <v>13462070.6</v>
      </c>
      <c r="G201" s="113">
        <f t="shared" si="3"/>
        <v>28865732.062499851</v>
      </c>
      <c r="H201" s="191"/>
      <c r="I201" s="101"/>
    </row>
    <row r="202" spans="1:9" s="7" customFormat="1" ht="18" thickTop="1" thickBot="1" x14ac:dyDescent="0.25">
      <c r="A202" s="74"/>
      <c r="B202" s="120">
        <v>45584</v>
      </c>
      <c r="C202" s="121"/>
      <c r="D202" s="111" t="s">
        <v>38</v>
      </c>
      <c r="E202" s="112">
        <v>1500</v>
      </c>
      <c r="F202" s="159"/>
      <c r="G202" s="113">
        <f t="shared" si="3"/>
        <v>28867232.062499851</v>
      </c>
      <c r="H202" s="191"/>
      <c r="I202" s="101"/>
    </row>
    <row r="203" spans="1:9" s="7" customFormat="1" ht="44.25" customHeight="1" thickTop="1" thickBot="1" x14ac:dyDescent="0.25">
      <c r="A203" s="74"/>
      <c r="B203" s="120">
        <v>45584</v>
      </c>
      <c r="C203" s="121"/>
      <c r="D203" s="111" t="s">
        <v>38</v>
      </c>
      <c r="E203" s="112">
        <v>7175</v>
      </c>
      <c r="F203" s="159"/>
      <c r="G203" s="113">
        <f t="shared" si="3"/>
        <v>28874407.062499851</v>
      </c>
      <c r="H203" s="191"/>
      <c r="I203" s="101"/>
    </row>
    <row r="204" spans="1:9" s="7" customFormat="1" ht="18" thickTop="1" thickBot="1" x14ac:dyDescent="0.25">
      <c r="A204" s="74"/>
      <c r="B204" s="120">
        <v>45584</v>
      </c>
      <c r="C204" s="121"/>
      <c r="D204" s="111" t="s">
        <v>29</v>
      </c>
      <c r="E204" s="112">
        <v>32300</v>
      </c>
      <c r="F204" s="159">
        <v>878.56</v>
      </c>
      <c r="G204" s="113">
        <f t="shared" si="3"/>
        <v>28905828.502499852</v>
      </c>
      <c r="H204" s="191"/>
      <c r="I204" s="101"/>
    </row>
    <row r="205" spans="1:9" s="7" customFormat="1" ht="18" thickTop="1" thickBot="1" x14ac:dyDescent="0.25">
      <c r="A205" s="74"/>
      <c r="B205" s="120">
        <v>45585</v>
      </c>
      <c r="C205" s="121"/>
      <c r="D205" s="111" t="s">
        <v>38</v>
      </c>
      <c r="E205" s="112">
        <v>10000</v>
      </c>
      <c r="F205" s="159"/>
      <c r="G205" s="113">
        <f t="shared" si="3"/>
        <v>28915828.502499852</v>
      </c>
      <c r="H205" s="191"/>
      <c r="I205" s="101"/>
    </row>
    <row r="206" spans="1:9" s="7" customFormat="1" ht="18" thickTop="1" thickBot="1" x14ac:dyDescent="0.25">
      <c r="A206" s="74"/>
      <c r="B206" s="120">
        <v>45585</v>
      </c>
      <c r="C206" s="121"/>
      <c r="D206" s="111" t="s">
        <v>29</v>
      </c>
      <c r="E206" s="112">
        <v>34000</v>
      </c>
      <c r="F206" s="159">
        <v>890.7</v>
      </c>
      <c r="G206" s="113">
        <f t="shared" si="3"/>
        <v>28948937.802499853</v>
      </c>
      <c r="H206" s="191"/>
      <c r="I206" s="101"/>
    </row>
    <row r="207" spans="1:9" s="7" customFormat="1" ht="18" thickTop="1" thickBot="1" x14ac:dyDescent="0.25">
      <c r="A207" s="74"/>
      <c r="B207" s="120">
        <v>45586</v>
      </c>
      <c r="C207" s="121"/>
      <c r="D207" s="111" t="s">
        <v>38</v>
      </c>
      <c r="E207" s="112">
        <v>23320</v>
      </c>
      <c r="F207" s="159"/>
      <c r="G207" s="113">
        <f t="shared" si="3"/>
        <v>28972257.802499853</v>
      </c>
      <c r="H207" s="191"/>
      <c r="I207" s="101"/>
    </row>
    <row r="208" spans="1:9" s="7" customFormat="1" ht="18" thickTop="1" thickBot="1" x14ac:dyDescent="0.25">
      <c r="A208" s="74"/>
      <c r="B208" s="120">
        <v>45586</v>
      </c>
      <c r="C208" s="121"/>
      <c r="D208" s="111" t="s">
        <v>38</v>
      </c>
      <c r="E208" s="112">
        <v>50740</v>
      </c>
      <c r="F208" s="159"/>
      <c r="G208" s="113">
        <f t="shared" si="3"/>
        <v>29022997.802499853</v>
      </c>
      <c r="H208" s="191"/>
      <c r="I208" s="101"/>
    </row>
    <row r="209" spans="1:9" s="7" customFormat="1" ht="18" thickTop="1" thickBot="1" x14ac:dyDescent="0.25">
      <c r="A209" s="74"/>
      <c r="B209" s="120">
        <v>45586</v>
      </c>
      <c r="C209" s="121"/>
      <c r="D209" s="111" t="s">
        <v>38</v>
      </c>
      <c r="E209" s="112">
        <v>8170</v>
      </c>
      <c r="F209" s="159"/>
      <c r="G209" s="113">
        <f t="shared" si="3"/>
        <v>29031167.802499853</v>
      </c>
      <c r="H209" s="191"/>
      <c r="I209" s="101"/>
    </row>
    <row r="210" spans="1:9" s="7" customFormat="1" ht="18" thickTop="1" thickBot="1" x14ac:dyDescent="0.25">
      <c r="A210" s="74"/>
      <c r="B210" s="120">
        <v>45586</v>
      </c>
      <c r="C210" s="121"/>
      <c r="D210" s="111" t="s">
        <v>38</v>
      </c>
      <c r="E210" s="112">
        <v>16835</v>
      </c>
      <c r="F210" s="159"/>
      <c r="G210" s="113">
        <f t="shared" si="3"/>
        <v>29048002.802499853</v>
      </c>
      <c r="H210" s="191"/>
      <c r="I210" s="101"/>
    </row>
    <row r="211" spans="1:9" s="7" customFormat="1" ht="18" thickTop="1" thickBot="1" x14ac:dyDescent="0.25">
      <c r="A211" s="74"/>
      <c r="B211" s="120">
        <v>45586</v>
      </c>
      <c r="C211" s="121"/>
      <c r="D211" s="111" t="s">
        <v>38</v>
      </c>
      <c r="E211" s="112">
        <v>4950</v>
      </c>
      <c r="F211" s="159"/>
      <c r="G211" s="113">
        <f t="shared" si="3"/>
        <v>29052952.802499853</v>
      </c>
      <c r="H211" s="191"/>
      <c r="I211" s="101"/>
    </row>
    <row r="212" spans="1:9" s="7" customFormat="1" ht="18" thickTop="1" thickBot="1" x14ac:dyDescent="0.25">
      <c r="A212" s="74"/>
      <c r="B212" s="120">
        <v>45586</v>
      </c>
      <c r="C212" s="121"/>
      <c r="D212" s="111" t="s">
        <v>38</v>
      </c>
      <c r="E212" s="112">
        <v>3300</v>
      </c>
      <c r="F212" s="159"/>
      <c r="G212" s="113">
        <f t="shared" si="3"/>
        <v>29056252.802499853</v>
      </c>
      <c r="H212" s="191"/>
      <c r="I212" s="101"/>
    </row>
    <row r="213" spans="1:9" s="7" customFormat="1" ht="18" thickTop="1" thickBot="1" x14ac:dyDescent="0.25">
      <c r="A213" s="74"/>
      <c r="B213" s="120">
        <v>45586</v>
      </c>
      <c r="C213" s="121"/>
      <c r="D213" s="111" t="s">
        <v>38</v>
      </c>
      <c r="E213" s="112">
        <v>36875</v>
      </c>
      <c r="F213" s="159"/>
      <c r="G213" s="113">
        <f t="shared" si="3"/>
        <v>29093127.802499853</v>
      </c>
      <c r="H213" s="191"/>
      <c r="I213" s="101"/>
    </row>
    <row r="214" spans="1:9" s="7" customFormat="1" ht="18" thickTop="1" thickBot="1" x14ac:dyDescent="0.25">
      <c r="A214" s="74"/>
      <c r="B214" s="120">
        <v>45586</v>
      </c>
      <c r="C214" s="121"/>
      <c r="D214" s="111" t="s">
        <v>29</v>
      </c>
      <c r="E214" s="112">
        <v>36730.76</v>
      </c>
      <c r="F214" s="159">
        <v>939.57</v>
      </c>
      <c r="G214" s="113">
        <f t="shared" si="3"/>
        <v>29128918.992499854</v>
      </c>
      <c r="H214" s="191"/>
      <c r="I214" s="101"/>
    </row>
    <row r="215" spans="1:9" s="7" customFormat="1" ht="18" thickTop="1" thickBot="1" x14ac:dyDescent="0.25">
      <c r="A215" s="74"/>
      <c r="B215" s="120">
        <v>45586</v>
      </c>
      <c r="C215" s="121"/>
      <c r="D215" s="111" t="s">
        <v>59</v>
      </c>
      <c r="E215" s="112">
        <v>1016018.52</v>
      </c>
      <c r="F215" s="159"/>
      <c r="G215" s="113">
        <f t="shared" si="3"/>
        <v>30144937.512499854</v>
      </c>
      <c r="H215" s="191"/>
      <c r="I215" s="101"/>
    </row>
    <row r="216" spans="1:9" s="7" customFormat="1" ht="18" thickTop="1" thickBot="1" x14ac:dyDescent="0.25">
      <c r="A216" s="74"/>
      <c r="B216" s="120">
        <v>45586</v>
      </c>
      <c r="C216" s="121"/>
      <c r="D216" s="111" t="s">
        <v>22</v>
      </c>
      <c r="E216" s="112">
        <v>72672.62</v>
      </c>
      <c r="F216" s="159"/>
      <c r="G216" s="113">
        <f t="shared" si="3"/>
        <v>30217610.132499855</v>
      </c>
      <c r="H216" s="191"/>
      <c r="I216" s="101"/>
    </row>
    <row r="217" spans="1:9" s="7" customFormat="1" ht="46.5" thickTop="1" thickBot="1" x14ac:dyDescent="0.25">
      <c r="A217" s="74"/>
      <c r="B217" s="120">
        <v>45586</v>
      </c>
      <c r="C217" s="121"/>
      <c r="D217" s="111" t="s">
        <v>107</v>
      </c>
      <c r="E217" s="112">
        <v>1700</v>
      </c>
      <c r="F217" s="159"/>
      <c r="G217" s="113">
        <f t="shared" si="3"/>
        <v>30219310.132499855</v>
      </c>
      <c r="H217" s="191"/>
      <c r="I217" s="101"/>
    </row>
    <row r="218" spans="1:9" s="7" customFormat="1" ht="18" thickTop="1" thickBot="1" x14ac:dyDescent="0.25">
      <c r="A218" s="74"/>
      <c r="B218" s="120">
        <v>45586</v>
      </c>
      <c r="C218" s="121"/>
      <c r="D218" s="111" t="s">
        <v>23</v>
      </c>
      <c r="E218" s="112"/>
      <c r="F218" s="159">
        <v>3308706.15</v>
      </c>
      <c r="G218" s="113">
        <f t="shared" si="3"/>
        <v>26910603.982499857</v>
      </c>
      <c r="H218" s="191"/>
      <c r="I218" s="101"/>
    </row>
    <row r="219" spans="1:9" s="7" customFormat="1" ht="18" thickTop="1" thickBot="1" x14ac:dyDescent="0.25">
      <c r="A219" s="74"/>
      <c r="B219" s="120">
        <v>45587</v>
      </c>
      <c r="C219" s="121"/>
      <c r="D219" s="111" t="s">
        <v>38</v>
      </c>
      <c r="E219" s="112">
        <v>33665</v>
      </c>
      <c r="F219" s="159"/>
      <c r="G219" s="113">
        <f t="shared" si="3"/>
        <v>26944268.982499857</v>
      </c>
      <c r="H219" s="191"/>
      <c r="I219" s="101"/>
    </row>
    <row r="220" spans="1:9" s="7" customFormat="1" ht="18" thickTop="1" thickBot="1" x14ac:dyDescent="0.25">
      <c r="A220" s="74"/>
      <c r="B220" s="120">
        <v>45587</v>
      </c>
      <c r="C220" s="121"/>
      <c r="D220" s="111" t="s">
        <v>38</v>
      </c>
      <c r="E220" s="112">
        <v>790</v>
      </c>
      <c r="F220" s="159"/>
      <c r="G220" s="113">
        <f t="shared" si="3"/>
        <v>26945058.982499857</v>
      </c>
      <c r="H220" s="191"/>
      <c r="I220" s="101"/>
    </row>
    <row r="221" spans="1:9" s="7" customFormat="1" ht="18" thickTop="1" thickBot="1" x14ac:dyDescent="0.25">
      <c r="A221" s="74"/>
      <c r="B221" s="120">
        <v>45587</v>
      </c>
      <c r="C221" s="121"/>
      <c r="D221" s="111" t="s">
        <v>38</v>
      </c>
      <c r="E221" s="112">
        <v>33070</v>
      </c>
      <c r="F221" s="159"/>
      <c r="G221" s="113">
        <f t="shared" si="3"/>
        <v>26978128.982499857</v>
      </c>
      <c r="H221" s="191"/>
      <c r="I221" s="101"/>
    </row>
    <row r="222" spans="1:9" s="7" customFormat="1" ht="18" thickTop="1" thickBot="1" x14ac:dyDescent="0.25">
      <c r="A222" s="74"/>
      <c r="B222" s="120">
        <v>45587</v>
      </c>
      <c r="C222" s="121"/>
      <c r="D222" s="111" t="s">
        <v>38</v>
      </c>
      <c r="E222" s="112">
        <v>14501</v>
      </c>
      <c r="F222" s="159"/>
      <c r="G222" s="113">
        <f t="shared" si="3"/>
        <v>26992629.982499857</v>
      </c>
      <c r="H222" s="191"/>
      <c r="I222" s="101"/>
    </row>
    <row r="223" spans="1:9" s="7" customFormat="1" ht="18" thickTop="1" thickBot="1" x14ac:dyDescent="0.25">
      <c r="A223" s="74"/>
      <c r="B223" s="120">
        <v>45587</v>
      </c>
      <c r="C223" s="121"/>
      <c r="D223" s="111" t="s">
        <v>38</v>
      </c>
      <c r="E223" s="112">
        <v>2950</v>
      </c>
      <c r="F223" s="159"/>
      <c r="G223" s="113">
        <f t="shared" si="3"/>
        <v>26995579.982499857</v>
      </c>
      <c r="H223" s="191"/>
      <c r="I223" s="101"/>
    </row>
    <row r="224" spans="1:9" s="7" customFormat="1" ht="18" thickTop="1" thickBot="1" x14ac:dyDescent="0.25">
      <c r="A224" s="74"/>
      <c r="B224" s="120">
        <v>45587</v>
      </c>
      <c r="C224" s="121"/>
      <c r="D224" s="111" t="s">
        <v>38</v>
      </c>
      <c r="E224" s="112">
        <v>15170</v>
      </c>
      <c r="F224" s="159"/>
      <c r="G224" s="113">
        <f t="shared" si="3"/>
        <v>27010749.982499857</v>
      </c>
      <c r="H224" s="191"/>
      <c r="I224" s="101"/>
    </row>
    <row r="225" spans="1:9" s="7" customFormat="1" ht="18" thickTop="1" thickBot="1" x14ac:dyDescent="0.25">
      <c r="A225" s="74"/>
      <c r="B225" s="120">
        <v>45587</v>
      </c>
      <c r="C225" s="121"/>
      <c r="D225" s="111" t="s">
        <v>38</v>
      </c>
      <c r="E225" s="112">
        <v>1375</v>
      </c>
      <c r="F225" s="159"/>
      <c r="G225" s="113">
        <f t="shared" si="3"/>
        <v>27012124.982499857</v>
      </c>
      <c r="H225" s="191"/>
      <c r="I225" s="101"/>
    </row>
    <row r="226" spans="1:9" s="7" customFormat="1" ht="18" thickTop="1" thickBot="1" x14ac:dyDescent="0.25">
      <c r="A226" s="74"/>
      <c r="B226" s="120">
        <v>45587</v>
      </c>
      <c r="C226" s="121"/>
      <c r="D226" s="111" t="s">
        <v>38</v>
      </c>
      <c r="E226" s="112">
        <v>2145</v>
      </c>
      <c r="F226" s="159"/>
      <c r="G226" s="113">
        <f t="shared" si="3"/>
        <v>27014269.982499857</v>
      </c>
      <c r="H226" s="191"/>
      <c r="I226" s="101"/>
    </row>
    <row r="227" spans="1:9" s="7" customFormat="1" ht="18" thickTop="1" thickBot="1" x14ac:dyDescent="0.25">
      <c r="A227" s="74"/>
      <c r="B227" s="120">
        <v>45587</v>
      </c>
      <c r="C227" s="121"/>
      <c r="D227" s="111" t="s">
        <v>29</v>
      </c>
      <c r="E227" s="112">
        <v>133103.32999999999</v>
      </c>
      <c r="F227" s="159">
        <v>3525.03</v>
      </c>
      <c r="G227" s="113">
        <f t="shared" si="3"/>
        <v>27143848.282499854</v>
      </c>
      <c r="H227" s="191"/>
      <c r="I227" s="101"/>
    </row>
    <row r="228" spans="1:9" s="7" customFormat="1" ht="18" thickTop="1" thickBot="1" x14ac:dyDescent="0.25">
      <c r="A228" s="74"/>
      <c r="B228" s="120">
        <v>45587</v>
      </c>
      <c r="C228" s="121"/>
      <c r="D228" s="111" t="s">
        <v>23</v>
      </c>
      <c r="E228" s="112"/>
      <c r="F228" s="159">
        <v>1942723.04</v>
      </c>
      <c r="G228" s="113">
        <f t="shared" si="3"/>
        <v>25201125.242499854</v>
      </c>
      <c r="H228" s="191"/>
      <c r="I228" s="101"/>
    </row>
    <row r="229" spans="1:9" s="7" customFormat="1" ht="18" thickTop="1" thickBot="1" x14ac:dyDescent="0.25">
      <c r="A229" s="74"/>
      <c r="B229" s="120">
        <v>45588</v>
      </c>
      <c r="C229" s="121"/>
      <c r="D229" s="111" t="s">
        <v>38</v>
      </c>
      <c r="E229" s="112">
        <v>20005</v>
      </c>
      <c r="F229" s="159"/>
      <c r="G229" s="113">
        <f t="shared" si="3"/>
        <v>25221130.242499854</v>
      </c>
      <c r="H229" s="191"/>
      <c r="I229" s="101"/>
    </row>
    <row r="230" spans="1:9" s="7" customFormat="1" ht="18" thickTop="1" thickBot="1" x14ac:dyDescent="0.25">
      <c r="A230" s="74"/>
      <c r="B230" s="120">
        <v>45588</v>
      </c>
      <c r="C230" s="121"/>
      <c r="D230" s="111" t="s">
        <v>38</v>
      </c>
      <c r="E230" s="112">
        <v>445</v>
      </c>
      <c r="F230" s="159"/>
      <c r="G230" s="113">
        <f t="shared" si="3"/>
        <v>25221575.242499854</v>
      </c>
      <c r="H230" s="191"/>
      <c r="I230" s="101"/>
    </row>
    <row r="231" spans="1:9" s="7" customFormat="1" ht="18" thickTop="1" thickBot="1" x14ac:dyDescent="0.25">
      <c r="A231" s="74"/>
      <c r="B231" s="120">
        <v>45588</v>
      </c>
      <c r="C231" s="121"/>
      <c r="D231" s="111" t="s">
        <v>38</v>
      </c>
      <c r="E231" s="112">
        <v>60</v>
      </c>
      <c r="F231" s="159"/>
      <c r="G231" s="113">
        <f t="shared" si="3"/>
        <v>25221635.242499854</v>
      </c>
      <c r="H231" s="191"/>
      <c r="I231" s="101"/>
    </row>
    <row r="232" spans="1:9" s="7" customFormat="1" ht="18" thickTop="1" thickBot="1" x14ac:dyDescent="0.25">
      <c r="A232" s="74"/>
      <c r="B232" s="120">
        <v>45588</v>
      </c>
      <c r="C232" s="121"/>
      <c r="D232" s="111" t="s">
        <v>38</v>
      </c>
      <c r="E232" s="112">
        <v>34600</v>
      </c>
      <c r="F232" s="159"/>
      <c r="G232" s="113">
        <f t="shared" si="3"/>
        <v>25256235.242499854</v>
      </c>
      <c r="H232" s="191"/>
      <c r="I232" s="101"/>
    </row>
    <row r="233" spans="1:9" s="7" customFormat="1" ht="18" thickTop="1" thickBot="1" x14ac:dyDescent="0.25">
      <c r="A233" s="74"/>
      <c r="B233" s="120">
        <v>45588</v>
      </c>
      <c r="C233" s="121"/>
      <c r="D233" s="111" t="s">
        <v>38</v>
      </c>
      <c r="E233" s="112">
        <v>15245</v>
      </c>
      <c r="F233" s="159"/>
      <c r="G233" s="113">
        <f t="shared" si="3"/>
        <v>25271480.242499854</v>
      </c>
      <c r="H233" s="191"/>
      <c r="I233" s="101"/>
    </row>
    <row r="234" spans="1:9" s="7" customFormat="1" ht="18" thickTop="1" thickBot="1" x14ac:dyDescent="0.25">
      <c r="A234" s="74"/>
      <c r="B234" s="120">
        <v>45588</v>
      </c>
      <c r="C234" s="121"/>
      <c r="D234" s="111" t="s">
        <v>38</v>
      </c>
      <c r="E234" s="112">
        <v>2950</v>
      </c>
      <c r="F234" s="159"/>
      <c r="G234" s="113">
        <f t="shared" si="3"/>
        <v>25274430.242499854</v>
      </c>
      <c r="H234" s="191"/>
      <c r="I234" s="101"/>
    </row>
    <row r="235" spans="1:9" s="7" customFormat="1" ht="18" thickTop="1" thickBot="1" x14ac:dyDescent="0.25">
      <c r="A235" s="74"/>
      <c r="B235" s="120">
        <v>45588</v>
      </c>
      <c r="C235" s="121"/>
      <c r="D235" s="111" t="s">
        <v>38</v>
      </c>
      <c r="E235" s="112">
        <v>4345</v>
      </c>
      <c r="F235" s="159"/>
      <c r="G235" s="113">
        <f t="shared" si="3"/>
        <v>25278775.242499854</v>
      </c>
      <c r="H235" s="191"/>
      <c r="I235" s="101"/>
    </row>
    <row r="236" spans="1:9" s="7" customFormat="1" ht="18" thickTop="1" thickBot="1" x14ac:dyDescent="0.25">
      <c r="A236" s="74"/>
      <c r="B236" s="120">
        <v>45588</v>
      </c>
      <c r="C236" s="121"/>
      <c r="D236" s="111" t="s">
        <v>38</v>
      </c>
      <c r="E236" s="112">
        <v>5715</v>
      </c>
      <c r="F236" s="159"/>
      <c r="G236" s="113">
        <f t="shared" si="3"/>
        <v>25284490.242499854</v>
      </c>
      <c r="H236" s="191"/>
      <c r="I236" s="101"/>
    </row>
    <row r="237" spans="1:9" s="7" customFormat="1" ht="18" thickTop="1" thickBot="1" x14ac:dyDescent="0.25">
      <c r="A237" s="74"/>
      <c r="B237" s="120">
        <v>45588</v>
      </c>
      <c r="C237" s="121"/>
      <c r="D237" s="111" t="s">
        <v>38</v>
      </c>
      <c r="E237" s="112">
        <v>56450</v>
      </c>
      <c r="F237" s="159"/>
      <c r="G237" s="113">
        <f t="shared" si="3"/>
        <v>25340940.242499854</v>
      </c>
      <c r="H237" s="191"/>
      <c r="I237" s="101"/>
    </row>
    <row r="238" spans="1:9" s="7" customFormat="1" ht="18" thickTop="1" thickBot="1" x14ac:dyDescent="0.25">
      <c r="A238" s="74"/>
      <c r="B238" s="120">
        <v>45588</v>
      </c>
      <c r="C238" s="121"/>
      <c r="D238" s="111" t="s">
        <v>29</v>
      </c>
      <c r="E238" s="112">
        <v>79410.649999999994</v>
      </c>
      <c r="F238" s="159">
        <v>2005.12</v>
      </c>
      <c r="G238" s="113">
        <f t="shared" si="3"/>
        <v>25418345.772499852</v>
      </c>
      <c r="H238" s="191"/>
      <c r="I238" s="101"/>
    </row>
    <row r="239" spans="1:9" s="7" customFormat="1" ht="18" thickTop="1" thickBot="1" x14ac:dyDescent="0.25">
      <c r="A239" s="74"/>
      <c r="B239" s="120">
        <v>45588</v>
      </c>
      <c r="C239" s="121"/>
      <c r="D239" s="111" t="s">
        <v>80</v>
      </c>
      <c r="E239" s="112">
        <v>414448.73</v>
      </c>
      <c r="F239" s="159"/>
      <c r="G239" s="113">
        <f t="shared" si="3"/>
        <v>25832794.502499852</v>
      </c>
      <c r="H239" s="191"/>
      <c r="I239" s="101"/>
    </row>
    <row r="240" spans="1:9" s="7" customFormat="1" ht="23.25" customHeight="1" thickTop="1" thickBot="1" x14ac:dyDescent="0.25">
      <c r="A240" s="74"/>
      <c r="B240" s="120">
        <v>45588</v>
      </c>
      <c r="C240" s="121"/>
      <c r="D240" s="111" t="s">
        <v>22</v>
      </c>
      <c r="E240" s="112">
        <v>1726618.84</v>
      </c>
      <c r="F240" s="159"/>
      <c r="G240" s="113">
        <f t="shared" si="3"/>
        <v>27559413.342499852</v>
      </c>
      <c r="H240" s="191"/>
      <c r="I240" s="101"/>
    </row>
    <row r="241" spans="1:9" s="7" customFormat="1" ht="18" thickTop="1" thickBot="1" x14ac:dyDescent="0.25">
      <c r="A241" s="74"/>
      <c r="B241" s="120">
        <v>45588</v>
      </c>
      <c r="C241" s="121"/>
      <c r="D241" s="111" t="s">
        <v>22</v>
      </c>
      <c r="E241" s="112">
        <v>79871</v>
      </c>
      <c r="F241" s="159"/>
      <c r="G241" s="113">
        <f t="shared" si="3"/>
        <v>27639284.342499852</v>
      </c>
      <c r="H241" s="191"/>
      <c r="I241" s="101"/>
    </row>
    <row r="242" spans="1:9" s="7" customFormat="1" ht="18" thickTop="1" thickBot="1" x14ac:dyDescent="0.25">
      <c r="A242" s="74"/>
      <c r="B242" s="120">
        <v>45588</v>
      </c>
      <c r="C242" s="121"/>
      <c r="D242" s="111" t="s">
        <v>22</v>
      </c>
      <c r="E242" s="112">
        <v>50000</v>
      </c>
      <c r="F242" s="159"/>
      <c r="G242" s="113">
        <f t="shared" si="3"/>
        <v>27689284.342499852</v>
      </c>
      <c r="H242" s="191"/>
      <c r="I242" s="101"/>
    </row>
    <row r="243" spans="1:9" s="7" customFormat="1" ht="18" thickTop="1" thickBot="1" x14ac:dyDescent="0.25">
      <c r="A243" s="74"/>
      <c r="B243" s="120">
        <v>45588</v>
      </c>
      <c r="C243" s="121"/>
      <c r="D243" s="111" t="s">
        <v>22</v>
      </c>
      <c r="E243" s="112">
        <v>290412.18</v>
      </c>
      <c r="F243" s="159"/>
      <c r="G243" s="113">
        <f t="shared" si="3"/>
        <v>27979696.522499852</v>
      </c>
      <c r="H243" s="191"/>
      <c r="I243" s="101"/>
    </row>
    <row r="244" spans="1:9" s="7" customFormat="1" ht="31.5" thickTop="1" thickBot="1" x14ac:dyDescent="0.25">
      <c r="A244" s="74"/>
      <c r="B244" s="120">
        <v>45588</v>
      </c>
      <c r="C244" s="121"/>
      <c r="D244" s="111" t="s">
        <v>82</v>
      </c>
      <c r="E244" s="112">
        <v>75000</v>
      </c>
      <c r="F244" s="159"/>
      <c r="G244" s="113">
        <f t="shared" si="3"/>
        <v>28054696.522499852</v>
      </c>
      <c r="H244" s="191"/>
      <c r="I244" s="101"/>
    </row>
    <row r="245" spans="1:9" s="7" customFormat="1" ht="18" thickTop="1" thickBot="1" x14ac:dyDescent="0.25">
      <c r="A245" s="74"/>
      <c r="B245" s="120">
        <v>45588</v>
      </c>
      <c r="C245" s="121"/>
      <c r="D245" s="111" t="s">
        <v>23</v>
      </c>
      <c r="E245" s="112"/>
      <c r="F245" s="159">
        <v>1182720.3999999999</v>
      </c>
      <c r="G245" s="113">
        <f t="shared" si="3"/>
        <v>26871976.122499853</v>
      </c>
      <c r="H245" s="191"/>
      <c r="I245" s="101"/>
    </row>
    <row r="246" spans="1:9" s="7" customFormat="1" ht="18" thickTop="1" thickBot="1" x14ac:dyDescent="0.25">
      <c r="A246" s="74"/>
      <c r="B246" s="120">
        <v>45589</v>
      </c>
      <c r="C246" s="121"/>
      <c r="D246" s="111" t="s">
        <v>38</v>
      </c>
      <c r="E246" s="112">
        <v>20865</v>
      </c>
      <c r="F246" s="159"/>
      <c r="G246" s="113">
        <f t="shared" si="3"/>
        <v>26892841.122499853</v>
      </c>
      <c r="H246" s="191"/>
      <c r="I246" s="101"/>
    </row>
    <row r="247" spans="1:9" s="7" customFormat="1" ht="18" thickTop="1" thickBot="1" x14ac:dyDescent="0.25">
      <c r="A247" s="74"/>
      <c r="B247" s="120">
        <v>45589</v>
      </c>
      <c r="C247" s="121"/>
      <c r="D247" s="111" t="s">
        <v>38</v>
      </c>
      <c r="E247" s="112">
        <v>1500</v>
      </c>
      <c r="F247" s="159"/>
      <c r="G247" s="113">
        <f t="shared" si="3"/>
        <v>26894341.122499853</v>
      </c>
      <c r="H247" s="191"/>
      <c r="I247" s="101"/>
    </row>
    <row r="248" spans="1:9" s="7" customFormat="1" ht="18" thickTop="1" thickBot="1" x14ac:dyDescent="0.25">
      <c r="A248" s="74"/>
      <c r="B248" s="120">
        <v>45589</v>
      </c>
      <c r="C248" s="121"/>
      <c r="D248" s="111" t="s">
        <v>38</v>
      </c>
      <c r="E248" s="112">
        <v>65</v>
      </c>
      <c r="F248" s="159"/>
      <c r="G248" s="113">
        <f t="shared" si="3"/>
        <v>26894406.122499853</v>
      </c>
      <c r="H248" s="191"/>
      <c r="I248" s="101"/>
    </row>
    <row r="249" spans="1:9" s="7" customFormat="1" ht="18" thickTop="1" thickBot="1" x14ac:dyDescent="0.25">
      <c r="A249" s="74"/>
      <c r="B249" s="120">
        <v>45589</v>
      </c>
      <c r="C249" s="121"/>
      <c r="D249" s="111" t="s">
        <v>38</v>
      </c>
      <c r="E249" s="112">
        <v>70000</v>
      </c>
      <c r="F249" s="159"/>
      <c r="G249" s="113">
        <f t="shared" si="3"/>
        <v>26964406.122499853</v>
      </c>
      <c r="H249" s="191"/>
      <c r="I249" s="101"/>
    </row>
    <row r="250" spans="1:9" s="7" customFormat="1" ht="18" thickTop="1" thickBot="1" x14ac:dyDescent="0.25">
      <c r="A250" s="74"/>
      <c r="B250" s="120">
        <v>45589</v>
      </c>
      <c r="C250" s="121"/>
      <c r="D250" s="111" t="s">
        <v>38</v>
      </c>
      <c r="E250" s="112">
        <v>4545</v>
      </c>
      <c r="F250" s="159"/>
      <c r="G250" s="113">
        <f t="shared" si="3"/>
        <v>26968951.122499853</v>
      </c>
      <c r="H250" s="191"/>
      <c r="I250" s="101"/>
    </row>
    <row r="251" spans="1:9" s="7" customFormat="1" ht="18" thickTop="1" thickBot="1" x14ac:dyDescent="0.25">
      <c r="A251" s="74"/>
      <c r="B251" s="120">
        <v>45589</v>
      </c>
      <c r="C251" s="121"/>
      <c r="D251" s="111" t="s">
        <v>38</v>
      </c>
      <c r="E251" s="112">
        <v>10510</v>
      </c>
      <c r="F251" s="159"/>
      <c r="G251" s="113">
        <f t="shared" si="3"/>
        <v>26979461.122499853</v>
      </c>
      <c r="H251" s="191"/>
      <c r="I251" s="101"/>
    </row>
    <row r="252" spans="1:9" s="7" customFormat="1" ht="18" thickTop="1" thickBot="1" x14ac:dyDescent="0.25">
      <c r="A252" s="74"/>
      <c r="B252" s="120">
        <v>45589</v>
      </c>
      <c r="C252" s="121"/>
      <c r="D252" s="111" t="s">
        <v>38</v>
      </c>
      <c r="E252" s="112">
        <v>45370</v>
      </c>
      <c r="F252" s="159"/>
      <c r="G252" s="113">
        <f t="shared" si="3"/>
        <v>27024831.122499853</v>
      </c>
      <c r="H252" s="191"/>
      <c r="I252" s="101"/>
    </row>
    <row r="253" spans="1:9" s="7" customFormat="1" ht="18" thickTop="1" thickBot="1" x14ac:dyDescent="0.25">
      <c r="A253" s="74"/>
      <c r="B253" s="120">
        <v>45589</v>
      </c>
      <c r="C253" s="121"/>
      <c r="D253" s="111" t="s">
        <v>38</v>
      </c>
      <c r="E253" s="112">
        <v>18056</v>
      </c>
      <c r="F253" s="159"/>
      <c r="G253" s="113">
        <f t="shared" si="3"/>
        <v>27042887.122499853</v>
      </c>
      <c r="H253" s="191"/>
      <c r="I253" s="101"/>
    </row>
    <row r="254" spans="1:9" s="7" customFormat="1" ht="18" thickTop="1" thickBot="1" x14ac:dyDescent="0.25">
      <c r="A254" s="74"/>
      <c r="B254" s="120">
        <v>45589</v>
      </c>
      <c r="C254" s="121"/>
      <c r="D254" s="111" t="s">
        <v>38</v>
      </c>
      <c r="E254" s="112">
        <v>1205</v>
      </c>
      <c r="F254" s="159"/>
      <c r="G254" s="113">
        <f t="shared" si="3"/>
        <v>27044092.122499853</v>
      </c>
      <c r="H254" s="191"/>
      <c r="I254" s="101"/>
    </row>
    <row r="255" spans="1:9" s="7" customFormat="1" ht="18" thickTop="1" thickBot="1" x14ac:dyDescent="0.25">
      <c r="A255" s="74"/>
      <c r="B255" s="120">
        <v>45589</v>
      </c>
      <c r="C255" s="121"/>
      <c r="D255" s="111" t="s">
        <v>29</v>
      </c>
      <c r="E255" s="112">
        <v>166426.53</v>
      </c>
      <c r="F255" s="159">
        <v>4366.24</v>
      </c>
      <c r="G255" s="113">
        <f t="shared" si="3"/>
        <v>27206152.412499856</v>
      </c>
      <c r="H255" s="191"/>
      <c r="I255" s="101"/>
    </row>
    <row r="256" spans="1:9" s="7" customFormat="1" ht="18" thickTop="1" thickBot="1" x14ac:dyDescent="0.25">
      <c r="A256" s="74"/>
      <c r="B256" s="120">
        <v>45589</v>
      </c>
      <c r="C256" s="121"/>
      <c r="D256" s="111" t="s">
        <v>22</v>
      </c>
      <c r="E256" s="112">
        <v>63300</v>
      </c>
      <c r="F256" s="159"/>
      <c r="G256" s="113">
        <f t="shared" si="3"/>
        <v>27269452.412499856</v>
      </c>
      <c r="H256" s="191"/>
      <c r="I256" s="101"/>
    </row>
    <row r="257" spans="1:9" s="7" customFormat="1" ht="91.5" thickTop="1" thickBot="1" x14ac:dyDescent="0.25">
      <c r="A257" s="74"/>
      <c r="B257" s="120">
        <v>45589</v>
      </c>
      <c r="C257" s="121"/>
      <c r="D257" s="111" t="s">
        <v>108</v>
      </c>
      <c r="E257" s="112">
        <v>2000</v>
      </c>
      <c r="F257" s="159"/>
      <c r="G257" s="113">
        <f t="shared" si="3"/>
        <v>27271452.412499856</v>
      </c>
      <c r="H257" s="191"/>
      <c r="I257" s="101"/>
    </row>
    <row r="258" spans="1:9" s="7" customFormat="1" ht="18" thickTop="1" thickBot="1" x14ac:dyDescent="0.25">
      <c r="A258" s="74"/>
      <c r="B258" s="120">
        <v>45589</v>
      </c>
      <c r="C258" s="121"/>
      <c r="D258" s="111" t="s">
        <v>23</v>
      </c>
      <c r="E258" s="112"/>
      <c r="F258" s="159">
        <v>133980</v>
      </c>
      <c r="G258" s="113">
        <f t="shared" si="3"/>
        <v>27137472.412499856</v>
      </c>
      <c r="H258" s="191"/>
      <c r="I258" s="101"/>
    </row>
    <row r="259" spans="1:9" s="7" customFormat="1" ht="18" thickTop="1" thickBot="1" x14ac:dyDescent="0.25">
      <c r="A259" s="74"/>
      <c r="B259" s="120">
        <v>45590</v>
      </c>
      <c r="C259" s="121"/>
      <c r="D259" s="111" t="s">
        <v>38</v>
      </c>
      <c r="E259" s="112">
        <v>25845</v>
      </c>
      <c r="F259" s="159"/>
      <c r="G259" s="113">
        <f t="shared" si="3"/>
        <v>27163317.412499856</v>
      </c>
      <c r="H259" s="191"/>
      <c r="I259" s="101"/>
    </row>
    <row r="260" spans="1:9" s="7" customFormat="1" ht="18" thickTop="1" thickBot="1" x14ac:dyDescent="0.25">
      <c r="A260" s="74"/>
      <c r="B260" s="120">
        <v>45590</v>
      </c>
      <c r="C260" s="121"/>
      <c r="D260" s="111" t="s">
        <v>38</v>
      </c>
      <c r="E260" s="112">
        <v>565</v>
      </c>
      <c r="F260" s="159"/>
      <c r="G260" s="113">
        <f t="shared" si="3"/>
        <v>27163882.412499856</v>
      </c>
      <c r="H260" s="191"/>
      <c r="I260" s="101"/>
    </row>
    <row r="261" spans="1:9" s="7" customFormat="1" ht="18" thickTop="1" thickBot="1" x14ac:dyDescent="0.25">
      <c r="A261" s="74"/>
      <c r="B261" s="120">
        <v>45590</v>
      </c>
      <c r="C261" s="121"/>
      <c r="D261" s="111" t="s">
        <v>38</v>
      </c>
      <c r="E261" s="112">
        <v>13200</v>
      </c>
      <c r="F261" s="159"/>
      <c r="G261" s="113">
        <f t="shared" si="3"/>
        <v>27177082.412499856</v>
      </c>
      <c r="H261" s="191"/>
      <c r="I261" s="101"/>
    </row>
    <row r="262" spans="1:9" s="7" customFormat="1" ht="18" thickTop="1" thickBot="1" x14ac:dyDescent="0.25">
      <c r="A262" s="74"/>
      <c r="B262" s="120">
        <v>45590</v>
      </c>
      <c r="C262" s="121"/>
      <c r="D262" s="111" t="s">
        <v>38</v>
      </c>
      <c r="E262" s="112">
        <v>10570</v>
      </c>
      <c r="F262" s="159"/>
      <c r="G262" s="113">
        <f t="shared" si="3"/>
        <v>27187652.412499856</v>
      </c>
      <c r="H262" s="191"/>
      <c r="I262" s="101"/>
    </row>
    <row r="263" spans="1:9" s="7" customFormat="1" ht="18" thickTop="1" thickBot="1" x14ac:dyDescent="0.25">
      <c r="A263" s="74"/>
      <c r="B263" s="120">
        <v>45590</v>
      </c>
      <c r="C263" s="121"/>
      <c r="D263" s="111" t="s">
        <v>38</v>
      </c>
      <c r="E263" s="112">
        <v>46297</v>
      </c>
      <c r="F263" s="159"/>
      <c r="G263" s="113">
        <f t="shared" si="3"/>
        <v>27233949.412499856</v>
      </c>
      <c r="H263" s="191"/>
      <c r="I263" s="101"/>
    </row>
    <row r="264" spans="1:9" s="7" customFormat="1" ht="18" thickTop="1" thickBot="1" x14ac:dyDescent="0.25">
      <c r="A264" s="74"/>
      <c r="B264" s="120">
        <v>45590</v>
      </c>
      <c r="C264" s="121"/>
      <c r="D264" s="111" t="s">
        <v>38</v>
      </c>
      <c r="E264" s="112">
        <v>945</v>
      </c>
      <c r="F264" s="159"/>
      <c r="G264" s="113">
        <f t="shared" si="3"/>
        <v>27234894.412499856</v>
      </c>
      <c r="H264" s="191"/>
      <c r="I264" s="101"/>
    </row>
    <row r="265" spans="1:9" s="7" customFormat="1" ht="18" thickTop="1" thickBot="1" x14ac:dyDescent="0.25">
      <c r="A265" s="74"/>
      <c r="B265" s="120">
        <v>45590</v>
      </c>
      <c r="C265" s="121"/>
      <c r="D265" s="111" t="s">
        <v>38</v>
      </c>
      <c r="E265" s="112">
        <v>13250</v>
      </c>
      <c r="F265" s="159"/>
      <c r="G265" s="113">
        <f t="shared" si="3"/>
        <v>27248144.412499856</v>
      </c>
      <c r="H265" s="191"/>
      <c r="I265" s="101"/>
    </row>
    <row r="266" spans="1:9" s="7" customFormat="1" ht="18" thickTop="1" thickBot="1" x14ac:dyDescent="0.25">
      <c r="A266" s="74"/>
      <c r="B266" s="120">
        <v>45590</v>
      </c>
      <c r="C266" s="121"/>
      <c r="D266" s="111" t="s">
        <v>38</v>
      </c>
      <c r="E266" s="112">
        <v>1950</v>
      </c>
      <c r="F266" s="159"/>
      <c r="G266" s="113">
        <f t="shared" si="3"/>
        <v>27250094.412499856</v>
      </c>
      <c r="H266" s="191"/>
      <c r="I266" s="101"/>
    </row>
    <row r="267" spans="1:9" s="7" customFormat="1" ht="18" thickTop="1" thickBot="1" x14ac:dyDescent="0.25">
      <c r="A267" s="74"/>
      <c r="B267" s="120">
        <v>45590</v>
      </c>
      <c r="C267" s="121"/>
      <c r="D267" s="111" t="s">
        <v>29</v>
      </c>
      <c r="E267" s="112">
        <v>38086.339999999997</v>
      </c>
      <c r="F267" s="159">
        <v>1010.19</v>
      </c>
      <c r="G267" s="113">
        <f t="shared" si="3"/>
        <v>27287170.562499855</v>
      </c>
      <c r="H267" s="191"/>
      <c r="I267" s="101"/>
    </row>
    <row r="268" spans="1:9" s="7" customFormat="1" ht="18" thickTop="1" thickBot="1" x14ac:dyDescent="0.25">
      <c r="A268" s="74"/>
      <c r="B268" s="120">
        <v>45590</v>
      </c>
      <c r="C268" s="121"/>
      <c r="D268" s="111" t="s">
        <v>54</v>
      </c>
      <c r="E268" s="112">
        <v>289421.68</v>
      </c>
      <c r="F268" s="159"/>
      <c r="G268" s="113">
        <f t="shared" si="3"/>
        <v>27576592.242499854</v>
      </c>
      <c r="H268" s="191"/>
      <c r="I268" s="101"/>
    </row>
    <row r="269" spans="1:9" s="7" customFormat="1" ht="18" thickTop="1" thickBot="1" x14ac:dyDescent="0.25">
      <c r="A269" s="74"/>
      <c r="B269" s="120">
        <v>45590</v>
      </c>
      <c r="C269" s="121"/>
      <c r="D269" s="111" t="s">
        <v>54</v>
      </c>
      <c r="E269" s="112">
        <v>9340</v>
      </c>
      <c r="F269" s="159"/>
      <c r="G269" s="113">
        <f t="shared" si="3"/>
        <v>27585932.242499854</v>
      </c>
      <c r="H269" s="191"/>
      <c r="I269" s="101"/>
    </row>
    <row r="270" spans="1:9" s="7" customFormat="1" ht="18" thickTop="1" thickBot="1" x14ac:dyDescent="0.25">
      <c r="A270" s="74"/>
      <c r="B270" s="120">
        <v>45590</v>
      </c>
      <c r="C270" s="121"/>
      <c r="D270" s="111" t="s">
        <v>54</v>
      </c>
      <c r="E270" s="112">
        <v>347300.34</v>
      </c>
      <c r="F270" s="159"/>
      <c r="G270" s="113">
        <f t="shared" si="3"/>
        <v>27933232.582499854</v>
      </c>
      <c r="H270" s="191"/>
      <c r="I270" s="101"/>
    </row>
    <row r="271" spans="1:9" s="7" customFormat="1" ht="18" thickTop="1" thickBot="1" x14ac:dyDescent="0.25">
      <c r="A271" s="74"/>
      <c r="B271" s="120">
        <v>45590</v>
      </c>
      <c r="C271" s="121"/>
      <c r="D271" s="111" t="s">
        <v>61</v>
      </c>
      <c r="E271" s="112">
        <v>61693.599999999999</v>
      </c>
      <c r="F271" s="159"/>
      <c r="G271" s="113">
        <f t="shared" si="3"/>
        <v>27994926.182499856</v>
      </c>
      <c r="H271" s="191"/>
      <c r="I271" s="101"/>
    </row>
    <row r="272" spans="1:9" s="7" customFormat="1" ht="18" thickTop="1" thickBot="1" x14ac:dyDescent="0.25">
      <c r="A272" s="74"/>
      <c r="B272" s="120">
        <v>45590</v>
      </c>
      <c r="C272" s="121"/>
      <c r="D272" s="111" t="s">
        <v>23</v>
      </c>
      <c r="E272" s="112"/>
      <c r="F272" s="159">
        <v>465472.48</v>
      </c>
      <c r="G272" s="113">
        <f t="shared" si="3"/>
        <v>27529453.702499855</v>
      </c>
      <c r="H272" s="191"/>
      <c r="I272" s="101"/>
    </row>
    <row r="273" spans="1:9" s="7" customFormat="1" ht="18" thickTop="1" thickBot="1" x14ac:dyDescent="0.25">
      <c r="A273" s="74"/>
      <c r="B273" s="120">
        <v>45593</v>
      </c>
      <c r="C273" s="121"/>
      <c r="D273" s="111" t="s">
        <v>38</v>
      </c>
      <c r="E273" s="112">
        <v>28575</v>
      </c>
      <c r="F273" s="159"/>
      <c r="G273" s="113">
        <f t="shared" si="3"/>
        <v>27558028.702499855</v>
      </c>
      <c r="H273" s="191"/>
      <c r="I273" s="101"/>
    </row>
    <row r="274" spans="1:9" s="7" customFormat="1" ht="18" thickTop="1" thickBot="1" x14ac:dyDescent="0.25">
      <c r="A274" s="74"/>
      <c r="B274" s="120">
        <v>45593</v>
      </c>
      <c r="C274" s="121"/>
      <c r="D274" s="111" t="s">
        <v>38</v>
      </c>
      <c r="E274" s="112">
        <v>48920</v>
      </c>
      <c r="F274" s="159"/>
      <c r="G274" s="113">
        <f t="shared" si="3"/>
        <v>27606948.702499855</v>
      </c>
      <c r="H274" s="191"/>
      <c r="I274" s="101"/>
    </row>
    <row r="275" spans="1:9" s="7" customFormat="1" ht="18" thickTop="1" thickBot="1" x14ac:dyDescent="0.25">
      <c r="A275" s="74"/>
      <c r="B275" s="120">
        <v>45593</v>
      </c>
      <c r="C275" s="121"/>
      <c r="D275" s="111" t="s">
        <v>38</v>
      </c>
      <c r="E275" s="112">
        <v>3865</v>
      </c>
      <c r="F275" s="159"/>
      <c r="G275" s="113">
        <f t="shared" si="3"/>
        <v>27610813.702499855</v>
      </c>
      <c r="H275" s="191"/>
      <c r="I275" s="101"/>
    </row>
    <row r="276" spans="1:9" s="7" customFormat="1" ht="18" thickTop="1" thickBot="1" x14ac:dyDescent="0.25">
      <c r="A276" s="74"/>
      <c r="B276" s="120">
        <v>45593</v>
      </c>
      <c r="C276" s="121"/>
      <c r="D276" s="111" t="s">
        <v>38</v>
      </c>
      <c r="E276" s="112">
        <v>13950</v>
      </c>
      <c r="F276" s="159"/>
      <c r="G276" s="113">
        <f t="shared" si="3"/>
        <v>27624763.702499855</v>
      </c>
      <c r="H276" s="191"/>
      <c r="I276" s="101"/>
    </row>
    <row r="277" spans="1:9" s="7" customFormat="1" ht="18" thickTop="1" thickBot="1" x14ac:dyDescent="0.25">
      <c r="A277" s="74"/>
      <c r="B277" s="120">
        <v>45593</v>
      </c>
      <c r="C277" s="121"/>
      <c r="D277" s="111" t="s">
        <v>38</v>
      </c>
      <c r="E277" s="112">
        <v>3110</v>
      </c>
      <c r="F277" s="159"/>
      <c r="G277" s="113">
        <f t="shared" si="3"/>
        <v>27627873.702499855</v>
      </c>
      <c r="H277" s="191"/>
      <c r="I277" s="101"/>
    </row>
    <row r="278" spans="1:9" s="7" customFormat="1" ht="18" thickTop="1" thickBot="1" x14ac:dyDescent="0.25">
      <c r="A278" s="74"/>
      <c r="B278" s="120">
        <v>45593</v>
      </c>
      <c r="C278" s="121"/>
      <c r="D278" s="111" t="s">
        <v>38</v>
      </c>
      <c r="E278" s="112">
        <v>35005</v>
      </c>
      <c r="F278" s="159"/>
      <c r="G278" s="113">
        <f t="shared" si="3"/>
        <v>27662878.702499855</v>
      </c>
      <c r="H278" s="191"/>
      <c r="I278" s="101"/>
    </row>
    <row r="279" spans="1:9" s="7" customFormat="1" ht="18" thickTop="1" thickBot="1" x14ac:dyDescent="0.25">
      <c r="A279" s="74"/>
      <c r="B279" s="120">
        <v>45593</v>
      </c>
      <c r="C279" s="121"/>
      <c r="D279" s="111" t="s">
        <v>38</v>
      </c>
      <c r="E279" s="112">
        <v>5445</v>
      </c>
      <c r="F279" s="159"/>
      <c r="G279" s="113">
        <f t="shared" si="3"/>
        <v>27668323.702499855</v>
      </c>
      <c r="H279" s="191"/>
      <c r="I279" s="101"/>
    </row>
    <row r="280" spans="1:9" s="7" customFormat="1" ht="18" thickTop="1" thickBot="1" x14ac:dyDescent="0.25">
      <c r="A280" s="74"/>
      <c r="B280" s="120">
        <v>45593</v>
      </c>
      <c r="C280" s="121"/>
      <c r="D280" s="111" t="s">
        <v>29</v>
      </c>
      <c r="E280" s="112">
        <v>76213.69</v>
      </c>
      <c r="F280" s="159">
        <v>2012.3</v>
      </c>
      <c r="G280" s="113">
        <f t="shared" si="3"/>
        <v>27742525.092499856</v>
      </c>
      <c r="H280" s="191"/>
      <c r="I280" s="101"/>
    </row>
    <row r="281" spans="1:9" s="7" customFormat="1" ht="91.5" thickTop="1" thickBot="1" x14ac:dyDescent="0.25">
      <c r="A281" s="74"/>
      <c r="B281" s="120">
        <v>45593</v>
      </c>
      <c r="C281" s="121"/>
      <c r="D281" s="111" t="s">
        <v>109</v>
      </c>
      <c r="E281" s="112">
        <v>1200</v>
      </c>
      <c r="F281" s="159"/>
      <c r="G281" s="113">
        <f t="shared" si="3"/>
        <v>27743725.092499856</v>
      </c>
      <c r="H281" s="191"/>
      <c r="I281" s="101"/>
    </row>
    <row r="282" spans="1:9" s="7" customFormat="1" ht="91.5" thickTop="1" thickBot="1" x14ac:dyDescent="0.25">
      <c r="A282" s="74"/>
      <c r="B282" s="120">
        <v>45593</v>
      </c>
      <c r="C282" s="121"/>
      <c r="D282" s="111" t="s">
        <v>110</v>
      </c>
      <c r="E282" s="112">
        <v>820</v>
      </c>
      <c r="F282" s="159"/>
      <c r="G282" s="113">
        <f t="shared" si="3"/>
        <v>27744545.092499856</v>
      </c>
      <c r="H282" s="191"/>
      <c r="I282" s="101"/>
    </row>
    <row r="283" spans="1:9" s="7" customFormat="1" ht="18" thickTop="1" thickBot="1" x14ac:dyDescent="0.25">
      <c r="A283" s="74"/>
      <c r="B283" s="120">
        <v>45593</v>
      </c>
      <c r="C283" s="121"/>
      <c r="D283" s="111" t="s">
        <v>23</v>
      </c>
      <c r="E283" s="112"/>
      <c r="F283" s="159">
        <v>895126.12</v>
      </c>
      <c r="G283" s="113">
        <f t="shared" si="3"/>
        <v>26849418.972499855</v>
      </c>
      <c r="H283" s="191"/>
      <c r="I283" s="101"/>
    </row>
    <row r="284" spans="1:9" s="7" customFormat="1" ht="18" thickTop="1" thickBot="1" x14ac:dyDescent="0.25">
      <c r="A284" s="74"/>
      <c r="B284" s="120">
        <v>45594</v>
      </c>
      <c r="C284" s="121"/>
      <c r="D284" s="111" t="s">
        <v>38</v>
      </c>
      <c r="E284" s="112">
        <v>26550</v>
      </c>
      <c r="F284" s="159"/>
      <c r="G284" s="113">
        <f t="shared" si="3"/>
        <v>26875968.972499855</v>
      </c>
      <c r="H284" s="191"/>
      <c r="I284" s="101"/>
    </row>
    <row r="285" spans="1:9" s="7" customFormat="1" ht="18" thickTop="1" thickBot="1" x14ac:dyDescent="0.25">
      <c r="A285" s="74"/>
      <c r="B285" s="120">
        <v>45594</v>
      </c>
      <c r="C285" s="121"/>
      <c r="D285" s="111" t="s">
        <v>38</v>
      </c>
      <c r="E285" s="112">
        <v>60500</v>
      </c>
      <c r="F285" s="159"/>
      <c r="G285" s="113">
        <f t="shared" si="3"/>
        <v>26936468.972499855</v>
      </c>
      <c r="H285" s="191"/>
      <c r="I285" s="101"/>
    </row>
    <row r="286" spans="1:9" s="7" customFormat="1" ht="18" thickTop="1" thickBot="1" x14ac:dyDescent="0.25">
      <c r="A286" s="74"/>
      <c r="B286" s="120">
        <v>45594</v>
      </c>
      <c r="C286" s="121"/>
      <c r="D286" s="111" t="s">
        <v>38</v>
      </c>
      <c r="E286" s="112">
        <v>2835</v>
      </c>
      <c r="F286" s="159"/>
      <c r="G286" s="113">
        <f t="shared" si="3"/>
        <v>26939303.972499855</v>
      </c>
      <c r="H286" s="191"/>
      <c r="I286" s="101"/>
    </row>
    <row r="287" spans="1:9" s="7" customFormat="1" ht="18" thickTop="1" thickBot="1" x14ac:dyDescent="0.25">
      <c r="A287" s="74"/>
      <c r="B287" s="120">
        <v>45594</v>
      </c>
      <c r="C287" s="121"/>
      <c r="D287" s="111" t="s">
        <v>38</v>
      </c>
      <c r="E287" s="112">
        <v>1765</v>
      </c>
      <c r="F287" s="159"/>
      <c r="G287" s="113">
        <f t="shared" si="3"/>
        <v>26941068.972499855</v>
      </c>
      <c r="H287" s="191"/>
      <c r="I287" s="101"/>
    </row>
    <row r="288" spans="1:9" s="7" customFormat="1" ht="18" thickTop="1" thickBot="1" x14ac:dyDescent="0.25">
      <c r="A288" s="74"/>
      <c r="B288" s="120">
        <v>45594</v>
      </c>
      <c r="C288" s="121"/>
      <c r="D288" s="111" t="s">
        <v>38</v>
      </c>
      <c r="E288" s="112">
        <v>2920</v>
      </c>
      <c r="F288" s="159"/>
      <c r="G288" s="113">
        <f t="shared" si="3"/>
        <v>26943988.972499855</v>
      </c>
      <c r="H288" s="191"/>
      <c r="I288" s="101"/>
    </row>
    <row r="289" spans="1:9" s="7" customFormat="1" ht="18" thickTop="1" thickBot="1" x14ac:dyDescent="0.25">
      <c r="A289" s="74"/>
      <c r="B289" s="120">
        <v>45594</v>
      </c>
      <c r="C289" s="121"/>
      <c r="D289" s="111" t="s">
        <v>38</v>
      </c>
      <c r="E289" s="112">
        <v>17975</v>
      </c>
      <c r="F289" s="159"/>
      <c r="G289" s="113">
        <f t="shared" si="3"/>
        <v>26961963.972499855</v>
      </c>
      <c r="H289" s="191"/>
      <c r="I289" s="101"/>
    </row>
    <row r="290" spans="1:9" s="7" customFormat="1" ht="18" thickTop="1" thickBot="1" x14ac:dyDescent="0.25">
      <c r="A290" s="74"/>
      <c r="B290" s="120">
        <v>45594</v>
      </c>
      <c r="C290" s="121"/>
      <c r="D290" s="111" t="s">
        <v>38</v>
      </c>
      <c r="E290" s="112">
        <v>11101</v>
      </c>
      <c r="F290" s="159"/>
      <c r="G290" s="113">
        <f t="shared" si="3"/>
        <v>26973064.972499855</v>
      </c>
      <c r="H290" s="191"/>
      <c r="I290" s="101"/>
    </row>
    <row r="291" spans="1:9" s="7" customFormat="1" ht="18" thickTop="1" thickBot="1" x14ac:dyDescent="0.25">
      <c r="A291" s="74"/>
      <c r="B291" s="120">
        <v>45594</v>
      </c>
      <c r="C291" s="121"/>
      <c r="D291" s="111" t="s">
        <v>29</v>
      </c>
      <c r="E291" s="112">
        <v>75025.399999999994</v>
      </c>
      <c r="F291" s="159">
        <v>1942.43</v>
      </c>
      <c r="G291" s="113">
        <f t="shared" ref="G291:G356" si="4">G290+E291-F291</f>
        <v>27046147.942499854</v>
      </c>
      <c r="H291" s="191"/>
      <c r="I291" s="101"/>
    </row>
    <row r="292" spans="1:9" s="7" customFormat="1" ht="20.25" customHeight="1" thickTop="1" thickBot="1" x14ac:dyDescent="0.25">
      <c r="A292" s="74"/>
      <c r="B292" s="120">
        <v>45594</v>
      </c>
      <c r="C292" s="121"/>
      <c r="D292" s="111" t="s">
        <v>41</v>
      </c>
      <c r="E292" s="112">
        <v>1344</v>
      </c>
      <c r="F292" s="159">
        <v>65.319999999999993</v>
      </c>
      <c r="G292" s="113">
        <f t="shared" si="4"/>
        <v>27047426.622499853</v>
      </c>
      <c r="H292" s="191"/>
      <c r="I292" s="101"/>
    </row>
    <row r="293" spans="1:9" s="7" customFormat="1" ht="18" thickTop="1" thickBot="1" x14ac:dyDescent="0.25">
      <c r="A293" s="74"/>
      <c r="B293" s="120">
        <v>45594</v>
      </c>
      <c r="C293" s="121"/>
      <c r="D293" s="111" t="s">
        <v>53</v>
      </c>
      <c r="E293" s="112">
        <v>49318.55</v>
      </c>
      <c r="F293" s="159"/>
      <c r="G293" s="113">
        <f t="shared" si="4"/>
        <v>27096745.172499854</v>
      </c>
      <c r="H293" s="191"/>
      <c r="I293" s="101"/>
    </row>
    <row r="294" spans="1:9" s="7" customFormat="1" ht="61.5" thickTop="1" thickBot="1" x14ac:dyDescent="0.25">
      <c r="A294" s="74"/>
      <c r="B294" s="120">
        <v>45594</v>
      </c>
      <c r="C294" s="121"/>
      <c r="D294" s="111" t="s">
        <v>111</v>
      </c>
      <c r="E294" s="112">
        <v>20000</v>
      </c>
      <c r="F294" s="159"/>
      <c r="G294" s="113">
        <f t="shared" si="4"/>
        <v>27116745.172499854</v>
      </c>
      <c r="H294" s="191"/>
      <c r="I294" s="101"/>
    </row>
    <row r="295" spans="1:9" s="7" customFormat="1" ht="18" thickTop="1" thickBot="1" x14ac:dyDescent="0.25">
      <c r="A295" s="74"/>
      <c r="B295" s="120">
        <v>45594</v>
      </c>
      <c r="C295" s="121"/>
      <c r="D295" s="111" t="s">
        <v>23</v>
      </c>
      <c r="E295" s="112"/>
      <c r="F295" s="159">
        <v>368205.67</v>
      </c>
      <c r="G295" s="113">
        <f t="shared" si="4"/>
        <v>26748539.502499852</v>
      </c>
      <c r="H295" s="191"/>
      <c r="I295" s="101"/>
    </row>
    <row r="296" spans="1:9" s="7" customFormat="1" ht="18" thickTop="1" thickBot="1" x14ac:dyDescent="0.25">
      <c r="A296" s="74"/>
      <c r="B296" s="120">
        <v>45595</v>
      </c>
      <c r="C296" s="121"/>
      <c r="D296" s="111" t="s">
        <v>38</v>
      </c>
      <c r="E296" s="112">
        <v>80</v>
      </c>
      <c r="F296" s="159"/>
      <c r="G296" s="113">
        <f t="shared" si="4"/>
        <v>26748619.502499852</v>
      </c>
      <c r="H296" s="191"/>
      <c r="I296" s="101"/>
    </row>
    <row r="297" spans="1:9" s="7" customFormat="1" ht="18" thickTop="1" thickBot="1" x14ac:dyDescent="0.25">
      <c r="A297" s="74"/>
      <c r="B297" s="120">
        <v>45595</v>
      </c>
      <c r="C297" s="121"/>
      <c r="D297" s="111" t="s">
        <v>38</v>
      </c>
      <c r="E297" s="112">
        <v>58420</v>
      </c>
      <c r="F297" s="159"/>
      <c r="G297" s="113">
        <f t="shared" si="4"/>
        <v>26807039.502499852</v>
      </c>
      <c r="H297" s="191"/>
      <c r="I297" s="101"/>
    </row>
    <row r="298" spans="1:9" s="7" customFormat="1" ht="18" thickTop="1" thickBot="1" x14ac:dyDescent="0.25">
      <c r="A298" s="74"/>
      <c r="B298" s="120">
        <v>45595</v>
      </c>
      <c r="C298" s="121"/>
      <c r="D298" s="111" t="s">
        <v>38</v>
      </c>
      <c r="E298" s="112">
        <v>45150</v>
      </c>
      <c r="F298" s="159"/>
      <c r="G298" s="113">
        <f t="shared" si="4"/>
        <v>26852189.502499852</v>
      </c>
      <c r="H298" s="191"/>
      <c r="I298" s="101"/>
    </row>
    <row r="299" spans="1:9" s="7" customFormat="1" ht="18" thickTop="1" thickBot="1" x14ac:dyDescent="0.25">
      <c r="A299" s="74"/>
      <c r="B299" s="120">
        <v>45595</v>
      </c>
      <c r="C299" s="121"/>
      <c r="D299" s="111" t="s">
        <v>38</v>
      </c>
      <c r="E299" s="112">
        <v>35035</v>
      </c>
      <c r="F299" s="159"/>
      <c r="G299" s="113">
        <f t="shared" si="4"/>
        <v>26887224.502499852</v>
      </c>
      <c r="H299" s="191"/>
      <c r="I299" s="101"/>
    </row>
    <row r="300" spans="1:9" s="7" customFormat="1" ht="18" thickTop="1" thickBot="1" x14ac:dyDescent="0.25">
      <c r="A300" s="74"/>
      <c r="B300" s="120">
        <v>45595</v>
      </c>
      <c r="C300" s="121"/>
      <c r="D300" s="111" t="s">
        <v>38</v>
      </c>
      <c r="E300" s="112">
        <v>2670</v>
      </c>
      <c r="F300" s="159"/>
      <c r="G300" s="113">
        <f t="shared" si="4"/>
        <v>26889894.502499852</v>
      </c>
      <c r="H300" s="191"/>
      <c r="I300" s="101"/>
    </row>
    <row r="301" spans="1:9" s="7" customFormat="1" ht="18" thickTop="1" thickBot="1" x14ac:dyDescent="0.25">
      <c r="A301" s="74"/>
      <c r="B301" s="120">
        <v>45595</v>
      </c>
      <c r="C301" s="121"/>
      <c r="D301" s="111" t="s">
        <v>38</v>
      </c>
      <c r="E301" s="112">
        <v>2490</v>
      </c>
      <c r="F301" s="159"/>
      <c r="G301" s="113">
        <f t="shared" si="4"/>
        <v>26892384.502499852</v>
      </c>
      <c r="H301" s="191"/>
      <c r="I301" s="101"/>
    </row>
    <row r="302" spans="1:9" s="7" customFormat="1" ht="18" thickTop="1" thickBot="1" x14ac:dyDescent="0.25">
      <c r="A302" s="74"/>
      <c r="B302" s="120">
        <v>45595</v>
      </c>
      <c r="C302" s="121"/>
      <c r="D302" s="111" t="s">
        <v>38</v>
      </c>
      <c r="E302" s="112">
        <v>17251</v>
      </c>
      <c r="F302" s="159"/>
      <c r="G302" s="113">
        <f t="shared" si="4"/>
        <v>26909635.502499852</v>
      </c>
      <c r="H302" s="191"/>
      <c r="I302" s="101"/>
    </row>
    <row r="303" spans="1:9" s="7" customFormat="1" ht="18" thickTop="1" thickBot="1" x14ac:dyDescent="0.25">
      <c r="A303" s="74"/>
      <c r="B303" s="120">
        <v>45595</v>
      </c>
      <c r="C303" s="121"/>
      <c r="D303" s="111" t="s">
        <v>38</v>
      </c>
      <c r="E303" s="112">
        <v>2870</v>
      </c>
      <c r="F303" s="159"/>
      <c r="G303" s="113">
        <f t="shared" si="4"/>
        <v>26912505.502499852</v>
      </c>
      <c r="H303" s="191"/>
      <c r="I303" s="101"/>
    </row>
    <row r="304" spans="1:9" s="7" customFormat="1" ht="18" thickTop="1" thickBot="1" x14ac:dyDescent="0.25">
      <c r="A304" s="74"/>
      <c r="B304" s="120">
        <v>45595</v>
      </c>
      <c r="C304" s="121"/>
      <c r="D304" s="111" t="s">
        <v>29</v>
      </c>
      <c r="E304" s="112">
        <v>114031.37</v>
      </c>
      <c r="F304" s="159">
        <v>2918.79</v>
      </c>
      <c r="G304" s="113">
        <f t="shared" si="4"/>
        <v>27023618.082499854</v>
      </c>
      <c r="H304" s="191"/>
      <c r="I304" s="101"/>
    </row>
    <row r="305" spans="1:9" s="7" customFormat="1" ht="18" thickTop="1" thickBot="1" x14ac:dyDescent="0.25">
      <c r="A305" s="74"/>
      <c r="B305" s="120">
        <v>45595</v>
      </c>
      <c r="C305" s="121"/>
      <c r="D305" s="111" t="s">
        <v>62</v>
      </c>
      <c r="E305" s="112">
        <v>434308.72</v>
      </c>
      <c r="F305" s="159"/>
      <c r="G305" s="113">
        <f t="shared" si="4"/>
        <v>27457926.802499853</v>
      </c>
      <c r="H305" s="191"/>
      <c r="I305" s="101"/>
    </row>
    <row r="306" spans="1:9" s="7" customFormat="1" ht="18" thickTop="1" thickBot="1" x14ac:dyDescent="0.25">
      <c r="A306" s="74"/>
      <c r="B306" s="120">
        <v>45595</v>
      </c>
      <c r="C306" s="121"/>
      <c r="D306" s="111" t="s">
        <v>84</v>
      </c>
      <c r="E306" s="112">
        <v>201649.27</v>
      </c>
      <c r="F306" s="159"/>
      <c r="G306" s="113">
        <f t="shared" si="4"/>
        <v>27659576.072499853</v>
      </c>
      <c r="H306" s="191"/>
      <c r="I306" s="101"/>
    </row>
    <row r="307" spans="1:9" s="7" customFormat="1" ht="18" thickTop="1" thickBot="1" x14ac:dyDescent="0.25">
      <c r="A307" s="74"/>
      <c r="B307" s="120">
        <v>45595</v>
      </c>
      <c r="C307" s="121"/>
      <c r="D307" s="111" t="s">
        <v>81</v>
      </c>
      <c r="E307" s="112">
        <v>78901.05</v>
      </c>
      <c r="F307" s="159"/>
      <c r="G307" s="113">
        <f t="shared" si="4"/>
        <v>27738477.122499853</v>
      </c>
      <c r="H307" s="191"/>
      <c r="I307" s="101"/>
    </row>
    <row r="308" spans="1:9" s="7" customFormat="1" ht="91.5" thickTop="1" thickBot="1" x14ac:dyDescent="0.25">
      <c r="A308" s="74"/>
      <c r="B308" s="120">
        <v>45595</v>
      </c>
      <c r="C308" s="121"/>
      <c r="D308" s="111" t="s">
        <v>112</v>
      </c>
      <c r="E308" s="112">
        <v>680.6</v>
      </c>
      <c r="F308" s="159"/>
      <c r="G308" s="113">
        <f t="shared" si="4"/>
        <v>27739157.722499855</v>
      </c>
      <c r="H308" s="191"/>
      <c r="I308" s="101"/>
    </row>
    <row r="309" spans="1:9" s="7" customFormat="1" ht="91.5" thickTop="1" thickBot="1" x14ac:dyDescent="0.25">
      <c r="A309" s="74"/>
      <c r="B309" s="120">
        <v>45595</v>
      </c>
      <c r="C309" s="121"/>
      <c r="D309" s="111" t="s">
        <v>113</v>
      </c>
      <c r="E309" s="112">
        <v>560</v>
      </c>
      <c r="F309" s="159"/>
      <c r="G309" s="113">
        <f t="shared" si="4"/>
        <v>27739717.722499855</v>
      </c>
      <c r="H309" s="191"/>
      <c r="I309" s="101"/>
    </row>
    <row r="310" spans="1:9" s="7" customFormat="1" ht="18" thickTop="1" thickBot="1" x14ac:dyDescent="0.25">
      <c r="A310" s="74"/>
      <c r="B310" s="120">
        <v>45595</v>
      </c>
      <c r="C310" s="121"/>
      <c r="D310" s="111" t="s">
        <v>23</v>
      </c>
      <c r="E310" s="112"/>
      <c r="F310" s="159">
        <v>4314408.21</v>
      </c>
      <c r="G310" s="113">
        <f t="shared" si="4"/>
        <v>23425309.512499854</v>
      </c>
      <c r="H310" s="191"/>
      <c r="I310" s="101"/>
    </row>
    <row r="311" spans="1:9" s="7" customFormat="1" ht="18" thickTop="1" thickBot="1" x14ac:dyDescent="0.25">
      <c r="A311" s="74"/>
      <c r="B311" s="120">
        <v>45596</v>
      </c>
      <c r="C311" s="121"/>
      <c r="D311" s="111" t="s">
        <v>38</v>
      </c>
      <c r="E311" s="112">
        <v>18800</v>
      </c>
      <c r="F311" s="159"/>
      <c r="G311" s="113">
        <f t="shared" si="4"/>
        <v>23444109.512499854</v>
      </c>
      <c r="H311" s="191"/>
      <c r="I311" s="101"/>
    </row>
    <row r="312" spans="1:9" s="7" customFormat="1" ht="18" thickTop="1" thickBot="1" x14ac:dyDescent="0.25">
      <c r="A312" s="74"/>
      <c r="B312" s="120">
        <v>45596</v>
      </c>
      <c r="C312" s="121"/>
      <c r="D312" s="111" t="s">
        <v>38</v>
      </c>
      <c r="E312" s="112">
        <v>31670</v>
      </c>
      <c r="F312" s="159"/>
      <c r="G312" s="113">
        <f t="shared" si="4"/>
        <v>23475779.512499854</v>
      </c>
      <c r="H312" s="191"/>
      <c r="I312" s="101"/>
    </row>
    <row r="313" spans="1:9" s="7" customFormat="1" ht="18" thickTop="1" thickBot="1" x14ac:dyDescent="0.25">
      <c r="A313" s="74"/>
      <c r="B313" s="120">
        <v>45596</v>
      </c>
      <c r="C313" s="121"/>
      <c r="D313" s="111" t="s">
        <v>38</v>
      </c>
      <c r="E313" s="112">
        <v>88125</v>
      </c>
      <c r="F313" s="159"/>
      <c r="G313" s="113">
        <f t="shared" si="4"/>
        <v>23563904.512499854</v>
      </c>
      <c r="H313" s="191"/>
      <c r="I313" s="101"/>
    </row>
    <row r="314" spans="1:9" s="7" customFormat="1" ht="18" thickTop="1" thickBot="1" x14ac:dyDescent="0.25">
      <c r="A314" s="74"/>
      <c r="B314" s="120">
        <v>45596</v>
      </c>
      <c r="C314" s="121"/>
      <c r="D314" s="111" t="s">
        <v>38</v>
      </c>
      <c r="E314" s="112">
        <v>3015</v>
      </c>
      <c r="F314" s="159"/>
      <c r="G314" s="113">
        <f t="shared" si="4"/>
        <v>23566919.512499854</v>
      </c>
      <c r="H314" s="191"/>
      <c r="I314" s="101"/>
    </row>
    <row r="315" spans="1:9" s="7" customFormat="1" ht="18" thickTop="1" thickBot="1" x14ac:dyDescent="0.25">
      <c r="A315" s="74"/>
      <c r="B315" s="120">
        <v>45596</v>
      </c>
      <c r="C315" s="121"/>
      <c r="D315" s="111" t="s">
        <v>38</v>
      </c>
      <c r="E315" s="112">
        <v>1620</v>
      </c>
      <c r="F315" s="159"/>
      <c r="G315" s="113">
        <f t="shared" si="4"/>
        <v>23568539.512499854</v>
      </c>
      <c r="H315" s="191"/>
      <c r="I315" s="101"/>
    </row>
    <row r="316" spans="1:9" s="7" customFormat="1" ht="18" thickTop="1" thickBot="1" x14ac:dyDescent="0.25">
      <c r="A316" s="74"/>
      <c r="B316" s="120">
        <v>45596</v>
      </c>
      <c r="C316" s="121"/>
      <c r="D316" s="111" t="s">
        <v>38</v>
      </c>
      <c r="E316" s="112">
        <v>2970</v>
      </c>
      <c r="F316" s="159"/>
      <c r="G316" s="113">
        <f t="shared" si="4"/>
        <v>23571509.512499854</v>
      </c>
      <c r="H316" s="191"/>
      <c r="I316" s="101"/>
    </row>
    <row r="317" spans="1:9" s="7" customFormat="1" ht="18" thickTop="1" thickBot="1" x14ac:dyDescent="0.25">
      <c r="A317" s="74"/>
      <c r="B317" s="120">
        <v>45596</v>
      </c>
      <c r="C317" s="121"/>
      <c r="D317" s="111" t="s">
        <v>38</v>
      </c>
      <c r="E317" s="112">
        <v>11475</v>
      </c>
      <c r="F317" s="159"/>
      <c r="G317" s="113">
        <f t="shared" si="4"/>
        <v>23582984.512499854</v>
      </c>
      <c r="H317" s="191"/>
      <c r="I317" s="101"/>
    </row>
    <row r="318" spans="1:9" s="7" customFormat="1" ht="18" thickTop="1" thickBot="1" x14ac:dyDescent="0.25">
      <c r="A318" s="74"/>
      <c r="B318" s="120">
        <v>45596</v>
      </c>
      <c r="C318" s="121"/>
      <c r="D318" s="111" t="s">
        <v>29</v>
      </c>
      <c r="E318" s="112">
        <v>42391.38</v>
      </c>
      <c r="F318" s="159"/>
      <c r="G318" s="113">
        <f t="shared" si="4"/>
        <v>23625375.892499853</v>
      </c>
      <c r="H318" s="191"/>
      <c r="I318" s="101"/>
    </row>
    <row r="319" spans="1:9" s="7" customFormat="1" ht="18" thickTop="1" thickBot="1" x14ac:dyDescent="0.25">
      <c r="A319" s="74"/>
      <c r="B319" s="120">
        <v>45596</v>
      </c>
      <c r="C319" s="121"/>
      <c r="D319" s="111" t="s">
        <v>60</v>
      </c>
      <c r="E319" s="112">
        <v>127704.62</v>
      </c>
      <c r="F319" s="159"/>
      <c r="G319" s="113">
        <f t="shared" si="4"/>
        <v>23753080.512499854</v>
      </c>
      <c r="H319" s="191"/>
      <c r="I319" s="101"/>
    </row>
    <row r="320" spans="1:9" s="7" customFormat="1" ht="61.5" thickTop="1" thickBot="1" x14ac:dyDescent="0.25">
      <c r="A320" s="74"/>
      <c r="B320" s="120">
        <v>45596</v>
      </c>
      <c r="C320" s="121"/>
      <c r="D320" s="111" t="s">
        <v>114</v>
      </c>
      <c r="E320" s="112">
        <v>5000</v>
      </c>
      <c r="F320" s="159"/>
      <c r="G320" s="113">
        <f t="shared" si="4"/>
        <v>23758080.512499854</v>
      </c>
      <c r="H320" s="191"/>
      <c r="I320" s="101"/>
    </row>
    <row r="321" spans="1:9" s="7" customFormat="1" ht="18" thickTop="1" thickBot="1" x14ac:dyDescent="0.25">
      <c r="A321" s="74"/>
      <c r="B321" s="120">
        <v>45596</v>
      </c>
      <c r="C321" s="121"/>
      <c r="D321" s="111" t="s">
        <v>83</v>
      </c>
      <c r="E321" s="112">
        <v>519612.52</v>
      </c>
      <c r="F321" s="159"/>
      <c r="G321" s="113">
        <f t="shared" si="4"/>
        <v>24277693.032499854</v>
      </c>
      <c r="H321" s="191"/>
      <c r="I321" s="101"/>
    </row>
    <row r="322" spans="1:9" s="7" customFormat="1" ht="18" thickTop="1" thickBot="1" x14ac:dyDescent="0.25">
      <c r="A322" s="74"/>
      <c r="B322" s="120">
        <v>45596</v>
      </c>
      <c r="C322" s="121"/>
      <c r="D322" s="111" t="s">
        <v>115</v>
      </c>
      <c r="E322" s="112">
        <v>17851.5</v>
      </c>
      <c r="F322" s="159"/>
      <c r="G322" s="113">
        <f t="shared" si="4"/>
        <v>24295544.532499854</v>
      </c>
      <c r="H322" s="191"/>
      <c r="I322" s="101"/>
    </row>
    <row r="323" spans="1:9" s="7" customFormat="1" ht="18" thickTop="1" thickBot="1" x14ac:dyDescent="0.25">
      <c r="A323" s="74"/>
      <c r="B323" s="120">
        <v>45596</v>
      </c>
      <c r="C323" s="121"/>
      <c r="D323" s="111" t="s">
        <v>116</v>
      </c>
      <c r="E323" s="112">
        <v>235444.64</v>
      </c>
      <c r="F323" s="159"/>
      <c r="G323" s="113">
        <f t="shared" si="4"/>
        <v>24530989.172499854</v>
      </c>
      <c r="H323" s="191"/>
      <c r="I323" s="101"/>
    </row>
    <row r="324" spans="1:9" s="7" customFormat="1" ht="18" thickTop="1" thickBot="1" x14ac:dyDescent="0.25">
      <c r="A324" s="74"/>
      <c r="B324" s="120">
        <v>45596</v>
      </c>
      <c r="C324" s="121"/>
      <c r="D324" s="111" t="s">
        <v>81</v>
      </c>
      <c r="E324" s="112">
        <v>26197.5</v>
      </c>
      <c r="F324" s="159"/>
      <c r="G324" s="113">
        <f t="shared" si="4"/>
        <v>24557186.672499854</v>
      </c>
      <c r="H324" s="191"/>
      <c r="I324" s="101"/>
    </row>
    <row r="325" spans="1:9" s="7" customFormat="1" ht="18" thickTop="1" thickBot="1" x14ac:dyDescent="0.25">
      <c r="A325" s="74"/>
      <c r="B325" s="120">
        <v>45595</v>
      </c>
      <c r="C325" s="121"/>
      <c r="D325" s="111" t="s">
        <v>23</v>
      </c>
      <c r="E325" s="112"/>
      <c r="F325" s="159">
        <v>2268247.69</v>
      </c>
      <c r="G325" s="113">
        <f t="shared" si="4"/>
        <v>22288938.982499853</v>
      </c>
      <c r="H325" s="191"/>
      <c r="I325" s="101"/>
    </row>
    <row r="326" spans="1:9" s="7" customFormat="1" ht="18" hidden="1" thickTop="1" thickBot="1" x14ac:dyDescent="0.25">
      <c r="A326" s="74"/>
      <c r="B326" s="120"/>
      <c r="C326" s="121"/>
      <c r="D326" s="111"/>
      <c r="E326" s="112"/>
      <c r="F326" s="159"/>
      <c r="G326" s="113">
        <f t="shared" si="4"/>
        <v>22288938.982499853</v>
      </c>
      <c r="H326" s="191"/>
      <c r="I326" s="101"/>
    </row>
    <row r="327" spans="1:9" s="7" customFormat="1" ht="18" hidden="1" thickTop="1" thickBot="1" x14ac:dyDescent="0.25">
      <c r="A327" s="74"/>
      <c r="B327" s="120"/>
      <c r="C327" s="121"/>
      <c r="D327" s="111"/>
      <c r="E327" s="112"/>
      <c r="F327" s="159"/>
      <c r="G327" s="113">
        <f t="shared" si="4"/>
        <v>22288938.982499853</v>
      </c>
      <c r="H327" s="191"/>
      <c r="I327" s="101"/>
    </row>
    <row r="328" spans="1:9" s="7" customFormat="1" ht="18" hidden="1" thickTop="1" thickBot="1" x14ac:dyDescent="0.25">
      <c r="A328" s="74"/>
      <c r="B328" s="120"/>
      <c r="C328" s="121"/>
      <c r="D328" s="111"/>
      <c r="E328" s="112"/>
      <c r="F328" s="159"/>
      <c r="G328" s="113">
        <f t="shared" si="4"/>
        <v>22288938.982499853</v>
      </c>
      <c r="H328" s="191"/>
      <c r="I328" s="101"/>
    </row>
    <row r="329" spans="1:9" s="7" customFormat="1" ht="18" hidden="1" thickTop="1" thickBot="1" x14ac:dyDescent="0.25">
      <c r="A329" s="74"/>
      <c r="B329" s="120"/>
      <c r="C329" s="121"/>
      <c r="D329" s="111"/>
      <c r="E329" s="112"/>
      <c r="F329" s="159"/>
      <c r="G329" s="113">
        <f t="shared" si="4"/>
        <v>22288938.982499853</v>
      </c>
      <c r="H329" s="191"/>
      <c r="I329" s="101"/>
    </row>
    <row r="330" spans="1:9" s="7" customFormat="1" ht="18" hidden="1" thickTop="1" thickBot="1" x14ac:dyDescent="0.25">
      <c r="A330" s="74"/>
      <c r="B330" s="120"/>
      <c r="C330" s="121"/>
      <c r="D330" s="111"/>
      <c r="E330" s="112"/>
      <c r="F330" s="159"/>
      <c r="G330" s="113">
        <f t="shared" si="4"/>
        <v>22288938.982499853</v>
      </c>
      <c r="H330" s="191"/>
      <c r="I330" s="101"/>
    </row>
    <row r="331" spans="1:9" s="7" customFormat="1" ht="18" hidden="1" thickTop="1" thickBot="1" x14ac:dyDescent="0.25">
      <c r="A331" s="74"/>
      <c r="B331" s="120"/>
      <c r="C331" s="121"/>
      <c r="D331" s="111"/>
      <c r="E331" s="112"/>
      <c r="F331" s="159"/>
      <c r="G331" s="113">
        <f t="shared" si="4"/>
        <v>22288938.982499853</v>
      </c>
      <c r="H331" s="191"/>
      <c r="I331" s="101"/>
    </row>
    <row r="332" spans="1:9" s="7" customFormat="1" ht="18" hidden="1" thickTop="1" thickBot="1" x14ac:dyDescent="0.25">
      <c r="A332" s="74"/>
      <c r="B332" s="120"/>
      <c r="C332" s="121"/>
      <c r="D332" s="111"/>
      <c r="E332" s="112"/>
      <c r="F332" s="159"/>
      <c r="G332" s="113">
        <f t="shared" si="4"/>
        <v>22288938.982499853</v>
      </c>
      <c r="H332" s="191"/>
      <c r="I332" s="101"/>
    </row>
    <row r="333" spans="1:9" s="7" customFormat="1" ht="18" hidden="1" thickTop="1" thickBot="1" x14ac:dyDescent="0.25">
      <c r="A333" s="74"/>
      <c r="B333" s="120"/>
      <c r="C333" s="121"/>
      <c r="D333" s="111"/>
      <c r="E333" s="112"/>
      <c r="F333" s="159"/>
      <c r="G333" s="113">
        <f t="shared" si="4"/>
        <v>22288938.982499853</v>
      </c>
      <c r="H333" s="191"/>
      <c r="I333" s="101"/>
    </row>
    <row r="334" spans="1:9" s="7" customFormat="1" ht="18" hidden="1" thickTop="1" thickBot="1" x14ac:dyDescent="0.25">
      <c r="A334" s="74"/>
      <c r="B334" s="120"/>
      <c r="C334" s="121"/>
      <c r="D334" s="111"/>
      <c r="E334" s="112"/>
      <c r="F334" s="159"/>
      <c r="G334" s="113">
        <f t="shared" si="4"/>
        <v>22288938.982499853</v>
      </c>
      <c r="H334" s="191"/>
      <c r="I334" s="101"/>
    </row>
    <row r="335" spans="1:9" s="7" customFormat="1" ht="18" hidden="1" thickTop="1" thickBot="1" x14ac:dyDescent="0.25">
      <c r="A335" s="74"/>
      <c r="B335" s="120"/>
      <c r="C335" s="121"/>
      <c r="D335" s="111"/>
      <c r="E335" s="112"/>
      <c r="F335" s="159"/>
      <c r="G335" s="113">
        <f t="shared" si="4"/>
        <v>22288938.982499853</v>
      </c>
      <c r="H335" s="191"/>
      <c r="I335" s="101"/>
    </row>
    <row r="336" spans="1:9" s="7" customFormat="1" ht="18" hidden="1" thickTop="1" thickBot="1" x14ac:dyDescent="0.25">
      <c r="A336" s="74"/>
      <c r="B336" s="120"/>
      <c r="C336" s="121"/>
      <c r="D336" s="111"/>
      <c r="E336" s="112"/>
      <c r="F336" s="159"/>
      <c r="G336" s="113">
        <f t="shared" si="4"/>
        <v>22288938.982499853</v>
      </c>
      <c r="H336" s="191"/>
      <c r="I336" s="101"/>
    </row>
    <row r="337" spans="1:9" s="7" customFormat="1" ht="18" hidden="1" thickTop="1" thickBot="1" x14ac:dyDescent="0.25">
      <c r="A337" s="74"/>
      <c r="B337" s="120"/>
      <c r="C337" s="121"/>
      <c r="D337" s="111"/>
      <c r="E337" s="112"/>
      <c r="F337" s="159"/>
      <c r="G337" s="113">
        <f t="shared" si="4"/>
        <v>22288938.982499853</v>
      </c>
      <c r="H337" s="191"/>
      <c r="I337" s="101"/>
    </row>
    <row r="338" spans="1:9" s="7" customFormat="1" ht="18" hidden="1" thickTop="1" thickBot="1" x14ac:dyDescent="0.25">
      <c r="A338" s="74"/>
      <c r="B338" s="120"/>
      <c r="C338" s="121"/>
      <c r="D338" s="111"/>
      <c r="E338" s="112"/>
      <c r="F338" s="159"/>
      <c r="G338" s="113">
        <f t="shared" si="4"/>
        <v>22288938.982499853</v>
      </c>
      <c r="H338" s="191"/>
      <c r="I338" s="101"/>
    </row>
    <row r="339" spans="1:9" s="7" customFormat="1" ht="18" hidden="1" thickTop="1" thickBot="1" x14ac:dyDescent="0.25">
      <c r="A339" s="74"/>
      <c r="B339" s="120"/>
      <c r="C339" s="121"/>
      <c r="D339" s="111"/>
      <c r="E339" s="112"/>
      <c r="F339" s="159"/>
      <c r="G339" s="113">
        <f t="shared" si="4"/>
        <v>22288938.982499853</v>
      </c>
      <c r="H339" s="191"/>
      <c r="I339" s="101"/>
    </row>
    <row r="340" spans="1:9" s="7" customFormat="1" ht="18" hidden="1" thickTop="1" thickBot="1" x14ac:dyDescent="0.25">
      <c r="A340" s="74"/>
      <c r="B340" s="120"/>
      <c r="C340" s="121"/>
      <c r="D340" s="111"/>
      <c r="E340" s="112"/>
      <c r="F340" s="159"/>
      <c r="G340" s="113">
        <f t="shared" si="4"/>
        <v>22288938.982499853</v>
      </c>
      <c r="H340" s="191"/>
      <c r="I340" s="101"/>
    </row>
    <row r="341" spans="1:9" s="7" customFormat="1" ht="18" hidden="1" thickTop="1" thickBot="1" x14ac:dyDescent="0.25">
      <c r="A341" s="74"/>
      <c r="B341" s="120"/>
      <c r="C341" s="121"/>
      <c r="D341" s="111"/>
      <c r="E341" s="112"/>
      <c r="F341" s="159"/>
      <c r="G341" s="113">
        <f t="shared" si="4"/>
        <v>22288938.982499853</v>
      </c>
      <c r="H341" s="191"/>
      <c r="I341" s="101"/>
    </row>
    <row r="342" spans="1:9" s="7" customFormat="1" ht="18" hidden="1" thickTop="1" thickBot="1" x14ac:dyDescent="0.25">
      <c r="A342" s="74"/>
      <c r="B342" s="120"/>
      <c r="C342" s="121"/>
      <c r="D342" s="111"/>
      <c r="E342" s="112"/>
      <c r="F342" s="159"/>
      <c r="G342" s="113">
        <f t="shared" si="4"/>
        <v>22288938.982499853</v>
      </c>
      <c r="H342" s="191"/>
      <c r="I342" s="101"/>
    </row>
    <row r="343" spans="1:9" s="7" customFormat="1" ht="18" hidden="1" thickTop="1" thickBot="1" x14ac:dyDescent="0.25">
      <c r="A343" s="74"/>
      <c r="B343" s="120"/>
      <c r="C343" s="121"/>
      <c r="D343" s="111"/>
      <c r="E343" s="112"/>
      <c r="F343" s="159"/>
      <c r="G343" s="113">
        <f t="shared" si="4"/>
        <v>22288938.982499853</v>
      </c>
      <c r="H343" s="191"/>
      <c r="I343" s="101"/>
    </row>
    <row r="344" spans="1:9" s="7" customFormat="1" ht="18" hidden="1" thickTop="1" thickBot="1" x14ac:dyDescent="0.25">
      <c r="A344" s="74"/>
      <c r="B344" s="120"/>
      <c r="C344" s="121"/>
      <c r="D344" s="111"/>
      <c r="E344" s="112"/>
      <c r="F344" s="159"/>
      <c r="G344" s="113">
        <f t="shared" si="4"/>
        <v>22288938.982499853</v>
      </c>
      <c r="H344" s="191"/>
      <c r="I344" s="101"/>
    </row>
    <row r="345" spans="1:9" s="7" customFormat="1" ht="18" hidden="1" thickTop="1" thickBot="1" x14ac:dyDescent="0.25">
      <c r="A345" s="74"/>
      <c r="B345" s="120"/>
      <c r="C345" s="121"/>
      <c r="D345" s="111"/>
      <c r="E345" s="112"/>
      <c r="F345" s="159"/>
      <c r="G345" s="113">
        <f t="shared" si="4"/>
        <v>22288938.982499853</v>
      </c>
      <c r="H345" s="191"/>
      <c r="I345" s="101"/>
    </row>
    <row r="346" spans="1:9" s="7" customFormat="1" ht="18" hidden="1" thickTop="1" thickBot="1" x14ac:dyDescent="0.25">
      <c r="A346" s="74"/>
      <c r="B346" s="120"/>
      <c r="C346" s="121"/>
      <c r="D346" s="111"/>
      <c r="E346" s="112"/>
      <c r="F346" s="159"/>
      <c r="G346" s="113">
        <f t="shared" si="4"/>
        <v>22288938.982499853</v>
      </c>
      <c r="H346" s="191"/>
      <c r="I346" s="101"/>
    </row>
    <row r="347" spans="1:9" s="7" customFormat="1" ht="18" hidden="1" thickTop="1" thickBot="1" x14ac:dyDescent="0.25">
      <c r="A347" s="74"/>
      <c r="B347" s="120"/>
      <c r="C347" s="121"/>
      <c r="D347" s="111"/>
      <c r="E347" s="112"/>
      <c r="F347" s="159"/>
      <c r="G347" s="113">
        <f t="shared" si="4"/>
        <v>22288938.982499853</v>
      </c>
      <c r="H347" s="191"/>
      <c r="I347" s="101"/>
    </row>
    <row r="348" spans="1:9" s="7" customFormat="1" ht="18" hidden="1" thickTop="1" thickBot="1" x14ac:dyDescent="0.25">
      <c r="A348" s="74"/>
      <c r="B348" s="120"/>
      <c r="C348" s="121"/>
      <c r="D348" s="111"/>
      <c r="E348" s="112"/>
      <c r="F348" s="159"/>
      <c r="G348" s="113">
        <f t="shared" si="4"/>
        <v>22288938.982499853</v>
      </c>
      <c r="H348" s="191"/>
      <c r="I348" s="101"/>
    </row>
    <row r="349" spans="1:9" s="7" customFormat="1" ht="18" hidden="1" thickTop="1" thickBot="1" x14ac:dyDescent="0.25">
      <c r="A349" s="74"/>
      <c r="B349" s="120"/>
      <c r="C349" s="121"/>
      <c r="D349" s="111"/>
      <c r="E349" s="112"/>
      <c r="F349" s="159"/>
      <c r="G349" s="113">
        <f t="shared" si="4"/>
        <v>22288938.982499853</v>
      </c>
      <c r="H349" s="191"/>
      <c r="I349" s="101"/>
    </row>
    <row r="350" spans="1:9" s="7" customFormat="1" ht="18" hidden="1" thickTop="1" thickBot="1" x14ac:dyDescent="0.25">
      <c r="A350" s="74"/>
      <c r="B350" s="120"/>
      <c r="C350" s="121"/>
      <c r="D350" s="111"/>
      <c r="E350" s="112"/>
      <c r="F350" s="159"/>
      <c r="G350" s="113">
        <f t="shared" si="4"/>
        <v>22288938.982499853</v>
      </c>
      <c r="H350" s="191"/>
      <c r="I350" s="101"/>
    </row>
    <row r="351" spans="1:9" s="7" customFormat="1" ht="18" hidden="1" thickTop="1" thickBot="1" x14ac:dyDescent="0.25">
      <c r="A351" s="74"/>
      <c r="B351" s="120"/>
      <c r="C351" s="121"/>
      <c r="D351" s="111"/>
      <c r="E351" s="112"/>
      <c r="F351" s="159"/>
      <c r="G351" s="113">
        <f t="shared" si="4"/>
        <v>22288938.982499853</v>
      </c>
      <c r="H351" s="191"/>
      <c r="I351" s="101"/>
    </row>
    <row r="352" spans="1:9" s="7" customFormat="1" ht="18" hidden="1" thickTop="1" thickBot="1" x14ac:dyDescent="0.25">
      <c r="A352" s="74"/>
      <c r="B352" s="120"/>
      <c r="C352" s="121"/>
      <c r="D352" s="111"/>
      <c r="E352" s="112"/>
      <c r="F352" s="159"/>
      <c r="G352" s="113">
        <f t="shared" si="4"/>
        <v>22288938.982499853</v>
      </c>
      <c r="H352" s="191"/>
      <c r="I352" s="101"/>
    </row>
    <row r="353" spans="1:9" s="7" customFormat="1" ht="18" hidden="1" thickTop="1" thickBot="1" x14ac:dyDescent="0.25">
      <c r="A353" s="74"/>
      <c r="B353" s="120"/>
      <c r="C353" s="121"/>
      <c r="D353" s="111"/>
      <c r="E353" s="112"/>
      <c r="F353" s="159"/>
      <c r="G353" s="113">
        <f t="shared" si="4"/>
        <v>22288938.982499853</v>
      </c>
      <c r="H353" s="191"/>
      <c r="I353" s="101"/>
    </row>
    <row r="354" spans="1:9" s="7" customFormat="1" ht="18" hidden="1" thickTop="1" thickBot="1" x14ac:dyDescent="0.25">
      <c r="A354" s="74"/>
      <c r="B354" s="120"/>
      <c r="C354" s="121"/>
      <c r="D354" s="111"/>
      <c r="E354" s="112"/>
      <c r="F354" s="159"/>
      <c r="G354" s="113">
        <f t="shared" si="4"/>
        <v>22288938.982499853</v>
      </c>
      <c r="H354" s="191"/>
      <c r="I354" s="101"/>
    </row>
    <row r="355" spans="1:9" s="7" customFormat="1" ht="18" hidden="1" thickTop="1" thickBot="1" x14ac:dyDescent="0.25">
      <c r="A355" s="74"/>
      <c r="B355" s="120"/>
      <c r="C355" s="121"/>
      <c r="D355" s="111"/>
      <c r="E355" s="112"/>
      <c r="F355" s="159"/>
      <c r="G355" s="113">
        <f t="shared" si="4"/>
        <v>22288938.982499853</v>
      </c>
      <c r="H355" s="191"/>
      <c r="I355" s="101"/>
    </row>
    <row r="356" spans="1:9" s="7" customFormat="1" ht="18" hidden="1" thickTop="1" thickBot="1" x14ac:dyDescent="0.25">
      <c r="A356" s="74"/>
      <c r="B356" s="120"/>
      <c r="C356" s="121"/>
      <c r="D356" s="111"/>
      <c r="E356" s="112"/>
      <c r="F356" s="159"/>
      <c r="G356" s="113">
        <f t="shared" si="4"/>
        <v>22288938.982499853</v>
      </c>
      <c r="H356" s="191"/>
      <c r="I356" s="101"/>
    </row>
    <row r="357" spans="1:9" s="7" customFormat="1" ht="18" hidden="1" thickTop="1" thickBot="1" x14ac:dyDescent="0.25">
      <c r="A357" s="74"/>
      <c r="B357" s="206"/>
      <c r="C357" s="207"/>
      <c r="D357" s="208"/>
      <c r="E357" s="209"/>
      <c r="F357" s="210"/>
      <c r="G357" s="113">
        <f t="shared" ref="G357" si="5">G356+E357-F357</f>
        <v>22288938.982499853</v>
      </c>
      <c r="H357" s="191"/>
      <c r="I357" s="101"/>
    </row>
    <row r="358" spans="1:9" ht="18" thickTop="1" thickBot="1" x14ac:dyDescent="0.25">
      <c r="A358" s="26"/>
      <c r="B358" s="174"/>
      <c r="C358" s="175"/>
      <c r="D358" s="175" t="s">
        <v>8</v>
      </c>
      <c r="E358" s="173">
        <f>SUM(E17:E356)</f>
        <v>50427004.109999999</v>
      </c>
      <c r="F358" s="173">
        <f>SUM(F17:F356)</f>
        <v>47324426.259999983</v>
      </c>
      <c r="G358" s="113">
        <f>G16+E358-F358</f>
        <v>22288938.982499875</v>
      </c>
      <c r="H358" s="28">
        <f>+G358-'[1]CTA. RECOLECTORA (010) y 3000'!$G$8717</f>
        <v>3102577.8500000201</v>
      </c>
      <c r="I358" s="101">
        <f>+G358-'[1]CTA. RECOLECTORA (010) y 3000'!$G$9056</f>
        <v>0</v>
      </c>
    </row>
    <row r="359" spans="1:9" ht="16.5" x14ac:dyDescent="0.2">
      <c r="A359" s="5"/>
      <c r="B359" s="122"/>
      <c r="C359" s="122"/>
      <c r="D359" s="122"/>
      <c r="E359" s="123"/>
      <c r="F359" s="186"/>
      <c r="G359" s="123"/>
      <c r="H359" s="176"/>
      <c r="I359" s="101"/>
    </row>
    <row r="360" spans="1:9" ht="16.5" x14ac:dyDescent="0.2">
      <c r="A360" s="5"/>
      <c r="B360" s="122"/>
      <c r="C360" s="124" t="s">
        <v>31</v>
      </c>
      <c r="D360" s="125"/>
      <c r="E360" s="196"/>
      <c r="F360" s="196"/>
      <c r="G360" s="186"/>
      <c r="H360" s="176"/>
      <c r="I360" s="101"/>
    </row>
    <row r="361" spans="1:9" ht="16.5" x14ac:dyDescent="0.2">
      <c r="A361" s="5"/>
      <c r="B361" s="122"/>
      <c r="C361" s="124" t="s">
        <v>33</v>
      </c>
      <c r="D361" s="125"/>
      <c r="E361" s="126"/>
      <c r="F361" s="187"/>
      <c r="G361" s="123"/>
      <c r="H361" s="176"/>
      <c r="I361" s="101"/>
    </row>
    <row r="362" spans="1:9" ht="16.5" x14ac:dyDescent="0.2">
      <c r="A362" s="5"/>
      <c r="B362" s="122"/>
      <c r="C362" s="124" t="s">
        <v>34</v>
      </c>
      <c r="D362" s="205" t="s">
        <v>79</v>
      </c>
      <c r="E362" s="79" t="s">
        <v>78</v>
      </c>
      <c r="F362" s="78" t="s">
        <v>77</v>
      </c>
      <c r="G362" s="165"/>
      <c r="H362" s="176"/>
      <c r="I362" s="101"/>
    </row>
    <row r="363" spans="1:9" ht="16.5" x14ac:dyDescent="0.2">
      <c r="A363" s="5"/>
      <c r="B363" s="122"/>
      <c r="C363" s="125"/>
      <c r="D363" s="203" t="s">
        <v>31</v>
      </c>
      <c r="E363" s="78" t="s">
        <v>72</v>
      </c>
      <c r="F363" s="124" t="s">
        <v>46</v>
      </c>
      <c r="G363" s="124"/>
      <c r="H363" s="176"/>
      <c r="I363" s="101"/>
    </row>
    <row r="364" spans="1:9" ht="45" x14ac:dyDescent="0.2">
      <c r="A364" s="5"/>
      <c r="B364" s="122"/>
      <c r="C364" s="125"/>
      <c r="D364" s="203" t="s">
        <v>76</v>
      </c>
      <c r="E364" s="203" t="s">
        <v>73</v>
      </c>
      <c r="F364" s="204" t="s">
        <v>74</v>
      </c>
      <c r="G364" s="124"/>
      <c r="H364" s="176"/>
      <c r="I364" s="101"/>
    </row>
    <row r="365" spans="1:9" ht="16.5" x14ac:dyDescent="0.2">
      <c r="A365" s="5"/>
      <c r="B365" s="122"/>
      <c r="C365" s="125"/>
      <c r="D365" s="124"/>
      <c r="E365" s="78"/>
      <c r="G365" s="203"/>
      <c r="H365" s="176"/>
      <c r="I365" s="101"/>
    </row>
    <row r="366" spans="1:9" ht="16.5" x14ac:dyDescent="0.2">
      <c r="A366" s="5"/>
      <c r="B366" s="122"/>
      <c r="C366" s="125"/>
      <c r="D366" s="126"/>
      <c r="F366" s="186"/>
      <c r="H366" s="176"/>
      <c r="I366" s="101"/>
    </row>
    <row r="367" spans="1:9" ht="16.5" x14ac:dyDescent="0.2">
      <c r="A367" s="5"/>
      <c r="B367" s="122"/>
      <c r="C367" s="125"/>
      <c r="D367" s="126"/>
      <c r="F367" s="186"/>
      <c r="G367" s="123"/>
      <c r="H367" s="176"/>
      <c r="I367" s="101"/>
    </row>
    <row r="368" spans="1:9" ht="16.5" x14ac:dyDescent="0.2">
      <c r="A368" s="5"/>
      <c r="B368" s="122"/>
      <c r="C368" s="125"/>
      <c r="D368" s="126"/>
      <c r="F368" s="186"/>
      <c r="G368" s="123"/>
      <c r="H368" s="176"/>
      <c r="I368" s="101"/>
    </row>
    <row r="369" spans="1:9" ht="16.5" x14ac:dyDescent="0.2">
      <c r="A369" s="5"/>
      <c r="B369" s="122"/>
      <c r="C369" s="125"/>
      <c r="D369" s="126"/>
      <c r="F369" s="186"/>
      <c r="G369" s="123"/>
      <c r="H369" s="176"/>
      <c r="I369" s="101"/>
    </row>
    <row r="370" spans="1:9" ht="16.5" x14ac:dyDescent="0.2">
      <c r="A370" s="5"/>
      <c r="B370" s="122"/>
      <c r="C370" s="122"/>
      <c r="F370" s="186"/>
      <c r="G370" s="123"/>
      <c r="H370" s="176"/>
      <c r="I370" s="101"/>
    </row>
    <row r="371" spans="1:9" ht="16.5" x14ac:dyDescent="0.2">
      <c r="A371" s="5"/>
      <c r="B371" s="122"/>
      <c r="C371" s="122"/>
      <c r="E371" s="126"/>
      <c r="F371" s="186"/>
      <c r="G371" s="123"/>
      <c r="H371" s="176"/>
      <c r="I371" s="101"/>
    </row>
    <row r="372" spans="1:9" ht="16.5" x14ac:dyDescent="0.2">
      <c r="A372" s="5"/>
      <c r="B372" s="5"/>
      <c r="C372" s="5"/>
      <c r="F372" s="189"/>
      <c r="G372" s="8"/>
      <c r="H372" s="176"/>
      <c r="I372" s="101"/>
    </row>
    <row r="373" spans="1:9" ht="16.5" x14ac:dyDescent="0.2">
      <c r="A373" s="5"/>
      <c r="B373" s="5"/>
      <c r="C373" s="5"/>
      <c r="F373" s="189"/>
      <c r="G373" s="8"/>
      <c r="H373" s="176"/>
      <c r="I373" s="101"/>
    </row>
    <row r="374" spans="1:9" ht="16.5" x14ac:dyDescent="0.2">
      <c r="A374" s="5"/>
      <c r="B374" s="5"/>
      <c r="C374" s="5"/>
      <c r="E374" s="8"/>
      <c r="F374" s="189"/>
      <c r="G374" s="8"/>
      <c r="H374" s="176"/>
      <c r="I374" s="101"/>
    </row>
    <row r="375" spans="1:9" ht="16.5" x14ac:dyDescent="0.2">
      <c r="A375" s="9"/>
      <c r="B375" s="9"/>
      <c r="C375" s="9"/>
      <c r="D375" s="9"/>
      <c r="E375" s="9"/>
      <c r="F375" s="190"/>
      <c r="G375" s="9"/>
      <c r="H375" s="176"/>
      <c r="I375" s="101"/>
    </row>
    <row r="376" spans="1:9" ht="16.5" x14ac:dyDescent="0.2">
      <c r="A376" s="9"/>
      <c r="B376" s="9"/>
      <c r="C376" s="9"/>
      <c r="D376" s="9"/>
      <c r="E376" s="9"/>
      <c r="F376" s="190"/>
      <c r="G376" s="9"/>
      <c r="H376" s="176"/>
      <c r="I376" s="101"/>
    </row>
    <row r="377" spans="1:9" ht="16.5" x14ac:dyDescent="0.2">
      <c r="A377" s="9"/>
      <c r="B377" s="9"/>
      <c r="C377" s="9"/>
      <c r="D377" s="9"/>
      <c r="E377" s="9"/>
      <c r="F377" s="190"/>
      <c r="G377" s="9"/>
      <c r="H377" s="176"/>
      <c r="I377" s="101"/>
    </row>
    <row r="378" spans="1:9" ht="16.5" x14ac:dyDescent="0.2">
      <c r="H378" s="176"/>
      <c r="I378" s="101"/>
    </row>
    <row r="379" spans="1:9" ht="16.5" x14ac:dyDescent="0.2">
      <c r="H379" s="176"/>
      <c r="I379" s="101"/>
    </row>
    <row r="380" spans="1:9" ht="16.5" x14ac:dyDescent="0.2">
      <c r="H380" s="176"/>
      <c r="I380" s="101"/>
    </row>
    <row r="381" spans="1:9" ht="16.5" x14ac:dyDescent="0.2">
      <c r="H381" s="176"/>
      <c r="I381" s="101"/>
    </row>
    <row r="382" spans="1:9" ht="16.5" x14ac:dyDescent="0.2">
      <c r="H382" s="176"/>
      <c r="I382" s="101"/>
    </row>
    <row r="383" spans="1:9" ht="16.5" x14ac:dyDescent="0.2">
      <c r="H383" s="176"/>
      <c r="I383" s="101"/>
    </row>
    <row r="384" spans="1:9" ht="16.5" x14ac:dyDescent="0.2">
      <c r="H384" s="176"/>
      <c r="I384" s="101"/>
    </row>
    <row r="385" spans="1:9" ht="16.5" x14ac:dyDescent="0.2">
      <c r="H385" s="176"/>
      <c r="I385" s="101"/>
    </row>
    <row r="386" spans="1:9" ht="16.5" x14ac:dyDescent="0.2">
      <c r="H386" s="176"/>
      <c r="I386" s="101"/>
    </row>
    <row r="387" spans="1:9" ht="16.5" x14ac:dyDescent="0.2">
      <c r="H387" s="176"/>
      <c r="I387" s="101"/>
    </row>
    <row r="388" spans="1:9" ht="16.5" x14ac:dyDescent="0.2">
      <c r="H388" s="176"/>
      <c r="I388" s="101"/>
    </row>
    <row r="389" spans="1:9" ht="16.5" x14ac:dyDescent="0.2">
      <c r="H389" s="176"/>
      <c r="I389" s="101"/>
    </row>
    <row r="390" spans="1:9" ht="16.5" x14ac:dyDescent="0.2">
      <c r="H390" s="176"/>
      <c r="I390" s="101"/>
    </row>
    <row r="391" spans="1:9" ht="16.5" x14ac:dyDescent="0.2">
      <c r="H391" s="176"/>
      <c r="I391" s="101"/>
    </row>
    <row r="392" spans="1:9" ht="16.5" x14ac:dyDescent="0.2">
      <c r="H392" s="176"/>
      <c r="I392" s="101"/>
    </row>
    <row r="393" spans="1:9" ht="16.5" x14ac:dyDescent="0.2">
      <c r="H393" s="176"/>
      <c r="I393" s="101"/>
    </row>
    <row r="394" spans="1:9" ht="16.5" x14ac:dyDescent="0.2">
      <c r="H394" s="176"/>
      <c r="I394" s="101"/>
    </row>
    <row r="395" spans="1:9" ht="16.5" x14ac:dyDescent="0.2">
      <c r="H395" s="176"/>
      <c r="I395" s="101"/>
    </row>
    <row r="396" spans="1:9" ht="17.25" thickBot="1" x14ac:dyDescent="0.25">
      <c r="H396" s="176"/>
      <c r="I396" s="101"/>
    </row>
    <row r="397" spans="1:9" ht="16.5" x14ac:dyDescent="0.2">
      <c r="A397" s="2"/>
      <c r="H397" s="176"/>
      <c r="I397" s="101"/>
    </row>
    <row r="398" spans="1:9" ht="16.5" x14ac:dyDescent="0.2">
      <c r="H398" s="176"/>
      <c r="I398" s="101"/>
    </row>
    <row r="399" spans="1:9" ht="16.5" x14ac:dyDescent="0.2">
      <c r="H399" s="176"/>
      <c r="I399" s="101"/>
    </row>
    <row r="400" spans="1:9" ht="16.5" x14ac:dyDescent="0.2">
      <c r="H400" s="176"/>
      <c r="I400" s="101"/>
    </row>
    <row r="401" spans="8:9" ht="16.5" x14ac:dyDescent="0.2">
      <c r="H401" s="176"/>
      <c r="I401" s="101"/>
    </row>
    <row r="402" spans="8:9" ht="16.5" x14ac:dyDescent="0.2">
      <c r="H402" s="176"/>
      <c r="I402" s="101"/>
    </row>
    <row r="403" spans="8:9" ht="16.5" x14ac:dyDescent="0.2">
      <c r="H403" s="176"/>
      <c r="I403" s="101"/>
    </row>
    <row r="404" spans="8:9" ht="16.5" x14ac:dyDescent="0.2">
      <c r="H404" s="176"/>
      <c r="I404" s="101"/>
    </row>
    <row r="405" spans="8:9" ht="16.5" x14ac:dyDescent="0.2">
      <c r="H405" s="176"/>
      <c r="I405" s="101"/>
    </row>
    <row r="406" spans="8:9" ht="16.5" x14ac:dyDescent="0.2">
      <c r="H406" s="176"/>
      <c r="I406" s="101"/>
    </row>
    <row r="407" spans="8:9" ht="16.5" x14ac:dyDescent="0.2">
      <c r="H407" s="176"/>
      <c r="I407" s="101"/>
    </row>
    <row r="408" spans="8:9" ht="16.5" x14ac:dyDescent="0.2">
      <c r="H408" s="176"/>
      <c r="I408" s="101"/>
    </row>
    <row r="409" spans="8:9" ht="16.5" x14ac:dyDescent="0.2">
      <c r="H409" s="176"/>
      <c r="I409" s="101"/>
    </row>
    <row r="410" spans="8:9" ht="16.5" x14ac:dyDescent="0.2">
      <c r="H410" s="176"/>
      <c r="I410" s="101"/>
    </row>
    <row r="411" spans="8:9" ht="16.5" x14ac:dyDescent="0.2">
      <c r="H411" s="176"/>
      <c r="I411" s="101"/>
    </row>
    <row r="412" spans="8:9" ht="16.5" x14ac:dyDescent="0.2">
      <c r="H412" s="176"/>
      <c r="I412" s="101"/>
    </row>
    <row r="413" spans="8:9" ht="16.5" x14ac:dyDescent="0.2">
      <c r="H413" s="176"/>
      <c r="I413" s="101"/>
    </row>
    <row r="414" spans="8:9" ht="16.5" x14ac:dyDescent="0.2">
      <c r="H414" s="176"/>
      <c r="I414" s="101"/>
    </row>
    <row r="415" spans="8:9" ht="16.5" x14ac:dyDescent="0.2">
      <c r="H415" s="176"/>
      <c r="I415" s="101"/>
    </row>
    <row r="416" spans="8:9" ht="16.5" x14ac:dyDescent="0.2">
      <c r="H416" s="176"/>
      <c r="I416" s="101"/>
    </row>
    <row r="417" spans="8:9" ht="16.5" x14ac:dyDescent="0.2">
      <c r="H417" s="176"/>
      <c r="I417" s="101"/>
    </row>
    <row r="418" spans="8:9" ht="16.5" x14ac:dyDescent="0.2">
      <c r="H418" s="176"/>
      <c r="I418" s="101"/>
    </row>
    <row r="419" spans="8:9" ht="16.5" x14ac:dyDescent="0.2">
      <c r="H419" s="176"/>
      <c r="I419" s="101"/>
    </row>
    <row r="420" spans="8:9" ht="16.5" x14ac:dyDescent="0.2">
      <c r="H420" s="176"/>
      <c r="I420" s="101"/>
    </row>
    <row r="421" spans="8:9" ht="16.5" x14ac:dyDescent="0.2">
      <c r="H421" s="176"/>
      <c r="I421" s="101"/>
    </row>
    <row r="422" spans="8:9" ht="16.5" x14ac:dyDescent="0.2">
      <c r="H422" s="176"/>
      <c r="I422" s="101"/>
    </row>
    <row r="423" spans="8:9" ht="16.5" x14ac:dyDescent="0.2">
      <c r="H423" s="176"/>
      <c r="I423" s="101"/>
    </row>
    <row r="424" spans="8:9" ht="16.5" x14ac:dyDescent="0.2">
      <c r="H424" s="176"/>
      <c r="I424" s="101"/>
    </row>
    <row r="425" spans="8:9" ht="16.5" x14ac:dyDescent="0.2">
      <c r="H425" s="176"/>
      <c r="I425" s="101"/>
    </row>
    <row r="426" spans="8:9" ht="16.5" x14ac:dyDescent="0.2">
      <c r="H426" s="176"/>
      <c r="I426" s="101"/>
    </row>
    <row r="427" spans="8:9" ht="16.5" x14ac:dyDescent="0.2">
      <c r="H427" s="176"/>
      <c r="I427" s="101"/>
    </row>
    <row r="428" spans="8:9" ht="16.5" x14ac:dyDescent="0.2">
      <c r="H428" s="176"/>
      <c r="I428" s="101"/>
    </row>
    <row r="429" spans="8:9" ht="16.5" x14ac:dyDescent="0.2">
      <c r="H429" s="176"/>
      <c r="I429" s="101"/>
    </row>
    <row r="430" spans="8:9" ht="16.5" x14ac:dyDescent="0.2">
      <c r="H430" s="176"/>
      <c r="I430" s="101"/>
    </row>
    <row r="431" spans="8:9" ht="16.5" x14ac:dyDescent="0.2">
      <c r="H431" s="176"/>
      <c r="I431" s="101"/>
    </row>
    <row r="432" spans="8:9" ht="16.5" x14ac:dyDescent="0.2">
      <c r="H432" s="176"/>
      <c r="I432" s="101"/>
    </row>
    <row r="433" spans="8:9" ht="16.5" x14ac:dyDescent="0.2">
      <c r="H433" s="176"/>
      <c r="I433" s="101"/>
    </row>
    <row r="434" spans="8:9" ht="16.5" x14ac:dyDescent="0.2">
      <c r="H434" s="176"/>
      <c r="I434" s="101"/>
    </row>
    <row r="435" spans="8:9" ht="16.5" x14ac:dyDescent="0.2">
      <c r="H435" s="176"/>
      <c r="I435" s="101"/>
    </row>
    <row r="436" spans="8:9" ht="16.5" x14ac:dyDescent="0.2">
      <c r="H436" s="176"/>
      <c r="I436" s="101"/>
    </row>
    <row r="437" spans="8:9" ht="16.5" x14ac:dyDescent="0.2">
      <c r="H437" s="176"/>
      <c r="I437" s="101"/>
    </row>
    <row r="438" spans="8:9" ht="16.5" x14ac:dyDescent="0.2">
      <c r="I438" s="101"/>
    </row>
    <row r="439" spans="8:9" ht="16.5" x14ac:dyDescent="0.2">
      <c r="I439" s="101"/>
    </row>
    <row r="440" spans="8:9" ht="16.5" x14ac:dyDescent="0.2">
      <c r="I440" s="101"/>
    </row>
    <row r="441" spans="8:9" ht="16.5" x14ac:dyDescent="0.2">
      <c r="I441" s="101"/>
    </row>
    <row r="442" spans="8:9" ht="16.5" x14ac:dyDescent="0.2">
      <c r="I442" s="101"/>
    </row>
    <row r="443" spans="8:9" ht="16.5" x14ac:dyDescent="0.2">
      <c r="I443" s="101"/>
    </row>
    <row r="444" spans="8:9" ht="16.5" x14ac:dyDescent="0.2">
      <c r="I444" s="101"/>
    </row>
    <row r="445" spans="8:9" ht="16.5" x14ac:dyDescent="0.2">
      <c r="I445" s="101"/>
    </row>
    <row r="446" spans="8:9" ht="16.5" x14ac:dyDescent="0.2">
      <c r="I446" s="101"/>
    </row>
    <row r="447" spans="8:9" ht="16.5" x14ac:dyDescent="0.2">
      <c r="I447" s="101"/>
    </row>
    <row r="448" spans="8:9" ht="16.5" x14ac:dyDescent="0.2">
      <c r="I448" s="101"/>
    </row>
    <row r="449" spans="9:9" ht="16.5" x14ac:dyDescent="0.2">
      <c r="I449" s="101"/>
    </row>
    <row r="450" spans="9:9" ht="16.5" x14ac:dyDescent="0.2">
      <c r="I450" s="101"/>
    </row>
    <row r="451" spans="9:9" ht="16.5" x14ac:dyDescent="0.2">
      <c r="I451" s="101"/>
    </row>
    <row r="452" spans="9:9" ht="16.5" x14ac:dyDescent="0.2">
      <c r="I452" s="101"/>
    </row>
    <row r="453" spans="9:9" ht="16.5" x14ac:dyDescent="0.2">
      <c r="I453" s="101"/>
    </row>
    <row r="454" spans="9:9" ht="16.5" x14ac:dyDescent="0.2">
      <c r="I454" s="101"/>
    </row>
    <row r="455" spans="9:9" ht="16.5" x14ac:dyDescent="0.2">
      <c r="I455" s="101"/>
    </row>
    <row r="456" spans="9:9" ht="16.5" x14ac:dyDescent="0.2">
      <c r="I456" s="101"/>
    </row>
    <row r="457" spans="9:9" ht="16.5" x14ac:dyDescent="0.2">
      <c r="I457" s="101"/>
    </row>
    <row r="458" spans="9:9" ht="16.5" x14ac:dyDescent="0.2">
      <c r="I458" s="101"/>
    </row>
    <row r="459" spans="9:9" ht="16.5" x14ac:dyDescent="0.2">
      <c r="I459" s="101"/>
    </row>
    <row r="460" spans="9:9" ht="16.5" x14ac:dyDescent="0.2">
      <c r="I460" s="101"/>
    </row>
    <row r="461" spans="9:9" ht="16.5" x14ac:dyDescent="0.2">
      <c r="I461" s="101"/>
    </row>
    <row r="462" spans="9:9" ht="16.5" x14ac:dyDescent="0.2">
      <c r="I462" s="101"/>
    </row>
    <row r="463" spans="9:9" ht="16.5" x14ac:dyDescent="0.2">
      <c r="I463" s="101"/>
    </row>
    <row r="464" spans="9:9" ht="16.5" x14ac:dyDescent="0.2">
      <c r="I464" s="101"/>
    </row>
    <row r="465" spans="9:9" ht="16.5" x14ac:dyDescent="0.2">
      <c r="I465" s="101"/>
    </row>
  </sheetData>
  <autoFilter ref="B17:G17"/>
  <mergeCells count="9">
    <mergeCell ref="A5:G5"/>
    <mergeCell ref="B13:F13"/>
    <mergeCell ref="B12:G12"/>
    <mergeCell ref="A12:A15"/>
    <mergeCell ref="B14:F14"/>
    <mergeCell ref="A6:G6"/>
    <mergeCell ref="A7:G7"/>
    <mergeCell ref="A8:G8"/>
    <mergeCell ref="A9:G9"/>
  </mergeCells>
  <phoneticPr fontId="3" type="noConversion"/>
  <printOptions horizontalCentered="1"/>
  <pageMargins left="0.23622047244094491" right="0.23622047244094491" top="0.74803149606299213" bottom="0.74803149606299213" header="0.31496062992125984" footer="0.31496062992125984"/>
  <pageSetup scale="52" fitToHeight="0" orientation="portrait" r:id="rId1"/>
  <headerFooter alignWithMargins="0">
    <oddFooter>Página &amp;P</oddFooter>
  </headerFooter>
  <rowBreaks count="5" manualBreakCount="5">
    <brk id="64" max="6" man="1"/>
    <brk id="117" max="6" man="1"/>
    <brk id="169" max="6" man="1"/>
    <brk id="221" max="6" man="1"/>
    <brk id="276"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rgb="FFFFC000"/>
  </sheetPr>
  <dimension ref="A1:CQ282"/>
  <sheetViews>
    <sheetView topLeftCell="B225" zoomScale="80" zoomScaleNormal="80" workbookViewId="0">
      <selection activeCell="J235" sqref="J235"/>
    </sheetView>
  </sheetViews>
  <sheetFormatPr baseColWidth="10" defaultColWidth="9.140625" defaultRowHeight="12.75" x14ac:dyDescent="0.2"/>
  <cols>
    <col min="1" max="1" width="0" style="11" hidden="1" customWidth="1"/>
    <col min="2" max="2" width="1.5703125" style="11" customWidth="1"/>
    <col min="3" max="3" width="3.7109375" style="1" customWidth="1"/>
    <col min="4" max="4" width="18.7109375" style="1" customWidth="1"/>
    <col min="5" max="5" width="16" style="172" customWidth="1"/>
    <col min="6" max="6" width="46.7109375" style="1" customWidth="1"/>
    <col min="7" max="7" width="22.85546875" style="1" customWidth="1"/>
    <col min="8" max="8" width="35.140625" style="1" customWidth="1"/>
    <col min="9" max="9" width="23.5703125" style="1" customWidth="1"/>
    <col min="10" max="10" width="19.42578125" style="11" bestFit="1" customWidth="1"/>
    <col min="11" max="11" width="25.140625" style="11" customWidth="1"/>
    <col min="12" max="13" width="9.140625" style="11"/>
    <col min="14" max="16384" width="9.140625" style="1"/>
  </cols>
  <sheetData>
    <row r="1" spans="1:13" s="11" customFormat="1" ht="15" customHeight="1" x14ac:dyDescent="0.2">
      <c r="E1" s="167"/>
    </row>
    <row r="2" spans="1:13" s="11" customFormat="1" x14ac:dyDescent="0.2">
      <c r="E2" s="167"/>
    </row>
    <row r="3" spans="1:13" s="14" customFormat="1" ht="12" customHeight="1" x14ac:dyDescent="0.2">
      <c r="E3" s="168"/>
    </row>
    <row r="4" spans="1:13" s="15" customFormat="1" ht="18" customHeight="1" x14ac:dyDescent="0.3">
      <c r="B4" s="16"/>
      <c r="C4" s="16"/>
      <c r="D4" s="12"/>
      <c r="E4" s="169"/>
      <c r="F4" s="16"/>
      <c r="G4" s="16"/>
      <c r="H4" s="16"/>
      <c r="I4" s="16"/>
      <c r="J4" s="16"/>
      <c r="K4" s="16"/>
    </row>
    <row r="5" spans="1:13" s="13" customFormat="1" ht="18" customHeight="1" x14ac:dyDescent="0.2">
      <c r="A5" s="13" t="s">
        <v>9</v>
      </c>
      <c r="E5" s="12"/>
    </row>
    <row r="6" spans="1:13" s="15" customFormat="1" ht="15" customHeight="1" x14ac:dyDescent="0.3">
      <c r="B6" s="13"/>
      <c r="C6" s="248" t="s">
        <v>10</v>
      </c>
      <c r="D6" s="248"/>
      <c r="E6" s="248"/>
      <c r="F6" s="248"/>
      <c r="G6" s="248"/>
      <c r="H6" s="248"/>
      <c r="I6" s="248"/>
      <c r="J6" s="16"/>
      <c r="K6" s="16"/>
    </row>
    <row r="7" spans="1:13" s="14" customFormat="1" ht="18.75" x14ac:dyDescent="0.2">
      <c r="B7" s="18"/>
      <c r="C7" s="254" t="s">
        <v>19</v>
      </c>
      <c r="D7" s="254"/>
      <c r="E7" s="254"/>
      <c r="F7" s="254"/>
      <c r="G7" s="254"/>
      <c r="H7" s="254"/>
      <c r="I7" s="254"/>
    </row>
    <row r="8" spans="1:13" s="17" customFormat="1" ht="21" customHeight="1" x14ac:dyDescent="0.2">
      <c r="B8" s="18"/>
      <c r="C8" s="254" t="s">
        <v>3</v>
      </c>
      <c r="D8" s="254"/>
      <c r="E8" s="254"/>
      <c r="F8" s="254"/>
      <c r="G8" s="254"/>
      <c r="H8" s="254"/>
      <c r="I8" s="254"/>
    </row>
    <row r="9" spans="1:13" s="14" customFormat="1" ht="18.75" x14ac:dyDescent="0.2">
      <c r="C9" s="255" t="s">
        <v>92</v>
      </c>
      <c r="D9" s="255"/>
      <c r="E9" s="255"/>
      <c r="F9" s="255"/>
      <c r="G9" s="255"/>
      <c r="H9" s="255"/>
      <c r="I9" s="255"/>
    </row>
    <row r="10" spans="1:13" s="11" customFormat="1" ht="19.5" customHeight="1" thickBot="1" x14ac:dyDescent="0.25">
      <c r="E10" s="167"/>
    </row>
    <row r="11" spans="1:13" s="3" customFormat="1" ht="28.5" customHeight="1" thickTop="1" thickBot="1" x14ac:dyDescent="0.25">
      <c r="A11" s="7"/>
      <c r="B11" s="7"/>
      <c r="C11" s="253"/>
      <c r="D11" s="250" t="s">
        <v>17</v>
      </c>
      <c r="E11" s="250"/>
      <c r="F11" s="250"/>
      <c r="G11" s="250"/>
      <c r="H11" s="250"/>
      <c r="I11" s="250"/>
      <c r="J11" s="7"/>
      <c r="K11" s="7"/>
      <c r="L11" s="7"/>
      <c r="M11" s="7"/>
    </row>
    <row r="12" spans="1:13" s="3" customFormat="1" ht="18" customHeight="1" thickTop="1" thickBot="1" x14ac:dyDescent="0.25">
      <c r="A12" s="7"/>
      <c r="B12" s="7"/>
      <c r="C12" s="253"/>
      <c r="D12" s="249" t="s">
        <v>7</v>
      </c>
      <c r="E12" s="249"/>
      <c r="F12" s="249"/>
      <c r="G12" s="249"/>
      <c r="H12" s="249"/>
      <c r="I12" s="50">
        <f>+'[1]CTA. RECOLECTORA AUXILIAR 3001'!$J$5257</f>
        <v>-12174633.062699925</v>
      </c>
      <c r="J12" s="7"/>
      <c r="K12" s="7"/>
      <c r="L12" s="7"/>
      <c r="M12" s="7"/>
    </row>
    <row r="13" spans="1:13" s="3" customFormat="1" ht="33" customHeight="1" thickTop="1" thickBot="1" x14ac:dyDescent="0.25">
      <c r="A13" s="7"/>
      <c r="B13" s="7"/>
      <c r="C13" s="253"/>
      <c r="D13" s="61" t="s">
        <v>4</v>
      </c>
      <c r="E13" s="166" t="s">
        <v>5</v>
      </c>
      <c r="F13" s="61" t="s">
        <v>6</v>
      </c>
      <c r="G13" s="61" t="s">
        <v>0</v>
      </c>
      <c r="H13" s="61" t="s">
        <v>1</v>
      </c>
      <c r="I13" s="61" t="s">
        <v>2</v>
      </c>
      <c r="J13" s="7"/>
      <c r="K13" s="7"/>
      <c r="L13" s="7"/>
      <c r="M13" s="7"/>
    </row>
    <row r="14" spans="1:13" s="10" customFormat="1" ht="29.25" customHeight="1" thickTop="1" thickBot="1" x14ac:dyDescent="0.25">
      <c r="C14" s="138"/>
      <c r="D14" s="139"/>
      <c r="E14" s="170"/>
      <c r="F14" s="135">
        <v>45565</v>
      </c>
      <c r="G14" s="140"/>
      <c r="H14" s="141">
        <v>0</v>
      </c>
      <c r="I14" s="60">
        <f>+I12</f>
        <v>-12174633.062699925</v>
      </c>
    </row>
    <row r="15" spans="1:13" s="27" customFormat="1" ht="31.5" customHeight="1" thickTop="1" thickBot="1" x14ac:dyDescent="0.25">
      <c r="C15" s="62"/>
      <c r="D15" s="64">
        <v>45566</v>
      </c>
      <c r="E15" s="65" t="s">
        <v>117</v>
      </c>
      <c r="F15" s="92" t="s">
        <v>67</v>
      </c>
      <c r="G15" s="96"/>
      <c r="H15" s="96">
        <v>94400</v>
      </c>
      <c r="I15" s="44">
        <f>I14+G15-H15</f>
        <v>-12269033.062699925</v>
      </c>
    </row>
    <row r="16" spans="1:13" s="27" customFormat="1" ht="31.5" customHeight="1" thickTop="1" thickBot="1" x14ac:dyDescent="0.25">
      <c r="C16" s="131"/>
      <c r="D16" s="64">
        <v>45566</v>
      </c>
      <c r="E16" s="68" t="s">
        <v>117</v>
      </c>
      <c r="F16" s="92" t="s">
        <v>118</v>
      </c>
      <c r="G16" s="97"/>
      <c r="H16" s="97">
        <v>169920</v>
      </c>
      <c r="I16" s="44">
        <f t="shared" ref="I16:I79" si="0">I15+G16-H16</f>
        <v>-12438953.062699925</v>
      </c>
    </row>
    <row r="17" spans="3:9" s="27" customFormat="1" ht="24.75" customHeight="1" thickTop="1" thickBot="1" x14ac:dyDescent="0.25">
      <c r="C17" s="63"/>
      <c r="D17" s="64">
        <v>45566</v>
      </c>
      <c r="E17" s="65" t="s">
        <v>117</v>
      </c>
      <c r="F17" s="92" t="s">
        <v>119</v>
      </c>
      <c r="G17" s="97"/>
      <c r="H17" s="94">
        <v>849600</v>
      </c>
      <c r="I17" s="44">
        <f t="shared" si="0"/>
        <v>-13288553.062699925</v>
      </c>
    </row>
    <row r="18" spans="3:9" s="27" customFormat="1" ht="30" thickTop="1" thickBot="1" x14ac:dyDescent="0.25">
      <c r="C18" s="63"/>
      <c r="D18" s="64">
        <v>45566</v>
      </c>
      <c r="E18" s="68" t="s">
        <v>120</v>
      </c>
      <c r="F18" s="92" t="s">
        <v>16</v>
      </c>
      <c r="G18" s="97"/>
      <c r="H18" s="94">
        <v>108220.321</v>
      </c>
      <c r="I18" s="44">
        <f t="shared" si="0"/>
        <v>-13396773.383699926</v>
      </c>
    </row>
    <row r="19" spans="3:9" s="27" customFormat="1" ht="18" thickTop="1" thickBot="1" x14ac:dyDescent="0.25">
      <c r="C19" s="63"/>
      <c r="D19" s="64">
        <v>45566</v>
      </c>
      <c r="E19" s="65" t="s">
        <v>120</v>
      </c>
      <c r="F19" s="92" t="s">
        <v>65</v>
      </c>
      <c r="G19" s="97"/>
      <c r="H19" s="94">
        <v>2445779.2590000001</v>
      </c>
      <c r="I19" s="44">
        <f t="shared" si="0"/>
        <v>-15842552.642699925</v>
      </c>
    </row>
    <row r="20" spans="3:9" s="27" customFormat="1" ht="44.25" thickTop="1" thickBot="1" x14ac:dyDescent="0.25">
      <c r="C20" s="63"/>
      <c r="D20" s="64">
        <v>45566</v>
      </c>
      <c r="E20" s="65" t="s">
        <v>121</v>
      </c>
      <c r="F20" s="92" t="s">
        <v>87</v>
      </c>
      <c r="G20" s="97"/>
      <c r="H20" s="94">
        <v>642297.59999999998</v>
      </c>
      <c r="I20" s="44">
        <f t="shared" si="0"/>
        <v>-16484850.242699925</v>
      </c>
    </row>
    <row r="21" spans="3:9" s="27" customFormat="1" ht="30" thickTop="1" thickBot="1" x14ac:dyDescent="0.25">
      <c r="C21" s="63"/>
      <c r="D21" s="64">
        <v>45566</v>
      </c>
      <c r="E21" s="65" t="s">
        <v>122</v>
      </c>
      <c r="F21" s="92" t="s">
        <v>16</v>
      </c>
      <c r="G21" s="97"/>
      <c r="H21" s="94">
        <v>236361.11250000002</v>
      </c>
      <c r="I21" s="44">
        <f t="shared" si="0"/>
        <v>-16721211.355199926</v>
      </c>
    </row>
    <row r="22" spans="3:9" s="27" customFormat="1" ht="18" thickTop="1" thickBot="1" x14ac:dyDescent="0.25">
      <c r="C22" s="63"/>
      <c r="D22" s="64">
        <v>45566</v>
      </c>
      <c r="E22" s="65" t="s">
        <v>122</v>
      </c>
      <c r="F22" s="92" t="s">
        <v>123</v>
      </c>
      <c r="G22" s="97"/>
      <c r="H22" s="94">
        <v>4490861.1375000002</v>
      </c>
      <c r="I22" s="44">
        <f t="shared" si="0"/>
        <v>-21212072.492699925</v>
      </c>
    </row>
    <row r="23" spans="3:9" s="27" customFormat="1" ht="18" thickTop="1" thickBot="1" x14ac:dyDescent="0.25">
      <c r="C23" s="63"/>
      <c r="D23" s="64">
        <v>45566</v>
      </c>
      <c r="E23" s="65" t="s">
        <v>124</v>
      </c>
      <c r="F23" s="92" t="s">
        <v>125</v>
      </c>
      <c r="G23" s="97"/>
      <c r="H23" s="94">
        <v>14179708.140000001</v>
      </c>
      <c r="I23" s="44">
        <f t="shared" si="0"/>
        <v>-35391780.632699922</v>
      </c>
    </row>
    <row r="24" spans="3:9" s="27" customFormat="1" ht="30" thickTop="1" thickBot="1" x14ac:dyDescent="0.25">
      <c r="C24" s="63"/>
      <c r="D24" s="64">
        <v>45566</v>
      </c>
      <c r="E24" s="65" t="s">
        <v>126</v>
      </c>
      <c r="F24" s="92" t="s">
        <v>16</v>
      </c>
      <c r="G24" s="97"/>
      <c r="H24" s="94">
        <v>138006.55120000002</v>
      </c>
      <c r="I24" s="44">
        <f t="shared" si="0"/>
        <v>-35529787.183899924</v>
      </c>
    </row>
    <row r="25" spans="3:9" s="27" customFormat="1" ht="18" thickTop="1" thickBot="1" x14ac:dyDescent="0.25">
      <c r="C25" s="63"/>
      <c r="D25" s="64">
        <v>45566</v>
      </c>
      <c r="E25" s="65" t="s">
        <v>126</v>
      </c>
      <c r="F25" s="92" t="s">
        <v>66</v>
      </c>
      <c r="G25" s="97"/>
      <c r="H25" s="94">
        <v>3118948.0567999999</v>
      </c>
      <c r="I25" s="44">
        <f t="shared" si="0"/>
        <v>-38648735.240699925</v>
      </c>
    </row>
    <row r="26" spans="3:9" s="27" customFormat="1" ht="30" thickTop="1" thickBot="1" x14ac:dyDescent="0.25">
      <c r="C26" s="63"/>
      <c r="D26" s="64">
        <v>45566</v>
      </c>
      <c r="E26" s="65" t="s">
        <v>127</v>
      </c>
      <c r="F26" s="92" t="s">
        <v>16</v>
      </c>
      <c r="G26" s="97"/>
      <c r="H26" s="94">
        <v>16194.810000000001</v>
      </c>
      <c r="I26" s="44">
        <f t="shared" si="0"/>
        <v>-38664930.050699927</v>
      </c>
    </row>
    <row r="27" spans="3:9" s="27" customFormat="1" ht="18" thickTop="1" thickBot="1" x14ac:dyDescent="0.25">
      <c r="C27" s="63"/>
      <c r="D27" s="64">
        <v>45566</v>
      </c>
      <c r="E27" s="65" t="s">
        <v>127</v>
      </c>
      <c r="F27" s="92" t="s">
        <v>50</v>
      </c>
      <c r="G27" s="97"/>
      <c r="H27" s="94">
        <v>307701.39</v>
      </c>
      <c r="I27" s="44">
        <f t="shared" si="0"/>
        <v>-38972631.440699928</v>
      </c>
    </row>
    <row r="28" spans="3:9" s="27" customFormat="1" ht="30" thickTop="1" thickBot="1" x14ac:dyDescent="0.25">
      <c r="C28" s="63"/>
      <c r="D28" s="64">
        <v>45566</v>
      </c>
      <c r="E28" s="65" t="s">
        <v>128</v>
      </c>
      <c r="F28" s="92" t="s">
        <v>16</v>
      </c>
      <c r="G28" s="97"/>
      <c r="H28" s="94">
        <v>1892.5</v>
      </c>
      <c r="I28" s="44">
        <f t="shared" si="0"/>
        <v>-38974523.940699928</v>
      </c>
    </row>
    <row r="29" spans="3:9" s="27" customFormat="1" ht="18" thickTop="1" thickBot="1" x14ac:dyDescent="0.25">
      <c r="C29" s="63"/>
      <c r="D29" s="64">
        <v>45566</v>
      </c>
      <c r="E29" s="65" t="s">
        <v>128</v>
      </c>
      <c r="F29" s="92" t="s">
        <v>68</v>
      </c>
      <c r="G29" s="97"/>
      <c r="H29" s="94">
        <v>35957.5</v>
      </c>
      <c r="I29" s="44">
        <f t="shared" si="0"/>
        <v>-39010481.440699928</v>
      </c>
    </row>
    <row r="30" spans="3:9" s="27" customFormat="1" ht="30" thickTop="1" thickBot="1" x14ac:dyDescent="0.25">
      <c r="C30" s="63"/>
      <c r="D30" s="64">
        <v>45567</v>
      </c>
      <c r="E30" s="65"/>
      <c r="F30" s="92" t="s">
        <v>23</v>
      </c>
      <c r="G30" s="97">
        <v>3147014.97</v>
      </c>
      <c r="H30" s="94"/>
      <c r="I30" s="44">
        <f t="shared" si="0"/>
        <v>-35863466.470699929</v>
      </c>
    </row>
    <row r="31" spans="3:9" s="27" customFormat="1" ht="30" thickTop="1" thickBot="1" x14ac:dyDescent="0.25">
      <c r="C31" s="63"/>
      <c r="D31" s="64">
        <v>45568</v>
      </c>
      <c r="E31" s="65"/>
      <c r="F31" s="92" t="s">
        <v>23</v>
      </c>
      <c r="G31" s="97">
        <v>1547538.96</v>
      </c>
      <c r="H31" s="94"/>
      <c r="I31" s="44">
        <f t="shared" si="0"/>
        <v>-34315927.510699928</v>
      </c>
    </row>
    <row r="32" spans="3:9" s="27" customFormat="1" ht="30" thickTop="1" thickBot="1" x14ac:dyDescent="0.25">
      <c r="C32" s="63"/>
      <c r="D32" s="64">
        <v>45569</v>
      </c>
      <c r="E32" s="65"/>
      <c r="F32" s="92" t="s">
        <v>23</v>
      </c>
      <c r="G32" s="97">
        <v>180540</v>
      </c>
      <c r="H32" s="94"/>
      <c r="I32" s="44">
        <f t="shared" si="0"/>
        <v>-34135387.510699928</v>
      </c>
    </row>
    <row r="33" spans="3:9" s="27" customFormat="1" ht="30" thickTop="1" thickBot="1" x14ac:dyDescent="0.25">
      <c r="C33" s="63"/>
      <c r="D33" s="64">
        <v>45573</v>
      </c>
      <c r="E33" s="65"/>
      <c r="F33" s="92" t="s">
        <v>23</v>
      </c>
      <c r="G33" s="97">
        <v>488415</v>
      </c>
      <c r="H33" s="94"/>
      <c r="I33" s="44">
        <f t="shared" si="0"/>
        <v>-33646972.510699928</v>
      </c>
    </row>
    <row r="34" spans="3:9" s="27" customFormat="1" ht="30" thickTop="1" thickBot="1" x14ac:dyDescent="0.25">
      <c r="C34" s="63"/>
      <c r="D34" s="64">
        <v>45573</v>
      </c>
      <c r="E34" s="65" t="s">
        <v>129</v>
      </c>
      <c r="F34" s="92" t="s">
        <v>16</v>
      </c>
      <c r="G34" s="97"/>
      <c r="H34" s="94">
        <v>1493.6205</v>
      </c>
      <c r="I34" s="44">
        <f t="shared" si="0"/>
        <v>-33648466.131199926</v>
      </c>
    </row>
    <row r="35" spans="3:9" s="27" customFormat="1" ht="30" thickTop="1" thickBot="1" x14ac:dyDescent="0.25">
      <c r="C35" s="63"/>
      <c r="D35" s="64">
        <v>45573</v>
      </c>
      <c r="E35" s="65" t="s">
        <v>129</v>
      </c>
      <c r="F35" s="92" t="s">
        <v>130</v>
      </c>
      <c r="G35" s="97"/>
      <c r="H35" s="94">
        <v>323206.37949999998</v>
      </c>
      <c r="I35" s="44">
        <f t="shared" si="0"/>
        <v>-33971672.510699928</v>
      </c>
    </row>
    <row r="36" spans="3:9" s="27" customFormat="1" ht="30" thickTop="1" thickBot="1" x14ac:dyDescent="0.25">
      <c r="C36" s="63"/>
      <c r="D36" s="64">
        <v>45573</v>
      </c>
      <c r="E36" s="65" t="s">
        <v>131</v>
      </c>
      <c r="F36" s="92" t="s">
        <v>16</v>
      </c>
      <c r="G36" s="97"/>
      <c r="H36" s="94">
        <v>5233.46</v>
      </c>
      <c r="I36" s="44">
        <f t="shared" si="0"/>
        <v>-33976905.970699929</v>
      </c>
    </row>
    <row r="37" spans="3:9" s="27" customFormat="1" ht="18" thickTop="1" thickBot="1" x14ac:dyDescent="0.25">
      <c r="C37" s="63"/>
      <c r="D37" s="64">
        <v>45573</v>
      </c>
      <c r="E37" s="65" t="s">
        <v>131</v>
      </c>
      <c r="F37" s="92" t="s">
        <v>132</v>
      </c>
      <c r="G37" s="97"/>
      <c r="H37" s="94">
        <v>1130787.1399999999</v>
      </c>
      <c r="I37" s="44">
        <f t="shared" si="0"/>
        <v>-35107693.110699929</v>
      </c>
    </row>
    <row r="38" spans="3:9" s="27" customFormat="1" ht="30" thickTop="1" thickBot="1" x14ac:dyDescent="0.25">
      <c r="C38" s="63"/>
      <c r="D38" s="64">
        <v>45573</v>
      </c>
      <c r="E38" s="68" t="s">
        <v>133</v>
      </c>
      <c r="F38" s="92" t="s">
        <v>16</v>
      </c>
      <c r="G38" s="97"/>
      <c r="H38" s="94">
        <v>4212.4920000000002</v>
      </c>
      <c r="I38" s="44">
        <f t="shared" si="0"/>
        <v>-35111905.602699928</v>
      </c>
    </row>
    <row r="39" spans="3:9" s="27" customFormat="1" ht="18" thickTop="1" thickBot="1" x14ac:dyDescent="0.25">
      <c r="C39" s="63"/>
      <c r="D39" s="64">
        <v>45573</v>
      </c>
      <c r="E39" s="68" t="s">
        <v>133</v>
      </c>
      <c r="F39" s="92" t="s">
        <v>134</v>
      </c>
      <c r="G39" s="97"/>
      <c r="H39" s="94">
        <v>1027235.4080000001</v>
      </c>
      <c r="I39" s="44">
        <f t="shared" si="0"/>
        <v>-36139141.010699928</v>
      </c>
    </row>
    <row r="40" spans="3:9" s="27" customFormat="1" ht="30" thickTop="1" thickBot="1" x14ac:dyDescent="0.25">
      <c r="C40" s="63"/>
      <c r="D40" s="64">
        <v>45573</v>
      </c>
      <c r="E40" s="68" t="s">
        <v>135</v>
      </c>
      <c r="F40" s="92" t="s">
        <v>16</v>
      </c>
      <c r="G40" s="97"/>
      <c r="H40" s="94">
        <v>4587.03</v>
      </c>
      <c r="I40" s="44">
        <f t="shared" si="0"/>
        <v>-36143728.040699929</v>
      </c>
    </row>
    <row r="41" spans="3:9" s="27" customFormat="1" ht="18" thickTop="1" thickBot="1" x14ac:dyDescent="0.25">
      <c r="C41" s="63"/>
      <c r="D41" s="64">
        <v>45573</v>
      </c>
      <c r="E41" s="68" t="s">
        <v>135</v>
      </c>
      <c r="F41" s="92" t="s">
        <v>136</v>
      </c>
      <c r="G41" s="97"/>
      <c r="H41" s="94">
        <v>811950.62</v>
      </c>
      <c r="I41" s="44">
        <f t="shared" si="0"/>
        <v>-36955678.660699926</v>
      </c>
    </row>
    <row r="42" spans="3:9" s="27" customFormat="1" ht="30" thickTop="1" thickBot="1" x14ac:dyDescent="0.25">
      <c r="C42" s="63"/>
      <c r="D42" s="64">
        <v>45574</v>
      </c>
      <c r="E42" s="68"/>
      <c r="F42" s="92" t="s">
        <v>23</v>
      </c>
      <c r="G42" s="97">
        <v>252810</v>
      </c>
      <c r="H42" s="94"/>
      <c r="I42" s="44">
        <f t="shared" si="0"/>
        <v>-36702868.660699926</v>
      </c>
    </row>
    <row r="43" spans="3:9" s="27" customFormat="1" ht="30" thickTop="1" thickBot="1" x14ac:dyDescent="0.25">
      <c r="C43" s="63"/>
      <c r="D43" s="64">
        <v>45574</v>
      </c>
      <c r="E43" s="68" t="s">
        <v>137</v>
      </c>
      <c r="F43" s="92" t="s">
        <v>16</v>
      </c>
      <c r="G43" s="97"/>
      <c r="H43" s="94">
        <v>16132</v>
      </c>
      <c r="I43" s="44">
        <f t="shared" si="0"/>
        <v>-36719000.660699926</v>
      </c>
    </row>
    <row r="44" spans="3:9" s="27" customFormat="1" ht="18" thickTop="1" thickBot="1" x14ac:dyDescent="0.25">
      <c r="C44" s="63"/>
      <c r="D44" s="64">
        <v>45574</v>
      </c>
      <c r="E44" s="68" t="s">
        <v>137</v>
      </c>
      <c r="F44" s="92" t="s">
        <v>138</v>
      </c>
      <c r="G44" s="97"/>
      <c r="H44" s="94">
        <v>336413.2</v>
      </c>
      <c r="I44" s="44">
        <f t="shared" si="0"/>
        <v>-37055413.860699929</v>
      </c>
    </row>
    <row r="45" spans="3:9" s="27" customFormat="1" ht="30" thickTop="1" thickBot="1" x14ac:dyDescent="0.25">
      <c r="C45" s="63"/>
      <c r="D45" s="64">
        <v>45574</v>
      </c>
      <c r="E45" s="68" t="s">
        <v>139</v>
      </c>
      <c r="F45" s="92" t="s">
        <v>16</v>
      </c>
      <c r="G45" s="97"/>
      <c r="H45" s="94">
        <v>42995.8</v>
      </c>
      <c r="I45" s="44">
        <f t="shared" si="0"/>
        <v>-37098409.660699926</v>
      </c>
    </row>
    <row r="46" spans="3:9" s="27" customFormat="1" ht="18" thickTop="1" thickBot="1" x14ac:dyDescent="0.25">
      <c r="C46" s="63"/>
      <c r="D46" s="64">
        <v>45574</v>
      </c>
      <c r="E46" s="68" t="s">
        <v>139</v>
      </c>
      <c r="F46" s="92" t="s">
        <v>138</v>
      </c>
      <c r="G46" s="97"/>
      <c r="H46" s="94">
        <v>832760.2</v>
      </c>
      <c r="I46" s="44">
        <f t="shared" si="0"/>
        <v>-37931169.860699929</v>
      </c>
    </row>
    <row r="47" spans="3:9" s="27" customFormat="1" ht="30" thickTop="1" thickBot="1" x14ac:dyDescent="0.25">
      <c r="C47" s="63"/>
      <c r="D47" s="64">
        <v>45574</v>
      </c>
      <c r="E47" s="68" t="s">
        <v>140</v>
      </c>
      <c r="F47" s="92" t="s">
        <v>16</v>
      </c>
      <c r="G47" s="97"/>
      <c r="H47" s="94">
        <v>20796</v>
      </c>
      <c r="I47" s="44">
        <f t="shared" si="0"/>
        <v>-37951965.860699929</v>
      </c>
    </row>
    <row r="48" spans="3:9" s="27" customFormat="1" ht="18" thickTop="1" thickBot="1" x14ac:dyDescent="0.25">
      <c r="C48" s="63"/>
      <c r="D48" s="64">
        <v>45574</v>
      </c>
      <c r="E48" s="68" t="s">
        <v>140</v>
      </c>
      <c r="F48" s="92" t="s">
        <v>138</v>
      </c>
      <c r="G48" s="97"/>
      <c r="H48" s="94">
        <v>396031.2</v>
      </c>
      <c r="I48" s="44">
        <f t="shared" si="0"/>
        <v>-38347997.060699932</v>
      </c>
    </row>
    <row r="49" spans="3:9" s="27" customFormat="1" ht="30" thickTop="1" thickBot="1" x14ac:dyDescent="0.25">
      <c r="C49" s="63"/>
      <c r="D49" s="64">
        <v>45574</v>
      </c>
      <c r="E49" s="68" t="s">
        <v>141</v>
      </c>
      <c r="F49" s="92" t="s">
        <v>16</v>
      </c>
      <c r="G49" s="97"/>
      <c r="H49" s="94">
        <v>13819.1</v>
      </c>
      <c r="I49" s="44">
        <f t="shared" si="0"/>
        <v>-38361816.160699934</v>
      </c>
    </row>
    <row r="50" spans="3:9" s="27" customFormat="1" ht="18" thickTop="1" thickBot="1" x14ac:dyDescent="0.25">
      <c r="C50" s="63"/>
      <c r="D50" s="64">
        <v>45574</v>
      </c>
      <c r="E50" s="68" t="s">
        <v>141</v>
      </c>
      <c r="F50" s="92" t="s">
        <v>138</v>
      </c>
      <c r="G50" s="97"/>
      <c r="H50" s="94">
        <v>283775.54000000004</v>
      </c>
      <c r="I50" s="44">
        <f t="shared" si="0"/>
        <v>-38645591.700699933</v>
      </c>
    </row>
    <row r="51" spans="3:9" s="27" customFormat="1" ht="30" thickTop="1" thickBot="1" x14ac:dyDescent="0.25">
      <c r="C51" s="63"/>
      <c r="D51" s="64">
        <v>45575</v>
      </c>
      <c r="E51" s="68" t="s">
        <v>142</v>
      </c>
      <c r="F51" s="92" t="s">
        <v>16</v>
      </c>
      <c r="G51" s="97"/>
      <c r="H51" s="94">
        <v>12628.25</v>
      </c>
      <c r="I51" s="44">
        <f t="shared" si="0"/>
        <v>-38658219.950699933</v>
      </c>
    </row>
    <row r="52" spans="3:9" s="27" customFormat="1" ht="18" thickTop="1" thickBot="1" x14ac:dyDescent="0.25">
      <c r="C52" s="63"/>
      <c r="D52" s="64">
        <v>45575</v>
      </c>
      <c r="E52" s="68" t="s">
        <v>142</v>
      </c>
      <c r="F52" s="92" t="s">
        <v>138</v>
      </c>
      <c r="G52" s="97">
        <v>0</v>
      </c>
      <c r="H52" s="94">
        <v>281748.95</v>
      </c>
      <c r="I52" s="44">
        <f t="shared" si="0"/>
        <v>-38939968.900699936</v>
      </c>
    </row>
    <row r="53" spans="3:9" s="27" customFormat="1" ht="30" thickTop="1" thickBot="1" x14ac:dyDescent="0.25">
      <c r="C53" s="63"/>
      <c r="D53" s="64">
        <v>45575</v>
      </c>
      <c r="E53" s="68" t="s">
        <v>143</v>
      </c>
      <c r="F53" s="92" t="s">
        <v>16</v>
      </c>
      <c r="G53" s="97"/>
      <c r="H53" s="94">
        <v>13922.050000000001</v>
      </c>
      <c r="I53" s="44">
        <f t="shared" si="0"/>
        <v>-38953890.950699933</v>
      </c>
    </row>
    <row r="54" spans="3:9" s="27" customFormat="1" ht="18" thickTop="1" thickBot="1" x14ac:dyDescent="0.25">
      <c r="C54" s="63"/>
      <c r="D54" s="64">
        <v>45575</v>
      </c>
      <c r="E54" s="68" t="s">
        <v>143</v>
      </c>
      <c r="F54" s="92" t="s">
        <v>138</v>
      </c>
      <c r="G54" s="97">
        <v>0</v>
      </c>
      <c r="H54" s="94">
        <v>264518.95</v>
      </c>
      <c r="I54" s="44">
        <f t="shared" si="0"/>
        <v>-39218409.900699936</v>
      </c>
    </row>
    <row r="55" spans="3:9" s="27" customFormat="1" ht="30" thickTop="1" thickBot="1" x14ac:dyDescent="0.25">
      <c r="C55" s="63"/>
      <c r="D55" s="64">
        <v>45575</v>
      </c>
      <c r="E55" s="68" t="s">
        <v>144</v>
      </c>
      <c r="F55" s="92" t="s">
        <v>16</v>
      </c>
      <c r="G55" s="97"/>
      <c r="H55" s="94">
        <v>10185.150000000001</v>
      </c>
      <c r="I55" s="44">
        <f t="shared" si="0"/>
        <v>-39228595.050699934</v>
      </c>
    </row>
    <row r="56" spans="3:9" s="27" customFormat="1" ht="18" thickTop="1" thickBot="1" x14ac:dyDescent="0.25">
      <c r="C56" s="63"/>
      <c r="D56" s="64">
        <v>45575</v>
      </c>
      <c r="E56" s="68" t="s">
        <v>144</v>
      </c>
      <c r="F56" s="92" t="s">
        <v>138</v>
      </c>
      <c r="G56" s="97">
        <v>0</v>
      </c>
      <c r="H56" s="94">
        <v>220866.65</v>
      </c>
      <c r="I56" s="44">
        <f t="shared" si="0"/>
        <v>-39449461.700699933</v>
      </c>
    </row>
    <row r="57" spans="3:9" s="27" customFormat="1" ht="30" thickTop="1" thickBot="1" x14ac:dyDescent="0.25">
      <c r="C57" s="63"/>
      <c r="D57" s="64">
        <v>45575</v>
      </c>
      <c r="E57" s="68" t="s">
        <v>145</v>
      </c>
      <c r="F57" s="92" t="s">
        <v>16</v>
      </c>
      <c r="G57" s="97"/>
      <c r="H57" s="94">
        <v>5113.8</v>
      </c>
      <c r="I57" s="44">
        <f t="shared" si="0"/>
        <v>-39454575.50069993</v>
      </c>
    </row>
    <row r="58" spans="3:9" s="27" customFormat="1" ht="18" thickTop="1" thickBot="1" x14ac:dyDescent="0.25">
      <c r="C58" s="63"/>
      <c r="D58" s="64">
        <v>45575</v>
      </c>
      <c r="E58" s="68" t="s">
        <v>145</v>
      </c>
      <c r="F58" s="92" t="s">
        <v>138</v>
      </c>
      <c r="G58" s="97">
        <v>0</v>
      </c>
      <c r="H58" s="94">
        <v>108772.2</v>
      </c>
      <c r="I58" s="44">
        <f t="shared" si="0"/>
        <v>-39563347.700699933</v>
      </c>
    </row>
    <row r="59" spans="3:9" s="27" customFormat="1" ht="30" thickTop="1" thickBot="1" x14ac:dyDescent="0.25">
      <c r="C59" s="63"/>
      <c r="D59" s="64">
        <v>45575</v>
      </c>
      <c r="E59" s="68" t="s">
        <v>146</v>
      </c>
      <c r="F59" s="92" t="s">
        <v>16</v>
      </c>
      <c r="G59" s="97"/>
      <c r="H59" s="94">
        <v>7550</v>
      </c>
      <c r="I59" s="44">
        <f t="shared" si="0"/>
        <v>-39570897.700699933</v>
      </c>
    </row>
    <row r="60" spans="3:9" s="27" customFormat="1" ht="18" thickTop="1" thickBot="1" x14ac:dyDescent="0.25">
      <c r="C60" s="63"/>
      <c r="D60" s="64">
        <v>45575</v>
      </c>
      <c r="E60" s="68" t="s">
        <v>146</v>
      </c>
      <c r="F60" s="92" t="s">
        <v>138</v>
      </c>
      <c r="G60" s="97">
        <v>0</v>
      </c>
      <c r="H60" s="94">
        <v>143450</v>
      </c>
      <c r="I60" s="44">
        <f t="shared" si="0"/>
        <v>-39714347.700699933</v>
      </c>
    </row>
    <row r="61" spans="3:9" s="27" customFormat="1" ht="30" thickTop="1" thickBot="1" x14ac:dyDescent="0.25">
      <c r="C61" s="63"/>
      <c r="D61" s="64">
        <v>45575</v>
      </c>
      <c r="E61" s="68" t="s">
        <v>147</v>
      </c>
      <c r="F61" s="92" t="s">
        <v>16</v>
      </c>
      <c r="G61" s="97"/>
      <c r="H61" s="94">
        <v>4829</v>
      </c>
      <c r="I61" s="44">
        <f t="shared" si="0"/>
        <v>-39719176.700699933</v>
      </c>
    </row>
    <row r="62" spans="3:9" s="27" customFormat="1" ht="18" thickTop="1" thickBot="1" x14ac:dyDescent="0.25">
      <c r="C62" s="63"/>
      <c r="D62" s="64">
        <v>45575</v>
      </c>
      <c r="E62" s="68" t="s">
        <v>147</v>
      </c>
      <c r="F62" s="92" t="s">
        <v>138</v>
      </c>
      <c r="G62" s="97">
        <v>0</v>
      </c>
      <c r="H62" s="94">
        <v>109135.4</v>
      </c>
      <c r="I62" s="44">
        <f t="shared" si="0"/>
        <v>-39828312.100699931</v>
      </c>
    </row>
    <row r="63" spans="3:9" s="27" customFormat="1" ht="30" thickTop="1" thickBot="1" x14ac:dyDescent="0.25">
      <c r="C63" s="63"/>
      <c r="D63" s="64">
        <v>45575</v>
      </c>
      <c r="E63" s="68" t="s">
        <v>148</v>
      </c>
      <c r="F63" s="92" t="s">
        <v>16</v>
      </c>
      <c r="G63" s="97"/>
      <c r="H63" s="94"/>
      <c r="I63" s="44">
        <f t="shared" si="0"/>
        <v>-39828312.100699931</v>
      </c>
    </row>
    <row r="64" spans="3:9" s="27" customFormat="1" ht="18" thickTop="1" thickBot="1" x14ac:dyDescent="0.25">
      <c r="C64" s="63"/>
      <c r="D64" s="64">
        <v>45575</v>
      </c>
      <c r="E64" s="68" t="s">
        <v>148</v>
      </c>
      <c r="F64" s="92" t="s">
        <v>149</v>
      </c>
      <c r="G64" s="97">
        <v>0</v>
      </c>
      <c r="H64" s="94">
        <v>67530.87999999999</v>
      </c>
      <c r="I64" s="44">
        <f t="shared" si="0"/>
        <v>-39895842.980699934</v>
      </c>
    </row>
    <row r="65" spans="3:9" s="27" customFormat="1" ht="30" thickTop="1" thickBot="1" x14ac:dyDescent="0.25">
      <c r="C65" s="63"/>
      <c r="D65" s="64">
        <v>45576</v>
      </c>
      <c r="E65" s="68" t="s">
        <v>150</v>
      </c>
      <c r="F65" s="92" t="s">
        <v>16</v>
      </c>
      <c r="G65" s="97"/>
      <c r="H65" s="94">
        <v>336</v>
      </c>
      <c r="I65" s="44">
        <f t="shared" si="0"/>
        <v>-39896178.980699934</v>
      </c>
    </row>
    <row r="66" spans="3:9" s="27" customFormat="1" ht="18" thickTop="1" thickBot="1" x14ac:dyDescent="0.25">
      <c r="C66" s="63"/>
      <c r="D66" s="64">
        <v>45576</v>
      </c>
      <c r="E66" s="68" t="s">
        <v>150</v>
      </c>
      <c r="F66" s="92" t="s">
        <v>151</v>
      </c>
      <c r="G66" s="97">
        <v>0</v>
      </c>
      <c r="H66" s="94">
        <v>133644</v>
      </c>
      <c r="I66" s="44">
        <f t="shared" si="0"/>
        <v>-40029822.980699934</v>
      </c>
    </row>
    <row r="67" spans="3:9" s="27" customFormat="1" ht="18" thickTop="1" thickBot="1" x14ac:dyDescent="0.25">
      <c r="C67" s="63"/>
      <c r="D67" s="64">
        <v>45579</v>
      </c>
      <c r="E67" s="68" t="s">
        <v>152</v>
      </c>
      <c r="F67" s="92" t="s">
        <v>42</v>
      </c>
      <c r="G67" s="97">
        <v>0</v>
      </c>
      <c r="H67" s="94">
        <v>110432</v>
      </c>
      <c r="I67" s="44">
        <f t="shared" si="0"/>
        <v>-40140254.980699934</v>
      </c>
    </row>
    <row r="68" spans="3:9" s="27" customFormat="1" ht="18" thickTop="1" thickBot="1" x14ac:dyDescent="0.25">
      <c r="C68" s="63"/>
      <c r="D68" s="64">
        <v>45579</v>
      </c>
      <c r="E68" s="68" t="s">
        <v>153</v>
      </c>
      <c r="F68" s="92" t="s">
        <v>42</v>
      </c>
      <c r="G68" s="97">
        <v>0</v>
      </c>
      <c r="H68" s="94">
        <v>287509.59999999998</v>
      </c>
      <c r="I68" s="44">
        <f t="shared" si="0"/>
        <v>-40427764.580699936</v>
      </c>
    </row>
    <row r="69" spans="3:9" s="27" customFormat="1" ht="30" thickTop="1" thickBot="1" x14ac:dyDescent="0.25">
      <c r="C69" s="63"/>
      <c r="D69" s="64">
        <v>45579</v>
      </c>
      <c r="E69" s="65"/>
      <c r="F69" s="92" t="s">
        <v>23</v>
      </c>
      <c r="G69" s="97">
        <v>13308877.779999999</v>
      </c>
      <c r="H69" s="94"/>
      <c r="I69" s="44">
        <f t="shared" si="0"/>
        <v>-27118886.800699934</v>
      </c>
    </row>
    <row r="70" spans="3:9" s="27" customFormat="1" ht="18" thickTop="1" thickBot="1" x14ac:dyDescent="0.25">
      <c r="C70" s="63"/>
      <c r="D70" s="64">
        <v>45580</v>
      </c>
      <c r="E70" s="68" t="s">
        <v>154</v>
      </c>
      <c r="F70" s="92" t="s">
        <v>44</v>
      </c>
      <c r="G70" s="97">
        <v>0</v>
      </c>
      <c r="H70" s="94">
        <v>243468.67</v>
      </c>
      <c r="I70" s="44">
        <f t="shared" si="0"/>
        <v>-27362355.470699936</v>
      </c>
    </row>
    <row r="71" spans="3:9" s="27" customFormat="1" ht="18" thickTop="1" thickBot="1" x14ac:dyDescent="0.25">
      <c r="C71" s="63"/>
      <c r="D71" s="64">
        <v>45580</v>
      </c>
      <c r="E71" s="65" t="s">
        <v>155</v>
      </c>
      <c r="F71" s="92" t="s">
        <v>43</v>
      </c>
      <c r="G71" s="97">
        <v>0</v>
      </c>
      <c r="H71" s="94">
        <v>56733.75</v>
      </c>
      <c r="I71" s="44">
        <f t="shared" si="0"/>
        <v>-27419089.220699936</v>
      </c>
    </row>
    <row r="72" spans="3:9" s="27" customFormat="1" ht="18" thickTop="1" thickBot="1" x14ac:dyDescent="0.25">
      <c r="C72" s="63"/>
      <c r="D72" s="64">
        <v>45580</v>
      </c>
      <c r="E72" s="68" t="s">
        <v>156</v>
      </c>
      <c r="F72" s="92" t="s">
        <v>45</v>
      </c>
      <c r="G72" s="97">
        <v>0</v>
      </c>
      <c r="H72" s="93">
        <v>122572.66</v>
      </c>
      <c r="I72" s="44">
        <f t="shared" si="0"/>
        <v>-27541661.880699936</v>
      </c>
    </row>
    <row r="73" spans="3:9" s="27" customFormat="1" ht="30" thickTop="1" thickBot="1" x14ac:dyDescent="0.25">
      <c r="C73" s="63"/>
      <c r="D73" s="64">
        <v>45580</v>
      </c>
      <c r="E73" s="68" t="s">
        <v>157</v>
      </c>
      <c r="F73" s="92" t="s">
        <v>16</v>
      </c>
      <c r="G73" s="97"/>
      <c r="H73" s="93">
        <v>1481.13</v>
      </c>
      <c r="I73" s="44">
        <f t="shared" si="0"/>
        <v>-27543143.010699935</v>
      </c>
    </row>
    <row r="74" spans="3:9" s="27" customFormat="1" ht="18" thickTop="1" thickBot="1" x14ac:dyDescent="0.25">
      <c r="C74" s="63"/>
      <c r="D74" s="64">
        <v>45580</v>
      </c>
      <c r="E74" s="65" t="s">
        <v>157</v>
      </c>
      <c r="F74" s="92" t="s">
        <v>158</v>
      </c>
      <c r="G74" s="97"/>
      <c r="H74" s="94">
        <v>31767.679999999997</v>
      </c>
      <c r="I74" s="44">
        <f t="shared" si="0"/>
        <v>-27574910.690699935</v>
      </c>
    </row>
    <row r="75" spans="3:9" s="27" customFormat="1" ht="30" thickTop="1" thickBot="1" x14ac:dyDescent="0.25">
      <c r="C75" s="63"/>
      <c r="D75" s="64">
        <v>45580</v>
      </c>
      <c r="E75" s="65" t="s">
        <v>159</v>
      </c>
      <c r="F75" s="92" t="s">
        <v>16</v>
      </c>
      <c r="G75" s="97"/>
      <c r="H75" s="94">
        <v>5136.6240000000007</v>
      </c>
      <c r="I75" s="44">
        <f t="shared" si="0"/>
        <v>-27580047.314699937</v>
      </c>
    </row>
    <row r="76" spans="3:9" s="27" customFormat="1" ht="18" thickTop="1" thickBot="1" x14ac:dyDescent="0.25">
      <c r="C76" s="63"/>
      <c r="D76" s="64">
        <v>45580</v>
      </c>
      <c r="E76" s="68" t="s">
        <v>159</v>
      </c>
      <c r="F76" s="92" t="s">
        <v>158</v>
      </c>
      <c r="G76" s="97"/>
      <c r="H76" s="94">
        <v>115774.07</v>
      </c>
      <c r="I76" s="44">
        <f t="shared" si="0"/>
        <v>-27695821.384699937</v>
      </c>
    </row>
    <row r="77" spans="3:9" s="27" customFormat="1" ht="30" thickTop="1" thickBot="1" x14ac:dyDescent="0.25">
      <c r="C77" s="63"/>
      <c r="D77" s="64">
        <v>45580</v>
      </c>
      <c r="E77" s="68" t="s">
        <v>160</v>
      </c>
      <c r="F77" s="92" t="s">
        <v>16</v>
      </c>
      <c r="G77" s="97"/>
      <c r="H77" s="94">
        <v>10140.93</v>
      </c>
      <c r="I77" s="44">
        <f t="shared" si="0"/>
        <v>-27705962.314699937</v>
      </c>
    </row>
    <row r="78" spans="3:9" s="27" customFormat="1" ht="18" thickTop="1" thickBot="1" x14ac:dyDescent="0.25">
      <c r="C78" s="63"/>
      <c r="D78" s="64">
        <v>45580</v>
      </c>
      <c r="E78" s="65" t="s">
        <v>160</v>
      </c>
      <c r="F78" s="92" t="s">
        <v>158</v>
      </c>
      <c r="G78" s="98"/>
      <c r="H78" s="94">
        <v>192677.61</v>
      </c>
      <c r="I78" s="44">
        <f t="shared" si="0"/>
        <v>-27898639.924699936</v>
      </c>
    </row>
    <row r="79" spans="3:9" s="27" customFormat="1" ht="30" thickTop="1" thickBot="1" x14ac:dyDescent="0.25">
      <c r="C79" s="63"/>
      <c r="D79" s="64">
        <v>45580</v>
      </c>
      <c r="E79" s="68" t="s">
        <v>161</v>
      </c>
      <c r="F79" s="66" t="s">
        <v>16</v>
      </c>
      <c r="G79" s="95"/>
      <c r="H79" s="77">
        <v>2412.9</v>
      </c>
      <c r="I79" s="44">
        <f t="shared" si="0"/>
        <v>-27901052.824699935</v>
      </c>
    </row>
    <row r="80" spans="3:9" s="27" customFormat="1" ht="30" thickTop="1" thickBot="1" x14ac:dyDescent="0.25">
      <c r="C80" s="63"/>
      <c r="D80" s="64">
        <v>45580</v>
      </c>
      <c r="E80" s="65" t="s">
        <v>161</v>
      </c>
      <c r="F80" s="66" t="s">
        <v>162</v>
      </c>
      <c r="G80" s="77"/>
      <c r="H80" s="77">
        <v>45845.1</v>
      </c>
      <c r="I80" s="44">
        <f t="shared" ref="I80:I90" si="1">I79+G80-H80</f>
        <v>-27946897.924699936</v>
      </c>
    </row>
    <row r="81" spans="3:9" s="27" customFormat="1" ht="30" thickTop="1" thickBot="1" x14ac:dyDescent="0.25">
      <c r="C81" s="63"/>
      <c r="D81" s="64">
        <v>45580</v>
      </c>
      <c r="E81" s="68" t="s">
        <v>163</v>
      </c>
      <c r="F81" s="66" t="s">
        <v>16</v>
      </c>
      <c r="G81" s="77"/>
      <c r="H81" s="77">
        <v>798.25</v>
      </c>
      <c r="I81" s="44">
        <f t="shared" si="1"/>
        <v>-27947696.174699936</v>
      </c>
    </row>
    <row r="82" spans="3:9" s="27" customFormat="1" ht="30" thickTop="1" thickBot="1" x14ac:dyDescent="0.25">
      <c r="C82" s="63"/>
      <c r="D82" s="64">
        <v>45580</v>
      </c>
      <c r="E82" s="65" t="s">
        <v>163</v>
      </c>
      <c r="F82" s="66" t="s">
        <v>162</v>
      </c>
      <c r="G82" s="77"/>
      <c r="H82" s="77">
        <v>15166.75</v>
      </c>
      <c r="I82" s="44">
        <f t="shared" si="1"/>
        <v>-27962862.924699936</v>
      </c>
    </row>
    <row r="83" spans="3:9" s="27" customFormat="1" ht="30" thickTop="1" thickBot="1" x14ac:dyDescent="0.25">
      <c r="C83" s="63"/>
      <c r="D83" s="64">
        <v>45580</v>
      </c>
      <c r="E83" s="68" t="s">
        <v>164</v>
      </c>
      <c r="F83" s="66" t="s">
        <v>16</v>
      </c>
      <c r="G83" s="77"/>
      <c r="H83" s="77">
        <v>2557.5</v>
      </c>
      <c r="I83" s="44">
        <f t="shared" si="1"/>
        <v>-27965420.424699936</v>
      </c>
    </row>
    <row r="84" spans="3:9" s="27" customFormat="1" ht="30" thickTop="1" thickBot="1" x14ac:dyDescent="0.25">
      <c r="C84" s="63"/>
      <c r="D84" s="64">
        <v>45580</v>
      </c>
      <c r="E84" s="65" t="s">
        <v>164</v>
      </c>
      <c r="F84" s="66" t="s">
        <v>162</v>
      </c>
      <c r="G84" s="77"/>
      <c r="H84" s="77">
        <v>48592.5</v>
      </c>
      <c r="I84" s="44">
        <f t="shared" si="1"/>
        <v>-28014012.924699936</v>
      </c>
    </row>
    <row r="85" spans="3:9" s="27" customFormat="1" ht="30" thickTop="1" thickBot="1" x14ac:dyDescent="0.25">
      <c r="C85" s="63"/>
      <c r="D85" s="64">
        <v>45581</v>
      </c>
      <c r="E85" s="68" t="s">
        <v>165</v>
      </c>
      <c r="F85" s="66" t="s">
        <v>16</v>
      </c>
      <c r="G85" s="77"/>
      <c r="H85" s="67">
        <v>7993.76</v>
      </c>
      <c r="I85" s="44">
        <f t="shared" si="1"/>
        <v>-28022006.684699938</v>
      </c>
    </row>
    <row r="86" spans="3:9" s="27" customFormat="1" ht="18" thickTop="1" thickBot="1" x14ac:dyDescent="0.25">
      <c r="C86" s="63"/>
      <c r="D86" s="64">
        <v>45581</v>
      </c>
      <c r="E86" s="65" t="s">
        <v>165</v>
      </c>
      <c r="F86" s="66" t="s">
        <v>158</v>
      </c>
      <c r="G86" s="77"/>
      <c r="H86" s="67">
        <v>177051.91</v>
      </c>
      <c r="I86" s="44">
        <f t="shared" si="1"/>
        <v>-28199058.594699938</v>
      </c>
    </row>
    <row r="87" spans="3:9" s="27" customFormat="1" ht="30" thickTop="1" thickBot="1" x14ac:dyDescent="0.25">
      <c r="C87" s="63"/>
      <c r="D87" s="64">
        <v>45581</v>
      </c>
      <c r="E87" s="68" t="s">
        <v>166</v>
      </c>
      <c r="F87" s="66" t="s">
        <v>16</v>
      </c>
      <c r="G87" s="77"/>
      <c r="H87" s="67">
        <v>5525.5</v>
      </c>
      <c r="I87" s="44">
        <f t="shared" si="1"/>
        <v>-28204584.094699938</v>
      </c>
    </row>
    <row r="88" spans="3:9" s="27" customFormat="1" ht="18" thickTop="1" thickBot="1" x14ac:dyDescent="0.25">
      <c r="C88" s="63"/>
      <c r="D88" s="64">
        <v>45581</v>
      </c>
      <c r="E88" s="65" t="s">
        <v>166</v>
      </c>
      <c r="F88" s="66" t="s">
        <v>167</v>
      </c>
      <c r="G88" s="77"/>
      <c r="H88" s="67">
        <v>104984.5</v>
      </c>
      <c r="I88" s="44">
        <f t="shared" si="1"/>
        <v>-28309568.594699938</v>
      </c>
    </row>
    <row r="89" spans="3:9" s="27" customFormat="1" ht="30" thickTop="1" thickBot="1" x14ac:dyDescent="0.25">
      <c r="C89" s="63"/>
      <c r="D89" s="64">
        <v>45581</v>
      </c>
      <c r="E89" s="68" t="s">
        <v>168</v>
      </c>
      <c r="F89" s="66" t="s">
        <v>16</v>
      </c>
      <c r="G89" s="77"/>
      <c r="H89" s="67">
        <v>827.5</v>
      </c>
      <c r="I89" s="44">
        <f t="shared" si="1"/>
        <v>-28310396.094699938</v>
      </c>
    </row>
    <row r="90" spans="3:9" s="27" customFormat="1" ht="18" thickTop="1" thickBot="1" x14ac:dyDescent="0.25">
      <c r="C90" s="63"/>
      <c r="D90" s="64">
        <v>45581</v>
      </c>
      <c r="E90" s="68" t="s">
        <v>168</v>
      </c>
      <c r="F90" s="66" t="s">
        <v>169</v>
      </c>
      <c r="G90" s="77"/>
      <c r="H90" s="67">
        <v>15722.5</v>
      </c>
      <c r="I90" s="44">
        <f t="shared" si="1"/>
        <v>-28326118.594699938</v>
      </c>
    </row>
    <row r="91" spans="3:9" s="27" customFormat="1" ht="35.25" customHeight="1" thickTop="1" thickBot="1" x14ac:dyDescent="0.25">
      <c r="C91" s="63"/>
      <c r="D91" s="64">
        <v>45581</v>
      </c>
      <c r="E91" s="68" t="s">
        <v>170</v>
      </c>
      <c r="F91" s="66" t="s">
        <v>16</v>
      </c>
      <c r="G91" s="77"/>
      <c r="H91" s="67">
        <v>1690</v>
      </c>
      <c r="I91" s="44">
        <f>I90+G91-H91</f>
        <v>-28327808.594699938</v>
      </c>
    </row>
    <row r="92" spans="3:9" s="27" customFormat="1" ht="18" thickTop="1" thickBot="1" x14ac:dyDescent="0.25">
      <c r="C92" s="63"/>
      <c r="D92" s="64">
        <v>45581</v>
      </c>
      <c r="E92" s="68" t="s">
        <v>170</v>
      </c>
      <c r="F92" s="66" t="s">
        <v>169</v>
      </c>
      <c r="G92" s="77"/>
      <c r="H92" s="67">
        <v>32110</v>
      </c>
      <c r="I92" s="44">
        <f t="shared" ref="I92:I104" si="2">I91+G92-H92</f>
        <v>-28359918.594699938</v>
      </c>
    </row>
    <row r="93" spans="3:9" s="27" customFormat="1" ht="30" thickTop="1" thickBot="1" x14ac:dyDescent="0.25">
      <c r="C93" s="63"/>
      <c r="D93" s="64">
        <v>45581</v>
      </c>
      <c r="E93" s="68" t="s">
        <v>171</v>
      </c>
      <c r="F93" s="66" t="s">
        <v>16</v>
      </c>
      <c r="G93" s="77"/>
      <c r="H93" s="67">
        <v>1115</v>
      </c>
      <c r="I93" s="44">
        <f t="shared" si="2"/>
        <v>-28361033.594699938</v>
      </c>
    </row>
    <row r="94" spans="3:9" s="27" customFormat="1" ht="18" thickTop="1" thickBot="1" x14ac:dyDescent="0.25">
      <c r="C94" s="63"/>
      <c r="D94" s="64">
        <v>45581</v>
      </c>
      <c r="E94" s="68" t="s">
        <v>171</v>
      </c>
      <c r="F94" s="66" t="s">
        <v>169</v>
      </c>
      <c r="G94" s="77"/>
      <c r="H94" s="67">
        <v>21185</v>
      </c>
      <c r="I94" s="44">
        <f t="shared" si="2"/>
        <v>-28382218.594699938</v>
      </c>
    </row>
    <row r="95" spans="3:9" s="27" customFormat="1" ht="30" thickTop="1" thickBot="1" x14ac:dyDescent="0.25">
      <c r="C95" s="63"/>
      <c r="D95" s="64">
        <v>45582</v>
      </c>
      <c r="E95" s="68" t="s">
        <v>172</v>
      </c>
      <c r="F95" s="66" t="s">
        <v>16</v>
      </c>
      <c r="G95" s="77"/>
      <c r="H95" s="67">
        <v>27951.815499999997</v>
      </c>
      <c r="I95" s="44">
        <f t="shared" si="2"/>
        <v>-28410170.410199936</v>
      </c>
    </row>
    <row r="96" spans="3:9" s="27" customFormat="1" ht="18" thickTop="1" thickBot="1" x14ac:dyDescent="0.25">
      <c r="C96" s="63"/>
      <c r="D96" s="64">
        <v>45582</v>
      </c>
      <c r="E96" s="68" t="s">
        <v>172</v>
      </c>
      <c r="F96" s="66" t="s">
        <v>173</v>
      </c>
      <c r="G96" s="77"/>
      <c r="H96" s="67">
        <v>631711.02449999994</v>
      </c>
      <c r="I96" s="44">
        <f t="shared" si="2"/>
        <v>-29041881.434699938</v>
      </c>
    </row>
    <row r="97" spans="3:9" s="27" customFormat="1" ht="30" thickTop="1" thickBot="1" x14ac:dyDescent="0.25">
      <c r="C97" s="63"/>
      <c r="D97" s="64">
        <v>45582</v>
      </c>
      <c r="E97" s="68" t="s">
        <v>174</v>
      </c>
      <c r="F97" s="66" t="s">
        <v>16</v>
      </c>
      <c r="G97" s="77"/>
      <c r="H97" s="67">
        <v>4988</v>
      </c>
      <c r="I97" s="44">
        <f t="shared" si="2"/>
        <v>-29046869.434699938</v>
      </c>
    </row>
    <row r="98" spans="3:9" s="27" customFormat="1" ht="30" thickTop="1" thickBot="1" x14ac:dyDescent="0.25">
      <c r="C98" s="63"/>
      <c r="D98" s="64">
        <v>45582</v>
      </c>
      <c r="E98" s="68" t="s">
        <v>174</v>
      </c>
      <c r="F98" s="66" t="s">
        <v>175</v>
      </c>
      <c r="G98" s="77"/>
      <c r="H98" s="67">
        <v>99840.799999999988</v>
      </c>
      <c r="I98" s="44">
        <f t="shared" si="2"/>
        <v>-29146710.234699938</v>
      </c>
    </row>
    <row r="99" spans="3:9" s="27" customFormat="1" ht="30" thickTop="1" thickBot="1" x14ac:dyDescent="0.25">
      <c r="C99" s="63"/>
      <c r="D99" s="64">
        <v>45582</v>
      </c>
      <c r="E99" s="68" t="s">
        <v>176</v>
      </c>
      <c r="F99" s="66" t="s">
        <v>16</v>
      </c>
      <c r="G99" s="77"/>
      <c r="H99" s="67">
        <v>457.5</v>
      </c>
      <c r="I99" s="44">
        <f t="shared" si="2"/>
        <v>-29147167.734699938</v>
      </c>
    </row>
    <row r="100" spans="3:9" s="27" customFormat="1" ht="18" thickTop="1" thickBot="1" x14ac:dyDescent="0.25">
      <c r="C100" s="63"/>
      <c r="D100" s="64">
        <v>45582</v>
      </c>
      <c r="E100" s="68" t="s">
        <v>176</v>
      </c>
      <c r="F100" s="66" t="s">
        <v>177</v>
      </c>
      <c r="G100" s="77"/>
      <c r="H100" s="67">
        <v>8692.5</v>
      </c>
      <c r="I100" s="44">
        <f t="shared" si="2"/>
        <v>-29155860.234699938</v>
      </c>
    </row>
    <row r="101" spans="3:9" s="27" customFormat="1" ht="30" thickTop="1" thickBot="1" x14ac:dyDescent="0.25">
      <c r="C101" s="63"/>
      <c r="D101" s="64">
        <v>45582</v>
      </c>
      <c r="E101" s="68" t="s">
        <v>178</v>
      </c>
      <c r="F101" s="66" t="s">
        <v>16</v>
      </c>
      <c r="G101" s="77"/>
      <c r="H101" s="67">
        <v>79434.880499999999</v>
      </c>
      <c r="I101" s="44">
        <f t="shared" si="2"/>
        <v>-29235295.115199938</v>
      </c>
    </row>
    <row r="102" spans="3:9" s="27" customFormat="1" ht="18" thickTop="1" thickBot="1" x14ac:dyDescent="0.25">
      <c r="C102" s="63"/>
      <c r="D102" s="64">
        <v>45582</v>
      </c>
      <c r="E102" s="68" t="s">
        <v>178</v>
      </c>
      <c r="F102" s="66" t="s">
        <v>85</v>
      </c>
      <c r="G102" s="77"/>
      <c r="H102" s="67">
        <v>1795228.2895</v>
      </c>
      <c r="I102" s="44">
        <f t="shared" si="2"/>
        <v>-31030523.404699937</v>
      </c>
    </row>
    <row r="103" spans="3:9" s="27" customFormat="1" ht="30" thickTop="1" thickBot="1" x14ac:dyDescent="0.25">
      <c r="C103" s="63"/>
      <c r="D103" s="64">
        <v>45582</v>
      </c>
      <c r="E103" s="68" t="s">
        <v>179</v>
      </c>
      <c r="F103" s="66" t="s">
        <v>16</v>
      </c>
      <c r="G103" s="77"/>
      <c r="H103" s="67">
        <v>17270</v>
      </c>
      <c r="I103" s="44">
        <f t="shared" si="2"/>
        <v>-31047793.404699937</v>
      </c>
    </row>
    <row r="104" spans="3:9" s="27" customFormat="1" ht="18" thickTop="1" thickBot="1" x14ac:dyDescent="0.25">
      <c r="C104" s="63"/>
      <c r="D104" s="64">
        <v>45582</v>
      </c>
      <c r="E104" s="68" t="s">
        <v>179</v>
      </c>
      <c r="F104" s="66" t="s">
        <v>180</v>
      </c>
      <c r="G104" s="77"/>
      <c r="H104" s="67">
        <v>328130</v>
      </c>
      <c r="I104" s="44">
        <f t="shared" si="2"/>
        <v>-31375923.404699937</v>
      </c>
    </row>
    <row r="105" spans="3:9" s="27" customFormat="1" ht="30" thickTop="1" thickBot="1" x14ac:dyDescent="0.25">
      <c r="C105" s="63"/>
      <c r="D105" s="64">
        <v>45582</v>
      </c>
      <c r="E105" s="68" t="s">
        <v>181</v>
      </c>
      <c r="F105" s="66" t="s">
        <v>16</v>
      </c>
      <c r="G105" s="77"/>
      <c r="H105" s="67">
        <v>24531.5</v>
      </c>
      <c r="I105" s="44">
        <f>I104+G105-H105</f>
        <v>-31400454.904699937</v>
      </c>
    </row>
    <row r="106" spans="3:9" s="27" customFormat="1" ht="18" thickTop="1" thickBot="1" x14ac:dyDescent="0.25">
      <c r="C106" s="63"/>
      <c r="D106" s="64">
        <v>45582</v>
      </c>
      <c r="E106" s="68" t="s">
        <v>181</v>
      </c>
      <c r="F106" s="66" t="s">
        <v>182</v>
      </c>
      <c r="G106" s="77"/>
      <c r="H106" s="67">
        <v>554411.9</v>
      </c>
      <c r="I106" s="44">
        <f t="shared" ref="I106:I122" si="3">I105+G106-H106</f>
        <v>-31954866.804699935</v>
      </c>
    </row>
    <row r="107" spans="3:9" s="27" customFormat="1" ht="30" thickTop="1" thickBot="1" x14ac:dyDescent="0.25">
      <c r="C107" s="63"/>
      <c r="D107" s="64">
        <v>45582</v>
      </c>
      <c r="E107" s="68" t="s">
        <v>183</v>
      </c>
      <c r="F107" s="66" t="s">
        <v>16</v>
      </c>
      <c r="G107" s="77"/>
      <c r="H107" s="67">
        <v>19188</v>
      </c>
      <c r="I107" s="44">
        <f t="shared" si="3"/>
        <v>-31974054.804699935</v>
      </c>
    </row>
    <row r="108" spans="3:9" s="27" customFormat="1" ht="18" thickTop="1" thickBot="1" x14ac:dyDescent="0.25">
      <c r="C108" s="63"/>
      <c r="D108" s="64">
        <v>45582</v>
      </c>
      <c r="E108" s="68" t="s">
        <v>183</v>
      </c>
      <c r="F108" s="66" t="s">
        <v>184</v>
      </c>
      <c r="G108" s="77"/>
      <c r="H108" s="67">
        <v>364572</v>
      </c>
      <c r="I108" s="44">
        <f t="shared" si="3"/>
        <v>-32338626.804699935</v>
      </c>
    </row>
    <row r="109" spans="3:9" s="27" customFormat="1" ht="30" thickTop="1" thickBot="1" x14ac:dyDescent="0.25">
      <c r="C109" s="63"/>
      <c r="D109" s="64">
        <v>45582</v>
      </c>
      <c r="E109" s="68" t="s">
        <v>185</v>
      </c>
      <c r="F109" s="66" t="s">
        <v>16</v>
      </c>
      <c r="G109" s="77"/>
      <c r="H109" s="67">
        <v>17900</v>
      </c>
      <c r="I109" s="44">
        <f t="shared" si="3"/>
        <v>-32356526.804699935</v>
      </c>
    </row>
    <row r="110" spans="3:9" s="27" customFormat="1" ht="18" thickTop="1" thickBot="1" x14ac:dyDescent="0.25">
      <c r="C110" s="63"/>
      <c r="D110" s="64">
        <v>45582</v>
      </c>
      <c r="E110" s="68" t="s">
        <v>185</v>
      </c>
      <c r="F110" s="66" t="s">
        <v>184</v>
      </c>
      <c r="G110" s="77"/>
      <c r="H110" s="67">
        <v>340100</v>
      </c>
      <c r="I110" s="44">
        <f t="shared" si="3"/>
        <v>-32696626.804699935</v>
      </c>
    </row>
    <row r="111" spans="3:9" s="27" customFormat="1" ht="30" thickTop="1" thickBot="1" x14ac:dyDescent="0.25">
      <c r="C111" s="63"/>
      <c r="D111" s="64">
        <v>45583</v>
      </c>
      <c r="E111" s="68"/>
      <c r="F111" s="66" t="s">
        <v>23</v>
      </c>
      <c r="G111" s="77">
        <v>13462070.6</v>
      </c>
      <c r="H111" s="67"/>
      <c r="I111" s="44">
        <f t="shared" si="3"/>
        <v>-19234556.204699934</v>
      </c>
    </row>
    <row r="112" spans="3:9" s="27" customFormat="1" ht="30" thickTop="1" thickBot="1" x14ac:dyDescent="0.25">
      <c r="C112" s="63"/>
      <c r="D112" s="64">
        <v>45586</v>
      </c>
      <c r="E112" s="68"/>
      <c r="F112" s="66" t="s">
        <v>23</v>
      </c>
      <c r="G112" s="77">
        <v>3308706.15</v>
      </c>
      <c r="H112" s="67"/>
      <c r="I112" s="44">
        <f t="shared" si="3"/>
        <v>-15925850.054699933</v>
      </c>
    </row>
    <row r="113" spans="3:9" s="27" customFormat="1" ht="30" thickTop="1" thickBot="1" x14ac:dyDescent="0.25">
      <c r="C113" s="63"/>
      <c r="D113" s="64">
        <v>45586</v>
      </c>
      <c r="E113" s="68" t="s">
        <v>186</v>
      </c>
      <c r="F113" s="66" t="s">
        <v>16</v>
      </c>
      <c r="G113" s="77"/>
      <c r="H113" s="67">
        <v>423.75</v>
      </c>
      <c r="I113" s="44">
        <f t="shared" si="3"/>
        <v>-15926273.804699933</v>
      </c>
    </row>
    <row r="114" spans="3:9" s="27" customFormat="1" ht="30" thickTop="1" thickBot="1" x14ac:dyDescent="0.25">
      <c r="C114" s="63"/>
      <c r="D114" s="64">
        <v>45586</v>
      </c>
      <c r="E114" s="68" t="s">
        <v>186</v>
      </c>
      <c r="F114" s="66" t="s">
        <v>64</v>
      </c>
      <c r="G114" s="77"/>
      <c r="H114" s="67">
        <v>457.65</v>
      </c>
      <c r="I114" s="44">
        <f t="shared" si="3"/>
        <v>-15926731.454699934</v>
      </c>
    </row>
    <row r="115" spans="3:9" s="27" customFormat="1" ht="18" thickTop="1" thickBot="1" x14ac:dyDescent="0.25">
      <c r="C115" s="63"/>
      <c r="D115" s="64">
        <v>45586</v>
      </c>
      <c r="E115" s="68" t="s">
        <v>186</v>
      </c>
      <c r="F115" s="66" t="s">
        <v>187</v>
      </c>
      <c r="G115" s="77"/>
      <c r="H115" s="67">
        <v>9119.1</v>
      </c>
      <c r="I115" s="44">
        <f t="shared" si="3"/>
        <v>-15935850.554699933</v>
      </c>
    </row>
    <row r="116" spans="3:9" s="27" customFormat="1" ht="30" thickTop="1" thickBot="1" x14ac:dyDescent="0.25">
      <c r="C116" s="63"/>
      <c r="D116" s="64">
        <v>45586</v>
      </c>
      <c r="E116" s="68" t="s">
        <v>188</v>
      </c>
      <c r="F116" s="66" t="s">
        <v>16</v>
      </c>
      <c r="G116" s="77"/>
      <c r="H116" s="67">
        <v>26070.500000000004</v>
      </c>
      <c r="I116" s="44">
        <f t="shared" si="3"/>
        <v>-15961921.054699933</v>
      </c>
    </row>
    <row r="117" spans="3:9" s="27" customFormat="1" ht="18" thickTop="1" thickBot="1" x14ac:dyDescent="0.25">
      <c r="C117" s="63"/>
      <c r="D117" s="64">
        <v>45586</v>
      </c>
      <c r="E117" s="68" t="s">
        <v>188</v>
      </c>
      <c r="F117" s="66" t="s">
        <v>187</v>
      </c>
      <c r="G117" s="77"/>
      <c r="H117" s="67">
        <v>589193.30000000005</v>
      </c>
      <c r="I117" s="44">
        <f t="shared" si="3"/>
        <v>-16551114.354699934</v>
      </c>
    </row>
    <row r="118" spans="3:9" s="27" customFormat="1" ht="30" thickTop="1" thickBot="1" x14ac:dyDescent="0.25">
      <c r="C118" s="63"/>
      <c r="D118" s="64">
        <v>45586</v>
      </c>
      <c r="E118" s="68" t="s">
        <v>189</v>
      </c>
      <c r="F118" s="66" t="s">
        <v>16</v>
      </c>
      <c r="G118" s="77"/>
      <c r="H118" s="67">
        <v>11253.200500000003</v>
      </c>
      <c r="I118" s="44">
        <f t="shared" si="3"/>
        <v>-16562367.555199934</v>
      </c>
    </row>
    <row r="119" spans="3:9" s="27" customFormat="1" ht="30" thickTop="1" thickBot="1" x14ac:dyDescent="0.25">
      <c r="C119" s="63"/>
      <c r="D119" s="64">
        <v>45586</v>
      </c>
      <c r="E119" s="68" t="s">
        <v>189</v>
      </c>
      <c r="F119" s="66" t="s">
        <v>64</v>
      </c>
      <c r="G119" s="77"/>
      <c r="H119" s="67">
        <v>12153.455999999998</v>
      </c>
      <c r="I119" s="44">
        <f t="shared" si="3"/>
        <v>-16574521.011199934</v>
      </c>
    </row>
    <row r="120" spans="3:9" s="27" customFormat="1" ht="18" thickTop="1" thickBot="1" x14ac:dyDescent="0.25">
      <c r="C120" s="63"/>
      <c r="D120" s="64">
        <v>45586</v>
      </c>
      <c r="E120" s="68" t="s">
        <v>189</v>
      </c>
      <c r="F120" s="66" t="s">
        <v>190</v>
      </c>
      <c r="G120" s="77"/>
      <c r="H120" s="67">
        <v>242168.87350000002</v>
      </c>
      <c r="I120" s="44">
        <f t="shared" si="3"/>
        <v>-16816689.884699933</v>
      </c>
    </row>
    <row r="121" spans="3:9" s="27" customFormat="1" ht="30" thickTop="1" thickBot="1" x14ac:dyDescent="0.25">
      <c r="C121" s="63"/>
      <c r="D121" s="64">
        <v>45586</v>
      </c>
      <c r="E121" s="68" t="s">
        <v>191</v>
      </c>
      <c r="F121" s="66" t="s">
        <v>16</v>
      </c>
      <c r="G121" s="77"/>
      <c r="H121" s="67">
        <v>5555.2999999999993</v>
      </c>
      <c r="I121" s="44">
        <f t="shared" si="3"/>
        <v>-16822245.184699934</v>
      </c>
    </row>
    <row r="122" spans="3:9" s="27" customFormat="1" ht="18" thickTop="1" thickBot="1" x14ac:dyDescent="0.25">
      <c r="C122" s="63"/>
      <c r="D122" s="64">
        <v>45586</v>
      </c>
      <c r="E122" s="68" t="s">
        <v>191</v>
      </c>
      <c r="F122" s="66" t="s">
        <v>192</v>
      </c>
      <c r="G122" s="77"/>
      <c r="H122" s="67">
        <v>125549.77999999998</v>
      </c>
      <c r="I122" s="44">
        <f t="shared" si="3"/>
        <v>-16947794.964699935</v>
      </c>
    </row>
    <row r="123" spans="3:9" s="27" customFormat="1" ht="30" thickTop="1" thickBot="1" x14ac:dyDescent="0.25">
      <c r="C123" s="63"/>
      <c r="D123" s="64">
        <v>45586</v>
      </c>
      <c r="E123" s="68" t="s">
        <v>193</v>
      </c>
      <c r="F123" s="66" t="s">
        <v>16</v>
      </c>
      <c r="G123" s="77"/>
      <c r="H123" s="67">
        <v>1049</v>
      </c>
      <c r="I123" s="44">
        <f>I122+G123-H123</f>
        <v>-16948843.964699935</v>
      </c>
    </row>
    <row r="124" spans="3:9" s="27" customFormat="1" ht="18" thickTop="1" thickBot="1" x14ac:dyDescent="0.25">
      <c r="C124" s="63"/>
      <c r="D124" s="64">
        <v>45586</v>
      </c>
      <c r="E124" s="68" t="s">
        <v>193</v>
      </c>
      <c r="F124" s="66" t="s">
        <v>192</v>
      </c>
      <c r="G124" s="77"/>
      <c r="H124" s="67">
        <v>23707.4</v>
      </c>
      <c r="I124" s="44">
        <f t="shared" ref="I124:I137" si="4">I123+G124-H124</f>
        <v>-16972551.364699934</v>
      </c>
    </row>
    <row r="125" spans="3:9" s="27" customFormat="1" ht="30" thickTop="1" thickBot="1" x14ac:dyDescent="0.25">
      <c r="C125" s="63"/>
      <c r="D125" s="64">
        <v>45586</v>
      </c>
      <c r="E125" s="68" t="s">
        <v>194</v>
      </c>
      <c r="F125" s="66" t="s">
        <v>16</v>
      </c>
      <c r="G125" s="77"/>
      <c r="H125" s="67">
        <v>51760.44</v>
      </c>
      <c r="I125" s="44">
        <f t="shared" si="4"/>
        <v>-17024311.804699935</v>
      </c>
    </row>
    <row r="126" spans="3:9" s="27" customFormat="1" ht="18" thickTop="1" thickBot="1" x14ac:dyDescent="0.25">
      <c r="C126" s="63"/>
      <c r="D126" s="64">
        <v>45586</v>
      </c>
      <c r="E126" s="68" t="s">
        <v>194</v>
      </c>
      <c r="F126" s="66" t="s">
        <v>192</v>
      </c>
      <c r="G126" s="77"/>
      <c r="H126" s="67">
        <v>1169785.94</v>
      </c>
      <c r="I126" s="44">
        <f t="shared" si="4"/>
        <v>-18194097.744699936</v>
      </c>
    </row>
    <row r="127" spans="3:9" s="27" customFormat="1" ht="30" thickTop="1" thickBot="1" x14ac:dyDescent="0.25">
      <c r="C127" s="63"/>
      <c r="D127" s="64">
        <v>45587</v>
      </c>
      <c r="E127" s="68"/>
      <c r="F127" s="66" t="s">
        <v>23</v>
      </c>
      <c r="G127" s="77">
        <v>1942723.04</v>
      </c>
      <c r="H127" s="67"/>
      <c r="I127" s="44">
        <f t="shared" si="4"/>
        <v>-16251374.704699937</v>
      </c>
    </row>
    <row r="128" spans="3:9" s="27" customFormat="1" ht="30" thickTop="1" thickBot="1" x14ac:dyDescent="0.25">
      <c r="C128" s="63"/>
      <c r="D128" s="64">
        <v>45587</v>
      </c>
      <c r="E128" s="68" t="s">
        <v>195</v>
      </c>
      <c r="F128" s="66" t="s">
        <v>16</v>
      </c>
      <c r="G128" s="77"/>
      <c r="H128" s="67">
        <v>58195.292000000009</v>
      </c>
      <c r="I128" s="44">
        <f t="shared" si="4"/>
        <v>-16309569.996699937</v>
      </c>
    </row>
    <row r="129" spans="3:9" s="27" customFormat="1" ht="18" thickTop="1" thickBot="1" x14ac:dyDescent="0.25">
      <c r="C129" s="63"/>
      <c r="D129" s="64">
        <v>45587</v>
      </c>
      <c r="E129" s="68" t="s">
        <v>195</v>
      </c>
      <c r="F129" s="66" t="s">
        <v>196</v>
      </c>
      <c r="G129" s="77"/>
      <c r="H129" s="67">
        <v>1254635.068</v>
      </c>
      <c r="I129" s="44">
        <f t="shared" si="4"/>
        <v>-17564205.064699937</v>
      </c>
    </row>
    <row r="130" spans="3:9" s="27" customFormat="1" ht="30" thickTop="1" thickBot="1" x14ac:dyDescent="0.25">
      <c r="C130" s="63"/>
      <c r="D130" s="64">
        <v>45587</v>
      </c>
      <c r="E130" s="68" t="s">
        <v>197</v>
      </c>
      <c r="F130" s="66" t="s">
        <v>16</v>
      </c>
      <c r="G130" s="77"/>
      <c r="H130" s="67">
        <v>11348.046000000002</v>
      </c>
      <c r="I130" s="44">
        <f t="shared" si="4"/>
        <v>-17575553.110699937</v>
      </c>
    </row>
    <row r="131" spans="3:9" s="27" customFormat="1" ht="18" thickTop="1" thickBot="1" x14ac:dyDescent="0.25">
      <c r="C131" s="100"/>
      <c r="D131" s="64">
        <v>45587</v>
      </c>
      <c r="E131" s="68" t="s">
        <v>197</v>
      </c>
      <c r="F131" s="66" t="s">
        <v>198</v>
      </c>
      <c r="G131" s="77"/>
      <c r="H131" s="67">
        <v>240023.03399999999</v>
      </c>
      <c r="I131" s="44">
        <f t="shared" si="4"/>
        <v>-17815576.144699939</v>
      </c>
    </row>
    <row r="132" spans="3:9" s="27" customFormat="1" ht="30" thickTop="1" thickBot="1" x14ac:dyDescent="0.25">
      <c r="C132" s="100"/>
      <c r="D132" s="64">
        <v>45587</v>
      </c>
      <c r="E132" s="68" t="s">
        <v>199</v>
      </c>
      <c r="F132" s="66" t="s">
        <v>16</v>
      </c>
      <c r="G132" s="77"/>
      <c r="H132" s="67">
        <v>11655.27</v>
      </c>
      <c r="I132" s="44">
        <f t="shared" si="4"/>
        <v>-17827231.414699938</v>
      </c>
    </row>
    <row r="133" spans="3:9" s="27" customFormat="1" ht="18" thickTop="1" thickBot="1" x14ac:dyDescent="0.25">
      <c r="C133" s="100"/>
      <c r="D133" s="64">
        <v>45587</v>
      </c>
      <c r="E133" s="68" t="s">
        <v>199</v>
      </c>
      <c r="F133" s="66" t="s">
        <v>198</v>
      </c>
      <c r="G133" s="77"/>
      <c r="H133" s="67">
        <v>229606.83000000002</v>
      </c>
      <c r="I133" s="44">
        <f t="shared" si="4"/>
        <v>-18056838.244699936</v>
      </c>
    </row>
    <row r="134" spans="3:9" s="27" customFormat="1" ht="30" thickTop="1" thickBot="1" x14ac:dyDescent="0.25">
      <c r="C134" s="100"/>
      <c r="D134" s="64">
        <v>45587</v>
      </c>
      <c r="E134" s="68" t="s">
        <v>200</v>
      </c>
      <c r="F134" s="66" t="s">
        <v>16</v>
      </c>
      <c r="G134" s="77"/>
      <c r="H134" s="67">
        <v>52500</v>
      </c>
      <c r="I134" s="44">
        <f t="shared" si="4"/>
        <v>-18109338.244699936</v>
      </c>
    </row>
    <row r="135" spans="3:9" s="27" customFormat="1" ht="18" thickTop="1" thickBot="1" x14ac:dyDescent="0.25">
      <c r="C135" s="104"/>
      <c r="D135" s="64">
        <v>45587</v>
      </c>
      <c r="E135" s="68" t="s">
        <v>200</v>
      </c>
      <c r="F135" s="66" t="s">
        <v>201</v>
      </c>
      <c r="G135" s="77"/>
      <c r="H135" s="67">
        <v>1186500</v>
      </c>
      <c r="I135" s="44">
        <f t="shared" si="4"/>
        <v>-19295838.244699936</v>
      </c>
    </row>
    <row r="136" spans="3:9" s="27" customFormat="1" ht="30" thickTop="1" thickBot="1" x14ac:dyDescent="0.25">
      <c r="C136" s="104"/>
      <c r="D136" s="64">
        <v>45587</v>
      </c>
      <c r="E136" s="68" t="s">
        <v>202</v>
      </c>
      <c r="F136" s="66" t="s">
        <v>16</v>
      </c>
      <c r="G136" s="77"/>
      <c r="H136" s="67">
        <v>690</v>
      </c>
      <c r="I136" s="44">
        <f t="shared" si="4"/>
        <v>-19296528.244699936</v>
      </c>
    </row>
    <row r="137" spans="3:9" s="27" customFormat="1" ht="18" thickTop="1" thickBot="1" x14ac:dyDescent="0.25">
      <c r="C137" s="104"/>
      <c r="D137" s="64">
        <v>45587</v>
      </c>
      <c r="E137" s="68" t="s">
        <v>202</v>
      </c>
      <c r="F137" s="66" t="s">
        <v>203</v>
      </c>
      <c r="G137" s="77"/>
      <c r="H137" s="67">
        <v>15594</v>
      </c>
      <c r="I137" s="44">
        <f t="shared" si="4"/>
        <v>-19312122.244699936</v>
      </c>
    </row>
    <row r="138" spans="3:9" s="27" customFormat="1" ht="30" thickTop="1" thickBot="1" x14ac:dyDescent="0.25">
      <c r="C138" s="104"/>
      <c r="D138" s="64">
        <v>45587</v>
      </c>
      <c r="E138" s="68" t="s">
        <v>204</v>
      </c>
      <c r="F138" s="66" t="s">
        <v>16</v>
      </c>
      <c r="G138" s="77"/>
      <c r="H138" s="67">
        <v>5847.5</v>
      </c>
      <c r="I138" s="44">
        <f>I137+G138-H138</f>
        <v>-19317969.744699936</v>
      </c>
    </row>
    <row r="139" spans="3:9" s="27" customFormat="1" ht="18" thickTop="1" thickBot="1" x14ac:dyDescent="0.25">
      <c r="C139" s="104"/>
      <c r="D139" s="64">
        <v>45587</v>
      </c>
      <c r="E139" s="68" t="s">
        <v>204</v>
      </c>
      <c r="F139" s="66" t="s">
        <v>203</v>
      </c>
      <c r="G139" s="77"/>
      <c r="H139" s="67">
        <v>130749.5</v>
      </c>
      <c r="I139" s="44">
        <f t="shared" ref="I139:I149" si="5">I138+G139-H139</f>
        <v>-19448719.244699936</v>
      </c>
    </row>
    <row r="140" spans="3:9" s="27" customFormat="1" ht="30" thickTop="1" thickBot="1" x14ac:dyDescent="0.25">
      <c r="C140" s="104"/>
      <c r="D140" s="64">
        <v>45587</v>
      </c>
      <c r="E140" s="68" t="s">
        <v>205</v>
      </c>
      <c r="F140" s="66" t="s">
        <v>16</v>
      </c>
      <c r="G140" s="77"/>
      <c r="H140" s="67">
        <v>9631.9699999999993</v>
      </c>
      <c r="I140" s="44">
        <f t="shared" si="5"/>
        <v>-19458351.214699935</v>
      </c>
    </row>
    <row r="141" spans="3:9" s="27" customFormat="1" ht="18" thickTop="1" thickBot="1" x14ac:dyDescent="0.25">
      <c r="C141" s="104"/>
      <c r="D141" s="64">
        <v>45587</v>
      </c>
      <c r="E141" s="68" t="s">
        <v>205</v>
      </c>
      <c r="F141" s="66" t="s">
        <v>206</v>
      </c>
      <c r="G141" s="77"/>
      <c r="H141" s="67">
        <v>183007.43</v>
      </c>
      <c r="I141" s="44">
        <f t="shared" si="5"/>
        <v>-19641358.644699935</v>
      </c>
    </row>
    <row r="142" spans="3:9" s="27" customFormat="1" ht="30" thickTop="1" thickBot="1" x14ac:dyDescent="0.25">
      <c r="C142" s="104"/>
      <c r="D142" s="64">
        <v>45587</v>
      </c>
      <c r="E142" s="68" t="s">
        <v>207</v>
      </c>
      <c r="F142" s="66" t="s">
        <v>16</v>
      </c>
      <c r="G142" s="77"/>
      <c r="H142" s="67">
        <v>6293.7320000000009</v>
      </c>
      <c r="I142" s="44">
        <f t="shared" si="5"/>
        <v>-19647652.376699936</v>
      </c>
    </row>
    <row r="143" spans="3:9" s="27" customFormat="1" ht="30" thickTop="1" thickBot="1" x14ac:dyDescent="0.25">
      <c r="C143" s="104"/>
      <c r="D143" s="64">
        <v>45587</v>
      </c>
      <c r="E143" s="68" t="s">
        <v>207</v>
      </c>
      <c r="F143" s="66" t="s">
        <v>208</v>
      </c>
      <c r="G143" s="77"/>
      <c r="H143" s="67">
        <v>142238.34800000003</v>
      </c>
      <c r="I143" s="44">
        <f t="shared" si="5"/>
        <v>-19789890.724699937</v>
      </c>
    </row>
    <row r="144" spans="3:9" s="27" customFormat="1" ht="30" thickTop="1" thickBot="1" x14ac:dyDescent="0.25">
      <c r="C144" s="104"/>
      <c r="D144" s="64">
        <v>45587</v>
      </c>
      <c r="E144" s="68" t="s">
        <v>209</v>
      </c>
      <c r="F144" s="66" t="s">
        <v>16</v>
      </c>
      <c r="G144" s="77"/>
      <c r="H144" s="67">
        <v>5206.6350000000002</v>
      </c>
      <c r="I144" s="44">
        <f t="shared" si="5"/>
        <v>-19795097.359699938</v>
      </c>
    </row>
    <row r="145" spans="3:9" s="27" customFormat="1" ht="30" thickTop="1" thickBot="1" x14ac:dyDescent="0.25">
      <c r="C145" s="104"/>
      <c r="D145" s="64">
        <v>45587</v>
      </c>
      <c r="E145" s="68" t="s">
        <v>209</v>
      </c>
      <c r="F145" s="66" t="s">
        <v>208</v>
      </c>
      <c r="G145" s="77"/>
      <c r="H145" s="67">
        <v>117669.955</v>
      </c>
      <c r="I145" s="44">
        <f t="shared" si="5"/>
        <v>-19912767.314699937</v>
      </c>
    </row>
    <row r="146" spans="3:9" s="27" customFormat="1" ht="30" thickTop="1" thickBot="1" x14ac:dyDescent="0.25">
      <c r="C146" s="104"/>
      <c r="D146" s="64">
        <v>45587</v>
      </c>
      <c r="E146" s="68" t="s">
        <v>210</v>
      </c>
      <c r="F146" s="66" t="s">
        <v>16</v>
      </c>
      <c r="G146" s="77"/>
      <c r="H146" s="67">
        <v>5978.6980000000003</v>
      </c>
      <c r="I146" s="44">
        <f t="shared" si="5"/>
        <v>-19918746.012699936</v>
      </c>
    </row>
    <row r="147" spans="3:9" s="27" customFormat="1" ht="30" thickTop="1" thickBot="1" x14ac:dyDescent="0.25">
      <c r="C147" s="104"/>
      <c r="D147" s="64">
        <v>45587</v>
      </c>
      <c r="E147" s="68" t="s">
        <v>210</v>
      </c>
      <c r="F147" s="66" t="s">
        <v>208</v>
      </c>
      <c r="G147" s="77"/>
      <c r="H147" s="67">
        <v>135118.57199999999</v>
      </c>
      <c r="I147" s="44">
        <f t="shared" si="5"/>
        <v>-20053864.584699936</v>
      </c>
    </row>
    <row r="148" spans="3:9" s="27" customFormat="1" ht="30" thickTop="1" thickBot="1" x14ac:dyDescent="0.25">
      <c r="C148" s="104"/>
      <c r="D148" s="64">
        <v>45587</v>
      </c>
      <c r="E148" s="68" t="s">
        <v>211</v>
      </c>
      <c r="F148" s="66" t="s">
        <v>16</v>
      </c>
      <c r="G148" s="77"/>
      <c r="H148" s="67">
        <v>10200</v>
      </c>
      <c r="I148" s="44">
        <f t="shared" si="5"/>
        <v>-20064064.584699936</v>
      </c>
    </row>
    <row r="149" spans="3:9" s="27" customFormat="1" ht="30" thickTop="1" thickBot="1" x14ac:dyDescent="0.25">
      <c r="C149" s="104"/>
      <c r="D149" s="64">
        <v>45587</v>
      </c>
      <c r="E149" s="68" t="s">
        <v>211</v>
      </c>
      <c r="F149" s="66" t="s">
        <v>208</v>
      </c>
      <c r="G149" s="77"/>
      <c r="H149" s="67">
        <v>230520</v>
      </c>
      <c r="I149" s="44">
        <f t="shared" si="5"/>
        <v>-20294584.584699936</v>
      </c>
    </row>
    <row r="150" spans="3:9" s="27" customFormat="1" ht="30" thickTop="1" thickBot="1" x14ac:dyDescent="0.25">
      <c r="C150" s="104"/>
      <c r="D150" s="64">
        <v>45588</v>
      </c>
      <c r="E150" s="68"/>
      <c r="F150" s="66" t="s">
        <v>23</v>
      </c>
      <c r="G150" s="77">
        <v>1182720.3999999999</v>
      </c>
      <c r="H150" s="67"/>
      <c r="I150" s="44">
        <f>I149+G150-H150</f>
        <v>-19111864.184699938</v>
      </c>
    </row>
    <row r="151" spans="3:9" s="27" customFormat="1" ht="30" thickTop="1" thickBot="1" x14ac:dyDescent="0.25">
      <c r="C151" s="104"/>
      <c r="D151" s="64">
        <v>45588</v>
      </c>
      <c r="E151" s="68" t="s">
        <v>212</v>
      </c>
      <c r="F151" s="66" t="s">
        <v>16</v>
      </c>
      <c r="G151" s="77"/>
      <c r="H151" s="67">
        <v>6912.5</v>
      </c>
      <c r="I151" s="44">
        <f t="shared" ref="I151:I161" si="6">I150+G151-H151</f>
        <v>-19118776.684699938</v>
      </c>
    </row>
    <row r="152" spans="3:9" s="27" customFormat="1" ht="18" thickTop="1" thickBot="1" x14ac:dyDescent="0.25">
      <c r="C152" s="104"/>
      <c r="D152" s="64">
        <v>45588</v>
      </c>
      <c r="E152" s="68" t="s">
        <v>212</v>
      </c>
      <c r="F152" s="66" t="s">
        <v>213</v>
      </c>
      <c r="G152" s="77"/>
      <c r="H152" s="67">
        <v>131337.5</v>
      </c>
      <c r="I152" s="44">
        <f t="shared" si="6"/>
        <v>-19250114.184699938</v>
      </c>
    </row>
    <row r="153" spans="3:9" s="27" customFormat="1" ht="30" thickTop="1" thickBot="1" x14ac:dyDescent="0.25">
      <c r="C153" s="104"/>
      <c r="D153" s="64">
        <v>45589</v>
      </c>
      <c r="E153" s="68"/>
      <c r="F153" s="66" t="s">
        <v>23</v>
      </c>
      <c r="G153" s="77">
        <v>133980</v>
      </c>
      <c r="H153" s="67"/>
      <c r="I153" s="44">
        <f t="shared" si="6"/>
        <v>-19116134.184699938</v>
      </c>
    </row>
    <row r="154" spans="3:9" s="27" customFormat="1" ht="30" thickTop="1" thickBot="1" x14ac:dyDescent="0.25">
      <c r="C154" s="104"/>
      <c r="D154" s="64">
        <v>45589</v>
      </c>
      <c r="E154" s="68" t="s">
        <v>214</v>
      </c>
      <c r="F154" s="66" t="s">
        <v>16</v>
      </c>
      <c r="G154" s="77"/>
      <c r="H154" s="67">
        <v>1769.7840000000001</v>
      </c>
      <c r="I154" s="44">
        <f t="shared" si="6"/>
        <v>-19117903.96869994</v>
      </c>
    </row>
    <row r="155" spans="3:9" s="27" customFormat="1" ht="18" thickTop="1" thickBot="1" x14ac:dyDescent="0.25">
      <c r="C155" s="104"/>
      <c r="D155" s="64">
        <v>45589</v>
      </c>
      <c r="E155" s="68" t="s">
        <v>214</v>
      </c>
      <c r="F155" s="66" t="s">
        <v>213</v>
      </c>
      <c r="G155" s="77"/>
      <c r="H155" s="67">
        <v>33625.896000000001</v>
      </c>
      <c r="I155" s="44">
        <f t="shared" si="6"/>
        <v>-19151529.864699941</v>
      </c>
    </row>
    <row r="156" spans="3:9" s="27" customFormat="1" ht="30" thickTop="1" thickBot="1" x14ac:dyDescent="0.25">
      <c r="C156" s="104"/>
      <c r="D156" s="64">
        <v>45589</v>
      </c>
      <c r="E156" s="68" t="s">
        <v>215</v>
      </c>
      <c r="F156" s="66" t="s">
        <v>16</v>
      </c>
      <c r="G156" s="77"/>
      <c r="H156" s="67">
        <v>995</v>
      </c>
      <c r="I156" s="44">
        <f t="shared" si="6"/>
        <v>-19152524.864699941</v>
      </c>
    </row>
    <row r="157" spans="3:9" s="27" customFormat="1" ht="18" thickTop="1" thickBot="1" x14ac:dyDescent="0.25">
      <c r="C157" s="104"/>
      <c r="D157" s="64">
        <v>45589</v>
      </c>
      <c r="E157" s="68" t="s">
        <v>215</v>
      </c>
      <c r="F157" s="66" t="s">
        <v>213</v>
      </c>
      <c r="G157" s="77"/>
      <c r="H157" s="67">
        <v>18905</v>
      </c>
      <c r="I157" s="44">
        <f t="shared" si="6"/>
        <v>-19171429.864699941</v>
      </c>
    </row>
    <row r="158" spans="3:9" s="27" customFormat="1" ht="30" thickTop="1" thickBot="1" x14ac:dyDescent="0.25">
      <c r="C158" s="104"/>
      <c r="D158" s="64">
        <v>45589</v>
      </c>
      <c r="E158" s="68" t="s">
        <v>216</v>
      </c>
      <c r="F158" s="66" t="s">
        <v>16</v>
      </c>
      <c r="G158" s="77"/>
      <c r="H158" s="67">
        <v>18263.86</v>
      </c>
      <c r="I158" s="44">
        <f t="shared" si="6"/>
        <v>-19189693.724699941</v>
      </c>
    </row>
    <row r="159" spans="3:9" s="27" customFormat="1" ht="18" thickTop="1" thickBot="1" x14ac:dyDescent="0.25">
      <c r="C159" s="104"/>
      <c r="D159" s="64">
        <v>45589</v>
      </c>
      <c r="E159" s="68" t="s">
        <v>216</v>
      </c>
      <c r="F159" s="66" t="s">
        <v>213</v>
      </c>
      <c r="G159" s="77"/>
      <c r="H159" s="67">
        <v>347013.33999999997</v>
      </c>
      <c r="I159" s="44">
        <f t="shared" si="6"/>
        <v>-19536707.06469994</v>
      </c>
    </row>
    <row r="160" spans="3:9" s="27" customFormat="1" ht="30" thickTop="1" thickBot="1" x14ac:dyDescent="0.25">
      <c r="C160" s="104"/>
      <c r="D160" s="64">
        <v>45589</v>
      </c>
      <c r="E160" s="68" t="s">
        <v>217</v>
      </c>
      <c r="F160" s="66" t="s">
        <v>16</v>
      </c>
      <c r="G160" s="77"/>
      <c r="H160" s="67">
        <v>277.90000000000003</v>
      </c>
      <c r="I160" s="44">
        <f t="shared" si="6"/>
        <v>-19536984.964699939</v>
      </c>
    </row>
    <row r="161" spans="3:9" s="27" customFormat="1" ht="18" thickTop="1" thickBot="1" x14ac:dyDescent="0.25">
      <c r="C161" s="104"/>
      <c r="D161" s="64">
        <v>45589</v>
      </c>
      <c r="E161" s="68" t="s">
        <v>217</v>
      </c>
      <c r="F161" s="66" t="s">
        <v>213</v>
      </c>
      <c r="G161" s="77"/>
      <c r="H161" s="67">
        <v>6280.54</v>
      </c>
      <c r="I161" s="44">
        <f t="shared" si="6"/>
        <v>-19543265.504699938</v>
      </c>
    </row>
    <row r="162" spans="3:9" s="27" customFormat="1" ht="30" thickTop="1" thickBot="1" x14ac:dyDescent="0.25">
      <c r="C162" s="104"/>
      <c r="D162" s="64">
        <v>45589</v>
      </c>
      <c r="E162" s="68" t="s">
        <v>218</v>
      </c>
      <c r="F162" s="66" t="s">
        <v>16</v>
      </c>
      <c r="G162" s="77"/>
      <c r="H162" s="67">
        <v>22672.5</v>
      </c>
      <c r="I162" s="44">
        <f>I161+G162-H162</f>
        <v>-19565938.004699938</v>
      </c>
    </row>
    <row r="163" spans="3:9" s="27" customFormat="1" ht="18" thickTop="1" thickBot="1" x14ac:dyDescent="0.25">
      <c r="C163" s="104"/>
      <c r="D163" s="64">
        <v>45589</v>
      </c>
      <c r="E163" s="68" t="s">
        <v>218</v>
      </c>
      <c r="F163" s="66" t="s">
        <v>219</v>
      </c>
      <c r="G163" s="77"/>
      <c r="H163" s="67">
        <v>512398.5</v>
      </c>
      <c r="I163" s="44">
        <f t="shared" ref="I163:I174" si="7">I162+G163-H163</f>
        <v>-20078336.504699938</v>
      </c>
    </row>
    <row r="164" spans="3:9" s="27" customFormat="1" ht="30" thickTop="1" thickBot="1" x14ac:dyDescent="0.25">
      <c r="C164" s="104"/>
      <c r="D164" s="64">
        <v>45589</v>
      </c>
      <c r="E164" s="68" t="s">
        <v>220</v>
      </c>
      <c r="F164" s="66" t="s">
        <v>16</v>
      </c>
      <c r="G164" s="77"/>
      <c r="H164" s="67">
        <v>18898.800000000003</v>
      </c>
      <c r="I164" s="44">
        <f t="shared" si="7"/>
        <v>-20097235.304699939</v>
      </c>
    </row>
    <row r="165" spans="3:9" s="27" customFormat="1" ht="18" thickTop="1" thickBot="1" x14ac:dyDescent="0.25">
      <c r="C165" s="104"/>
      <c r="D165" s="64">
        <v>45589</v>
      </c>
      <c r="E165" s="68" t="s">
        <v>220</v>
      </c>
      <c r="F165" s="66" t="s">
        <v>219</v>
      </c>
      <c r="G165" s="77"/>
      <c r="H165" s="67">
        <v>427112.88000000006</v>
      </c>
      <c r="I165" s="44">
        <f t="shared" si="7"/>
        <v>-20524348.184699938</v>
      </c>
    </row>
    <row r="166" spans="3:9" s="27" customFormat="1" ht="30" thickTop="1" thickBot="1" x14ac:dyDescent="0.25">
      <c r="C166" s="104"/>
      <c r="D166" s="64">
        <v>45589</v>
      </c>
      <c r="E166" s="68" t="s">
        <v>221</v>
      </c>
      <c r="F166" s="66" t="s">
        <v>16</v>
      </c>
      <c r="G166" s="77"/>
      <c r="H166" s="67">
        <v>9859.5</v>
      </c>
      <c r="I166" s="44">
        <f t="shared" si="7"/>
        <v>-20534207.684699938</v>
      </c>
    </row>
    <row r="167" spans="3:9" s="27" customFormat="1" ht="18" thickTop="1" thickBot="1" x14ac:dyDescent="0.25">
      <c r="C167" s="104"/>
      <c r="D167" s="64">
        <v>45589</v>
      </c>
      <c r="E167" s="68" t="s">
        <v>221</v>
      </c>
      <c r="F167" s="66" t="s">
        <v>222</v>
      </c>
      <c r="G167" s="77"/>
      <c r="H167" s="67">
        <v>217662.3</v>
      </c>
      <c r="I167" s="44">
        <f t="shared" si="7"/>
        <v>-20751869.984699938</v>
      </c>
    </row>
    <row r="168" spans="3:9" s="27" customFormat="1" ht="30" thickTop="1" thickBot="1" x14ac:dyDescent="0.25">
      <c r="C168" s="104"/>
      <c r="D168" s="64">
        <v>45589</v>
      </c>
      <c r="E168" s="68" t="s">
        <v>223</v>
      </c>
      <c r="F168" s="66" t="s">
        <v>16</v>
      </c>
      <c r="G168" s="77"/>
      <c r="H168" s="67">
        <v>1116</v>
      </c>
      <c r="I168" s="44">
        <f t="shared" si="7"/>
        <v>-20752985.984699938</v>
      </c>
    </row>
    <row r="169" spans="3:9" s="27" customFormat="1" ht="18" thickTop="1" thickBot="1" x14ac:dyDescent="0.25">
      <c r="C169" s="104"/>
      <c r="D169" s="64">
        <v>45589</v>
      </c>
      <c r="E169" s="68" t="s">
        <v>223</v>
      </c>
      <c r="F169" s="66" t="s">
        <v>222</v>
      </c>
      <c r="G169" s="77"/>
      <c r="H169" s="67">
        <v>25221.599999999999</v>
      </c>
      <c r="I169" s="44">
        <f t="shared" si="7"/>
        <v>-20778207.58469994</v>
      </c>
    </row>
    <row r="170" spans="3:9" s="27" customFormat="1" ht="30" thickTop="1" thickBot="1" x14ac:dyDescent="0.25">
      <c r="C170" s="104"/>
      <c r="D170" s="64">
        <v>45589</v>
      </c>
      <c r="E170" s="68" t="s">
        <v>224</v>
      </c>
      <c r="F170" s="66" t="s">
        <v>16</v>
      </c>
      <c r="G170" s="77"/>
      <c r="H170" s="67">
        <v>14776.900000000001</v>
      </c>
      <c r="I170" s="44">
        <f t="shared" si="7"/>
        <v>-20792984.484699938</v>
      </c>
    </row>
    <row r="171" spans="3:9" s="27" customFormat="1" ht="30" thickTop="1" thickBot="1" x14ac:dyDescent="0.25">
      <c r="C171" s="104"/>
      <c r="D171" s="64">
        <v>45589</v>
      </c>
      <c r="E171" s="68" t="s">
        <v>224</v>
      </c>
      <c r="F171" s="66" t="s">
        <v>88</v>
      </c>
      <c r="G171" s="77"/>
      <c r="H171" s="67">
        <v>333957.94</v>
      </c>
      <c r="I171" s="44">
        <f t="shared" si="7"/>
        <v>-21126942.42469994</v>
      </c>
    </row>
    <row r="172" spans="3:9" s="27" customFormat="1" ht="30" thickTop="1" thickBot="1" x14ac:dyDescent="0.25">
      <c r="C172" s="104"/>
      <c r="D172" s="64">
        <v>45589</v>
      </c>
      <c r="E172" s="68" t="s">
        <v>225</v>
      </c>
      <c r="F172" s="66" t="s">
        <v>16</v>
      </c>
      <c r="G172" s="77"/>
      <c r="H172" s="67">
        <v>775</v>
      </c>
      <c r="I172" s="44">
        <f t="shared" si="7"/>
        <v>-21127717.42469994</v>
      </c>
    </row>
    <row r="173" spans="3:9" s="27" customFormat="1" ht="30" thickTop="1" thickBot="1" x14ac:dyDescent="0.25">
      <c r="C173" s="104"/>
      <c r="D173" s="64">
        <v>45589</v>
      </c>
      <c r="E173" s="68" t="s">
        <v>225</v>
      </c>
      <c r="F173" s="66" t="s">
        <v>67</v>
      </c>
      <c r="G173" s="77"/>
      <c r="H173" s="67">
        <v>837</v>
      </c>
      <c r="I173" s="44">
        <f t="shared" si="7"/>
        <v>-21128554.42469994</v>
      </c>
    </row>
    <row r="174" spans="3:9" s="27" customFormat="1" ht="30" thickTop="1" thickBot="1" x14ac:dyDescent="0.25">
      <c r="C174" s="104"/>
      <c r="D174" s="64">
        <v>45589</v>
      </c>
      <c r="E174" s="68" t="s">
        <v>225</v>
      </c>
      <c r="F174" s="66" t="s">
        <v>88</v>
      </c>
      <c r="G174" s="77"/>
      <c r="H174" s="67">
        <v>16678</v>
      </c>
      <c r="I174" s="44">
        <f t="shared" si="7"/>
        <v>-21145232.42469994</v>
      </c>
    </row>
    <row r="175" spans="3:9" s="27" customFormat="1" ht="30" thickTop="1" thickBot="1" x14ac:dyDescent="0.25">
      <c r="C175" s="104"/>
      <c r="D175" s="64">
        <v>45589</v>
      </c>
      <c r="E175" s="68" t="s">
        <v>226</v>
      </c>
      <c r="F175" s="66" t="s">
        <v>16</v>
      </c>
      <c r="G175" s="77"/>
      <c r="H175" s="67">
        <v>7057.5</v>
      </c>
      <c r="I175" s="44">
        <f>I174+G175-H175</f>
        <v>-21152289.92469994</v>
      </c>
    </row>
    <row r="176" spans="3:9" s="27" customFormat="1" ht="18" thickTop="1" thickBot="1" x14ac:dyDescent="0.25">
      <c r="C176" s="104"/>
      <c r="D176" s="64">
        <v>45589</v>
      </c>
      <c r="E176" s="68" t="s">
        <v>226</v>
      </c>
      <c r="F176" s="66" t="s">
        <v>227</v>
      </c>
      <c r="G176" s="77"/>
      <c r="H176" s="67">
        <v>159499.5</v>
      </c>
      <c r="I176" s="44">
        <f t="shared" ref="I176:I190" si="8">I175+G176-H176</f>
        <v>-21311789.42469994</v>
      </c>
    </row>
    <row r="177" spans="3:9" s="27" customFormat="1" ht="30" thickTop="1" thickBot="1" x14ac:dyDescent="0.25">
      <c r="C177" s="104"/>
      <c r="D177" s="64">
        <v>45589</v>
      </c>
      <c r="E177" s="68" t="s">
        <v>228</v>
      </c>
      <c r="F177" s="66" t="s">
        <v>16</v>
      </c>
      <c r="G177" s="77"/>
      <c r="H177" s="67">
        <v>36380</v>
      </c>
      <c r="I177" s="44">
        <f t="shared" si="8"/>
        <v>-21348169.42469994</v>
      </c>
    </row>
    <row r="178" spans="3:9" s="27" customFormat="1" ht="30" thickTop="1" thickBot="1" x14ac:dyDescent="0.25">
      <c r="C178" s="104"/>
      <c r="D178" s="64">
        <v>45589</v>
      </c>
      <c r="E178" s="68" t="s">
        <v>228</v>
      </c>
      <c r="F178" s="66" t="s">
        <v>64</v>
      </c>
      <c r="G178" s="77"/>
      <c r="H178" s="67">
        <v>39290.400000000001</v>
      </c>
      <c r="I178" s="44">
        <f t="shared" si="8"/>
        <v>-21387459.824699938</v>
      </c>
    </row>
    <row r="179" spans="3:9" s="27" customFormat="1" ht="18" thickTop="1" thickBot="1" x14ac:dyDescent="0.25">
      <c r="C179" s="104"/>
      <c r="D179" s="64">
        <v>45589</v>
      </c>
      <c r="E179" s="68" t="s">
        <v>228</v>
      </c>
      <c r="F179" s="66" t="s">
        <v>229</v>
      </c>
      <c r="G179" s="77"/>
      <c r="H179" s="67">
        <v>782897.6</v>
      </c>
      <c r="I179" s="44">
        <f t="shared" si="8"/>
        <v>-22170357.42469994</v>
      </c>
    </row>
    <row r="180" spans="3:9" s="27" customFormat="1" ht="30" thickTop="1" thickBot="1" x14ac:dyDescent="0.25">
      <c r="C180" s="104"/>
      <c r="D180" s="64">
        <v>45589</v>
      </c>
      <c r="E180" s="68" t="s">
        <v>230</v>
      </c>
      <c r="F180" s="66" t="s">
        <v>16</v>
      </c>
      <c r="G180" s="77"/>
      <c r="H180" s="67">
        <v>12795</v>
      </c>
      <c r="I180" s="44">
        <f t="shared" si="8"/>
        <v>-22183152.42469994</v>
      </c>
    </row>
    <row r="181" spans="3:9" s="27" customFormat="1" ht="18" thickTop="1" thickBot="1" x14ac:dyDescent="0.25">
      <c r="C181" s="104"/>
      <c r="D181" s="64">
        <v>45589</v>
      </c>
      <c r="E181" s="68" t="s">
        <v>230</v>
      </c>
      <c r="F181" s="66" t="s">
        <v>231</v>
      </c>
      <c r="G181" s="77"/>
      <c r="H181" s="67">
        <v>289167</v>
      </c>
      <c r="I181" s="44">
        <f t="shared" si="8"/>
        <v>-22472319.42469994</v>
      </c>
    </row>
    <row r="182" spans="3:9" s="27" customFormat="1" ht="30" thickTop="1" thickBot="1" x14ac:dyDescent="0.25">
      <c r="C182" s="104"/>
      <c r="D182" s="64">
        <v>45589</v>
      </c>
      <c r="E182" s="68" t="s">
        <v>232</v>
      </c>
      <c r="F182" s="66" t="s">
        <v>16</v>
      </c>
      <c r="G182" s="77"/>
      <c r="H182" s="67">
        <v>17010</v>
      </c>
      <c r="I182" s="44">
        <f t="shared" si="8"/>
        <v>-22489329.42469994</v>
      </c>
    </row>
    <row r="183" spans="3:9" s="27" customFormat="1" ht="18" thickTop="1" thickBot="1" x14ac:dyDescent="0.25">
      <c r="C183" s="104"/>
      <c r="D183" s="64">
        <v>45589</v>
      </c>
      <c r="E183" s="68" t="s">
        <v>232</v>
      </c>
      <c r="F183" s="66" t="s">
        <v>233</v>
      </c>
      <c r="G183" s="77"/>
      <c r="H183" s="67">
        <v>663390</v>
      </c>
      <c r="I183" s="44">
        <f t="shared" si="8"/>
        <v>-23152719.42469994</v>
      </c>
    </row>
    <row r="184" spans="3:9" s="27" customFormat="1" ht="18" thickTop="1" thickBot="1" x14ac:dyDescent="0.25">
      <c r="C184" s="104"/>
      <c r="D184" s="64">
        <v>45589</v>
      </c>
      <c r="E184" s="68" t="s">
        <v>234</v>
      </c>
      <c r="F184" s="66" t="s">
        <v>233</v>
      </c>
      <c r="G184" s="77"/>
      <c r="H184" s="67">
        <v>305008.2</v>
      </c>
      <c r="I184" s="44">
        <f t="shared" si="8"/>
        <v>-23457727.624699939</v>
      </c>
    </row>
    <row r="185" spans="3:9" s="27" customFormat="1" ht="18" thickTop="1" thickBot="1" x14ac:dyDescent="0.25">
      <c r="C185" s="104"/>
      <c r="D185" s="64">
        <v>45589</v>
      </c>
      <c r="E185" s="68" t="s">
        <v>235</v>
      </c>
      <c r="F185" s="66" t="s">
        <v>236</v>
      </c>
      <c r="G185" s="77"/>
      <c r="H185" s="67">
        <v>258000</v>
      </c>
      <c r="I185" s="44">
        <f t="shared" si="8"/>
        <v>-23715727.624699939</v>
      </c>
    </row>
    <row r="186" spans="3:9" s="27" customFormat="1" ht="30" thickTop="1" thickBot="1" x14ac:dyDescent="0.25">
      <c r="C186" s="104"/>
      <c r="D186" s="64">
        <v>45590</v>
      </c>
      <c r="E186" s="68"/>
      <c r="F186" s="66" t="s">
        <v>23</v>
      </c>
      <c r="G186" s="77">
        <v>465472.48</v>
      </c>
      <c r="H186" s="67"/>
      <c r="I186" s="44">
        <f t="shared" si="8"/>
        <v>-23250255.144699939</v>
      </c>
    </row>
    <row r="187" spans="3:9" s="27" customFormat="1" ht="30" thickTop="1" thickBot="1" x14ac:dyDescent="0.25">
      <c r="C187" s="104"/>
      <c r="D187" s="64">
        <v>45590</v>
      </c>
      <c r="E187" s="68" t="s">
        <v>237</v>
      </c>
      <c r="F187" s="66" t="s">
        <v>16</v>
      </c>
      <c r="G187" s="77"/>
      <c r="H187" s="67">
        <v>27581.5</v>
      </c>
      <c r="I187" s="44">
        <f t="shared" si="8"/>
        <v>-23277836.644699939</v>
      </c>
    </row>
    <row r="188" spans="3:9" s="27" customFormat="1" ht="18" thickTop="1" thickBot="1" x14ac:dyDescent="0.25">
      <c r="C188" s="104"/>
      <c r="D188" s="64">
        <v>45590</v>
      </c>
      <c r="E188" s="68" t="s">
        <v>237</v>
      </c>
      <c r="F188" s="66" t="s">
        <v>192</v>
      </c>
      <c r="G188" s="77"/>
      <c r="H188" s="67">
        <v>623341.9</v>
      </c>
      <c r="I188" s="44">
        <f t="shared" si="8"/>
        <v>-23901178.544699937</v>
      </c>
    </row>
    <row r="189" spans="3:9" s="27" customFormat="1" ht="30" thickTop="1" thickBot="1" x14ac:dyDescent="0.25">
      <c r="C189" s="104"/>
      <c r="D189" s="64">
        <v>45590</v>
      </c>
      <c r="E189" s="68" t="s">
        <v>238</v>
      </c>
      <c r="F189" s="66" t="s">
        <v>16</v>
      </c>
      <c r="G189" s="77"/>
      <c r="H189" s="67">
        <v>43037.708000000006</v>
      </c>
      <c r="I189" s="44">
        <f t="shared" si="8"/>
        <v>-23944216.252699938</v>
      </c>
    </row>
    <row r="190" spans="3:9" s="27" customFormat="1" ht="18" thickTop="1" thickBot="1" x14ac:dyDescent="0.25">
      <c r="C190" s="104"/>
      <c r="D190" s="64">
        <v>45590</v>
      </c>
      <c r="E190" s="68" t="s">
        <v>238</v>
      </c>
      <c r="F190" s="66" t="s">
        <v>239</v>
      </c>
      <c r="G190" s="77"/>
      <c r="H190" s="67">
        <v>817716.45200000005</v>
      </c>
      <c r="I190" s="44">
        <f t="shared" si="8"/>
        <v>-24761932.704699937</v>
      </c>
    </row>
    <row r="191" spans="3:9" s="27" customFormat="1" ht="30" thickTop="1" thickBot="1" x14ac:dyDescent="0.25">
      <c r="C191" s="104"/>
      <c r="D191" s="64">
        <v>45590</v>
      </c>
      <c r="E191" s="68" t="s">
        <v>240</v>
      </c>
      <c r="F191" s="66" t="s">
        <v>16</v>
      </c>
      <c r="G191" s="77"/>
      <c r="H191" s="67">
        <v>18444.732</v>
      </c>
      <c r="I191" s="44">
        <f>I190+G191-H191</f>
        <v>-24780377.436699938</v>
      </c>
    </row>
    <row r="192" spans="3:9" s="27" customFormat="1" ht="18" thickTop="1" thickBot="1" x14ac:dyDescent="0.25">
      <c r="C192" s="104"/>
      <c r="D192" s="64">
        <v>45590</v>
      </c>
      <c r="E192" s="68" t="s">
        <v>240</v>
      </c>
      <c r="F192" s="66" t="s">
        <v>239</v>
      </c>
      <c r="G192" s="77"/>
      <c r="H192" s="67">
        <v>350449.908</v>
      </c>
      <c r="I192" s="44">
        <f t="shared" ref="I192:I205" si="9">I191+G192-H192</f>
        <v>-25130827.344699938</v>
      </c>
    </row>
    <row r="193" spans="3:9" s="27" customFormat="1" ht="30" thickTop="1" thickBot="1" x14ac:dyDescent="0.25">
      <c r="C193" s="104"/>
      <c r="D193" s="64">
        <v>45590</v>
      </c>
      <c r="E193" s="68" t="s">
        <v>241</v>
      </c>
      <c r="F193" s="66" t="s">
        <v>16</v>
      </c>
      <c r="G193" s="77"/>
      <c r="H193" s="67">
        <v>14300</v>
      </c>
      <c r="I193" s="44">
        <f t="shared" si="9"/>
        <v>-25145127.344699938</v>
      </c>
    </row>
    <row r="194" spans="3:9" s="27" customFormat="1" ht="30" thickTop="1" thickBot="1" x14ac:dyDescent="0.25">
      <c r="C194" s="104"/>
      <c r="D194" s="64">
        <v>45590</v>
      </c>
      <c r="E194" s="68" t="s">
        <v>241</v>
      </c>
      <c r="F194" s="66" t="s">
        <v>48</v>
      </c>
      <c r="G194" s="77"/>
      <c r="H194" s="67">
        <v>271700</v>
      </c>
      <c r="I194" s="44">
        <f t="shared" si="9"/>
        <v>-25416827.344699938</v>
      </c>
    </row>
    <row r="195" spans="3:9" s="27" customFormat="1" ht="30" thickTop="1" thickBot="1" x14ac:dyDescent="0.25">
      <c r="C195" s="104"/>
      <c r="D195" s="64">
        <v>45590</v>
      </c>
      <c r="E195" s="68" t="s">
        <v>242</v>
      </c>
      <c r="F195" s="66" t="s">
        <v>16</v>
      </c>
      <c r="G195" s="77"/>
      <c r="H195" s="67">
        <v>14350</v>
      </c>
      <c r="I195" s="44">
        <f t="shared" si="9"/>
        <v>-25431177.344699938</v>
      </c>
    </row>
    <row r="196" spans="3:9" s="27" customFormat="1" ht="18" thickTop="1" thickBot="1" x14ac:dyDescent="0.25">
      <c r="C196" s="104"/>
      <c r="D196" s="64">
        <v>45590</v>
      </c>
      <c r="E196" s="68" t="s">
        <v>242</v>
      </c>
      <c r="F196" s="66" t="s">
        <v>243</v>
      </c>
      <c r="G196" s="77"/>
      <c r="H196" s="67">
        <v>324310</v>
      </c>
      <c r="I196" s="44">
        <f t="shared" si="9"/>
        <v>-25755487.344699938</v>
      </c>
    </row>
    <row r="197" spans="3:9" s="27" customFormat="1" ht="30" thickTop="1" thickBot="1" x14ac:dyDescent="0.25">
      <c r="C197" s="104"/>
      <c r="D197" s="64">
        <v>45593</v>
      </c>
      <c r="E197" s="68"/>
      <c r="F197" s="66" t="s">
        <v>23</v>
      </c>
      <c r="G197" s="77">
        <v>895126.12</v>
      </c>
      <c r="H197" s="67"/>
      <c r="I197" s="44">
        <f t="shared" si="9"/>
        <v>-24860361.224699937</v>
      </c>
    </row>
    <row r="198" spans="3:9" s="27" customFormat="1" ht="30" thickTop="1" thickBot="1" x14ac:dyDescent="0.25">
      <c r="C198" s="104"/>
      <c r="D198" s="64">
        <v>45593</v>
      </c>
      <c r="E198" s="68" t="s">
        <v>244</v>
      </c>
      <c r="F198" s="66" t="s">
        <v>16</v>
      </c>
      <c r="G198" s="77"/>
      <c r="H198" s="67">
        <v>7635</v>
      </c>
      <c r="I198" s="44">
        <f t="shared" si="9"/>
        <v>-24867996.224699937</v>
      </c>
    </row>
    <row r="199" spans="3:9" s="27" customFormat="1" ht="30" thickTop="1" thickBot="1" x14ac:dyDescent="0.25">
      <c r="C199" s="104"/>
      <c r="D199" s="64">
        <v>45593</v>
      </c>
      <c r="E199" s="68" t="s">
        <v>244</v>
      </c>
      <c r="F199" s="66" t="s">
        <v>64</v>
      </c>
      <c r="G199" s="77"/>
      <c r="H199" s="67">
        <v>8245.7999999999993</v>
      </c>
      <c r="I199" s="44">
        <f t="shared" si="9"/>
        <v>-24876242.024699938</v>
      </c>
    </row>
    <row r="200" spans="3:9" s="27" customFormat="1" ht="18" thickTop="1" thickBot="1" x14ac:dyDescent="0.25">
      <c r="C200" s="104"/>
      <c r="D200" s="64">
        <v>45593</v>
      </c>
      <c r="E200" s="68" t="s">
        <v>244</v>
      </c>
      <c r="F200" s="66" t="s">
        <v>86</v>
      </c>
      <c r="G200" s="77"/>
      <c r="H200" s="67">
        <v>164305.20000000001</v>
      </c>
      <c r="I200" s="44">
        <f t="shared" si="9"/>
        <v>-25040547.224699937</v>
      </c>
    </row>
    <row r="201" spans="3:9" s="27" customFormat="1" ht="30" thickTop="1" thickBot="1" x14ac:dyDescent="0.25">
      <c r="C201" s="104"/>
      <c r="D201" s="64">
        <v>45594</v>
      </c>
      <c r="E201" s="68"/>
      <c r="F201" s="66" t="s">
        <v>23</v>
      </c>
      <c r="G201" s="77">
        <v>368205.67</v>
      </c>
      <c r="H201" s="67"/>
      <c r="I201" s="44">
        <f t="shared" si="9"/>
        <v>-24672341.554699935</v>
      </c>
    </row>
    <row r="202" spans="3:9" s="27" customFormat="1" ht="30" thickTop="1" thickBot="1" x14ac:dyDescent="0.25">
      <c r="C202" s="104"/>
      <c r="D202" s="64">
        <v>45594</v>
      </c>
      <c r="E202" s="68" t="s">
        <v>245</v>
      </c>
      <c r="F202" s="66" t="s">
        <v>16</v>
      </c>
      <c r="G202" s="77"/>
      <c r="H202" s="67">
        <v>6000</v>
      </c>
      <c r="I202" s="44">
        <f t="shared" si="9"/>
        <v>-24678341.554699935</v>
      </c>
    </row>
    <row r="203" spans="3:9" s="27" customFormat="1" ht="18" thickTop="1" thickBot="1" x14ac:dyDescent="0.25">
      <c r="C203" s="104"/>
      <c r="D203" s="64">
        <v>45594</v>
      </c>
      <c r="E203" s="68" t="s">
        <v>245</v>
      </c>
      <c r="F203" s="66" t="s">
        <v>246</v>
      </c>
      <c r="G203" s="77"/>
      <c r="H203" s="67">
        <v>135600</v>
      </c>
      <c r="I203" s="44">
        <f t="shared" si="9"/>
        <v>-24813941.554699935</v>
      </c>
    </row>
    <row r="204" spans="3:9" s="27" customFormat="1" ht="30" thickTop="1" thickBot="1" x14ac:dyDescent="0.25">
      <c r="C204" s="104"/>
      <c r="D204" s="64">
        <v>45594</v>
      </c>
      <c r="E204" s="68" t="s">
        <v>247</v>
      </c>
      <c r="F204" s="66" t="s">
        <v>16</v>
      </c>
      <c r="G204" s="77"/>
      <c r="H204" s="67">
        <v>4687.2</v>
      </c>
      <c r="I204" s="44">
        <f t="shared" si="9"/>
        <v>-24818628.754699934</v>
      </c>
    </row>
    <row r="205" spans="3:9" s="27" customFormat="1" ht="18" thickTop="1" thickBot="1" x14ac:dyDescent="0.25">
      <c r="C205" s="104"/>
      <c r="D205" s="64">
        <v>45594</v>
      </c>
      <c r="E205" s="68" t="s">
        <v>247</v>
      </c>
      <c r="F205" s="66" t="s">
        <v>248</v>
      </c>
      <c r="G205" s="77"/>
      <c r="H205" s="67">
        <v>105930.72</v>
      </c>
      <c r="I205" s="44">
        <f t="shared" si="9"/>
        <v>-24924559.474699933</v>
      </c>
    </row>
    <row r="206" spans="3:9" s="27" customFormat="1" ht="18" thickTop="1" thickBot="1" x14ac:dyDescent="0.25">
      <c r="C206" s="104"/>
      <c r="D206" s="64">
        <v>45594</v>
      </c>
      <c r="E206" s="68" t="s">
        <v>249</v>
      </c>
      <c r="F206" s="66" t="s">
        <v>248</v>
      </c>
      <c r="G206" s="77"/>
      <c r="H206" s="67">
        <v>110617.92</v>
      </c>
      <c r="I206" s="44">
        <f>I205+G206-H206</f>
        <v>-25035177.394699935</v>
      </c>
    </row>
    <row r="207" spans="3:9" s="27" customFormat="1" ht="30" thickTop="1" thickBot="1" x14ac:dyDescent="0.25">
      <c r="C207" s="104"/>
      <c r="D207" s="64">
        <v>45594</v>
      </c>
      <c r="E207" s="68" t="s">
        <v>250</v>
      </c>
      <c r="F207" s="66" t="s">
        <v>16</v>
      </c>
      <c r="G207" s="77"/>
      <c r="H207" s="67">
        <v>17987.3</v>
      </c>
      <c r="I207" s="44">
        <f t="shared" ref="I207:I224" si="10">I206+G207-H207</f>
        <v>-25053164.694699936</v>
      </c>
    </row>
    <row r="208" spans="3:9" s="27" customFormat="1" ht="30" thickTop="1" thickBot="1" x14ac:dyDescent="0.25">
      <c r="C208" s="104"/>
      <c r="D208" s="64">
        <v>45594</v>
      </c>
      <c r="E208" s="68" t="s">
        <v>250</v>
      </c>
      <c r="F208" s="66" t="s">
        <v>251</v>
      </c>
      <c r="G208" s="77"/>
      <c r="H208" s="67">
        <v>406512.98000000004</v>
      </c>
      <c r="I208" s="44">
        <f t="shared" si="10"/>
        <v>-25459677.674699936</v>
      </c>
    </row>
    <row r="209" spans="3:9" s="27" customFormat="1" ht="30" thickTop="1" thickBot="1" x14ac:dyDescent="0.25">
      <c r="C209" s="104"/>
      <c r="D209" s="64">
        <v>45594</v>
      </c>
      <c r="E209" s="68" t="s">
        <v>252</v>
      </c>
      <c r="F209" s="66" t="s">
        <v>16</v>
      </c>
      <c r="G209" s="77"/>
      <c r="H209" s="67">
        <v>5508.4800000000005</v>
      </c>
      <c r="I209" s="44">
        <f t="shared" si="10"/>
        <v>-25465186.154699937</v>
      </c>
    </row>
    <row r="210" spans="3:9" s="27" customFormat="1" ht="30" thickTop="1" thickBot="1" x14ac:dyDescent="0.25">
      <c r="C210" s="104"/>
      <c r="D210" s="64">
        <v>45594</v>
      </c>
      <c r="E210" s="65" t="s">
        <v>252</v>
      </c>
      <c r="F210" s="195" t="s">
        <v>251</v>
      </c>
      <c r="G210" s="77"/>
      <c r="H210" s="67">
        <v>124491.64</v>
      </c>
      <c r="I210" s="44">
        <f t="shared" si="10"/>
        <v>-25589677.794699937</v>
      </c>
    </row>
    <row r="211" spans="3:9" s="27" customFormat="1" ht="30" thickTop="1" thickBot="1" x14ac:dyDescent="0.25">
      <c r="C211" s="104"/>
      <c r="D211" s="64">
        <v>45595</v>
      </c>
      <c r="E211" s="68"/>
      <c r="F211" s="66" t="s">
        <v>23</v>
      </c>
      <c r="G211" s="77">
        <v>4314408.21</v>
      </c>
      <c r="H211" s="67"/>
      <c r="I211" s="44">
        <f t="shared" si="10"/>
        <v>-21275269.584699936</v>
      </c>
    </row>
    <row r="212" spans="3:9" s="27" customFormat="1" ht="30" thickTop="1" thickBot="1" x14ac:dyDescent="0.25">
      <c r="C212" s="104"/>
      <c r="D212" s="64">
        <v>45596</v>
      </c>
      <c r="E212" s="68"/>
      <c r="F212" s="66" t="s">
        <v>23</v>
      </c>
      <c r="G212" s="77">
        <v>2268247.69</v>
      </c>
      <c r="H212" s="67"/>
      <c r="I212" s="44">
        <f t="shared" si="10"/>
        <v>-19007021.894699935</v>
      </c>
    </row>
    <row r="213" spans="3:9" s="27" customFormat="1" ht="30" thickTop="1" thickBot="1" x14ac:dyDescent="0.25">
      <c r="C213" s="104"/>
      <c r="D213" s="64">
        <v>45596</v>
      </c>
      <c r="E213" s="68" t="s">
        <v>253</v>
      </c>
      <c r="F213" s="66" t="s">
        <v>16</v>
      </c>
      <c r="G213" s="77"/>
      <c r="H213" s="67">
        <v>6431.2000000000007</v>
      </c>
      <c r="I213" s="44">
        <f t="shared" si="10"/>
        <v>-19013453.094699934</v>
      </c>
    </row>
    <row r="214" spans="3:9" s="27" customFormat="1" ht="18" thickTop="1" thickBot="1" x14ac:dyDescent="0.25">
      <c r="C214" s="104"/>
      <c r="D214" s="64">
        <v>45596</v>
      </c>
      <c r="E214" s="68" t="s">
        <v>253</v>
      </c>
      <c r="F214" s="66" t="s">
        <v>206</v>
      </c>
      <c r="G214" s="77"/>
      <c r="H214" s="67">
        <v>140130.87999999998</v>
      </c>
      <c r="I214" s="44">
        <f t="shared" si="10"/>
        <v>-19153583.974699933</v>
      </c>
    </row>
    <row r="215" spans="3:9" s="27" customFormat="1" ht="30" thickTop="1" thickBot="1" x14ac:dyDescent="0.25">
      <c r="C215" s="104"/>
      <c r="D215" s="64">
        <v>45596</v>
      </c>
      <c r="E215" s="68" t="s">
        <v>254</v>
      </c>
      <c r="F215" s="66" t="s">
        <v>16</v>
      </c>
      <c r="G215" s="77"/>
      <c r="H215" s="67">
        <v>14000</v>
      </c>
      <c r="I215" s="44">
        <f t="shared" si="10"/>
        <v>-19167583.974699933</v>
      </c>
    </row>
    <row r="216" spans="3:9" s="27" customFormat="1" ht="30" thickTop="1" thickBot="1" x14ac:dyDescent="0.25">
      <c r="C216" s="104"/>
      <c r="D216" s="64">
        <v>45596</v>
      </c>
      <c r="E216" s="68" t="s">
        <v>254</v>
      </c>
      <c r="F216" s="66" t="s">
        <v>49</v>
      </c>
      <c r="G216" s="77"/>
      <c r="H216" s="67">
        <v>266000</v>
      </c>
      <c r="I216" s="44">
        <f t="shared" si="10"/>
        <v>-19433583.974699933</v>
      </c>
    </row>
    <row r="217" spans="3:9" s="27" customFormat="1" ht="30" thickTop="1" thickBot="1" x14ac:dyDescent="0.25">
      <c r="C217" s="104"/>
      <c r="D217" s="64">
        <v>45596</v>
      </c>
      <c r="E217" s="68" t="s">
        <v>255</v>
      </c>
      <c r="F217" s="66" t="s">
        <v>16</v>
      </c>
      <c r="G217" s="77"/>
      <c r="H217" s="67">
        <v>15677.966</v>
      </c>
      <c r="I217" s="44">
        <f t="shared" si="10"/>
        <v>-19449261.940699931</v>
      </c>
    </row>
    <row r="218" spans="3:9" s="27" customFormat="1" ht="18" thickTop="1" thickBot="1" x14ac:dyDescent="0.25">
      <c r="C218" s="104"/>
      <c r="D218" s="64">
        <v>45596</v>
      </c>
      <c r="E218" s="68" t="s">
        <v>255</v>
      </c>
      <c r="F218" s="66" t="s">
        <v>89</v>
      </c>
      <c r="G218" s="77"/>
      <c r="H218" s="67">
        <v>354322.03399999999</v>
      </c>
      <c r="I218" s="44">
        <f t="shared" si="10"/>
        <v>-19803583.974699929</v>
      </c>
    </row>
    <row r="219" spans="3:9" s="27" customFormat="1" ht="30" thickTop="1" thickBot="1" x14ac:dyDescent="0.25">
      <c r="C219" s="104"/>
      <c r="D219" s="64">
        <v>45596</v>
      </c>
      <c r="E219" s="68" t="s">
        <v>256</v>
      </c>
      <c r="F219" s="66" t="s">
        <v>16</v>
      </c>
      <c r="G219" s="77"/>
      <c r="H219" s="67">
        <v>14775</v>
      </c>
      <c r="I219" s="44">
        <f t="shared" si="10"/>
        <v>-19818358.974699929</v>
      </c>
    </row>
    <row r="220" spans="3:9" s="27" customFormat="1" ht="18" thickTop="1" thickBot="1" x14ac:dyDescent="0.25">
      <c r="C220" s="104"/>
      <c r="D220" s="64">
        <v>45596</v>
      </c>
      <c r="E220" s="68" t="s">
        <v>256</v>
      </c>
      <c r="F220" s="66" t="s">
        <v>257</v>
      </c>
      <c r="G220" s="77"/>
      <c r="H220" s="67">
        <v>333915</v>
      </c>
      <c r="I220" s="44">
        <f t="shared" si="10"/>
        <v>-20152273.974699929</v>
      </c>
    </row>
    <row r="221" spans="3:9" s="27" customFormat="1" ht="30" thickTop="1" thickBot="1" x14ac:dyDescent="0.25">
      <c r="C221" s="104"/>
      <c r="D221" s="64">
        <v>45596</v>
      </c>
      <c r="E221" s="68" t="s">
        <v>258</v>
      </c>
      <c r="F221" s="66" t="s">
        <v>16</v>
      </c>
      <c r="G221" s="77"/>
      <c r="H221" s="67">
        <v>2144.1419999999998</v>
      </c>
      <c r="I221" s="44">
        <f t="shared" si="10"/>
        <v>-20154418.11669993</v>
      </c>
    </row>
    <row r="222" spans="3:9" s="27" customFormat="1" ht="18" thickTop="1" thickBot="1" x14ac:dyDescent="0.25">
      <c r="C222" s="104"/>
      <c r="D222" s="64">
        <v>45596</v>
      </c>
      <c r="E222" s="68" t="s">
        <v>258</v>
      </c>
      <c r="F222" s="66" t="s">
        <v>259</v>
      </c>
      <c r="G222" s="77"/>
      <c r="H222" s="67">
        <v>48457.608</v>
      </c>
      <c r="I222" s="44">
        <f t="shared" si="10"/>
        <v>-20202875.724699929</v>
      </c>
    </row>
    <row r="223" spans="3:9" s="27" customFormat="1" ht="30" thickTop="1" thickBot="1" x14ac:dyDescent="0.25">
      <c r="C223" s="104"/>
      <c r="D223" s="64">
        <v>45596</v>
      </c>
      <c r="E223" s="68" t="s">
        <v>260</v>
      </c>
      <c r="F223" s="66" t="s">
        <v>16</v>
      </c>
      <c r="G223" s="77"/>
      <c r="H223" s="67">
        <v>6600</v>
      </c>
      <c r="I223" s="44">
        <f t="shared" si="10"/>
        <v>-20209475.724699929</v>
      </c>
    </row>
    <row r="224" spans="3:9" s="27" customFormat="1" ht="30" thickTop="1" thickBot="1" x14ac:dyDescent="0.25">
      <c r="C224" s="104"/>
      <c r="D224" s="64">
        <v>45596</v>
      </c>
      <c r="E224" s="68" t="s">
        <v>260</v>
      </c>
      <c r="F224" s="66" t="s">
        <v>64</v>
      </c>
      <c r="G224" s="77"/>
      <c r="H224" s="67">
        <v>7128</v>
      </c>
      <c r="I224" s="44">
        <f t="shared" si="10"/>
        <v>-20216603.724699929</v>
      </c>
    </row>
    <row r="225" spans="3:95" s="27" customFormat="1" ht="30" thickTop="1" thickBot="1" x14ac:dyDescent="0.25">
      <c r="C225" s="104"/>
      <c r="D225" s="64">
        <v>45596</v>
      </c>
      <c r="E225" s="68" t="s">
        <v>260</v>
      </c>
      <c r="F225" s="66" t="s">
        <v>261</v>
      </c>
      <c r="G225" s="77"/>
      <c r="H225" s="67">
        <v>142032</v>
      </c>
      <c r="I225" s="44">
        <f>I224+G225-H225</f>
        <v>-20358635.724699929</v>
      </c>
    </row>
    <row r="226" spans="3:95" s="27" customFormat="1" ht="30" thickTop="1" thickBot="1" x14ac:dyDescent="0.25">
      <c r="C226" s="104"/>
      <c r="D226" s="64">
        <v>45596</v>
      </c>
      <c r="E226" s="68" t="s">
        <v>262</v>
      </c>
      <c r="F226" s="66" t="s">
        <v>16</v>
      </c>
      <c r="G226" s="77"/>
      <c r="H226" s="67">
        <v>6520</v>
      </c>
      <c r="I226" s="44">
        <f t="shared" ref="I226:I229" si="11">I225+G226-H226</f>
        <v>-20365155.724699929</v>
      </c>
    </row>
    <row r="227" spans="3:95" s="27" customFormat="1" ht="18" thickTop="1" thickBot="1" x14ac:dyDescent="0.25">
      <c r="C227" s="104"/>
      <c r="D227" s="64">
        <v>45596</v>
      </c>
      <c r="E227" s="68" t="s">
        <v>262</v>
      </c>
      <c r="F227" s="66" t="s">
        <v>263</v>
      </c>
      <c r="G227" s="77"/>
      <c r="H227" s="67">
        <v>147352</v>
      </c>
      <c r="I227" s="44">
        <f t="shared" si="11"/>
        <v>-20512507.724699929</v>
      </c>
    </row>
    <row r="228" spans="3:95" s="27" customFormat="1" ht="87" thickTop="1" thickBot="1" x14ac:dyDescent="0.25">
      <c r="C228" s="104"/>
      <c r="D228" s="64">
        <v>45596</v>
      </c>
      <c r="E228" s="68"/>
      <c r="F228" s="66" t="s">
        <v>264</v>
      </c>
      <c r="G228" s="77">
        <v>64900</v>
      </c>
      <c r="H228" s="67"/>
      <c r="I228" s="44">
        <f t="shared" si="11"/>
        <v>-20447607.724699929</v>
      </c>
    </row>
    <row r="229" spans="3:95" s="27" customFormat="1" ht="18" hidden="1" thickTop="1" thickBot="1" x14ac:dyDescent="0.25">
      <c r="C229" s="104"/>
      <c r="D229" s="64"/>
      <c r="E229" s="68"/>
      <c r="F229" s="66"/>
      <c r="G229" s="77"/>
      <c r="H229" s="67"/>
      <c r="I229" s="44">
        <f t="shared" si="11"/>
        <v>-20447607.724699929</v>
      </c>
    </row>
    <row r="230" spans="3:95" s="27" customFormat="1" ht="18" hidden="1" thickTop="1" thickBot="1" x14ac:dyDescent="0.25">
      <c r="C230" s="104"/>
      <c r="D230" s="64"/>
      <c r="E230" s="68"/>
      <c r="F230" s="66"/>
      <c r="G230" s="77"/>
      <c r="H230" s="67"/>
      <c r="I230" s="44">
        <f>I229+G230-H230</f>
        <v>-20447607.724699929</v>
      </c>
    </row>
    <row r="231" spans="3:95" s="27" customFormat="1" ht="15.75" hidden="1" customHeight="1" thickTop="1" thickBot="1" x14ac:dyDescent="0.25">
      <c r="C231" s="104"/>
      <c r="D231" s="64"/>
      <c r="E231" s="68"/>
      <c r="F231" s="66"/>
      <c r="G231" s="77"/>
      <c r="H231" s="67"/>
      <c r="I231" s="44">
        <f>I230+G231-H231</f>
        <v>-20447607.724699929</v>
      </c>
      <c r="J231" s="211">
        <v>32146281.212499902</v>
      </c>
      <c r="K231" s="212">
        <f>SUM(I231,J231)</f>
        <v>11698673.487799972</v>
      </c>
    </row>
    <row r="232" spans="3:95" s="27" customFormat="1" ht="15.75" hidden="1" customHeight="1" thickTop="1" thickBot="1" x14ac:dyDescent="0.25">
      <c r="C232" s="104"/>
      <c r="D232" s="64"/>
      <c r="E232" s="68"/>
      <c r="F232" s="66"/>
      <c r="G232" s="77"/>
      <c r="H232" s="67"/>
      <c r="I232" s="44">
        <f t="shared" ref="I232:I233" si="12">I231+G232-H232</f>
        <v>-20447607.724699929</v>
      </c>
    </row>
    <row r="233" spans="3:95" s="27" customFormat="1" ht="15.75" hidden="1" customHeight="1" thickTop="1" thickBot="1" x14ac:dyDescent="0.25">
      <c r="C233" s="104"/>
      <c r="D233" s="64"/>
      <c r="E233" s="68"/>
      <c r="F233" s="66"/>
      <c r="G233" s="77"/>
      <c r="H233" s="67"/>
      <c r="I233" s="44">
        <f t="shared" si="12"/>
        <v>-20447607.724699929</v>
      </c>
    </row>
    <row r="234" spans="3:95" s="11" customFormat="1" ht="18" thickTop="1" thickBot="1" x14ac:dyDescent="0.25">
      <c r="C234" s="257" t="s">
        <v>8</v>
      </c>
      <c r="D234" s="258"/>
      <c r="E234" s="258"/>
      <c r="F234" s="258"/>
      <c r="G234" s="83">
        <f>SUM(G15:G233)</f>
        <v>47331757.069999993</v>
      </c>
      <c r="H234" s="83">
        <f>SUM(H15:H233)</f>
        <v>55604731.731999941</v>
      </c>
      <c r="I234" s="84">
        <f>+I14+G234-H234</f>
        <v>-20447607.724699877</v>
      </c>
      <c r="J234" s="28">
        <f>+I234-'[1]CTA. RECOLECTORA AUXILIAR 3001'!$J$5471</f>
        <v>5.2154064178466797E-8</v>
      </c>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row>
    <row r="235" spans="3:95" s="11" customFormat="1" ht="17.25" thickTop="1" x14ac:dyDescent="0.2">
      <c r="C235" s="127"/>
      <c r="D235" s="127"/>
      <c r="E235" s="127"/>
      <c r="F235" s="127"/>
      <c r="G235" s="128"/>
      <c r="H235" s="128"/>
      <c r="I235" s="82"/>
      <c r="J235" s="197"/>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row>
    <row r="236" spans="3:95" s="11" customFormat="1" ht="16.5" x14ac:dyDescent="0.2">
      <c r="C236" s="5"/>
      <c r="D236" s="5"/>
      <c r="E236" s="78"/>
      <c r="F236" s="79"/>
      <c r="G236" s="8"/>
      <c r="H236" s="78"/>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row>
    <row r="237" spans="3:95" s="11" customFormat="1" ht="16.5" x14ac:dyDescent="0.2">
      <c r="C237" s="5"/>
      <c r="D237" s="78" t="s">
        <v>35</v>
      </c>
      <c r="E237" s="9"/>
      <c r="F237" s="79"/>
      <c r="G237" s="9"/>
      <c r="H237" s="78"/>
      <c r="I237" s="9"/>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row>
    <row r="238" spans="3:95" s="11" customFormat="1" ht="16.5" x14ac:dyDescent="0.2">
      <c r="C238" s="5"/>
      <c r="D238" s="78" t="s">
        <v>31</v>
      </c>
      <c r="E238" s="9"/>
      <c r="F238" s="79" t="s">
        <v>37</v>
      </c>
      <c r="G238" s="188"/>
      <c r="H238" s="78" t="s">
        <v>36</v>
      </c>
      <c r="I238" s="9"/>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row>
    <row r="239" spans="3:95" s="11" customFormat="1" ht="16.5" x14ac:dyDescent="0.2">
      <c r="C239" s="5"/>
      <c r="D239" s="78" t="s">
        <v>75</v>
      </c>
      <c r="E239" s="9"/>
      <c r="F239" s="78" t="s">
        <v>72</v>
      </c>
      <c r="G239" s="188"/>
      <c r="H239" s="124" t="s">
        <v>46</v>
      </c>
      <c r="I239" s="9"/>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row>
    <row r="240" spans="3:95" s="11" customFormat="1" ht="30" x14ac:dyDescent="0.2">
      <c r="C240" s="5"/>
      <c r="D240" s="78" t="s">
        <v>34</v>
      </c>
      <c r="E240" s="9"/>
      <c r="F240" s="203" t="s">
        <v>73</v>
      </c>
      <c r="G240" s="188"/>
      <c r="H240" s="204" t="s">
        <v>74</v>
      </c>
      <c r="I240" s="9"/>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row>
    <row r="241" spans="3:95" s="11" customFormat="1" ht="16.5" x14ac:dyDescent="0.2">
      <c r="C241" s="5"/>
      <c r="D241" s="9"/>
      <c r="E241" s="1"/>
      <c r="F241" s="78"/>
      <c r="G241" s="9"/>
      <c r="H241" s="203"/>
      <c r="I241" s="9"/>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row>
    <row r="242" spans="3:95" s="11" customFormat="1" ht="16.5" x14ac:dyDescent="0.2">
      <c r="C242" s="5"/>
      <c r="D242" s="5"/>
      <c r="E242" s="80"/>
      <c r="F242" s="78"/>
      <c r="G242" s="79"/>
      <c r="H242" s="8"/>
      <c r="I242" s="8"/>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row>
    <row r="243" spans="3:95" s="11" customFormat="1" ht="18" x14ac:dyDescent="0.25">
      <c r="C243" s="21"/>
      <c r="D243" s="5"/>
      <c r="E243" s="80"/>
      <c r="F243" s="78"/>
      <c r="G243" s="79"/>
      <c r="H243" s="8"/>
      <c r="I243" s="19"/>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row>
    <row r="244" spans="3:95" s="11" customFormat="1" ht="18" x14ac:dyDescent="0.2">
      <c r="C244" s="22"/>
      <c r="D244" s="5"/>
      <c r="E244" s="80"/>
      <c r="F244" s="78"/>
      <c r="G244" s="79"/>
      <c r="H244" s="8"/>
      <c r="I244" s="23"/>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row>
    <row r="245" spans="3:95" s="11" customFormat="1" ht="18" x14ac:dyDescent="0.2">
      <c r="C245" s="22"/>
      <c r="D245" s="5"/>
      <c r="E245" s="80"/>
      <c r="G245" s="79"/>
      <c r="H245" s="8"/>
      <c r="I245" s="23"/>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row>
    <row r="246" spans="3:95" s="11" customFormat="1" ht="16.5" x14ac:dyDescent="0.2">
      <c r="C246" s="5"/>
      <c r="D246" s="5"/>
      <c r="E246" s="80"/>
      <c r="F246" s="79"/>
      <c r="G246" s="79"/>
      <c r="H246" s="8"/>
      <c r="I246" s="4"/>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row>
    <row r="247" spans="3:95" s="11" customFormat="1" ht="20.25" x14ac:dyDescent="0.2">
      <c r="C247" s="256"/>
      <c r="D247" s="256"/>
      <c r="E247" s="256"/>
      <c r="F247" s="256"/>
      <c r="G247" s="256"/>
      <c r="H247" s="256"/>
      <c r="I247" s="256"/>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row>
    <row r="248" spans="3:95" s="11" customFormat="1" ht="20.25" x14ac:dyDescent="0.2">
      <c r="C248" s="256"/>
      <c r="D248" s="256"/>
      <c r="E248" s="256"/>
      <c r="F248" s="256"/>
      <c r="G248" s="256"/>
      <c r="H248" s="256"/>
      <c r="I248" s="256"/>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row>
    <row r="249" spans="3:95" s="11" customFormat="1" ht="20.25" x14ac:dyDescent="0.2">
      <c r="C249" s="256"/>
      <c r="D249" s="256"/>
      <c r="E249" s="256"/>
      <c r="F249" s="256"/>
      <c r="G249" s="256"/>
      <c r="H249" s="256"/>
      <c r="I249" s="256"/>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row>
    <row r="250" spans="3:95" s="11" customFormat="1" ht="20.25" x14ac:dyDescent="0.2">
      <c r="C250" s="256"/>
      <c r="D250" s="256"/>
      <c r="E250" s="256"/>
      <c r="F250" s="256"/>
      <c r="G250" s="256"/>
      <c r="H250" s="256"/>
      <c r="I250" s="256"/>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row>
    <row r="251" spans="3:95" s="11" customFormat="1" x14ac:dyDescent="0.2">
      <c r="C251" s="9"/>
      <c r="D251" s="9"/>
      <c r="E251" s="171"/>
      <c r="F251" s="9"/>
      <c r="G251" s="9"/>
      <c r="H251" s="9"/>
      <c r="I251" s="9"/>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row>
    <row r="252" spans="3:95" s="11" customFormat="1" x14ac:dyDescent="0.2">
      <c r="C252" s="9"/>
      <c r="D252" s="9"/>
      <c r="E252" s="171"/>
      <c r="F252" s="9"/>
      <c r="G252" s="9"/>
      <c r="H252" s="9"/>
      <c r="I252" s="9"/>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row>
    <row r="253" spans="3:95" s="11" customFormat="1" x14ac:dyDescent="0.2">
      <c r="C253" s="9"/>
      <c r="D253" s="9"/>
      <c r="E253" s="171"/>
      <c r="F253" s="9"/>
      <c r="G253" s="9"/>
      <c r="H253" s="9"/>
      <c r="I253" s="9"/>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row>
    <row r="254" spans="3:95" s="11" customFormat="1" x14ac:dyDescent="0.2">
      <c r="C254" s="9"/>
      <c r="D254" s="9"/>
      <c r="E254" s="171"/>
      <c r="F254" s="9"/>
      <c r="G254" s="9"/>
      <c r="H254" s="9"/>
      <c r="I254" s="9"/>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row>
    <row r="255" spans="3:95" s="11" customFormat="1" x14ac:dyDescent="0.2">
      <c r="C255" s="9"/>
      <c r="D255" s="9"/>
      <c r="E255" s="171"/>
      <c r="F255" s="9"/>
      <c r="G255" s="9"/>
      <c r="H255" s="9"/>
      <c r="I255" s="9"/>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row>
    <row r="256" spans="3:95" s="11" customFormat="1" x14ac:dyDescent="0.2">
      <c r="C256" s="9"/>
      <c r="D256" s="9"/>
      <c r="E256" s="171"/>
      <c r="F256" s="9"/>
      <c r="G256" s="9"/>
      <c r="H256" s="9"/>
      <c r="I256" s="9"/>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row>
    <row r="257" spans="3:95" s="11" customFormat="1" x14ac:dyDescent="0.2">
      <c r="C257" s="9"/>
      <c r="D257" s="9"/>
      <c r="E257" s="171"/>
      <c r="F257" s="9"/>
      <c r="G257" s="9"/>
      <c r="H257" s="9"/>
      <c r="I257" s="9"/>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row>
    <row r="258" spans="3:95" s="11" customFormat="1" x14ac:dyDescent="0.2">
      <c r="C258" s="9"/>
      <c r="D258" s="9"/>
      <c r="E258" s="171"/>
      <c r="F258" s="9"/>
      <c r="G258" s="9"/>
      <c r="H258" s="9"/>
      <c r="I258" s="9"/>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row>
    <row r="259" spans="3:95" s="11" customFormat="1" ht="3" customHeight="1" x14ac:dyDescent="0.2">
      <c r="C259" s="9"/>
      <c r="D259" s="9"/>
      <c r="E259" s="171"/>
      <c r="F259" s="9"/>
      <c r="G259" s="9"/>
      <c r="H259" s="9"/>
      <c r="I259" s="9"/>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row>
    <row r="260" spans="3:95" s="11" customFormat="1" x14ac:dyDescent="0.2">
      <c r="C260" s="9"/>
      <c r="D260" s="9"/>
      <c r="E260" s="171"/>
      <c r="F260" s="9"/>
      <c r="G260" s="9"/>
      <c r="H260" s="9"/>
      <c r="I260" s="9"/>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row>
    <row r="261" spans="3:95" s="11" customFormat="1" x14ac:dyDescent="0.2">
      <c r="C261" s="9"/>
      <c r="D261" s="9"/>
      <c r="E261" s="171"/>
      <c r="F261" s="9"/>
      <c r="G261" s="9"/>
      <c r="H261" s="9"/>
      <c r="I261" s="9"/>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row>
    <row r="262" spans="3:95" s="11" customFormat="1" x14ac:dyDescent="0.2">
      <c r="C262" s="9"/>
      <c r="D262" s="9"/>
      <c r="E262" s="171"/>
      <c r="F262" s="9"/>
      <c r="G262" s="9"/>
      <c r="H262" s="9"/>
      <c r="I262" s="9"/>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row>
    <row r="281" spans="3:3" ht="13.5" thickBot="1" x14ac:dyDescent="0.25"/>
    <row r="282" spans="3:3" ht="15" x14ac:dyDescent="0.2">
      <c r="C282" s="2"/>
    </row>
  </sheetData>
  <mergeCells count="12">
    <mergeCell ref="C248:I248"/>
    <mergeCell ref="C249:I249"/>
    <mergeCell ref="C250:I250"/>
    <mergeCell ref="D11:I11"/>
    <mergeCell ref="C11:C13"/>
    <mergeCell ref="D12:H12"/>
    <mergeCell ref="C234:F234"/>
    <mergeCell ref="C6:I6"/>
    <mergeCell ref="C7:I7"/>
    <mergeCell ref="C247:I247"/>
    <mergeCell ref="C8:I8"/>
    <mergeCell ref="C9:I9"/>
  </mergeCells>
  <printOptions horizontalCentered="1"/>
  <pageMargins left="0.23622047244094491" right="0.23622047244094491" top="0.74803149606299213" bottom="0.74803149606299213" header="0.31496062992125984" footer="0.31496062992125984"/>
  <pageSetup scale="59" orientation="portrait" r:id="rId1"/>
  <headerFooter alignWithMargins="0">
    <oddFooter>Página &amp;P</oddFooter>
  </headerFooter>
  <rowBreaks count="7" manualBreakCount="7">
    <brk id="44" min="1" max="8" man="1"/>
    <brk id="83" min="1" max="8" man="1"/>
    <brk id="120" min="1" max="8" man="1"/>
    <brk id="156" min="1" max="8" man="1"/>
    <brk id="193" min="1" max="8" man="1"/>
    <brk id="222" min="1" max="8" man="1"/>
    <brk id="246" min="1"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P95"/>
  <sheetViews>
    <sheetView topLeftCell="B46" zoomScale="80" zoomScaleNormal="80" zoomScaleSheetLayoutView="55" workbookViewId="0">
      <selection activeCell="G78" sqref="G78"/>
    </sheetView>
  </sheetViews>
  <sheetFormatPr baseColWidth="10" defaultColWidth="9.140625" defaultRowHeight="12.75" x14ac:dyDescent="0.2"/>
  <cols>
    <col min="1" max="1" width="0" style="11" hidden="1" customWidth="1"/>
    <col min="2" max="2" width="3.140625" style="11" customWidth="1"/>
    <col min="3" max="3" width="5" style="1" customWidth="1"/>
    <col min="4" max="4" width="16.28515625" style="1" customWidth="1"/>
    <col min="5" max="5" width="17.28515625" style="1" customWidth="1"/>
    <col min="6" max="6" width="46.42578125" style="37" customWidth="1"/>
    <col min="7" max="7" width="20.42578125" style="1" customWidth="1"/>
    <col min="8" max="8" width="21" style="1" customWidth="1"/>
    <col min="9" max="9" width="24.42578125" style="1" customWidth="1"/>
    <col min="10" max="10" width="20.140625" style="11" customWidth="1"/>
    <col min="11" max="12" width="9.140625" style="11"/>
    <col min="13" max="16384" width="9.140625" style="1"/>
  </cols>
  <sheetData>
    <row r="1" spans="1:12" s="11" customFormat="1" ht="15" customHeight="1" x14ac:dyDescent="0.2">
      <c r="F1" s="32"/>
    </row>
    <row r="2" spans="1:12" s="11" customFormat="1" x14ac:dyDescent="0.2">
      <c r="F2" s="32"/>
    </row>
    <row r="3" spans="1:12" s="14" customFormat="1" ht="12" customHeight="1" x14ac:dyDescent="0.2">
      <c r="F3" s="33"/>
    </row>
    <row r="4" spans="1:12" s="15" customFormat="1" ht="18" customHeight="1" x14ac:dyDescent="0.3">
      <c r="B4" s="16"/>
      <c r="C4" s="16"/>
      <c r="D4" s="12"/>
      <c r="E4" s="16"/>
      <c r="F4" s="34"/>
      <c r="G4" s="16"/>
      <c r="H4" s="16"/>
      <c r="I4" s="16"/>
      <c r="J4" s="16"/>
    </row>
    <row r="5" spans="1:12" s="13" customFormat="1" ht="18" customHeight="1" x14ac:dyDescent="0.2">
      <c r="A5" s="13" t="s">
        <v>9</v>
      </c>
      <c r="F5" s="35"/>
    </row>
    <row r="6" spans="1:12" s="15" customFormat="1" ht="20.25" customHeight="1" x14ac:dyDescent="0.25">
      <c r="B6" s="13"/>
      <c r="C6" s="248" t="s">
        <v>10</v>
      </c>
      <c r="D6" s="248"/>
      <c r="E6" s="248"/>
      <c r="F6" s="248"/>
      <c r="G6" s="248"/>
      <c r="H6" s="248"/>
      <c r="I6" s="248"/>
      <c r="J6" s="38"/>
    </row>
    <row r="7" spans="1:12" s="14" customFormat="1" ht="18" customHeight="1" x14ac:dyDescent="0.2">
      <c r="B7" s="18"/>
      <c r="C7" s="254" t="s">
        <v>11</v>
      </c>
      <c r="D7" s="254"/>
      <c r="E7" s="254"/>
      <c r="F7" s="254"/>
      <c r="G7" s="254"/>
      <c r="H7" s="254"/>
      <c r="I7" s="254"/>
      <c r="J7" s="39"/>
    </row>
    <row r="8" spans="1:12" s="17" customFormat="1" ht="15.75" customHeight="1" x14ac:dyDescent="0.2">
      <c r="B8" s="18"/>
      <c r="C8" s="254" t="s">
        <v>21</v>
      </c>
      <c r="D8" s="254"/>
      <c r="E8" s="254"/>
      <c r="F8" s="254"/>
      <c r="G8" s="254"/>
      <c r="H8" s="254"/>
      <c r="I8" s="254"/>
      <c r="J8" s="40"/>
    </row>
    <row r="9" spans="1:12" s="14" customFormat="1" ht="19.5" thickBot="1" x14ac:dyDescent="0.25">
      <c r="B9" s="15"/>
      <c r="C9" s="255" t="s">
        <v>92</v>
      </c>
      <c r="D9" s="255"/>
      <c r="E9" s="255"/>
      <c r="F9" s="255"/>
      <c r="G9" s="255"/>
      <c r="H9" s="255"/>
      <c r="I9" s="255"/>
      <c r="J9" s="39"/>
    </row>
    <row r="10" spans="1:12" s="3" customFormat="1" ht="28.5" customHeight="1" thickTop="1" thickBot="1" x14ac:dyDescent="0.25">
      <c r="A10" s="7"/>
      <c r="B10" s="7"/>
      <c r="C10" s="261"/>
      <c r="D10" s="250" t="s">
        <v>13</v>
      </c>
      <c r="E10" s="250"/>
      <c r="F10" s="250"/>
      <c r="G10" s="250"/>
      <c r="H10" s="250"/>
      <c r="I10" s="250"/>
      <c r="J10" s="7"/>
      <c r="K10" s="7"/>
      <c r="L10" s="7"/>
    </row>
    <row r="11" spans="1:12" s="3" customFormat="1" ht="18" customHeight="1" thickTop="1" thickBot="1" x14ac:dyDescent="0.25">
      <c r="A11" s="7"/>
      <c r="B11" s="7"/>
      <c r="C11" s="262"/>
      <c r="D11" s="249" t="s">
        <v>7</v>
      </c>
      <c r="E11" s="249"/>
      <c r="F11" s="249"/>
      <c r="G11" s="249"/>
      <c r="H11" s="249"/>
      <c r="I11" s="50">
        <f>+'[1]CTA. OPERATIVA.(160)'!$J$1239</f>
        <v>188434.32190000956</v>
      </c>
      <c r="J11" s="7"/>
      <c r="K11" s="7"/>
      <c r="L11" s="7"/>
    </row>
    <row r="12" spans="1:12" s="3" customFormat="1" ht="39" customHeight="1" thickTop="1" thickBot="1" x14ac:dyDescent="0.25">
      <c r="A12" s="7"/>
      <c r="B12" s="7"/>
      <c r="C12" s="262"/>
      <c r="D12" s="49" t="s">
        <v>4</v>
      </c>
      <c r="E12" s="49" t="s">
        <v>5</v>
      </c>
      <c r="F12" s="49" t="s">
        <v>6</v>
      </c>
      <c r="G12" s="49" t="s">
        <v>0</v>
      </c>
      <c r="H12" s="49" t="s">
        <v>1</v>
      </c>
      <c r="I12" s="49" t="s">
        <v>2</v>
      </c>
      <c r="J12" s="7"/>
      <c r="K12" s="7"/>
      <c r="L12" s="7"/>
    </row>
    <row r="13" spans="1:12" s="10" customFormat="1" ht="19.5" customHeight="1" thickTop="1" thickBot="1" x14ac:dyDescent="0.25">
      <c r="C13" s="132"/>
      <c r="D13" s="133"/>
      <c r="E13" s="134"/>
      <c r="F13" s="135">
        <v>45565</v>
      </c>
      <c r="G13" s="136"/>
      <c r="H13" s="137">
        <v>0</v>
      </c>
      <c r="I13" s="60">
        <f>+I11</f>
        <v>188434.32190000956</v>
      </c>
    </row>
    <row r="14" spans="1:12" s="10" customFormat="1" ht="17.25" thickTop="1" x14ac:dyDescent="0.2">
      <c r="C14" s="51"/>
      <c r="D14" s="52">
        <v>45567</v>
      </c>
      <c r="E14" s="72" t="s">
        <v>265</v>
      </c>
      <c r="F14" s="43" t="s">
        <v>266</v>
      </c>
      <c r="G14" s="53"/>
      <c r="H14" s="53">
        <v>799.99</v>
      </c>
      <c r="I14" s="45">
        <f>I13+G14-H14</f>
        <v>187634.33190000957</v>
      </c>
    </row>
    <row r="15" spans="1:12" s="10" customFormat="1" ht="16.5" x14ac:dyDescent="0.2">
      <c r="C15" s="54"/>
      <c r="D15" s="55">
        <v>45572</v>
      </c>
      <c r="E15" s="73">
        <v>2381</v>
      </c>
      <c r="F15" s="46" t="s">
        <v>267</v>
      </c>
      <c r="G15" s="56"/>
      <c r="H15" s="47"/>
      <c r="I15" s="48">
        <f t="shared" ref="I15:I65" si="0">I14+G15-H15</f>
        <v>187634.33190000957</v>
      </c>
    </row>
    <row r="16" spans="1:12" s="7" customFormat="1" ht="16.5" x14ac:dyDescent="0.2">
      <c r="C16" s="54"/>
      <c r="D16" s="55">
        <v>45572</v>
      </c>
      <c r="E16" s="147">
        <v>2382</v>
      </c>
      <c r="F16" s="46" t="s">
        <v>267</v>
      </c>
      <c r="G16" s="56"/>
      <c r="H16" s="47"/>
      <c r="I16" s="48">
        <f t="shared" si="0"/>
        <v>187634.33190000957</v>
      </c>
    </row>
    <row r="17" spans="3:9" s="7" customFormat="1" ht="16.5" x14ac:dyDescent="0.2">
      <c r="C17" s="54"/>
      <c r="D17" s="55">
        <v>45572</v>
      </c>
      <c r="E17" s="73">
        <v>2383</v>
      </c>
      <c r="F17" s="46" t="s">
        <v>267</v>
      </c>
      <c r="G17" s="56"/>
      <c r="H17" s="47"/>
      <c r="I17" s="48">
        <f t="shared" si="0"/>
        <v>187634.33190000957</v>
      </c>
    </row>
    <row r="18" spans="3:9" s="7" customFormat="1" ht="16.5" x14ac:dyDescent="0.2">
      <c r="C18" s="54"/>
      <c r="D18" s="55">
        <v>45572</v>
      </c>
      <c r="E18" s="73">
        <v>2384</v>
      </c>
      <c r="F18" s="46" t="s">
        <v>268</v>
      </c>
      <c r="G18" s="56"/>
      <c r="H18" s="47">
        <v>35625</v>
      </c>
      <c r="I18" s="48">
        <f t="shared" si="0"/>
        <v>152009.33190000957</v>
      </c>
    </row>
    <row r="19" spans="3:9" s="7" customFormat="1" ht="16.5" x14ac:dyDescent="0.2">
      <c r="C19" s="54"/>
      <c r="D19" s="55">
        <v>45572</v>
      </c>
      <c r="E19" s="73">
        <v>2385</v>
      </c>
      <c r="F19" s="46" t="s">
        <v>267</v>
      </c>
      <c r="G19" s="56"/>
      <c r="H19" s="47"/>
      <c r="I19" s="48">
        <f t="shared" si="0"/>
        <v>152009.33190000957</v>
      </c>
    </row>
    <row r="20" spans="3:9" s="7" customFormat="1" ht="16.5" x14ac:dyDescent="0.2">
      <c r="C20" s="54"/>
      <c r="D20" s="55">
        <v>45572</v>
      </c>
      <c r="E20" s="73">
        <v>2386</v>
      </c>
      <c r="F20" s="46" t="s">
        <v>267</v>
      </c>
      <c r="G20" s="56"/>
      <c r="H20" s="47"/>
      <c r="I20" s="48">
        <f t="shared" si="0"/>
        <v>152009.33190000957</v>
      </c>
    </row>
    <row r="21" spans="3:9" s="7" customFormat="1" ht="16.5" x14ac:dyDescent="0.2">
      <c r="C21" s="54"/>
      <c r="D21" s="55">
        <v>45572</v>
      </c>
      <c r="E21" s="73">
        <v>2387</v>
      </c>
      <c r="F21" s="46" t="s">
        <v>269</v>
      </c>
      <c r="G21" s="56"/>
      <c r="H21" s="47">
        <v>10000</v>
      </c>
      <c r="I21" s="48">
        <f t="shared" si="0"/>
        <v>142009.33190000957</v>
      </c>
    </row>
    <row r="22" spans="3:9" s="7" customFormat="1" ht="16.5" x14ac:dyDescent="0.2">
      <c r="C22" s="54"/>
      <c r="D22" s="55">
        <v>45572</v>
      </c>
      <c r="E22" s="73">
        <v>2388</v>
      </c>
      <c r="F22" s="46" t="s">
        <v>270</v>
      </c>
      <c r="G22" s="56"/>
      <c r="H22" s="47">
        <v>4958.01</v>
      </c>
      <c r="I22" s="48">
        <f t="shared" si="0"/>
        <v>137051.32190000956</v>
      </c>
    </row>
    <row r="23" spans="3:9" s="7" customFormat="1" ht="16.5" x14ac:dyDescent="0.2">
      <c r="C23" s="54"/>
      <c r="D23" s="55">
        <v>45572</v>
      </c>
      <c r="E23" s="73">
        <v>2389</v>
      </c>
      <c r="F23" s="46" t="s">
        <v>271</v>
      </c>
      <c r="G23" s="56"/>
      <c r="H23" s="47">
        <v>13431</v>
      </c>
      <c r="I23" s="48">
        <f t="shared" si="0"/>
        <v>123620.32190000956</v>
      </c>
    </row>
    <row r="24" spans="3:9" s="7" customFormat="1" ht="16.5" x14ac:dyDescent="0.2">
      <c r="C24" s="54"/>
      <c r="D24" s="55">
        <v>45572</v>
      </c>
      <c r="E24" s="73">
        <v>2390</v>
      </c>
      <c r="F24" s="46" t="s">
        <v>272</v>
      </c>
      <c r="G24" s="56"/>
      <c r="H24" s="47">
        <v>2060.16</v>
      </c>
      <c r="I24" s="48">
        <f t="shared" si="0"/>
        <v>121560.16190000955</v>
      </c>
    </row>
    <row r="25" spans="3:9" s="7" customFormat="1" ht="16.5" x14ac:dyDescent="0.2">
      <c r="C25" s="54"/>
      <c r="D25" s="55">
        <v>45572</v>
      </c>
      <c r="E25" s="73">
        <v>2391</v>
      </c>
      <c r="F25" s="46" t="s">
        <v>273</v>
      </c>
      <c r="G25" s="56"/>
      <c r="H25" s="47">
        <v>13200</v>
      </c>
      <c r="I25" s="48">
        <f t="shared" si="0"/>
        <v>108360.16190000955</v>
      </c>
    </row>
    <row r="26" spans="3:9" s="7" customFormat="1" ht="28.5" x14ac:dyDescent="0.2">
      <c r="C26" s="54"/>
      <c r="D26" s="55">
        <v>45572</v>
      </c>
      <c r="E26" s="73">
        <v>2392</v>
      </c>
      <c r="F26" s="46" t="s">
        <v>274</v>
      </c>
      <c r="G26" s="56"/>
      <c r="H26" s="47">
        <v>28800</v>
      </c>
      <c r="I26" s="48">
        <f t="shared" si="0"/>
        <v>79560.161900009552</v>
      </c>
    </row>
    <row r="27" spans="3:9" s="7" customFormat="1" ht="16.5" x14ac:dyDescent="0.2">
      <c r="C27" s="54"/>
      <c r="D27" s="55">
        <v>45572</v>
      </c>
      <c r="E27" s="73"/>
      <c r="F27" s="46" t="s">
        <v>12</v>
      </c>
      <c r="G27" s="56"/>
      <c r="H27" s="47">
        <v>38.04</v>
      </c>
      <c r="I27" s="48">
        <f t="shared" si="0"/>
        <v>79522.121900009559</v>
      </c>
    </row>
    <row r="28" spans="3:9" s="7" customFormat="1" ht="16.5" x14ac:dyDescent="0.2">
      <c r="C28" s="54"/>
      <c r="D28" s="55">
        <v>45575</v>
      </c>
      <c r="E28" s="73"/>
      <c r="F28" s="46" t="s">
        <v>12</v>
      </c>
      <c r="G28" s="56"/>
      <c r="H28" s="47">
        <v>7.44</v>
      </c>
      <c r="I28" s="48">
        <f t="shared" si="0"/>
        <v>79514.681900009557</v>
      </c>
    </row>
    <row r="29" spans="3:9" s="7" customFormat="1" ht="16.5" x14ac:dyDescent="0.2">
      <c r="C29" s="54"/>
      <c r="D29" s="55">
        <v>45579</v>
      </c>
      <c r="E29" s="73"/>
      <c r="F29" s="46" t="s">
        <v>12</v>
      </c>
      <c r="G29" s="56"/>
      <c r="H29" s="47">
        <v>53.01</v>
      </c>
      <c r="I29" s="48">
        <f t="shared" si="0"/>
        <v>79461.671900009562</v>
      </c>
    </row>
    <row r="30" spans="3:9" s="7" customFormat="1" ht="16.5" x14ac:dyDescent="0.2">
      <c r="C30" s="54"/>
      <c r="D30" s="55">
        <v>45580</v>
      </c>
      <c r="E30" s="73"/>
      <c r="F30" s="46" t="s">
        <v>12</v>
      </c>
      <c r="G30" s="56"/>
      <c r="H30" s="47">
        <v>1.88</v>
      </c>
      <c r="I30" s="48">
        <f t="shared" si="0"/>
        <v>79459.791900009557</v>
      </c>
    </row>
    <row r="31" spans="3:9" s="7" customFormat="1" ht="16.5" x14ac:dyDescent="0.2">
      <c r="C31" s="54"/>
      <c r="D31" s="55">
        <v>45581</v>
      </c>
      <c r="E31" s="73"/>
      <c r="F31" s="46" t="s">
        <v>12</v>
      </c>
      <c r="G31" s="56"/>
      <c r="H31" s="47">
        <v>28.32</v>
      </c>
      <c r="I31" s="48">
        <f t="shared" si="0"/>
        <v>79431.47190000955</v>
      </c>
    </row>
    <row r="32" spans="3:9" s="7" customFormat="1" ht="16.5" x14ac:dyDescent="0.2">
      <c r="C32" s="54"/>
      <c r="D32" s="55">
        <v>45582</v>
      </c>
      <c r="E32" s="73">
        <v>2393</v>
      </c>
      <c r="F32" s="46" t="s">
        <v>267</v>
      </c>
      <c r="G32" s="56"/>
      <c r="H32" s="47"/>
      <c r="I32" s="48">
        <f t="shared" si="0"/>
        <v>79431.47190000955</v>
      </c>
    </row>
    <row r="33" spans="3:9" s="7" customFormat="1" ht="16.5" x14ac:dyDescent="0.2">
      <c r="C33" s="54"/>
      <c r="D33" s="55">
        <v>45582</v>
      </c>
      <c r="E33" s="73">
        <v>2394</v>
      </c>
      <c r="F33" s="46" t="s">
        <v>267</v>
      </c>
      <c r="G33" s="56"/>
      <c r="H33" s="47"/>
      <c r="I33" s="48">
        <f t="shared" si="0"/>
        <v>79431.47190000955</v>
      </c>
    </row>
    <row r="34" spans="3:9" s="7" customFormat="1" ht="28.5" x14ac:dyDescent="0.2">
      <c r="C34" s="54"/>
      <c r="D34" s="55">
        <v>45582</v>
      </c>
      <c r="E34" s="73">
        <v>2395</v>
      </c>
      <c r="F34" s="46" t="s">
        <v>275</v>
      </c>
      <c r="G34" s="56"/>
      <c r="H34" s="47">
        <v>14610</v>
      </c>
      <c r="I34" s="48">
        <f t="shared" si="0"/>
        <v>64821.47190000955</v>
      </c>
    </row>
    <row r="35" spans="3:9" s="7" customFormat="1" ht="16.5" x14ac:dyDescent="0.2">
      <c r="C35" s="54"/>
      <c r="D35" s="55">
        <v>45582</v>
      </c>
      <c r="E35" s="73">
        <v>2396</v>
      </c>
      <c r="F35" s="46" t="s">
        <v>276</v>
      </c>
      <c r="G35" s="56"/>
      <c r="H35" s="47">
        <v>5000</v>
      </c>
      <c r="I35" s="48">
        <f t="shared" si="0"/>
        <v>59821.47190000955</v>
      </c>
    </row>
    <row r="36" spans="3:9" s="7" customFormat="1" ht="16.5" x14ac:dyDescent="0.2">
      <c r="C36" s="54"/>
      <c r="D36" s="55">
        <v>45583</v>
      </c>
      <c r="E36" s="73"/>
      <c r="F36" s="46" t="s">
        <v>12</v>
      </c>
      <c r="G36" s="56"/>
      <c r="H36" s="47">
        <v>31.01</v>
      </c>
      <c r="I36" s="48">
        <f t="shared" si="0"/>
        <v>59790.461900009548</v>
      </c>
    </row>
    <row r="37" spans="3:9" s="7" customFormat="1" ht="16.5" x14ac:dyDescent="0.2">
      <c r="C37" s="54"/>
      <c r="D37" s="55">
        <v>45586</v>
      </c>
      <c r="E37" s="73"/>
      <c r="F37" s="46" t="s">
        <v>12</v>
      </c>
      <c r="G37" s="56"/>
      <c r="H37" s="47">
        <v>17.87</v>
      </c>
      <c r="I37" s="48">
        <f t="shared" si="0"/>
        <v>59772.591900009545</v>
      </c>
    </row>
    <row r="38" spans="3:9" s="7" customFormat="1" ht="42.75" x14ac:dyDescent="0.2">
      <c r="C38" s="54"/>
      <c r="D38" s="55">
        <v>45586</v>
      </c>
      <c r="E38" s="73">
        <v>2387</v>
      </c>
      <c r="F38" s="46" t="s">
        <v>277</v>
      </c>
      <c r="G38" s="56">
        <v>10000</v>
      </c>
      <c r="H38" s="47"/>
      <c r="I38" s="48">
        <f t="shared" si="0"/>
        <v>69772.591900009545</v>
      </c>
    </row>
    <row r="39" spans="3:9" s="7" customFormat="1" ht="16.5" x14ac:dyDescent="0.2">
      <c r="C39" s="54"/>
      <c r="D39" s="55">
        <v>45586</v>
      </c>
      <c r="E39" s="73">
        <v>2397</v>
      </c>
      <c r="F39" s="46" t="s">
        <v>267</v>
      </c>
      <c r="G39" s="56"/>
      <c r="H39" s="47"/>
      <c r="I39" s="48">
        <f t="shared" si="0"/>
        <v>69772.591900009545</v>
      </c>
    </row>
    <row r="40" spans="3:9" s="7" customFormat="1" ht="16.5" x14ac:dyDescent="0.2">
      <c r="C40" s="54"/>
      <c r="D40" s="55">
        <v>45586</v>
      </c>
      <c r="E40" s="73">
        <v>2398</v>
      </c>
      <c r="F40" s="46" t="s">
        <v>278</v>
      </c>
      <c r="G40" s="56"/>
      <c r="H40" s="47">
        <v>38025.03</v>
      </c>
      <c r="I40" s="48">
        <f t="shared" si="0"/>
        <v>31747.561900009547</v>
      </c>
    </row>
    <row r="41" spans="3:9" s="7" customFormat="1" ht="16.5" x14ac:dyDescent="0.2">
      <c r="C41" s="54"/>
      <c r="D41" s="55">
        <v>45586</v>
      </c>
      <c r="E41" s="73">
        <v>2399</v>
      </c>
      <c r="F41" s="46" t="s">
        <v>267</v>
      </c>
      <c r="G41" s="56"/>
      <c r="H41" s="47"/>
      <c r="I41" s="48">
        <f t="shared" si="0"/>
        <v>31747.561900009547</v>
      </c>
    </row>
    <row r="42" spans="3:9" s="7" customFormat="1" ht="16.5" x14ac:dyDescent="0.2">
      <c r="C42" s="54"/>
      <c r="D42" s="55">
        <v>45586</v>
      </c>
      <c r="E42" s="73" t="s">
        <v>279</v>
      </c>
      <c r="F42" s="46" t="s">
        <v>269</v>
      </c>
      <c r="G42" s="56"/>
      <c r="H42" s="47">
        <v>10000</v>
      </c>
      <c r="I42" s="48">
        <f t="shared" si="0"/>
        <v>21747.561900009547</v>
      </c>
    </row>
    <row r="43" spans="3:9" s="7" customFormat="1" ht="42.75" x14ac:dyDescent="0.2">
      <c r="C43" s="54"/>
      <c r="D43" s="55">
        <v>45586</v>
      </c>
      <c r="E43" s="73" t="s">
        <v>280</v>
      </c>
      <c r="F43" s="46" t="s">
        <v>281</v>
      </c>
      <c r="G43" s="56">
        <v>29040.880000000001</v>
      </c>
      <c r="H43" s="47"/>
      <c r="I43" s="48">
        <f t="shared" si="0"/>
        <v>50788.441900009551</v>
      </c>
    </row>
    <row r="44" spans="3:9" s="7" customFormat="1" ht="42.75" x14ac:dyDescent="0.2">
      <c r="C44" s="54"/>
      <c r="D44" s="55">
        <v>45586</v>
      </c>
      <c r="E44" s="73" t="s">
        <v>282</v>
      </c>
      <c r="F44" s="46" t="s">
        <v>283</v>
      </c>
      <c r="G44" s="56">
        <v>28800</v>
      </c>
      <c r="H44" s="47"/>
      <c r="I44" s="48">
        <f t="shared" si="0"/>
        <v>79588.441900009551</v>
      </c>
    </row>
    <row r="45" spans="3:9" s="7" customFormat="1" ht="42.75" x14ac:dyDescent="0.2">
      <c r="C45" s="54"/>
      <c r="D45" s="57">
        <v>45586</v>
      </c>
      <c r="E45" s="58" t="s">
        <v>284</v>
      </c>
      <c r="F45" s="46" t="s">
        <v>285</v>
      </c>
      <c r="G45" s="56">
        <v>14610</v>
      </c>
      <c r="H45" s="59"/>
      <c r="I45" s="48">
        <f t="shared" si="0"/>
        <v>94198.441900009551</v>
      </c>
    </row>
    <row r="46" spans="3:9" s="7" customFormat="1" ht="42.75" x14ac:dyDescent="0.2">
      <c r="C46" s="54"/>
      <c r="D46" s="57">
        <v>45586</v>
      </c>
      <c r="E46" s="73" t="s">
        <v>286</v>
      </c>
      <c r="F46" s="46" t="s">
        <v>287</v>
      </c>
      <c r="G46" s="56">
        <v>7305</v>
      </c>
      <c r="H46" s="47"/>
      <c r="I46" s="48">
        <f t="shared" si="0"/>
        <v>101503.44190000955</v>
      </c>
    </row>
    <row r="47" spans="3:9" s="7" customFormat="1" ht="42.75" x14ac:dyDescent="0.2">
      <c r="C47" s="54"/>
      <c r="D47" s="55">
        <v>45586</v>
      </c>
      <c r="E47" s="73" t="s">
        <v>288</v>
      </c>
      <c r="F47" s="46" t="s">
        <v>289</v>
      </c>
      <c r="G47" s="56">
        <v>2981.66</v>
      </c>
      <c r="H47" s="47"/>
      <c r="I47" s="48">
        <f t="shared" si="0"/>
        <v>104485.10190000955</v>
      </c>
    </row>
    <row r="48" spans="3:9" s="7" customFormat="1" ht="16.5" x14ac:dyDescent="0.2">
      <c r="C48" s="54"/>
      <c r="D48" s="55">
        <v>45588</v>
      </c>
      <c r="E48" s="73"/>
      <c r="F48" s="46" t="s">
        <v>12</v>
      </c>
      <c r="G48" s="56"/>
      <c r="H48" s="47">
        <v>3.09</v>
      </c>
      <c r="I48" s="48">
        <f t="shared" si="0"/>
        <v>104482.01190000956</v>
      </c>
    </row>
    <row r="49" spans="3:9" s="7" customFormat="1" ht="16.5" x14ac:dyDescent="0.2">
      <c r="C49" s="54"/>
      <c r="D49" s="55">
        <v>45589</v>
      </c>
      <c r="E49" s="147"/>
      <c r="F49" s="46" t="s">
        <v>12</v>
      </c>
      <c r="G49" s="56"/>
      <c r="H49" s="47">
        <v>20.170000000000002</v>
      </c>
      <c r="I49" s="48">
        <f t="shared" si="0"/>
        <v>104461.84190000956</v>
      </c>
    </row>
    <row r="50" spans="3:9" s="7" customFormat="1" ht="16.5" x14ac:dyDescent="0.2">
      <c r="C50" s="54"/>
      <c r="D50" s="55">
        <v>45593</v>
      </c>
      <c r="E50" s="73"/>
      <c r="F50" s="46" t="s">
        <v>12</v>
      </c>
      <c r="G50" s="56"/>
      <c r="H50" s="47">
        <v>6.18</v>
      </c>
      <c r="I50" s="48">
        <f t="shared" si="0"/>
        <v>104455.66190000957</v>
      </c>
    </row>
    <row r="51" spans="3:9" s="7" customFormat="1" ht="16.5" x14ac:dyDescent="0.2">
      <c r="C51" s="54"/>
      <c r="D51" s="55">
        <v>45594</v>
      </c>
      <c r="E51" s="73"/>
      <c r="F51" s="46"/>
      <c r="G51" s="56"/>
      <c r="H51" s="47">
        <v>1.2</v>
      </c>
      <c r="I51" s="48">
        <f t="shared" si="0"/>
        <v>104454.46190000957</v>
      </c>
    </row>
    <row r="52" spans="3:9" s="7" customFormat="1" ht="16.5" x14ac:dyDescent="0.2">
      <c r="C52" s="88"/>
      <c r="D52" s="86">
        <v>45595</v>
      </c>
      <c r="E52" s="99"/>
      <c r="F52" s="89" t="s">
        <v>12</v>
      </c>
      <c r="G52" s="87"/>
      <c r="H52" s="85">
        <v>29.42</v>
      </c>
      <c r="I52" s="48">
        <f t="shared" si="0"/>
        <v>104425.04190000957</v>
      </c>
    </row>
    <row r="53" spans="3:9" s="7" customFormat="1" ht="16.5" x14ac:dyDescent="0.2">
      <c r="C53" s="88"/>
      <c r="D53" s="86">
        <v>45595</v>
      </c>
      <c r="E53" s="99" t="s">
        <v>290</v>
      </c>
      <c r="F53" s="89" t="s">
        <v>291</v>
      </c>
      <c r="G53" s="87"/>
      <c r="H53" s="85">
        <v>7305</v>
      </c>
      <c r="I53" s="48">
        <f t="shared" si="0"/>
        <v>97120.041900009572</v>
      </c>
    </row>
    <row r="54" spans="3:9" s="7" customFormat="1" ht="16.5" x14ac:dyDescent="0.2">
      <c r="C54" s="88"/>
      <c r="D54" s="155">
        <v>45595</v>
      </c>
      <c r="E54" s="99" t="s">
        <v>292</v>
      </c>
      <c r="F54" s="89" t="s">
        <v>293</v>
      </c>
      <c r="G54" s="87"/>
      <c r="H54" s="85">
        <v>28690.880499999999</v>
      </c>
      <c r="I54" s="48">
        <f t="shared" si="0"/>
        <v>68429.161400009572</v>
      </c>
    </row>
    <row r="55" spans="3:9" s="7" customFormat="1" ht="16.5" x14ac:dyDescent="0.2">
      <c r="C55" s="88"/>
      <c r="D55" s="86">
        <v>45596</v>
      </c>
      <c r="E55" s="99"/>
      <c r="F55" s="89" t="s">
        <v>12</v>
      </c>
      <c r="G55" s="87"/>
      <c r="H55" s="85">
        <v>111</v>
      </c>
      <c r="I55" s="48">
        <f t="shared" si="0"/>
        <v>68318.161400009572</v>
      </c>
    </row>
    <row r="56" spans="3:9" s="7" customFormat="1" ht="28.5" x14ac:dyDescent="0.2">
      <c r="C56" s="88"/>
      <c r="D56" s="86">
        <v>45596</v>
      </c>
      <c r="E56" s="99" t="s">
        <v>279</v>
      </c>
      <c r="F56" s="89" t="s">
        <v>294</v>
      </c>
      <c r="G56" s="87"/>
      <c r="H56" s="85">
        <v>500</v>
      </c>
      <c r="I56" s="48">
        <f t="shared" si="0"/>
        <v>67818.161400009572</v>
      </c>
    </row>
    <row r="57" spans="3:9" s="7" customFormat="1" ht="29.25" thickBot="1" x14ac:dyDescent="0.25">
      <c r="C57" s="88"/>
      <c r="D57" s="86">
        <v>45596</v>
      </c>
      <c r="E57" s="99"/>
      <c r="F57" s="89" t="s">
        <v>30</v>
      </c>
      <c r="G57" s="87"/>
      <c r="H57" s="85">
        <v>175</v>
      </c>
      <c r="I57" s="48">
        <f t="shared" si="0"/>
        <v>67643.161400009572</v>
      </c>
    </row>
    <row r="58" spans="3:9" s="7" customFormat="1" ht="16.5" hidden="1" x14ac:dyDescent="0.2">
      <c r="C58" s="88"/>
      <c r="D58" s="86"/>
      <c r="E58" s="99"/>
      <c r="F58" s="89"/>
      <c r="G58" s="87"/>
      <c r="H58" s="85"/>
      <c r="I58" s="48">
        <f t="shared" si="0"/>
        <v>67643.161400009572</v>
      </c>
    </row>
    <row r="59" spans="3:9" s="7" customFormat="1" ht="16.5" hidden="1" x14ac:dyDescent="0.2">
      <c r="C59" s="88"/>
      <c r="D59" s="86"/>
      <c r="E59" s="99"/>
      <c r="F59" s="89"/>
      <c r="G59" s="87"/>
      <c r="H59" s="85"/>
      <c r="I59" s="48">
        <f t="shared" si="0"/>
        <v>67643.161400009572</v>
      </c>
    </row>
    <row r="60" spans="3:9" s="7" customFormat="1" ht="16.5" hidden="1" x14ac:dyDescent="0.2">
      <c r="C60" s="88"/>
      <c r="D60" s="86"/>
      <c r="E60" s="99"/>
      <c r="F60" s="89"/>
      <c r="G60" s="87"/>
      <c r="H60" s="85"/>
      <c r="I60" s="48">
        <f t="shared" si="0"/>
        <v>67643.161400009572</v>
      </c>
    </row>
    <row r="61" spans="3:9" s="7" customFormat="1" ht="16.5" hidden="1" x14ac:dyDescent="0.2">
      <c r="C61" s="88"/>
      <c r="D61" s="86"/>
      <c r="E61" s="99"/>
      <c r="F61" s="89"/>
      <c r="G61" s="87"/>
      <c r="H61" s="85"/>
      <c r="I61" s="48">
        <f t="shared" si="0"/>
        <v>67643.161400009572</v>
      </c>
    </row>
    <row r="62" spans="3:9" s="7" customFormat="1" ht="16.5" hidden="1" x14ac:dyDescent="0.2">
      <c r="C62" s="88"/>
      <c r="D62" s="86"/>
      <c r="E62" s="99"/>
      <c r="F62" s="89"/>
      <c r="G62" s="87"/>
      <c r="H62" s="85"/>
      <c r="I62" s="48">
        <f t="shared" si="0"/>
        <v>67643.161400009572</v>
      </c>
    </row>
    <row r="63" spans="3:9" s="7" customFormat="1" ht="16.5" hidden="1" x14ac:dyDescent="0.2">
      <c r="C63" s="88"/>
      <c r="D63" s="86"/>
      <c r="E63" s="99"/>
      <c r="F63" s="89"/>
      <c r="G63" s="87"/>
      <c r="H63" s="85"/>
      <c r="I63" s="48">
        <f t="shared" si="0"/>
        <v>67643.161400009572</v>
      </c>
    </row>
    <row r="64" spans="3:9" s="7" customFormat="1" ht="16.5" hidden="1" x14ac:dyDescent="0.2">
      <c r="C64" s="88"/>
      <c r="D64" s="86"/>
      <c r="E64" s="99"/>
      <c r="F64" s="89"/>
      <c r="G64" s="87"/>
      <c r="H64" s="85"/>
      <c r="I64" s="48">
        <f t="shared" si="0"/>
        <v>67643.161400009572</v>
      </c>
    </row>
    <row r="65" spans="3:94" s="7" customFormat="1" ht="15.75" hidden="1" customHeight="1" thickBot="1" x14ac:dyDescent="0.25">
      <c r="C65" s="88"/>
      <c r="D65" s="86"/>
      <c r="E65" s="99"/>
      <c r="F65" s="148"/>
      <c r="G65" s="87"/>
      <c r="H65" s="85"/>
      <c r="I65" s="48">
        <f t="shared" si="0"/>
        <v>67643.161400009572</v>
      </c>
    </row>
    <row r="66" spans="3:94" s="11" customFormat="1" ht="17.25" thickBot="1" x14ac:dyDescent="0.25">
      <c r="C66" s="259" t="s">
        <v>8</v>
      </c>
      <c r="D66" s="260"/>
      <c r="E66" s="260"/>
      <c r="F66" s="260"/>
      <c r="G66" s="90">
        <f>SUM(G14:G65)</f>
        <v>92737.540000000008</v>
      </c>
      <c r="H66" s="90">
        <f>SUM(H14:H65)</f>
        <v>213528.70050000004</v>
      </c>
      <c r="I66" s="91">
        <f>+I13+G66-H66</f>
        <v>67643.161400009529</v>
      </c>
      <c r="J66" s="25">
        <f>+I66-'[1]CTA. OPERATIVA.(160)'!$J$1283</f>
        <v>0</v>
      </c>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row>
    <row r="67" spans="3:94" s="11" customFormat="1" ht="16.5" x14ac:dyDescent="0.2">
      <c r="C67" s="127"/>
      <c r="D67" s="127"/>
      <c r="E67" s="127"/>
      <c r="F67" s="127"/>
      <c r="G67" s="128"/>
      <c r="H67" s="128"/>
      <c r="I67" s="82"/>
      <c r="J67" s="25"/>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row>
    <row r="68" spans="3:94" s="11" customFormat="1" ht="16.5" x14ac:dyDescent="0.2">
      <c r="C68" s="5"/>
      <c r="D68" s="5"/>
      <c r="E68" s="5"/>
      <c r="F68" s="36"/>
      <c r="G68" s="9"/>
      <c r="H68" s="79"/>
      <c r="I68" s="9"/>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row>
    <row r="69" spans="3:94" s="11" customFormat="1" ht="16.5" x14ac:dyDescent="0.2">
      <c r="C69" s="5"/>
      <c r="D69" s="78" t="s">
        <v>35</v>
      </c>
      <c r="E69" s="9"/>
      <c r="G69" s="9"/>
      <c r="H69" s="78" t="s">
        <v>36</v>
      </c>
      <c r="I69" s="9"/>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row>
    <row r="70" spans="3:94" s="11" customFormat="1" ht="16.5" x14ac:dyDescent="0.2">
      <c r="C70" s="5"/>
      <c r="D70" s="78" t="s">
        <v>31</v>
      </c>
      <c r="E70" s="9"/>
      <c r="F70" s="79" t="s">
        <v>37</v>
      </c>
      <c r="G70" s="188"/>
      <c r="H70" s="124" t="s">
        <v>46</v>
      </c>
      <c r="I70" s="9"/>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row>
    <row r="71" spans="3:94" s="11" customFormat="1" ht="16.5" x14ac:dyDescent="0.2">
      <c r="C71" s="5"/>
      <c r="D71" s="78" t="s">
        <v>33</v>
      </c>
      <c r="E71" s="9"/>
      <c r="F71" s="78" t="s">
        <v>32</v>
      </c>
      <c r="G71" s="188"/>
      <c r="H71" s="124" t="s">
        <v>39</v>
      </c>
      <c r="I71" s="9"/>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row>
    <row r="72" spans="3:94" s="11" customFormat="1" ht="28.5" x14ac:dyDescent="0.2">
      <c r="C72" s="5"/>
      <c r="D72" s="78" t="s">
        <v>34</v>
      </c>
      <c r="E72" s="9"/>
      <c r="F72" s="203" t="s">
        <v>71</v>
      </c>
      <c r="G72" s="188"/>
      <c r="H72" s="203" t="s">
        <v>63</v>
      </c>
      <c r="I72" s="9"/>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row>
    <row r="73" spans="3:94" s="11" customFormat="1" ht="16.5" x14ac:dyDescent="0.2">
      <c r="C73" s="5"/>
      <c r="D73" s="9"/>
      <c r="E73" s="1"/>
      <c r="F73" s="78"/>
      <c r="G73" s="9"/>
      <c r="H73" s="78"/>
      <c r="I73" s="9"/>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row>
    <row r="74" spans="3:94" s="11" customFormat="1" ht="16.5" x14ac:dyDescent="0.2">
      <c r="C74" s="5"/>
      <c r="D74" s="9"/>
      <c r="E74" s="9"/>
      <c r="G74" s="9"/>
      <c r="H74" s="1"/>
      <c r="I74" s="9"/>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row>
    <row r="75" spans="3:94" s="11" customFormat="1" ht="18" x14ac:dyDescent="0.2">
      <c r="C75" s="22"/>
      <c r="D75" s="9"/>
      <c r="E75" s="9"/>
      <c r="G75" s="9"/>
      <c r="H75" s="9"/>
      <c r="I75" s="9"/>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row>
    <row r="76" spans="3:94" s="11" customFormat="1" ht="18" x14ac:dyDescent="0.2">
      <c r="C76" s="22"/>
      <c r="D76" s="9"/>
      <c r="E76" s="9"/>
      <c r="F76" s="79"/>
      <c r="G76" s="9"/>
      <c r="H76" s="9"/>
      <c r="I76" s="9"/>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row>
    <row r="77" spans="3:94" x14ac:dyDescent="0.2">
      <c r="E77" s="9"/>
    </row>
    <row r="95" spans="3:3" ht="15" x14ac:dyDescent="0.2">
      <c r="C95" s="81"/>
    </row>
  </sheetData>
  <mergeCells count="8">
    <mergeCell ref="C66:F66"/>
    <mergeCell ref="C10:C12"/>
    <mergeCell ref="D10:I10"/>
    <mergeCell ref="D11:H11"/>
    <mergeCell ref="C6:I6"/>
    <mergeCell ref="C7:I7"/>
    <mergeCell ref="C8:I8"/>
    <mergeCell ref="C9:I9"/>
  </mergeCells>
  <printOptions horizontalCentered="1"/>
  <pageMargins left="0.25" right="0.25" top="0.75" bottom="0.75" header="0.3" footer="0.3"/>
  <pageSetup scale="65" orientation="portrait" r:id="rId1"/>
  <headerFooter alignWithMargins="0">
    <oddFooter>Página &amp;P</oddFooter>
  </headerFooter>
  <rowBreaks count="1" manualBreakCount="1">
    <brk id="73"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R107"/>
  <sheetViews>
    <sheetView tabSelected="1" topLeftCell="C48" zoomScale="85" zoomScaleNormal="85" zoomScaleSheetLayoutView="70" workbookViewId="0">
      <selection activeCell="G69" sqref="G69"/>
    </sheetView>
  </sheetViews>
  <sheetFormatPr baseColWidth="10" defaultColWidth="9.140625" defaultRowHeight="12.75" x14ac:dyDescent="0.2"/>
  <cols>
    <col min="1" max="1" width="0" style="213" hidden="1" customWidth="1"/>
    <col min="2" max="2" width="4.42578125" style="213" hidden="1" customWidth="1"/>
    <col min="3" max="3" width="4.7109375" style="213" customWidth="1"/>
    <col min="4" max="4" width="5.85546875" style="221" customWidth="1"/>
    <col min="5" max="5" width="15.85546875" style="221" customWidth="1"/>
    <col min="6" max="6" width="13.7109375" style="221" customWidth="1"/>
    <col min="7" max="7" width="52.140625" style="221" customWidth="1"/>
    <col min="8" max="8" width="23.85546875" style="221" customWidth="1"/>
    <col min="9" max="9" width="21.140625" style="221" customWidth="1"/>
    <col min="10" max="10" width="25.7109375" style="221" customWidth="1"/>
    <col min="11" max="11" width="24.5703125" style="213" customWidth="1"/>
    <col min="12" max="14" width="9.140625" style="213"/>
    <col min="15" max="16384" width="9.140625" style="221"/>
  </cols>
  <sheetData>
    <row r="1" spans="1:12" s="213" customFormat="1" x14ac:dyDescent="0.2"/>
    <row r="2" spans="1:12" s="214" customFormat="1" ht="12" customHeight="1" x14ac:dyDescent="0.2"/>
    <row r="3" spans="1:12" s="214" customFormat="1" ht="12" customHeight="1" x14ac:dyDescent="0.2"/>
    <row r="4" spans="1:12" s="214" customFormat="1" ht="12" customHeight="1" x14ac:dyDescent="0.2"/>
    <row r="5" spans="1:12" s="215" customFormat="1" ht="18" customHeight="1" x14ac:dyDescent="0.2">
      <c r="C5" s="216"/>
      <c r="D5" s="216"/>
      <c r="E5" s="217"/>
      <c r="F5" s="216"/>
      <c r="G5" s="216"/>
      <c r="H5" s="216"/>
      <c r="I5" s="216"/>
      <c r="J5" s="216"/>
      <c r="K5" s="216"/>
      <c r="L5" s="216"/>
    </row>
    <row r="6" spans="1:12" s="218" customFormat="1" ht="19.5" customHeight="1" x14ac:dyDescent="0.2">
      <c r="A6" s="218" t="s">
        <v>9</v>
      </c>
    </row>
    <row r="7" spans="1:12" s="215" customFormat="1" ht="19.5" customHeight="1" x14ac:dyDescent="0.2">
      <c r="C7" s="218"/>
      <c r="D7" s="263" t="s">
        <v>10</v>
      </c>
      <c r="E7" s="263"/>
      <c r="F7" s="263"/>
      <c r="G7" s="263"/>
      <c r="H7" s="263"/>
      <c r="I7" s="263"/>
      <c r="J7" s="263"/>
      <c r="K7" s="216"/>
      <c r="L7" s="216"/>
    </row>
    <row r="8" spans="1:12" s="214" customFormat="1" x14ac:dyDescent="0.2">
      <c r="C8" s="219"/>
      <c r="D8" s="264" t="s">
        <v>18</v>
      </c>
      <c r="E8" s="264"/>
      <c r="F8" s="264"/>
      <c r="G8" s="264"/>
      <c r="H8" s="264"/>
      <c r="I8" s="264"/>
      <c r="J8" s="264"/>
    </row>
    <row r="9" spans="1:12" s="220" customFormat="1" ht="18" customHeight="1" x14ac:dyDescent="0.2">
      <c r="B9" s="219"/>
      <c r="C9" s="219"/>
      <c r="D9" s="264" t="s">
        <v>20</v>
      </c>
      <c r="E9" s="264"/>
      <c r="F9" s="264"/>
      <c r="G9" s="264"/>
      <c r="H9" s="264"/>
      <c r="I9" s="264"/>
      <c r="J9" s="264"/>
    </row>
    <row r="10" spans="1:12" s="214" customFormat="1" ht="18.75" customHeight="1" thickBot="1" x14ac:dyDescent="0.25">
      <c r="D10" s="267" t="s">
        <v>92</v>
      </c>
      <c r="E10" s="267"/>
      <c r="F10" s="267"/>
      <c r="G10" s="267"/>
      <c r="H10" s="267"/>
      <c r="I10" s="267"/>
      <c r="J10" s="267"/>
    </row>
    <row r="11" spans="1:12" ht="18.75" customHeight="1" thickTop="1" thickBot="1" x14ac:dyDescent="0.25">
      <c r="D11" s="268"/>
      <c r="E11" s="269" t="s">
        <v>18</v>
      </c>
      <c r="F11" s="269"/>
      <c r="G11" s="269"/>
      <c r="H11" s="269"/>
      <c r="I11" s="269"/>
      <c r="J11" s="269"/>
    </row>
    <row r="12" spans="1:12" ht="18" customHeight="1" thickTop="1" thickBot="1" x14ac:dyDescent="0.25">
      <c r="D12" s="268"/>
      <c r="E12" s="270" t="s">
        <v>7</v>
      </c>
      <c r="F12" s="270"/>
      <c r="G12" s="270"/>
      <c r="H12" s="270"/>
      <c r="I12" s="270"/>
      <c r="J12" s="222">
        <f>+'[1]CTA. NOMINA 2000'!$G$1238</f>
        <v>12362229.58399998</v>
      </c>
    </row>
    <row r="13" spans="1:12" ht="36" customHeight="1" thickTop="1" thickBot="1" x14ac:dyDescent="0.25">
      <c r="D13" s="268"/>
      <c r="E13" s="223" t="s">
        <v>4</v>
      </c>
      <c r="F13" s="223" t="s">
        <v>5</v>
      </c>
      <c r="G13" s="223" t="s">
        <v>6</v>
      </c>
      <c r="H13" s="223" t="s">
        <v>0</v>
      </c>
      <c r="I13" s="223" t="s">
        <v>1</v>
      </c>
      <c r="J13" s="224" t="s">
        <v>2</v>
      </c>
    </row>
    <row r="14" spans="1:12" s="225" customFormat="1" ht="21.75" customHeight="1" thickTop="1" x14ac:dyDescent="0.2">
      <c r="D14" s="226"/>
      <c r="E14" s="227"/>
      <c r="F14" s="226"/>
      <c r="G14" s="227">
        <v>45565</v>
      </c>
      <c r="H14" s="228"/>
      <c r="I14" s="229">
        <v>0</v>
      </c>
      <c r="J14" s="228">
        <f>+J12</f>
        <v>12362229.58399998</v>
      </c>
    </row>
    <row r="15" spans="1:12" s="225" customFormat="1" ht="25.5" x14ac:dyDescent="0.2">
      <c r="D15" s="230"/>
      <c r="E15" s="231">
        <v>45566</v>
      </c>
      <c r="F15" s="232"/>
      <c r="G15" s="233" t="s">
        <v>24</v>
      </c>
      <c r="H15" s="234">
        <v>1009271.2</v>
      </c>
      <c r="I15" s="234"/>
      <c r="J15" s="234">
        <f>J14+H15-I15</f>
        <v>13371500.783999979</v>
      </c>
    </row>
    <row r="16" spans="1:12" s="225" customFormat="1" ht="24" customHeight="1" x14ac:dyDescent="0.2">
      <c r="D16" s="230"/>
      <c r="E16" s="231">
        <v>45566</v>
      </c>
      <c r="F16" s="232"/>
      <c r="G16" s="235" t="s">
        <v>24</v>
      </c>
      <c r="H16" s="234"/>
      <c r="I16" s="234">
        <v>1009271.2</v>
      </c>
      <c r="J16" s="234">
        <f>J15+H16-I16</f>
        <v>12362229.58399998</v>
      </c>
    </row>
    <row r="17" spans="4:11" s="225" customFormat="1" ht="25.5" x14ac:dyDescent="0.2">
      <c r="D17" s="230"/>
      <c r="E17" s="231">
        <v>45566</v>
      </c>
      <c r="F17" s="232"/>
      <c r="G17" s="235" t="s">
        <v>91</v>
      </c>
      <c r="H17" s="234">
        <v>56400</v>
      </c>
      <c r="I17" s="234"/>
      <c r="J17" s="234">
        <f>J16+H17-I17</f>
        <v>12418629.58399998</v>
      </c>
    </row>
    <row r="18" spans="4:11" s="225" customFormat="1" ht="76.5" x14ac:dyDescent="0.2">
      <c r="D18" s="230"/>
      <c r="E18" s="231">
        <v>45567</v>
      </c>
      <c r="F18" s="232"/>
      <c r="G18" s="235" t="s">
        <v>295</v>
      </c>
      <c r="H18" s="234">
        <v>3251888.06</v>
      </c>
      <c r="I18" s="234"/>
      <c r="J18" s="234">
        <f>J17+H18-I18</f>
        <v>15670517.643999981</v>
      </c>
    </row>
    <row r="19" spans="4:11" s="225" customFormat="1" ht="25.5" x14ac:dyDescent="0.2">
      <c r="D19" s="230"/>
      <c r="E19" s="231">
        <v>45567</v>
      </c>
      <c r="F19" s="232"/>
      <c r="G19" s="235" t="s">
        <v>24</v>
      </c>
      <c r="H19" s="234">
        <v>993590.25</v>
      </c>
      <c r="I19" s="234"/>
      <c r="J19" s="234">
        <f>J18+H19-I19</f>
        <v>16664107.893999981</v>
      </c>
    </row>
    <row r="20" spans="4:11" s="225" customFormat="1" ht="25.5" x14ac:dyDescent="0.2">
      <c r="D20" s="230"/>
      <c r="E20" s="231">
        <v>45567</v>
      </c>
      <c r="F20" s="232"/>
      <c r="G20" s="235" t="s">
        <v>24</v>
      </c>
      <c r="H20" s="234"/>
      <c r="I20" s="234">
        <v>993590.25</v>
      </c>
      <c r="J20" s="234">
        <f t="shared" ref="J20:J62" si="0">J19+H20-I20</f>
        <v>15670517.643999981</v>
      </c>
    </row>
    <row r="21" spans="4:11" s="225" customFormat="1" ht="38.25" x14ac:dyDescent="0.2">
      <c r="D21" s="230"/>
      <c r="E21" s="231">
        <v>45574</v>
      </c>
      <c r="F21" s="232"/>
      <c r="G21" s="235" t="s">
        <v>90</v>
      </c>
      <c r="H21" s="234">
        <v>60016.99</v>
      </c>
      <c r="I21" s="234"/>
      <c r="J21" s="234">
        <f t="shared" si="0"/>
        <v>15730534.633999981</v>
      </c>
    </row>
    <row r="22" spans="4:11" s="225" customFormat="1" x14ac:dyDescent="0.2">
      <c r="D22" s="230"/>
      <c r="E22" s="231">
        <v>45576</v>
      </c>
      <c r="F22" s="232" t="s">
        <v>296</v>
      </c>
      <c r="G22" s="235" t="s">
        <v>69</v>
      </c>
      <c r="H22" s="234">
        <v>0</v>
      </c>
      <c r="I22" s="234">
        <v>833313.89999999991</v>
      </c>
      <c r="J22" s="234">
        <f t="shared" si="0"/>
        <v>14897220.733999981</v>
      </c>
    </row>
    <row r="23" spans="4:11" s="225" customFormat="1" ht="25.5" x14ac:dyDescent="0.2">
      <c r="D23" s="230"/>
      <c r="E23" s="231">
        <v>45576</v>
      </c>
      <c r="F23" s="232" t="s">
        <v>297</v>
      </c>
      <c r="G23" s="235" t="s">
        <v>16</v>
      </c>
      <c r="H23" s="234"/>
      <c r="I23" s="234">
        <v>8325</v>
      </c>
      <c r="J23" s="234">
        <f t="shared" si="0"/>
        <v>14888895.733999981</v>
      </c>
    </row>
    <row r="24" spans="4:11" s="225" customFormat="1" x14ac:dyDescent="0.2">
      <c r="D24" s="230"/>
      <c r="E24" s="231">
        <v>45576</v>
      </c>
      <c r="F24" s="232" t="s">
        <v>297</v>
      </c>
      <c r="G24" s="235" t="s">
        <v>298</v>
      </c>
      <c r="H24" s="234">
        <v>0</v>
      </c>
      <c r="I24" s="234">
        <v>158175</v>
      </c>
      <c r="J24" s="234">
        <f t="shared" si="0"/>
        <v>14730720.733999981</v>
      </c>
      <c r="K24" s="236"/>
    </row>
    <row r="25" spans="4:11" s="225" customFormat="1" ht="25.5" x14ac:dyDescent="0.2">
      <c r="D25" s="230"/>
      <c r="E25" s="231">
        <v>45576</v>
      </c>
      <c r="F25" s="232" t="s">
        <v>299</v>
      </c>
      <c r="G25" s="235" t="s">
        <v>16</v>
      </c>
      <c r="H25" s="234"/>
      <c r="I25" s="234">
        <v>579.15</v>
      </c>
      <c r="J25" s="234">
        <f t="shared" si="0"/>
        <v>14730141.58399998</v>
      </c>
    </row>
    <row r="26" spans="4:11" s="225" customFormat="1" ht="24.75" customHeight="1" x14ac:dyDescent="0.2">
      <c r="D26" s="230"/>
      <c r="E26" s="231">
        <v>45576</v>
      </c>
      <c r="F26" s="232" t="s">
        <v>299</v>
      </c>
      <c r="G26" s="235" t="s">
        <v>300</v>
      </c>
      <c r="H26" s="234">
        <v>0</v>
      </c>
      <c r="I26" s="234">
        <v>11003.85</v>
      </c>
      <c r="J26" s="234">
        <f t="shared" si="0"/>
        <v>14719137.733999981</v>
      </c>
    </row>
    <row r="27" spans="4:11" s="225" customFormat="1" ht="25.5" x14ac:dyDescent="0.2">
      <c r="D27" s="230"/>
      <c r="E27" s="231">
        <v>45579</v>
      </c>
      <c r="F27" s="232"/>
      <c r="G27" s="235" t="s">
        <v>28</v>
      </c>
      <c r="H27" s="234">
        <v>57246390.390000001</v>
      </c>
      <c r="I27" s="234"/>
      <c r="J27" s="234">
        <f t="shared" si="0"/>
        <v>71965528.123999983</v>
      </c>
    </row>
    <row r="28" spans="4:11" s="225" customFormat="1" ht="25.5" x14ac:dyDescent="0.2">
      <c r="D28" s="230"/>
      <c r="E28" s="231">
        <v>45580</v>
      </c>
      <c r="F28" s="232"/>
      <c r="G28" s="235" t="s">
        <v>24</v>
      </c>
      <c r="H28" s="234">
        <v>49022910</v>
      </c>
      <c r="I28" s="234"/>
      <c r="J28" s="234">
        <f t="shared" si="0"/>
        <v>120988438.12399998</v>
      </c>
    </row>
    <row r="29" spans="4:11" s="225" customFormat="1" ht="25.5" x14ac:dyDescent="0.2">
      <c r="D29" s="230"/>
      <c r="E29" s="231">
        <v>45580</v>
      </c>
      <c r="F29" s="232"/>
      <c r="G29" s="235" t="s">
        <v>24</v>
      </c>
      <c r="H29" s="234"/>
      <c r="I29" s="234">
        <v>49022910</v>
      </c>
      <c r="J29" s="234">
        <f t="shared" si="0"/>
        <v>71965528.123999983</v>
      </c>
    </row>
    <row r="30" spans="4:11" s="225" customFormat="1" ht="25.5" x14ac:dyDescent="0.2">
      <c r="D30" s="230"/>
      <c r="E30" s="231">
        <v>45580</v>
      </c>
      <c r="F30" s="232"/>
      <c r="G30" s="235" t="s">
        <v>70</v>
      </c>
      <c r="H30" s="234">
        <v>1010358.75</v>
      </c>
      <c r="I30" s="234"/>
      <c r="J30" s="234">
        <f t="shared" si="0"/>
        <v>72975886.873999983</v>
      </c>
    </row>
    <row r="31" spans="4:11" s="225" customFormat="1" ht="25.5" x14ac:dyDescent="0.2">
      <c r="D31" s="230"/>
      <c r="E31" s="231">
        <v>45582</v>
      </c>
      <c r="F31" s="232" t="s">
        <v>301</v>
      </c>
      <c r="G31" s="247" t="s">
        <v>302</v>
      </c>
      <c r="H31" s="234"/>
      <c r="I31" s="234">
        <v>367500</v>
      </c>
      <c r="J31" s="234">
        <f t="shared" si="0"/>
        <v>72608386.873999983</v>
      </c>
    </row>
    <row r="32" spans="4:11" s="225" customFormat="1" ht="25.5" x14ac:dyDescent="0.2">
      <c r="D32" s="230"/>
      <c r="E32" s="231">
        <v>45582</v>
      </c>
      <c r="F32" s="232" t="s">
        <v>303</v>
      </c>
      <c r="G32" s="247" t="s">
        <v>304</v>
      </c>
      <c r="H32" s="234"/>
      <c r="I32" s="234">
        <v>626090.25</v>
      </c>
      <c r="J32" s="234">
        <f t="shared" si="0"/>
        <v>71982296.623999983</v>
      </c>
    </row>
    <row r="33" spans="4:11" s="225" customFormat="1" ht="25.5" x14ac:dyDescent="0.2">
      <c r="D33" s="230"/>
      <c r="E33" s="231">
        <v>45582</v>
      </c>
      <c r="F33" s="232" t="s">
        <v>305</v>
      </c>
      <c r="G33" s="247" t="s">
        <v>40</v>
      </c>
      <c r="H33" s="234"/>
      <c r="I33" s="234">
        <v>2297.25</v>
      </c>
      <c r="J33" s="234">
        <f t="shared" si="0"/>
        <v>71979999.373999983</v>
      </c>
    </row>
    <row r="34" spans="4:11" s="225" customFormat="1" ht="25.5" x14ac:dyDescent="0.2">
      <c r="D34" s="230"/>
      <c r="E34" s="231">
        <v>45582</v>
      </c>
      <c r="F34" s="232" t="s">
        <v>305</v>
      </c>
      <c r="G34" s="247" t="s">
        <v>306</v>
      </c>
      <c r="H34" s="234"/>
      <c r="I34" s="234">
        <v>97702.75</v>
      </c>
      <c r="J34" s="234">
        <f t="shared" si="0"/>
        <v>71882296.623999983</v>
      </c>
    </row>
    <row r="35" spans="4:11" s="225" customFormat="1" ht="25.5" x14ac:dyDescent="0.2">
      <c r="D35" s="230"/>
      <c r="E35" s="231">
        <v>45582</v>
      </c>
      <c r="F35" s="232" t="s">
        <v>307</v>
      </c>
      <c r="G35" s="247" t="s">
        <v>40</v>
      </c>
      <c r="H35" s="234"/>
      <c r="I35" s="234">
        <v>11646.4</v>
      </c>
      <c r="J35" s="234">
        <f t="shared" si="0"/>
        <v>71870650.223999977</v>
      </c>
    </row>
    <row r="36" spans="4:11" s="225" customFormat="1" ht="25.5" x14ac:dyDescent="0.2">
      <c r="D36" s="230"/>
      <c r="E36" s="231">
        <v>45582</v>
      </c>
      <c r="F36" s="232" t="s">
        <v>307</v>
      </c>
      <c r="G36" s="247" t="s">
        <v>308</v>
      </c>
      <c r="H36" s="234"/>
      <c r="I36" s="234">
        <v>104817.57</v>
      </c>
      <c r="J36" s="234">
        <f t="shared" si="0"/>
        <v>71765832.653999984</v>
      </c>
    </row>
    <row r="37" spans="4:11" s="225" customFormat="1" ht="25.5" x14ac:dyDescent="0.2">
      <c r="D37" s="230"/>
      <c r="E37" s="231">
        <v>45582</v>
      </c>
      <c r="F37" s="232" t="s">
        <v>309</v>
      </c>
      <c r="G37" s="247" t="s">
        <v>40</v>
      </c>
      <c r="H37" s="234"/>
      <c r="I37" s="234">
        <v>10393.81</v>
      </c>
      <c r="J37" s="234">
        <f t="shared" si="0"/>
        <v>71755438.843999982</v>
      </c>
    </row>
    <row r="38" spans="4:11" s="225" customFormat="1" ht="25.5" x14ac:dyDescent="0.2">
      <c r="D38" s="230"/>
      <c r="E38" s="231">
        <v>45582</v>
      </c>
      <c r="F38" s="232" t="s">
        <v>309</v>
      </c>
      <c r="G38" s="247" t="s">
        <v>310</v>
      </c>
      <c r="H38" s="234"/>
      <c r="I38" s="234">
        <v>151152.19</v>
      </c>
      <c r="J38" s="234">
        <f t="shared" si="0"/>
        <v>71604286.653999984</v>
      </c>
    </row>
    <row r="39" spans="4:11" s="225" customFormat="1" ht="26.25" customHeight="1" x14ac:dyDescent="0.2">
      <c r="D39" s="230"/>
      <c r="E39" s="231">
        <v>45582</v>
      </c>
      <c r="F39" s="232" t="s">
        <v>311</v>
      </c>
      <c r="G39" s="233" t="s">
        <v>40</v>
      </c>
      <c r="H39" s="234"/>
      <c r="I39" s="234">
        <v>40274.120000000003</v>
      </c>
      <c r="J39" s="234">
        <f t="shared" si="0"/>
        <v>71564012.533999979</v>
      </c>
    </row>
    <row r="40" spans="4:11" s="225" customFormat="1" ht="25.5" x14ac:dyDescent="0.2">
      <c r="D40" s="230"/>
      <c r="E40" s="231">
        <v>45582</v>
      </c>
      <c r="F40" s="232" t="s">
        <v>311</v>
      </c>
      <c r="G40" s="233" t="s">
        <v>312</v>
      </c>
      <c r="H40" s="234"/>
      <c r="I40" s="234">
        <v>310149.71999999997</v>
      </c>
      <c r="J40" s="234">
        <f t="shared" si="0"/>
        <v>71253862.813999981</v>
      </c>
      <c r="K40" s="236"/>
    </row>
    <row r="41" spans="4:11" s="225" customFormat="1" ht="25.5" x14ac:dyDescent="0.2">
      <c r="D41" s="230"/>
      <c r="E41" s="231">
        <v>45582</v>
      </c>
      <c r="F41" s="232" t="s">
        <v>313</v>
      </c>
      <c r="G41" s="237" t="s">
        <v>40</v>
      </c>
      <c r="H41" s="234"/>
      <c r="I41" s="234">
        <v>48769.24</v>
      </c>
      <c r="J41" s="234">
        <f t="shared" si="0"/>
        <v>71205093.573999986</v>
      </c>
      <c r="K41" s="236"/>
    </row>
    <row r="42" spans="4:11" s="225" customFormat="1" ht="25.5" x14ac:dyDescent="0.2">
      <c r="D42" s="230"/>
      <c r="E42" s="231">
        <v>45582</v>
      </c>
      <c r="F42" s="232" t="s">
        <v>313</v>
      </c>
      <c r="G42" s="237" t="s">
        <v>314</v>
      </c>
      <c r="H42" s="234">
        <v>0</v>
      </c>
      <c r="I42" s="234">
        <v>438923.2</v>
      </c>
      <c r="J42" s="234">
        <f t="shared" si="0"/>
        <v>70766170.373999983</v>
      </c>
      <c r="K42" s="236"/>
    </row>
    <row r="43" spans="4:11" s="225" customFormat="1" ht="25.5" x14ac:dyDescent="0.2">
      <c r="D43" s="230"/>
      <c r="E43" s="231">
        <v>45582</v>
      </c>
      <c r="F43" s="232" t="s">
        <v>315</v>
      </c>
      <c r="G43" s="237" t="s">
        <v>40</v>
      </c>
      <c r="H43" s="234"/>
      <c r="I43" s="234">
        <v>507511.72</v>
      </c>
      <c r="J43" s="234">
        <f t="shared" si="0"/>
        <v>70258658.653999984</v>
      </c>
      <c r="K43" s="236"/>
    </row>
    <row r="44" spans="4:11" s="225" customFormat="1" ht="25.5" x14ac:dyDescent="0.2">
      <c r="D44" s="230"/>
      <c r="E44" s="231">
        <v>45582</v>
      </c>
      <c r="F44" s="232" t="s">
        <v>315</v>
      </c>
      <c r="G44" s="237" t="s">
        <v>316</v>
      </c>
      <c r="H44" s="234">
        <v>0</v>
      </c>
      <c r="I44" s="234">
        <v>4567606.09</v>
      </c>
      <c r="J44" s="234">
        <f t="shared" si="0"/>
        <v>65691052.563999981</v>
      </c>
      <c r="K44" s="236"/>
    </row>
    <row r="45" spans="4:11" s="225" customFormat="1" ht="25.5" x14ac:dyDescent="0.2">
      <c r="D45" s="230"/>
      <c r="E45" s="231">
        <v>45582</v>
      </c>
      <c r="F45" s="232" t="s">
        <v>317</v>
      </c>
      <c r="G45" s="237" t="s">
        <v>40</v>
      </c>
      <c r="H45" s="234"/>
      <c r="I45" s="234">
        <v>265071.56</v>
      </c>
      <c r="J45" s="234">
        <f t="shared" si="0"/>
        <v>65425981.003999978</v>
      </c>
      <c r="K45" s="236"/>
    </row>
    <row r="46" spans="4:11" s="225" customFormat="1" ht="25.5" x14ac:dyDescent="0.2">
      <c r="D46" s="230"/>
      <c r="E46" s="231">
        <v>45582</v>
      </c>
      <c r="F46" s="232" t="s">
        <v>317</v>
      </c>
      <c r="G46" s="237" t="s">
        <v>318</v>
      </c>
      <c r="H46" s="234">
        <v>0</v>
      </c>
      <c r="I46" s="234">
        <v>9164660.3699999992</v>
      </c>
      <c r="J46" s="234">
        <f t="shared" si="0"/>
        <v>56261320.633999981</v>
      </c>
      <c r="K46" s="236"/>
    </row>
    <row r="47" spans="4:11" s="225" customFormat="1" ht="25.5" x14ac:dyDescent="0.2">
      <c r="D47" s="230"/>
      <c r="E47" s="231">
        <v>45582</v>
      </c>
      <c r="F47" s="232" t="s">
        <v>319</v>
      </c>
      <c r="G47" s="237" t="s">
        <v>40</v>
      </c>
      <c r="H47" s="234"/>
      <c r="I47" s="234">
        <v>983039.89</v>
      </c>
      <c r="J47" s="234">
        <f t="shared" si="0"/>
        <v>55278280.74399998</v>
      </c>
      <c r="K47" s="236"/>
    </row>
    <row r="48" spans="4:11" s="225" customFormat="1" ht="25.5" x14ac:dyDescent="0.2">
      <c r="D48" s="230"/>
      <c r="E48" s="231">
        <v>45582</v>
      </c>
      <c r="F48" s="232" t="s">
        <v>319</v>
      </c>
      <c r="G48" s="237" t="s">
        <v>320</v>
      </c>
      <c r="H48" s="234">
        <v>0</v>
      </c>
      <c r="I48" s="234">
        <v>15642490.73</v>
      </c>
      <c r="J48" s="234">
        <f t="shared" si="0"/>
        <v>39635790.013999984</v>
      </c>
      <c r="K48" s="236"/>
    </row>
    <row r="49" spans="4:96" s="225" customFormat="1" ht="25.5" x14ac:dyDescent="0.2">
      <c r="D49" s="230"/>
      <c r="E49" s="231">
        <v>45582</v>
      </c>
      <c r="F49" s="232" t="s">
        <v>321</v>
      </c>
      <c r="G49" s="237" t="s">
        <v>40</v>
      </c>
      <c r="H49" s="234"/>
      <c r="I49" s="234">
        <v>439499.56</v>
      </c>
      <c r="J49" s="234">
        <f t="shared" si="0"/>
        <v>39196290.453999981</v>
      </c>
      <c r="K49" s="236"/>
    </row>
    <row r="50" spans="4:96" s="225" customFormat="1" ht="25.5" x14ac:dyDescent="0.2">
      <c r="D50" s="230"/>
      <c r="E50" s="231">
        <v>45582</v>
      </c>
      <c r="F50" s="232" t="s">
        <v>321</v>
      </c>
      <c r="G50" s="237" t="s">
        <v>322</v>
      </c>
      <c r="H50" s="234">
        <v>0</v>
      </c>
      <c r="I50" s="234">
        <v>16236903.83</v>
      </c>
      <c r="J50" s="234">
        <f t="shared" si="0"/>
        <v>22959386.623999983</v>
      </c>
      <c r="K50" s="236"/>
    </row>
    <row r="51" spans="4:96" s="225" customFormat="1" ht="25.5" x14ac:dyDescent="0.2">
      <c r="D51" s="230"/>
      <c r="E51" s="231">
        <v>45583</v>
      </c>
      <c r="F51" s="232"/>
      <c r="G51" s="237" t="s">
        <v>91</v>
      </c>
      <c r="H51" s="234">
        <v>56400</v>
      </c>
      <c r="I51" s="234"/>
      <c r="J51" s="234">
        <f t="shared" si="0"/>
        <v>23015786.623999983</v>
      </c>
      <c r="K51" s="236"/>
    </row>
    <row r="52" spans="4:96" s="225" customFormat="1" ht="38.25" x14ac:dyDescent="0.2">
      <c r="D52" s="230"/>
      <c r="E52" s="231">
        <v>45582</v>
      </c>
      <c r="F52" s="232" t="s">
        <v>323</v>
      </c>
      <c r="G52" s="237" t="s">
        <v>324</v>
      </c>
      <c r="H52" s="234"/>
      <c r="I52" s="234">
        <v>319500</v>
      </c>
      <c r="J52" s="234">
        <f t="shared" si="0"/>
        <v>22696286.623999983</v>
      </c>
      <c r="K52" s="236"/>
    </row>
    <row r="53" spans="4:96" s="225" customFormat="1" ht="25.5" x14ac:dyDescent="0.2">
      <c r="D53" s="230"/>
      <c r="E53" s="231">
        <v>45589</v>
      </c>
      <c r="F53" s="232"/>
      <c r="G53" s="237" t="s">
        <v>24</v>
      </c>
      <c r="H53" s="234">
        <v>319500</v>
      </c>
      <c r="I53" s="234"/>
      <c r="J53" s="234">
        <f t="shared" si="0"/>
        <v>23015786.623999983</v>
      </c>
      <c r="K53" s="236"/>
    </row>
    <row r="54" spans="4:96" s="225" customFormat="1" ht="25.5" x14ac:dyDescent="0.2">
      <c r="D54" s="230"/>
      <c r="E54" s="231">
        <v>45589</v>
      </c>
      <c r="F54" s="232"/>
      <c r="G54" s="237" t="s">
        <v>24</v>
      </c>
      <c r="H54" s="234"/>
      <c r="I54" s="234">
        <v>319500</v>
      </c>
      <c r="J54" s="234">
        <f t="shared" si="0"/>
        <v>22696286.623999983</v>
      </c>
      <c r="K54" s="236"/>
    </row>
    <row r="55" spans="4:96" s="225" customFormat="1" ht="25.5" x14ac:dyDescent="0.2">
      <c r="D55" s="230"/>
      <c r="E55" s="231">
        <v>45589</v>
      </c>
      <c r="F55" s="232"/>
      <c r="G55" s="237" t="s">
        <v>24</v>
      </c>
      <c r="H55" s="234">
        <v>691896.9</v>
      </c>
      <c r="I55" s="234"/>
      <c r="J55" s="234">
        <f t="shared" si="0"/>
        <v>23388183.523999982</v>
      </c>
      <c r="K55" s="236"/>
    </row>
    <row r="56" spans="4:96" s="225" customFormat="1" ht="25.5" x14ac:dyDescent="0.2">
      <c r="D56" s="230"/>
      <c r="E56" s="231">
        <v>45589</v>
      </c>
      <c r="F56" s="232"/>
      <c r="G56" s="237" t="s">
        <v>24</v>
      </c>
      <c r="H56" s="234"/>
      <c r="I56" s="234">
        <v>691896.9</v>
      </c>
      <c r="J56" s="234">
        <f t="shared" si="0"/>
        <v>22696286.623999983</v>
      </c>
      <c r="K56" s="236"/>
    </row>
    <row r="57" spans="4:96" s="225" customFormat="1" ht="25.5" x14ac:dyDescent="0.2">
      <c r="D57" s="230"/>
      <c r="E57" s="231">
        <v>45589</v>
      </c>
      <c r="F57" s="232"/>
      <c r="G57" s="237" t="s">
        <v>24</v>
      </c>
      <c r="H57" s="234">
        <v>319500</v>
      </c>
      <c r="I57" s="234"/>
      <c r="J57" s="234">
        <f t="shared" si="0"/>
        <v>23015786.623999983</v>
      </c>
      <c r="K57" s="236"/>
    </row>
    <row r="58" spans="4:96" s="225" customFormat="1" ht="25.5" x14ac:dyDescent="0.2">
      <c r="D58" s="230"/>
      <c r="E58" s="231">
        <v>45589</v>
      </c>
      <c r="F58" s="232"/>
      <c r="G58" s="237" t="s">
        <v>24</v>
      </c>
      <c r="H58" s="234"/>
      <c r="I58" s="234">
        <v>319500</v>
      </c>
      <c r="J58" s="234">
        <f t="shared" si="0"/>
        <v>22696286.623999983</v>
      </c>
      <c r="K58" s="236"/>
    </row>
    <row r="59" spans="4:96" s="225" customFormat="1" ht="39" thickBot="1" x14ac:dyDescent="0.25">
      <c r="D59" s="230"/>
      <c r="E59" s="231" t="s">
        <v>325</v>
      </c>
      <c r="F59" s="232"/>
      <c r="G59" s="237" t="s">
        <v>326</v>
      </c>
      <c r="H59" s="234">
        <v>50398.29</v>
      </c>
      <c r="I59" s="234"/>
      <c r="J59" s="234">
        <f t="shared" si="0"/>
        <v>22746684.913999982</v>
      </c>
      <c r="K59" s="236"/>
    </row>
    <row r="60" spans="4:96" s="225" customFormat="1" hidden="1" x14ac:dyDescent="0.2">
      <c r="D60" s="230"/>
      <c r="E60" s="231"/>
      <c r="F60" s="232"/>
      <c r="G60" s="237"/>
      <c r="H60" s="234"/>
      <c r="I60" s="234"/>
      <c r="J60" s="234">
        <f t="shared" si="0"/>
        <v>22746684.913999982</v>
      </c>
      <c r="K60" s="236"/>
    </row>
    <row r="61" spans="4:96" s="225" customFormat="1" hidden="1" x14ac:dyDescent="0.2">
      <c r="D61" s="230"/>
      <c r="E61" s="231"/>
      <c r="F61" s="232"/>
      <c r="G61" s="237"/>
      <c r="H61" s="234"/>
      <c r="I61" s="234"/>
      <c r="J61" s="234">
        <f t="shared" si="0"/>
        <v>22746684.913999982</v>
      </c>
      <c r="K61" s="236"/>
    </row>
    <row r="62" spans="4:96" s="225" customFormat="1" ht="13.5" hidden="1" thickBot="1" x14ac:dyDescent="0.25">
      <c r="D62" s="230"/>
      <c r="E62" s="231"/>
      <c r="F62" s="232"/>
      <c r="G62" s="237"/>
      <c r="H62" s="234"/>
      <c r="I62" s="234"/>
      <c r="J62" s="234">
        <f t="shared" si="0"/>
        <v>22746684.913999982</v>
      </c>
      <c r="K62" s="236"/>
    </row>
    <row r="63" spans="4:96" s="213" customFormat="1" ht="13.5" thickBot="1" x14ac:dyDescent="0.25">
      <c r="D63" s="265" t="s">
        <v>8</v>
      </c>
      <c r="E63" s="266"/>
      <c r="F63" s="266"/>
      <c r="G63" s="266"/>
      <c r="H63" s="238">
        <f>SUM(H15:H62)</f>
        <v>114088520.83000001</v>
      </c>
      <c r="I63" s="238">
        <f>SUM(I15:I62)</f>
        <v>103704065.50000001</v>
      </c>
      <c r="J63" s="239">
        <f>+J14+H63-I63</f>
        <v>22746684.913999975</v>
      </c>
      <c r="K63" s="240">
        <f>+J63-'[1]CTA. NOMINA 2000'!$G$1283</f>
        <v>0</v>
      </c>
      <c r="O63" s="221"/>
      <c r="P63" s="221"/>
      <c r="Q63" s="221"/>
      <c r="R63" s="221"/>
      <c r="S63" s="221"/>
      <c r="T63" s="221"/>
      <c r="U63" s="221"/>
      <c r="V63" s="221"/>
      <c r="W63" s="221"/>
      <c r="X63" s="221"/>
      <c r="Y63" s="221"/>
      <c r="Z63" s="221"/>
      <c r="AA63" s="221"/>
      <c r="AB63" s="221"/>
      <c r="AC63" s="221"/>
      <c r="AD63" s="221"/>
      <c r="AE63" s="221"/>
      <c r="AF63" s="221"/>
      <c r="AG63" s="221"/>
      <c r="AH63" s="221"/>
      <c r="AI63" s="221"/>
      <c r="AJ63" s="221"/>
      <c r="AK63" s="221"/>
      <c r="AL63" s="221"/>
      <c r="AM63" s="221"/>
      <c r="AN63" s="221"/>
      <c r="AO63" s="221"/>
      <c r="AP63" s="221"/>
      <c r="AQ63" s="221"/>
      <c r="AR63" s="221"/>
      <c r="AS63" s="221"/>
      <c r="AT63" s="221"/>
      <c r="AU63" s="221"/>
      <c r="AV63" s="221"/>
      <c r="AW63" s="221"/>
      <c r="AX63" s="221"/>
      <c r="AY63" s="221"/>
      <c r="AZ63" s="221"/>
      <c r="BA63" s="221"/>
      <c r="BB63" s="221"/>
      <c r="BC63" s="221"/>
      <c r="BD63" s="221"/>
      <c r="BE63" s="221"/>
      <c r="BF63" s="221"/>
      <c r="BG63" s="221"/>
      <c r="BH63" s="221"/>
      <c r="BI63" s="221"/>
      <c r="BJ63" s="221"/>
      <c r="BK63" s="221"/>
      <c r="BL63" s="221"/>
      <c r="BM63" s="221"/>
      <c r="BN63" s="221"/>
      <c r="BO63" s="221"/>
      <c r="BP63" s="221"/>
      <c r="BQ63" s="221"/>
      <c r="BR63" s="221"/>
      <c r="BS63" s="221"/>
      <c r="BT63" s="221"/>
      <c r="BU63" s="221"/>
      <c r="BV63" s="221"/>
      <c r="BW63" s="221"/>
      <c r="BX63" s="221"/>
      <c r="BY63" s="221"/>
      <c r="BZ63" s="221"/>
      <c r="CA63" s="221"/>
      <c r="CB63" s="221"/>
      <c r="CC63" s="221"/>
      <c r="CD63" s="221"/>
      <c r="CE63" s="221"/>
      <c r="CF63" s="221"/>
      <c r="CG63" s="221"/>
      <c r="CH63" s="221"/>
      <c r="CI63" s="221"/>
      <c r="CJ63" s="221"/>
      <c r="CK63" s="221"/>
      <c r="CL63" s="221"/>
      <c r="CM63" s="221"/>
      <c r="CN63" s="221"/>
      <c r="CO63" s="221"/>
      <c r="CP63" s="221"/>
      <c r="CQ63" s="221"/>
      <c r="CR63" s="221"/>
    </row>
    <row r="64" spans="4:96" s="213" customFormat="1" x14ac:dyDescent="0.2">
      <c r="D64" s="241"/>
      <c r="E64" s="241"/>
      <c r="F64" s="241"/>
      <c r="G64" s="36"/>
      <c r="H64" s="9"/>
      <c r="I64" s="242"/>
      <c r="J64" s="9"/>
      <c r="O64" s="221"/>
      <c r="P64" s="221"/>
      <c r="Q64" s="221"/>
      <c r="R64" s="221"/>
      <c r="S64" s="221"/>
      <c r="T64" s="221"/>
      <c r="U64" s="221"/>
      <c r="V64" s="221"/>
      <c r="W64" s="221"/>
      <c r="X64" s="221"/>
      <c r="Y64" s="221"/>
      <c r="Z64" s="221"/>
      <c r="AA64" s="221"/>
      <c r="AB64" s="221"/>
      <c r="AC64" s="221"/>
      <c r="AD64" s="221"/>
      <c r="AE64" s="221"/>
      <c r="AF64" s="221"/>
      <c r="AG64" s="221"/>
      <c r="AH64" s="221"/>
      <c r="AI64" s="221"/>
      <c r="AJ64" s="221"/>
      <c r="AK64" s="221"/>
      <c r="AL64" s="221"/>
      <c r="AM64" s="221"/>
      <c r="AN64" s="221"/>
      <c r="AO64" s="221"/>
      <c r="AP64" s="221"/>
      <c r="AQ64" s="221"/>
      <c r="AR64" s="221"/>
      <c r="AS64" s="221"/>
      <c r="AT64" s="221"/>
      <c r="AU64" s="221"/>
      <c r="AV64" s="221"/>
      <c r="AW64" s="221"/>
      <c r="AX64" s="221"/>
      <c r="AY64" s="221"/>
      <c r="AZ64" s="221"/>
      <c r="BA64" s="221"/>
      <c r="BB64" s="221"/>
      <c r="BC64" s="221"/>
      <c r="BD64" s="221"/>
      <c r="BE64" s="221"/>
      <c r="BF64" s="221"/>
      <c r="BG64" s="221"/>
      <c r="BH64" s="221"/>
      <c r="BI64" s="221"/>
      <c r="BJ64" s="221"/>
      <c r="BK64" s="221"/>
      <c r="BL64" s="221"/>
      <c r="BM64" s="221"/>
      <c r="BN64" s="221"/>
      <c r="BO64" s="221"/>
      <c r="BP64" s="221"/>
      <c r="BQ64" s="221"/>
      <c r="BR64" s="221"/>
      <c r="BS64" s="221"/>
      <c r="BT64" s="221"/>
      <c r="BU64" s="221"/>
      <c r="BV64" s="221"/>
      <c r="BW64" s="221"/>
      <c r="BX64" s="221"/>
      <c r="BY64" s="221"/>
      <c r="BZ64" s="221"/>
      <c r="CA64" s="221"/>
      <c r="CB64" s="221"/>
      <c r="CC64" s="221"/>
      <c r="CD64" s="221"/>
      <c r="CE64" s="221"/>
      <c r="CF64" s="221"/>
      <c r="CG64" s="221"/>
      <c r="CH64" s="221"/>
      <c r="CI64" s="221"/>
      <c r="CJ64" s="221"/>
      <c r="CK64" s="221"/>
      <c r="CL64" s="221"/>
      <c r="CM64" s="221"/>
      <c r="CN64" s="221"/>
      <c r="CO64" s="221"/>
      <c r="CP64" s="221"/>
      <c r="CQ64" s="221"/>
      <c r="CR64" s="221"/>
    </row>
    <row r="65" spans="4:96" s="213" customFormat="1" x14ac:dyDescent="0.2">
      <c r="D65" s="241"/>
      <c r="E65" s="241"/>
      <c r="F65" s="241"/>
      <c r="G65" s="36"/>
      <c r="H65" s="9"/>
      <c r="I65" s="242"/>
      <c r="J65" s="9"/>
      <c r="O65" s="221"/>
      <c r="P65" s="221"/>
      <c r="Q65" s="221"/>
      <c r="R65" s="221"/>
      <c r="S65" s="221"/>
      <c r="T65" s="221"/>
      <c r="U65" s="221"/>
      <c r="V65" s="221"/>
      <c r="W65" s="221"/>
      <c r="X65" s="221"/>
      <c r="Y65" s="221"/>
      <c r="Z65" s="221"/>
      <c r="AA65" s="221"/>
      <c r="AB65" s="221"/>
      <c r="AC65" s="221"/>
      <c r="AD65" s="221"/>
      <c r="AE65" s="221"/>
      <c r="AF65" s="221"/>
      <c r="AG65" s="221"/>
      <c r="AH65" s="221"/>
      <c r="AI65" s="221"/>
      <c r="AJ65" s="221"/>
      <c r="AK65" s="221"/>
      <c r="AL65" s="221"/>
      <c r="AM65" s="221"/>
      <c r="AN65" s="221"/>
      <c r="AO65" s="221"/>
      <c r="AP65" s="221"/>
      <c r="AQ65" s="221"/>
      <c r="AR65" s="221"/>
      <c r="AS65" s="221"/>
      <c r="AT65" s="221"/>
      <c r="AU65" s="221"/>
      <c r="AV65" s="221"/>
      <c r="AW65" s="221"/>
      <c r="AX65" s="221"/>
      <c r="AY65" s="221"/>
      <c r="AZ65" s="221"/>
      <c r="BA65" s="221"/>
      <c r="BB65" s="221"/>
      <c r="BC65" s="221"/>
      <c r="BD65" s="221"/>
      <c r="BE65" s="221"/>
      <c r="BF65" s="221"/>
      <c r="BG65" s="221"/>
      <c r="BH65" s="221"/>
      <c r="BI65" s="221"/>
      <c r="BJ65" s="221"/>
      <c r="BK65" s="221"/>
      <c r="BL65" s="221"/>
      <c r="BM65" s="221"/>
      <c r="BN65" s="221"/>
      <c r="BO65" s="221"/>
      <c r="BP65" s="221"/>
      <c r="BQ65" s="221"/>
      <c r="BR65" s="221"/>
      <c r="BS65" s="221"/>
      <c r="BT65" s="221"/>
      <c r="BU65" s="221"/>
      <c r="BV65" s="221"/>
      <c r="BW65" s="221"/>
      <c r="BX65" s="221"/>
      <c r="BY65" s="221"/>
      <c r="BZ65" s="221"/>
      <c r="CA65" s="221"/>
      <c r="CB65" s="221"/>
      <c r="CC65" s="221"/>
      <c r="CD65" s="221"/>
      <c r="CE65" s="221"/>
      <c r="CF65" s="221"/>
      <c r="CG65" s="221"/>
      <c r="CH65" s="221"/>
      <c r="CI65" s="221"/>
      <c r="CJ65" s="221"/>
      <c r="CK65" s="221"/>
      <c r="CL65" s="221"/>
      <c r="CM65" s="221"/>
      <c r="CN65" s="221"/>
      <c r="CO65" s="221"/>
      <c r="CP65" s="221"/>
      <c r="CQ65" s="221"/>
      <c r="CR65" s="221"/>
    </row>
    <row r="66" spans="4:96" s="213" customFormat="1" x14ac:dyDescent="0.2">
      <c r="D66" s="241"/>
      <c r="E66" s="241"/>
      <c r="F66" s="241"/>
      <c r="G66" s="36"/>
      <c r="H66" s="9"/>
      <c r="I66" s="242"/>
      <c r="J66" s="9"/>
      <c r="O66" s="221"/>
      <c r="P66" s="221"/>
      <c r="Q66" s="221"/>
      <c r="R66" s="221"/>
      <c r="S66" s="221"/>
      <c r="T66" s="221"/>
      <c r="U66" s="221"/>
      <c r="V66" s="221"/>
      <c r="W66" s="221"/>
      <c r="X66" s="221"/>
      <c r="Y66" s="221"/>
      <c r="Z66" s="221"/>
      <c r="AA66" s="221"/>
      <c r="AB66" s="221"/>
      <c r="AC66" s="221"/>
      <c r="AD66" s="221"/>
      <c r="AE66" s="221"/>
      <c r="AF66" s="221"/>
      <c r="AG66" s="221"/>
      <c r="AH66" s="221"/>
      <c r="AI66" s="221"/>
      <c r="AJ66" s="221"/>
      <c r="AK66" s="221"/>
      <c r="AL66" s="221"/>
      <c r="AM66" s="221"/>
      <c r="AN66" s="221"/>
      <c r="AO66" s="221"/>
      <c r="AP66" s="221"/>
      <c r="AQ66" s="221"/>
      <c r="AR66" s="221"/>
      <c r="AS66" s="221"/>
      <c r="AT66" s="221"/>
      <c r="AU66" s="221"/>
      <c r="AV66" s="221"/>
      <c r="AW66" s="221"/>
      <c r="AX66" s="221"/>
      <c r="AY66" s="221"/>
      <c r="AZ66" s="221"/>
      <c r="BA66" s="221"/>
      <c r="BB66" s="221"/>
      <c r="BC66" s="221"/>
      <c r="BD66" s="221"/>
      <c r="BE66" s="221"/>
      <c r="BF66" s="221"/>
      <c r="BG66" s="221"/>
      <c r="BH66" s="221"/>
      <c r="BI66" s="221"/>
      <c r="BJ66" s="221"/>
      <c r="BK66" s="221"/>
      <c r="BL66" s="221"/>
      <c r="BM66" s="221"/>
      <c r="BN66" s="221"/>
      <c r="BO66" s="221"/>
      <c r="BP66" s="221"/>
      <c r="BQ66" s="221"/>
      <c r="BR66" s="221"/>
      <c r="BS66" s="221"/>
      <c r="BT66" s="221"/>
      <c r="BU66" s="221"/>
      <c r="BV66" s="221"/>
      <c r="BW66" s="221"/>
      <c r="BX66" s="221"/>
      <c r="BY66" s="221"/>
      <c r="BZ66" s="221"/>
      <c r="CA66" s="221"/>
      <c r="CB66" s="221"/>
      <c r="CC66" s="221"/>
      <c r="CD66" s="221"/>
      <c r="CE66" s="221"/>
      <c r="CF66" s="221"/>
      <c r="CG66" s="221"/>
      <c r="CH66" s="221"/>
      <c r="CI66" s="221"/>
      <c r="CJ66" s="221"/>
      <c r="CK66" s="221"/>
      <c r="CL66" s="221"/>
      <c r="CM66" s="221"/>
      <c r="CN66" s="221"/>
      <c r="CO66" s="221"/>
      <c r="CP66" s="221"/>
      <c r="CQ66" s="221"/>
      <c r="CR66" s="221"/>
    </row>
    <row r="67" spans="4:96" s="213" customFormat="1" x14ac:dyDescent="0.2">
      <c r="D67" s="241"/>
      <c r="E67" s="241"/>
      <c r="F67" s="241"/>
      <c r="G67" s="36"/>
      <c r="H67" s="9"/>
      <c r="I67" s="242"/>
      <c r="J67" s="9"/>
      <c r="O67" s="221"/>
      <c r="P67" s="221"/>
      <c r="Q67" s="221"/>
      <c r="R67" s="221"/>
      <c r="S67" s="221"/>
      <c r="T67" s="221"/>
      <c r="U67" s="221"/>
      <c r="V67" s="221"/>
      <c r="W67" s="221"/>
      <c r="X67" s="221"/>
      <c r="Y67" s="221"/>
      <c r="Z67" s="221"/>
      <c r="AA67" s="221"/>
      <c r="AB67" s="221"/>
      <c r="AC67" s="221"/>
      <c r="AD67" s="221"/>
      <c r="AE67" s="221"/>
      <c r="AF67" s="221"/>
      <c r="AG67" s="221"/>
      <c r="AH67" s="221"/>
      <c r="AI67" s="221"/>
      <c r="AJ67" s="221"/>
      <c r="AK67" s="221"/>
      <c r="AL67" s="221"/>
      <c r="AM67" s="221"/>
      <c r="AN67" s="221"/>
      <c r="AO67" s="221"/>
      <c r="AP67" s="221"/>
      <c r="AQ67" s="221"/>
      <c r="AR67" s="221"/>
      <c r="AS67" s="221"/>
      <c r="AT67" s="221"/>
      <c r="AU67" s="221"/>
      <c r="AV67" s="221"/>
      <c r="AW67" s="221"/>
      <c r="AX67" s="221"/>
      <c r="AY67" s="221"/>
      <c r="AZ67" s="221"/>
      <c r="BA67" s="221"/>
      <c r="BB67" s="221"/>
      <c r="BC67" s="221"/>
      <c r="BD67" s="221"/>
      <c r="BE67" s="221"/>
      <c r="BF67" s="221"/>
      <c r="BG67" s="221"/>
      <c r="BH67" s="221"/>
      <c r="BI67" s="221"/>
      <c r="BJ67" s="221"/>
      <c r="BK67" s="221"/>
      <c r="BL67" s="221"/>
      <c r="BM67" s="221"/>
      <c r="BN67" s="221"/>
      <c r="BO67" s="221"/>
      <c r="BP67" s="221"/>
      <c r="BQ67" s="221"/>
      <c r="BR67" s="221"/>
      <c r="BS67" s="221"/>
      <c r="BT67" s="221"/>
      <c r="BU67" s="221"/>
      <c r="BV67" s="221"/>
      <c r="BW67" s="221"/>
      <c r="BX67" s="221"/>
      <c r="BY67" s="221"/>
      <c r="BZ67" s="221"/>
      <c r="CA67" s="221"/>
      <c r="CB67" s="221"/>
      <c r="CC67" s="221"/>
      <c r="CD67" s="221"/>
      <c r="CE67" s="221"/>
      <c r="CF67" s="221"/>
      <c r="CG67" s="221"/>
      <c r="CH67" s="221"/>
      <c r="CI67" s="221"/>
      <c r="CJ67" s="221"/>
      <c r="CK67" s="221"/>
      <c r="CL67" s="221"/>
      <c r="CM67" s="221"/>
      <c r="CN67" s="221"/>
      <c r="CO67" s="221"/>
      <c r="CP67" s="221"/>
      <c r="CQ67" s="221"/>
      <c r="CR67" s="221"/>
    </row>
    <row r="68" spans="4:96" s="213" customFormat="1" x14ac:dyDescent="0.2">
      <c r="D68" s="241"/>
      <c r="E68" s="241"/>
      <c r="F68" s="241"/>
      <c r="G68" s="36"/>
      <c r="H68" s="9"/>
      <c r="I68" s="242"/>
      <c r="J68" s="9"/>
      <c r="O68" s="221"/>
      <c r="P68" s="221"/>
      <c r="Q68" s="221"/>
      <c r="R68" s="221"/>
      <c r="S68" s="221"/>
      <c r="T68" s="221"/>
      <c r="U68" s="221"/>
      <c r="V68" s="221"/>
      <c r="W68" s="221"/>
      <c r="X68" s="221"/>
      <c r="Y68" s="221"/>
      <c r="Z68" s="221"/>
      <c r="AA68" s="221"/>
      <c r="AB68" s="221"/>
      <c r="AC68" s="221"/>
      <c r="AD68" s="221"/>
      <c r="AE68" s="221"/>
      <c r="AF68" s="221"/>
      <c r="AG68" s="221"/>
      <c r="AH68" s="221"/>
      <c r="AI68" s="221"/>
      <c r="AJ68" s="221"/>
      <c r="AK68" s="221"/>
      <c r="AL68" s="221"/>
      <c r="AM68" s="221"/>
      <c r="AN68" s="221"/>
      <c r="AO68" s="221"/>
      <c r="AP68" s="221"/>
      <c r="AQ68" s="221"/>
      <c r="AR68" s="221"/>
      <c r="AS68" s="221"/>
      <c r="AT68" s="221"/>
      <c r="AU68" s="221"/>
      <c r="AV68" s="221"/>
      <c r="AW68" s="221"/>
      <c r="AX68" s="221"/>
      <c r="AY68" s="221"/>
      <c r="AZ68" s="221"/>
      <c r="BA68" s="221"/>
      <c r="BB68" s="221"/>
      <c r="BC68" s="221"/>
      <c r="BD68" s="221"/>
      <c r="BE68" s="221"/>
      <c r="BF68" s="221"/>
      <c r="BG68" s="221"/>
      <c r="BH68" s="221"/>
      <c r="BI68" s="221"/>
      <c r="BJ68" s="221"/>
      <c r="BK68" s="221"/>
      <c r="BL68" s="221"/>
      <c r="BM68" s="221"/>
      <c r="BN68" s="221"/>
      <c r="BO68" s="221"/>
      <c r="BP68" s="221"/>
      <c r="BQ68" s="221"/>
      <c r="BR68" s="221"/>
      <c r="BS68" s="221"/>
      <c r="BT68" s="221"/>
      <c r="BU68" s="221"/>
      <c r="BV68" s="221"/>
      <c r="BW68" s="221"/>
      <c r="BX68" s="221"/>
      <c r="BY68" s="221"/>
      <c r="BZ68" s="221"/>
      <c r="CA68" s="221"/>
      <c r="CB68" s="221"/>
      <c r="CC68" s="221"/>
      <c r="CD68" s="221"/>
      <c r="CE68" s="221"/>
      <c r="CF68" s="221"/>
      <c r="CG68" s="221"/>
      <c r="CH68" s="221"/>
      <c r="CI68" s="221"/>
      <c r="CJ68" s="221"/>
      <c r="CK68" s="221"/>
      <c r="CL68" s="221"/>
      <c r="CM68" s="221"/>
      <c r="CN68" s="221"/>
      <c r="CO68" s="221"/>
      <c r="CP68" s="221"/>
      <c r="CQ68" s="221"/>
      <c r="CR68" s="221"/>
    </row>
    <row r="69" spans="4:96" s="213" customFormat="1" x14ac:dyDescent="0.2">
      <c r="D69" s="9"/>
      <c r="E69" s="243" t="s">
        <v>35</v>
      </c>
      <c r="F69" s="9"/>
      <c r="G69" s="242" t="s">
        <v>37</v>
      </c>
      <c r="H69" s="9"/>
      <c r="I69" s="243" t="s">
        <v>36</v>
      </c>
      <c r="J69" s="9"/>
      <c r="O69" s="221"/>
      <c r="P69" s="221"/>
      <c r="Q69" s="221"/>
      <c r="R69" s="221"/>
      <c r="S69" s="221"/>
      <c r="T69" s="221"/>
      <c r="U69" s="221"/>
      <c r="V69" s="221"/>
      <c r="W69" s="221"/>
      <c r="X69" s="221"/>
      <c r="Y69" s="221"/>
      <c r="Z69" s="221"/>
      <c r="AA69" s="221"/>
      <c r="AB69" s="221"/>
      <c r="AC69" s="221"/>
      <c r="AD69" s="221"/>
      <c r="AE69" s="221"/>
      <c r="AF69" s="221"/>
      <c r="AG69" s="221"/>
      <c r="AH69" s="221"/>
      <c r="AI69" s="221"/>
      <c r="AJ69" s="221"/>
      <c r="AK69" s="221"/>
      <c r="AL69" s="221"/>
      <c r="AM69" s="221"/>
      <c r="AN69" s="221"/>
      <c r="AO69" s="221"/>
      <c r="AP69" s="221"/>
      <c r="AQ69" s="221"/>
      <c r="AR69" s="221"/>
      <c r="AS69" s="221"/>
      <c r="AT69" s="221"/>
      <c r="AU69" s="221"/>
      <c r="AV69" s="221"/>
      <c r="AW69" s="221"/>
      <c r="AX69" s="221"/>
      <c r="AY69" s="221"/>
      <c r="AZ69" s="221"/>
      <c r="BA69" s="221"/>
      <c r="BB69" s="221"/>
      <c r="BC69" s="221"/>
      <c r="BD69" s="221"/>
      <c r="BE69" s="221"/>
      <c r="BF69" s="221"/>
      <c r="BG69" s="221"/>
      <c r="BH69" s="221"/>
      <c r="BI69" s="221"/>
      <c r="BJ69" s="221"/>
      <c r="BK69" s="221"/>
      <c r="BL69" s="221"/>
      <c r="BM69" s="221"/>
      <c r="BN69" s="221"/>
      <c r="BO69" s="221"/>
      <c r="BP69" s="221"/>
      <c r="BQ69" s="221"/>
      <c r="BR69" s="221"/>
      <c r="BS69" s="221"/>
      <c r="BT69" s="221"/>
      <c r="BU69" s="221"/>
      <c r="BV69" s="221"/>
      <c r="BW69" s="221"/>
      <c r="BX69" s="221"/>
      <c r="BY69" s="221"/>
      <c r="BZ69" s="221"/>
      <c r="CA69" s="221"/>
      <c r="CB69" s="221"/>
      <c r="CC69" s="221"/>
      <c r="CD69" s="221"/>
      <c r="CE69" s="221"/>
      <c r="CF69" s="221"/>
      <c r="CG69" s="221"/>
      <c r="CH69" s="221"/>
      <c r="CI69" s="221"/>
      <c r="CJ69" s="221"/>
      <c r="CK69" s="221"/>
      <c r="CL69" s="221"/>
      <c r="CM69" s="221"/>
      <c r="CN69" s="221"/>
      <c r="CO69" s="221"/>
      <c r="CP69" s="221"/>
      <c r="CQ69" s="221"/>
      <c r="CR69" s="221"/>
    </row>
    <row r="70" spans="4:96" s="213" customFormat="1" x14ac:dyDescent="0.2">
      <c r="D70" s="9"/>
      <c r="E70" s="243" t="s">
        <v>31</v>
      </c>
      <c r="F70" s="9"/>
      <c r="G70" s="243" t="s">
        <v>32</v>
      </c>
      <c r="H70" s="244"/>
      <c r="I70" s="243" t="s">
        <v>46</v>
      </c>
      <c r="J70" s="9"/>
      <c r="O70" s="221"/>
      <c r="P70" s="221"/>
      <c r="Q70" s="221"/>
      <c r="R70" s="221"/>
      <c r="S70" s="221"/>
      <c r="T70" s="221"/>
      <c r="U70" s="221"/>
      <c r="V70" s="221"/>
      <c r="W70" s="221"/>
      <c r="X70" s="221"/>
      <c r="Y70" s="221"/>
      <c r="Z70" s="221"/>
      <c r="AA70" s="221"/>
      <c r="AB70" s="221"/>
      <c r="AC70" s="221"/>
      <c r="AD70" s="221"/>
      <c r="AE70" s="221"/>
      <c r="AF70" s="221"/>
      <c r="AG70" s="221"/>
      <c r="AH70" s="221"/>
      <c r="AI70" s="221"/>
      <c r="AJ70" s="221"/>
      <c r="AK70" s="221"/>
      <c r="AL70" s="221"/>
      <c r="AM70" s="221"/>
      <c r="AN70" s="221"/>
      <c r="AO70" s="221"/>
      <c r="AP70" s="221"/>
      <c r="AQ70" s="221"/>
      <c r="AR70" s="221"/>
      <c r="AS70" s="221"/>
      <c r="AT70" s="221"/>
      <c r="AU70" s="221"/>
      <c r="AV70" s="221"/>
      <c r="AW70" s="221"/>
      <c r="AX70" s="221"/>
      <c r="AY70" s="221"/>
      <c r="AZ70" s="221"/>
      <c r="BA70" s="221"/>
      <c r="BB70" s="221"/>
      <c r="BC70" s="221"/>
      <c r="BD70" s="221"/>
      <c r="BE70" s="221"/>
      <c r="BF70" s="221"/>
      <c r="BG70" s="221"/>
      <c r="BH70" s="221"/>
      <c r="BI70" s="221"/>
      <c r="BJ70" s="221"/>
      <c r="BK70" s="221"/>
      <c r="BL70" s="221"/>
      <c r="BM70" s="221"/>
      <c r="BN70" s="221"/>
      <c r="BO70" s="221"/>
      <c r="BP70" s="221"/>
      <c r="BQ70" s="221"/>
      <c r="BR70" s="221"/>
      <c r="BS70" s="221"/>
      <c r="BT70" s="221"/>
      <c r="BU70" s="221"/>
      <c r="BV70" s="221"/>
      <c r="BW70" s="221"/>
      <c r="BX70" s="221"/>
      <c r="BY70" s="221"/>
      <c r="BZ70" s="221"/>
      <c r="CA70" s="221"/>
      <c r="CB70" s="221"/>
      <c r="CC70" s="221"/>
      <c r="CD70" s="221"/>
      <c r="CE70" s="221"/>
      <c r="CF70" s="221"/>
      <c r="CG70" s="221"/>
      <c r="CH70" s="221"/>
      <c r="CI70" s="221"/>
      <c r="CJ70" s="221"/>
      <c r="CK70" s="221"/>
      <c r="CL70" s="221"/>
      <c r="CM70" s="221"/>
      <c r="CN70" s="221"/>
      <c r="CO70" s="221"/>
      <c r="CP70" s="221"/>
      <c r="CQ70" s="221"/>
      <c r="CR70" s="221"/>
    </row>
    <row r="71" spans="4:96" s="213" customFormat="1" ht="25.5" x14ac:dyDescent="0.2">
      <c r="D71" s="9"/>
      <c r="E71" s="243" t="s">
        <v>33</v>
      </c>
      <c r="F71" s="9"/>
      <c r="G71" s="245" t="s">
        <v>71</v>
      </c>
      <c r="H71" s="244"/>
      <c r="I71" s="243" t="s">
        <v>39</v>
      </c>
      <c r="J71" s="9"/>
      <c r="O71" s="221"/>
      <c r="P71" s="221"/>
      <c r="Q71" s="221"/>
      <c r="R71" s="221"/>
      <c r="S71" s="221"/>
      <c r="T71" s="221"/>
      <c r="U71" s="221"/>
      <c r="V71" s="221"/>
      <c r="W71" s="221"/>
      <c r="X71" s="221"/>
      <c r="Y71" s="221"/>
      <c r="Z71" s="221"/>
      <c r="AA71" s="221"/>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1"/>
      <c r="AZ71" s="221"/>
      <c r="BA71" s="221"/>
      <c r="BB71" s="221"/>
      <c r="BC71" s="221"/>
      <c r="BD71" s="221"/>
      <c r="BE71" s="221"/>
      <c r="BF71" s="221"/>
      <c r="BG71" s="221"/>
      <c r="BH71" s="221"/>
      <c r="BI71" s="221"/>
      <c r="BJ71" s="221"/>
      <c r="BK71" s="221"/>
      <c r="BL71" s="221"/>
      <c r="BM71" s="221"/>
      <c r="BN71" s="221"/>
      <c r="BO71" s="221"/>
      <c r="BP71" s="221"/>
      <c r="BQ71" s="221"/>
      <c r="BR71" s="221"/>
      <c r="BS71" s="221"/>
      <c r="BT71" s="221"/>
      <c r="BU71" s="221"/>
      <c r="BV71" s="221"/>
      <c r="BW71" s="221"/>
      <c r="BX71" s="221"/>
      <c r="BY71" s="221"/>
      <c r="BZ71" s="221"/>
      <c r="CA71" s="221"/>
      <c r="CB71" s="221"/>
      <c r="CC71" s="221"/>
      <c r="CD71" s="221"/>
      <c r="CE71" s="221"/>
      <c r="CF71" s="221"/>
      <c r="CG71" s="221"/>
      <c r="CH71" s="221"/>
      <c r="CI71" s="221"/>
      <c r="CJ71" s="221"/>
      <c r="CK71" s="221"/>
      <c r="CL71" s="221"/>
      <c r="CM71" s="221"/>
      <c r="CN71" s="221"/>
      <c r="CO71" s="221"/>
      <c r="CP71" s="221"/>
      <c r="CQ71" s="221"/>
      <c r="CR71" s="221"/>
    </row>
    <row r="72" spans="4:96" s="213" customFormat="1" ht="25.5" x14ac:dyDescent="0.2">
      <c r="D72" s="9"/>
      <c r="E72" s="243" t="s">
        <v>34</v>
      </c>
      <c r="F72" s="9"/>
      <c r="G72" s="243"/>
      <c r="H72" s="244"/>
      <c r="I72" s="245" t="s">
        <v>63</v>
      </c>
      <c r="J72" s="9"/>
      <c r="O72" s="221"/>
      <c r="P72" s="221"/>
      <c r="Q72" s="221"/>
      <c r="R72" s="221"/>
      <c r="S72" s="221"/>
      <c r="T72" s="221"/>
      <c r="U72" s="221"/>
      <c r="V72" s="221"/>
      <c r="W72" s="221"/>
      <c r="X72" s="221"/>
      <c r="Y72" s="221"/>
      <c r="Z72" s="221"/>
      <c r="AA72" s="221"/>
      <c r="AB72" s="221"/>
      <c r="AC72" s="221"/>
      <c r="AD72" s="221"/>
      <c r="AE72" s="221"/>
      <c r="AF72" s="221"/>
      <c r="AG72" s="221"/>
      <c r="AH72" s="221"/>
      <c r="AI72" s="221"/>
      <c r="AJ72" s="221"/>
      <c r="AK72" s="221"/>
      <c r="AL72" s="221"/>
      <c r="AM72" s="221"/>
      <c r="AN72" s="221"/>
      <c r="AO72" s="221"/>
      <c r="AP72" s="221"/>
      <c r="AQ72" s="221"/>
      <c r="AR72" s="221"/>
      <c r="AS72" s="221"/>
      <c r="AT72" s="221"/>
      <c r="AU72" s="221"/>
      <c r="AV72" s="221"/>
      <c r="AW72" s="221"/>
      <c r="AX72" s="221"/>
      <c r="AY72" s="221"/>
      <c r="AZ72" s="221"/>
      <c r="BA72" s="221"/>
      <c r="BB72" s="221"/>
      <c r="BC72" s="221"/>
      <c r="BD72" s="221"/>
      <c r="BE72" s="221"/>
      <c r="BF72" s="221"/>
      <c r="BG72" s="221"/>
      <c r="BH72" s="221"/>
      <c r="BI72" s="221"/>
      <c r="BJ72" s="221"/>
      <c r="BK72" s="221"/>
      <c r="BL72" s="221"/>
      <c r="BM72" s="221"/>
      <c r="BN72" s="221"/>
      <c r="BO72" s="221"/>
      <c r="BP72" s="221"/>
      <c r="BQ72" s="221"/>
      <c r="BR72" s="221"/>
      <c r="BS72" s="221"/>
      <c r="BT72" s="221"/>
      <c r="BU72" s="221"/>
      <c r="BV72" s="221"/>
      <c r="BW72" s="221"/>
      <c r="BX72" s="221"/>
      <c r="BY72" s="221"/>
      <c r="BZ72" s="221"/>
      <c r="CA72" s="221"/>
      <c r="CB72" s="221"/>
      <c r="CC72" s="221"/>
      <c r="CD72" s="221"/>
      <c r="CE72" s="221"/>
      <c r="CF72" s="221"/>
      <c r="CG72" s="221"/>
      <c r="CH72" s="221"/>
      <c r="CI72" s="221"/>
      <c r="CJ72" s="221"/>
      <c r="CK72" s="221"/>
      <c r="CL72" s="221"/>
      <c r="CM72" s="221"/>
      <c r="CN72" s="221"/>
      <c r="CO72" s="221"/>
      <c r="CP72" s="221"/>
      <c r="CQ72" s="221"/>
      <c r="CR72" s="221"/>
    </row>
    <row r="73" spans="4:96" s="213" customFormat="1" x14ac:dyDescent="0.2">
      <c r="D73" s="9"/>
      <c r="E73" s="9"/>
      <c r="F73" s="9"/>
      <c r="H73" s="9"/>
      <c r="I73" s="9"/>
      <c r="J73" s="9"/>
      <c r="O73" s="221"/>
      <c r="P73" s="221"/>
      <c r="Q73" s="221"/>
      <c r="R73" s="221"/>
      <c r="S73" s="221"/>
      <c r="T73" s="221"/>
      <c r="U73" s="221"/>
      <c r="V73" s="221"/>
      <c r="W73" s="221"/>
      <c r="X73" s="221"/>
      <c r="Y73" s="221"/>
      <c r="Z73" s="221"/>
      <c r="AA73" s="221"/>
      <c r="AB73" s="221"/>
      <c r="AC73" s="221"/>
      <c r="AD73" s="221"/>
      <c r="AE73" s="221"/>
      <c r="AF73" s="221"/>
      <c r="AG73" s="221"/>
      <c r="AH73" s="221"/>
      <c r="AI73" s="221"/>
      <c r="AJ73" s="221"/>
      <c r="AK73" s="221"/>
      <c r="AL73" s="221"/>
      <c r="AM73" s="221"/>
      <c r="AN73" s="221"/>
      <c r="AO73" s="221"/>
      <c r="AP73" s="221"/>
      <c r="AQ73" s="221"/>
      <c r="AR73" s="221"/>
      <c r="AS73" s="221"/>
      <c r="AT73" s="221"/>
      <c r="AU73" s="221"/>
      <c r="AV73" s="221"/>
      <c r="AW73" s="221"/>
      <c r="AX73" s="221"/>
      <c r="AY73" s="221"/>
      <c r="AZ73" s="221"/>
      <c r="BA73" s="221"/>
      <c r="BB73" s="221"/>
      <c r="BC73" s="221"/>
      <c r="BD73" s="221"/>
      <c r="BE73" s="221"/>
      <c r="BF73" s="221"/>
      <c r="BG73" s="221"/>
      <c r="BH73" s="221"/>
      <c r="BI73" s="221"/>
      <c r="BJ73" s="221"/>
      <c r="BK73" s="221"/>
      <c r="BL73" s="221"/>
      <c r="BM73" s="221"/>
      <c r="BN73" s="221"/>
      <c r="BO73" s="221"/>
      <c r="BP73" s="221"/>
      <c r="BQ73" s="221"/>
      <c r="BR73" s="221"/>
      <c r="BS73" s="221"/>
      <c r="BT73" s="221"/>
      <c r="BU73" s="221"/>
      <c r="BV73" s="221"/>
      <c r="BW73" s="221"/>
      <c r="BX73" s="221"/>
      <c r="BY73" s="221"/>
      <c r="BZ73" s="221"/>
      <c r="CA73" s="221"/>
      <c r="CB73" s="221"/>
      <c r="CC73" s="221"/>
      <c r="CD73" s="221"/>
      <c r="CE73" s="221"/>
      <c r="CF73" s="221"/>
      <c r="CG73" s="221"/>
      <c r="CH73" s="221"/>
      <c r="CI73" s="221"/>
      <c r="CJ73" s="221"/>
      <c r="CK73" s="221"/>
      <c r="CL73" s="221"/>
      <c r="CM73" s="221"/>
      <c r="CN73" s="221"/>
      <c r="CO73" s="221"/>
      <c r="CP73" s="221"/>
      <c r="CQ73" s="221"/>
      <c r="CR73" s="221"/>
    </row>
    <row r="74" spans="4:96" s="213" customFormat="1" x14ac:dyDescent="0.2">
      <c r="D74" s="9"/>
      <c r="E74" s="9"/>
      <c r="F74" s="9"/>
      <c r="G74" s="242"/>
      <c r="H74" s="9"/>
      <c r="I74" s="9"/>
      <c r="J74" s="9"/>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1"/>
      <c r="AM74" s="221"/>
      <c r="AN74" s="221"/>
      <c r="AO74" s="221"/>
      <c r="AP74" s="221"/>
      <c r="AQ74" s="221"/>
      <c r="AR74" s="221"/>
      <c r="AS74" s="221"/>
      <c r="AT74" s="221"/>
      <c r="AU74" s="221"/>
      <c r="AV74" s="221"/>
      <c r="AW74" s="221"/>
      <c r="AX74" s="221"/>
      <c r="AY74" s="221"/>
      <c r="AZ74" s="221"/>
      <c r="BA74" s="221"/>
      <c r="BB74" s="221"/>
      <c r="BC74" s="221"/>
      <c r="BD74" s="221"/>
      <c r="BE74" s="221"/>
      <c r="BF74" s="221"/>
      <c r="BG74" s="221"/>
      <c r="BH74" s="221"/>
      <c r="BI74" s="221"/>
      <c r="BJ74" s="221"/>
      <c r="BK74" s="221"/>
      <c r="BL74" s="221"/>
      <c r="BM74" s="221"/>
      <c r="BN74" s="221"/>
      <c r="BO74" s="221"/>
      <c r="BP74" s="221"/>
      <c r="BQ74" s="221"/>
      <c r="BR74" s="221"/>
      <c r="BS74" s="221"/>
      <c r="BT74" s="221"/>
      <c r="BU74" s="221"/>
      <c r="BV74" s="221"/>
      <c r="BW74" s="221"/>
      <c r="BX74" s="221"/>
      <c r="BY74" s="221"/>
      <c r="BZ74" s="221"/>
      <c r="CA74" s="221"/>
      <c r="CB74" s="221"/>
      <c r="CC74" s="221"/>
      <c r="CD74" s="221"/>
      <c r="CE74" s="221"/>
      <c r="CF74" s="221"/>
      <c r="CG74" s="221"/>
      <c r="CH74" s="221"/>
      <c r="CI74" s="221"/>
      <c r="CJ74" s="221"/>
      <c r="CK74" s="221"/>
      <c r="CL74" s="221"/>
      <c r="CM74" s="221"/>
      <c r="CN74" s="221"/>
      <c r="CO74" s="221"/>
      <c r="CP74" s="221"/>
      <c r="CQ74" s="221"/>
      <c r="CR74" s="221"/>
    </row>
    <row r="75" spans="4:96" s="213" customFormat="1" x14ac:dyDescent="0.2">
      <c r="D75" s="9"/>
      <c r="E75" s="9"/>
      <c r="F75" s="9"/>
      <c r="G75" s="9"/>
      <c r="H75" s="9"/>
      <c r="I75" s="9"/>
      <c r="J75" s="9"/>
      <c r="O75" s="221"/>
      <c r="P75" s="221"/>
      <c r="Q75" s="221"/>
      <c r="R75" s="221"/>
      <c r="S75" s="221"/>
      <c r="T75" s="221"/>
      <c r="U75" s="221"/>
      <c r="V75" s="221"/>
      <c r="W75" s="221"/>
      <c r="X75" s="221"/>
      <c r="Y75" s="221"/>
      <c r="Z75" s="221"/>
      <c r="AA75" s="221"/>
      <c r="AB75" s="221"/>
      <c r="AC75" s="221"/>
      <c r="AD75" s="221"/>
      <c r="AE75" s="221"/>
      <c r="AF75" s="221"/>
      <c r="AG75" s="221"/>
      <c r="AH75" s="221"/>
      <c r="AI75" s="221"/>
      <c r="AJ75" s="221"/>
      <c r="AK75" s="221"/>
      <c r="AL75" s="221"/>
      <c r="AM75" s="221"/>
      <c r="AN75" s="221"/>
      <c r="AO75" s="221"/>
      <c r="AP75" s="221"/>
      <c r="AQ75" s="221"/>
      <c r="AR75" s="221"/>
      <c r="AS75" s="221"/>
      <c r="AT75" s="221"/>
      <c r="AU75" s="221"/>
      <c r="AV75" s="221"/>
      <c r="AW75" s="221"/>
      <c r="AX75" s="221"/>
      <c r="AY75" s="221"/>
      <c r="AZ75" s="221"/>
      <c r="BA75" s="221"/>
      <c r="BB75" s="221"/>
      <c r="BC75" s="221"/>
      <c r="BD75" s="221"/>
      <c r="BE75" s="221"/>
      <c r="BF75" s="221"/>
      <c r="BG75" s="221"/>
      <c r="BH75" s="221"/>
      <c r="BI75" s="221"/>
      <c r="BJ75" s="221"/>
      <c r="BK75" s="221"/>
      <c r="BL75" s="221"/>
      <c r="BM75" s="221"/>
      <c r="BN75" s="221"/>
      <c r="BO75" s="221"/>
      <c r="BP75" s="221"/>
      <c r="BQ75" s="221"/>
      <c r="BR75" s="221"/>
      <c r="BS75" s="221"/>
      <c r="BT75" s="221"/>
      <c r="BU75" s="221"/>
      <c r="BV75" s="221"/>
      <c r="BW75" s="221"/>
      <c r="BX75" s="221"/>
      <c r="BY75" s="221"/>
      <c r="BZ75" s="221"/>
      <c r="CA75" s="221"/>
      <c r="CB75" s="221"/>
      <c r="CC75" s="221"/>
      <c r="CD75" s="221"/>
      <c r="CE75" s="221"/>
      <c r="CF75" s="221"/>
      <c r="CG75" s="221"/>
      <c r="CH75" s="221"/>
      <c r="CI75" s="221"/>
      <c r="CJ75" s="221"/>
      <c r="CK75" s="221"/>
      <c r="CL75" s="221"/>
      <c r="CM75" s="221"/>
      <c r="CN75" s="221"/>
      <c r="CO75" s="221"/>
      <c r="CP75" s="221"/>
      <c r="CQ75" s="221"/>
      <c r="CR75" s="221"/>
    </row>
    <row r="76" spans="4:96" s="213" customFormat="1" x14ac:dyDescent="0.2">
      <c r="D76" s="9"/>
      <c r="E76" s="9"/>
      <c r="F76" s="9"/>
      <c r="G76" s="221"/>
      <c r="H76" s="9"/>
      <c r="I76" s="9"/>
      <c r="J76" s="9"/>
      <c r="O76" s="221"/>
      <c r="P76" s="221"/>
      <c r="Q76" s="221"/>
      <c r="R76" s="221"/>
      <c r="S76" s="221"/>
      <c r="T76" s="221"/>
      <c r="U76" s="221"/>
      <c r="V76" s="221"/>
      <c r="W76" s="221"/>
      <c r="X76" s="221"/>
      <c r="Y76" s="221"/>
      <c r="Z76" s="221"/>
      <c r="AA76" s="221"/>
      <c r="AB76" s="221"/>
      <c r="AC76" s="221"/>
      <c r="AD76" s="221"/>
      <c r="AE76" s="221"/>
      <c r="AF76" s="221"/>
      <c r="AG76" s="221"/>
      <c r="AH76" s="221"/>
      <c r="AI76" s="221"/>
      <c r="AJ76" s="221"/>
      <c r="AK76" s="221"/>
      <c r="AL76" s="221"/>
      <c r="AM76" s="221"/>
      <c r="AN76" s="221"/>
      <c r="AO76" s="221"/>
      <c r="AP76" s="221"/>
      <c r="AQ76" s="221"/>
      <c r="AR76" s="221"/>
      <c r="AS76" s="221"/>
      <c r="AT76" s="221"/>
      <c r="AU76" s="221"/>
      <c r="AV76" s="221"/>
      <c r="AW76" s="221"/>
      <c r="AX76" s="221"/>
      <c r="AY76" s="221"/>
      <c r="AZ76" s="221"/>
      <c r="BA76" s="221"/>
      <c r="BB76" s="221"/>
      <c r="BC76" s="221"/>
      <c r="BD76" s="221"/>
      <c r="BE76" s="221"/>
      <c r="BF76" s="221"/>
      <c r="BG76" s="221"/>
      <c r="BH76" s="221"/>
      <c r="BI76" s="221"/>
      <c r="BJ76" s="221"/>
      <c r="BK76" s="221"/>
      <c r="BL76" s="221"/>
      <c r="BM76" s="221"/>
      <c r="BN76" s="221"/>
      <c r="BO76" s="221"/>
      <c r="BP76" s="221"/>
      <c r="BQ76" s="221"/>
      <c r="BR76" s="221"/>
      <c r="BS76" s="221"/>
      <c r="BT76" s="221"/>
      <c r="BU76" s="221"/>
      <c r="BV76" s="221"/>
      <c r="BW76" s="221"/>
      <c r="BX76" s="221"/>
      <c r="BY76" s="221"/>
      <c r="BZ76" s="221"/>
      <c r="CA76" s="221"/>
      <c r="CB76" s="221"/>
      <c r="CC76" s="221"/>
      <c r="CD76" s="221"/>
      <c r="CE76" s="221"/>
      <c r="CF76" s="221"/>
      <c r="CG76" s="221"/>
      <c r="CH76" s="221"/>
      <c r="CI76" s="221"/>
      <c r="CJ76" s="221"/>
      <c r="CK76" s="221"/>
      <c r="CL76" s="221"/>
      <c r="CM76" s="221"/>
      <c r="CN76" s="221"/>
      <c r="CO76" s="221"/>
      <c r="CP76" s="221"/>
      <c r="CQ76" s="221"/>
      <c r="CR76" s="221"/>
    </row>
    <row r="77" spans="4:96" s="213" customFormat="1" x14ac:dyDescent="0.2">
      <c r="D77" s="9"/>
      <c r="E77" s="9"/>
      <c r="F77" s="9"/>
      <c r="G77" s="221"/>
      <c r="H77" s="221"/>
      <c r="I77" s="221"/>
      <c r="J77" s="221"/>
      <c r="O77" s="221"/>
      <c r="P77" s="221"/>
      <c r="Q77" s="221"/>
      <c r="R77" s="221"/>
      <c r="S77" s="221"/>
      <c r="T77" s="221"/>
      <c r="U77" s="221"/>
      <c r="V77" s="221"/>
      <c r="W77" s="221"/>
      <c r="X77" s="221"/>
      <c r="Y77" s="221"/>
      <c r="Z77" s="221"/>
      <c r="AA77" s="221"/>
      <c r="AB77" s="221"/>
      <c r="AC77" s="221"/>
      <c r="AD77" s="221"/>
      <c r="AE77" s="221"/>
      <c r="AF77" s="221"/>
      <c r="AG77" s="221"/>
      <c r="AH77" s="221"/>
      <c r="AI77" s="221"/>
      <c r="AJ77" s="221"/>
      <c r="AK77" s="221"/>
      <c r="AL77" s="221"/>
      <c r="AM77" s="221"/>
      <c r="AN77" s="221"/>
      <c r="AO77" s="221"/>
      <c r="AP77" s="221"/>
      <c r="AQ77" s="221"/>
      <c r="AR77" s="221"/>
      <c r="AS77" s="221"/>
      <c r="AT77" s="221"/>
      <c r="AU77" s="221"/>
      <c r="AV77" s="221"/>
      <c r="AW77" s="221"/>
      <c r="AX77" s="221"/>
      <c r="AY77" s="221"/>
      <c r="AZ77" s="221"/>
      <c r="BA77" s="221"/>
      <c r="BB77" s="221"/>
      <c r="BC77" s="221"/>
      <c r="BD77" s="221"/>
      <c r="BE77" s="221"/>
      <c r="BF77" s="221"/>
      <c r="BG77" s="221"/>
      <c r="BH77" s="221"/>
      <c r="BI77" s="221"/>
      <c r="BJ77" s="221"/>
      <c r="BK77" s="221"/>
      <c r="BL77" s="221"/>
      <c r="BM77" s="221"/>
      <c r="BN77" s="221"/>
      <c r="BO77" s="221"/>
      <c r="BP77" s="221"/>
      <c r="BQ77" s="221"/>
      <c r="BR77" s="221"/>
      <c r="BS77" s="221"/>
      <c r="BT77" s="221"/>
      <c r="BU77" s="221"/>
      <c r="BV77" s="221"/>
      <c r="BW77" s="221"/>
      <c r="BX77" s="221"/>
      <c r="BY77" s="221"/>
      <c r="BZ77" s="221"/>
      <c r="CA77" s="221"/>
      <c r="CB77" s="221"/>
      <c r="CC77" s="221"/>
      <c r="CD77" s="221"/>
      <c r="CE77" s="221"/>
      <c r="CF77" s="221"/>
      <c r="CG77" s="221"/>
      <c r="CH77" s="221"/>
      <c r="CI77" s="221"/>
      <c r="CJ77" s="221"/>
      <c r="CK77" s="221"/>
      <c r="CL77" s="221"/>
      <c r="CM77" s="221"/>
      <c r="CN77" s="221"/>
      <c r="CO77" s="221"/>
      <c r="CP77" s="221"/>
      <c r="CQ77" s="221"/>
      <c r="CR77" s="221"/>
    </row>
    <row r="78" spans="4:96" s="213" customFormat="1" x14ac:dyDescent="0.2">
      <c r="D78" s="221"/>
      <c r="E78" s="221"/>
      <c r="F78" s="221"/>
      <c r="G78" s="221"/>
      <c r="H78" s="221"/>
      <c r="I78" s="221"/>
      <c r="J78" s="221"/>
      <c r="O78" s="221"/>
      <c r="P78" s="221"/>
      <c r="Q78" s="221"/>
      <c r="R78" s="221"/>
      <c r="S78" s="221"/>
      <c r="T78" s="221"/>
      <c r="U78" s="221"/>
      <c r="V78" s="221"/>
      <c r="W78" s="221"/>
      <c r="X78" s="221"/>
      <c r="Y78" s="221"/>
      <c r="Z78" s="221"/>
      <c r="AA78" s="221"/>
      <c r="AB78" s="221"/>
      <c r="AC78" s="221"/>
      <c r="AD78" s="221"/>
      <c r="AE78" s="221"/>
      <c r="AF78" s="221"/>
      <c r="AG78" s="221"/>
      <c r="AH78" s="221"/>
      <c r="AI78" s="221"/>
      <c r="AJ78" s="221"/>
      <c r="AK78" s="221"/>
      <c r="AL78" s="221"/>
      <c r="AM78" s="221"/>
      <c r="AN78" s="221"/>
      <c r="AO78" s="221"/>
      <c r="AP78" s="221"/>
      <c r="AQ78" s="221"/>
      <c r="AR78" s="221"/>
      <c r="AS78" s="221"/>
      <c r="AT78" s="221"/>
      <c r="AU78" s="221"/>
      <c r="AV78" s="221"/>
      <c r="AW78" s="221"/>
      <c r="AX78" s="221"/>
      <c r="AY78" s="221"/>
      <c r="AZ78" s="221"/>
      <c r="BA78" s="221"/>
      <c r="BB78" s="221"/>
      <c r="BC78" s="221"/>
      <c r="BD78" s="221"/>
      <c r="BE78" s="221"/>
      <c r="BF78" s="221"/>
      <c r="BG78" s="221"/>
      <c r="BH78" s="221"/>
      <c r="BI78" s="221"/>
      <c r="BJ78" s="221"/>
      <c r="BK78" s="221"/>
      <c r="BL78" s="221"/>
      <c r="BM78" s="221"/>
      <c r="BN78" s="221"/>
      <c r="BO78" s="221"/>
      <c r="BP78" s="221"/>
      <c r="BQ78" s="221"/>
      <c r="BR78" s="221"/>
      <c r="BS78" s="221"/>
      <c r="BT78" s="221"/>
      <c r="BU78" s="221"/>
      <c r="BV78" s="221"/>
      <c r="BW78" s="221"/>
      <c r="BX78" s="221"/>
      <c r="BY78" s="221"/>
      <c r="BZ78" s="221"/>
      <c r="CA78" s="221"/>
      <c r="CB78" s="221"/>
      <c r="CC78" s="221"/>
      <c r="CD78" s="221"/>
      <c r="CE78" s="221"/>
      <c r="CF78" s="221"/>
      <c r="CG78" s="221"/>
      <c r="CH78" s="221"/>
      <c r="CI78" s="221"/>
      <c r="CJ78" s="221"/>
      <c r="CK78" s="221"/>
      <c r="CL78" s="221"/>
      <c r="CM78" s="221"/>
      <c r="CN78" s="221"/>
      <c r="CO78" s="221"/>
      <c r="CP78" s="221"/>
      <c r="CQ78" s="221"/>
      <c r="CR78" s="221"/>
    </row>
    <row r="79" spans="4:96" s="213" customFormat="1" x14ac:dyDescent="0.2">
      <c r="D79" s="221"/>
      <c r="E79" s="221"/>
      <c r="F79" s="221"/>
      <c r="G79" s="221"/>
      <c r="H79" s="221"/>
      <c r="I79" s="221"/>
      <c r="J79" s="221"/>
      <c r="O79" s="221"/>
      <c r="P79" s="221"/>
      <c r="Q79" s="221"/>
      <c r="R79" s="221"/>
      <c r="S79" s="221"/>
      <c r="T79" s="221"/>
      <c r="U79" s="221"/>
      <c r="V79" s="221"/>
      <c r="W79" s="221"/>
      <c r="X79" s="221"/>
      <c r="Y79" s="221"/>
      <c r="Z79" s="221"/>
      <c r="AA79" s="221"/>
      <c r="AB79" s="221"/>
      <c r="AC79" s="221"/>
      <c r="AD79" s="221"/>
      <c r="AE79" s="221"/>
      <c r="AF79" s="221"/>
      <c r="AG79" s="221"/>
      <c r="AH79" s="221"/>
      <c r="AI79" s="221"/>
      <c r="AJ79" s="221"/>
      <c r="AK79" s="221"/>
      <c r="AL79" s="221"/>
      <c r="AM79" s="221"/>
      <c r="AN79" s="221"/>
      <c r="AO79" s="221"/>
      <c r="AP79" s="221"/>
      <c r="AQ79" s="221"/>
      <c r="AR79" s="221"/>
      <c r="AS79" s="221"/>
      <c r="AT79" s="221"/>
      <c r="AU79" s="221"/>
      <c r="AV79" s="221"/>
      <c r="AW79" s="221"/>
      <c r="AX79" s="221"/>
      <c r="AY79" s="221"/>
      <c r="AZ79" s="221"/>
      <c r="BA79" s="221"/>
      <c r="BB79" s="221"/>
      <c r="BC79" s="221"/>
      <c r="BD79" s="221"/>
      <c r="BE79" s="221"/>
      <c r="BF79" s="221"/>
      <c r="BG79" s="221"/>
      <c r="BH79" s="221"/>
      <c r="BI79" s="221"/>
      <c r="BJ79" s="221"/>
      <c r="BK79" s="221"/>
      <c r="BL79" s="221"/>
      <c r="BM79" s="221"/>
      <c r="BN79" s="221"/>
      <c r="BO79" s="221"/>
      <c r="BP79" s="221"/>
      <c r="BQ79" s="221"/>
      <c r="BR79" s="221"/>
      <c r="BS79" s="221"/>
      <c r="BT79" s="221"/>
      <c r="BU79" s="221"/>
      <c r="BV79" s="221"/>
      <c r="BW79" s="221"/>
      <c r="BX79" s="221"/>
      <c r="BY79" s="221"/>
      <c r="BZ79" s="221"/>
      <c r="CA79" s="221"/>
      <c r="CB79" s="221"/>
      <c r="CC79" s="221"/>
      <c r="CD79" s="221"/>
      <c r="CE79" s="221"/>
      <c r="CF79" s="221"/>
      <c r="CG79" s="221"/>
      <c r="CH79" s="221"/>
      <c r="CI79" s="221"/>
      <c r="CJ79" s="221"/>
      <c r="CK79" s="221"/>
      <c r="CL79" s="221"/>
      <c r="CM79" s="221"/>
      <c r="CN79" s="221"/>
      <c r="CO79" s="221"/>
      <c r="CP79" s="221"/>
      <c r="CQ79" s="221"/>
      <c r="CR79" s="221"/>
    </row>
    <row r="80" spans="4:96" s="213" customFormat="1" x14ac:dyDescent="0.2">
      <c r="D80" s="221"/>
      <c r="E80" s="221"/>
      <c r="F80" s="221"/>
      <c r="G80" s="221"/>
      <c r="H80" s="221"/>
      <c r="I80" s="221"/>
      <c r="J80" s="221"/>
      <c r="O80" s="221"/>
      <c r="P80" s="221"/>
      <c r="Q80" s="221"/>
      <c r="R80" s="221"/>
      <c r="S80" s="221"/>
      <c r="T80" s="221"/>
      <c r="U80" s="221"/>
      <c r="V80" s="221"/>
      <c r="W80" s="221"/>
      <c r="X80" s="221"/>
      <c r="Y80" s="221"/>
      <c r="Z80" s="221"/>
      <c r="AA80" s="221"/>
      <c r="AB80" s="221"/>
      <c r="AC80" s="221"/>
      <c r="AD80" s="221"/>
      <c r="AE80" s="221"/>
      <c r="AF80" s="221"/>
      <c r="AG80" s="221"/>
      <c r="AH80" s="221"/>
      <c r="AI80" s="221"/>
      <c r="AJ80" s="221"/>
      <c r="AK80" s="221"/>
      <c r="AL80" s="221"/>
      <c r="AM80" s="221"/>
      <c r="AN80" s="221"/>
      <c r="AO80" s="221"/>
      <c r="AP80" s="221"/>
      <c r="AQ80" s="221"/>
      <c r="AR80" s="221"/>
      <c r="AS80" s="221"/>
      <c r="AT80" s="221"/>
      <c r="AU80" s="221"/>
      <c r="AV80" s="221"/>
      <c r="AW80" s="221"/>
      <c r="AX80" s="221"/>
      <c r="AY80" s="221"/>
      <c r="AZ80" s="221"/>
      <c r="BA80" s="221"/>
      <c r="BB80" s="221"/>
      <c r="BC80" s="221"/>
      <c r="BD80" s="221"/>
      <c r="BE80" s="221"/>
      <c r="BF80" s="221"/>
      <c r="BG80" s="221"/>
      <c r="BH80" s="221"/>
      <c r="BI80" s="221"/>
      <c r="BJ80" s="221"/>
      <c r="BK80" s="221"/>
      <c r="BL80" s="221"/>
      <c r="BM80" s="221"/>
      <c r="BN80" s="221"/>
      <c r="BO80" s="221"/>
      <c r="BP80" s="221"/>
      <c r="BQ80" s="221"/>
      <c r="BR80" s="221"/>
      <c r="BS80" s="221"/>
      <c r="BT80" s="221"/>
      <c r="BU80" s="221"/>
      <c r="BV80" s="221"/>
      <c r="BW80" s="221"/>
      <c r="BX80" s="221"/>
      <c r="BY80" s="221"/>
      <c r="BZ80" s="221"/>
      <c r="CA80" s="221"/>
      <c r="CB80" s="221"/>
      <c r="CC80" s="221"/>
      <c r="CD80" s="221"/>
      <c r="CE80" s="221"/>
      <c r="CF80" s="221"/>
      <c r="CG80" s="221"/>
      <c r="CH80" s="221"/>
      <c r="CI80" s="221"/>
      <c r="CJ80" s="221"/>
      <c r="CK80" s="221"/>
      <c r="CL80" s="221"/>
      <c r="CM80" s="221"/>
      <c r="CN80" s="221"/>
      <c r="CO80" s="221"/>
      <c r="CP80" s="221"/>
      <c r="CQ80" s="221"/>
      <c r="CR80" s="221"/>
    </row>
    <row r="81" spans="4:96" s="213" customFormat="1" x14ac:dyDescent="0.2">
      <c r="D81" s="221"/>
      <c r="E81" s="221"/>
      <c r="F81" s="221"/>
      <c r="G81" s="221"/>
      <c r="H81" s="221"/>
      <c r="I81" s="221"/>
      <c r="J81" s="221"/>
      <c r="O81" s="221"/>
      <c r="P81" s="221"/>
      <c r="Q81" s="221"/>
      <c r="R81" s="221"/>
      <c r="S81" s="221"/>
      <c r="T81" s="221"/>
      <c r="U81" s="221"/>
      <c r="V81" s="221"/>
      <c r="W81" s="221"/>
      <c r="X81" s="221"/>
      <c r="Y81" s="221"/>
      <c r="Z81" s="221"/>
      <c r="AA81" s="221"/>
      <c r="AB81" s="221"/>
      <c r="AC81" s="221"/>
      <c r="AD81" s="221"/>
      <c r="AE81" s="221"/>
      <c r="AF81" s="221"/>
      <c r="AG81" s="221"/>
      <c r="AH81" s="221"/>
      <c r="AI81" s="221"/>
      <c r="AJ81" s="221"/>
      <c r="AK81" s="221"/>
      <c r="AL81" s="221"/>
      <c r="AM81" s="221"/>
      <c r="AN81" s="221"/>
      <c r="AO81" s="221"/>
      <c r="AP81" s="221"/>
      <c r="AQ81" s="221"/>
      <c r="AR81" s="221"/>
      <c r="AS81" s="221"/>
      <c r="AT81" s="221"/>
      <c r="AU81" s="221"/>
      <c r="AV81" s="221"/>
      <c r="AW81" s="221"/>
      <c r="AX81" s="221"/>
      <c r="AY81" s="221"/>
      <c r="AZ81" s="221"/>
      <c r="BA81" s="221"/>
      <c r="BB81" s="221"/>
      <c r="BC81" s="221"/>
      <c r="BD81" s="221"/>
      <c r="BE81" s="221"/>
      <c r="BF81" s="221"/>
      <c r="BG81" s="221"/>
      <c r="BH81" s="221"/>
      <c r="BI81" s="221"/>
      <c r="BJ81" s="221"/>
      <c r="BK81" s="221"/>
      <c r="BL81" s="221"/>
      <c r="BM81" s="221"/>
      <c r="BN81" s="221"/>
      <c r="BO81" s="221"/>
      <c r="BP81" s="221"/>
      <c r="BQ81" s="221"/>
      <c r="BR81" s="221"/>
      <c r="BS81" s="221"/>
      <c r="BT81" s="221"/>
      <c r="BU81" s="221"/>
      <c r="BV81" s="221"/>
      <c r="BW81" s="221"/>
      <c r="BX81" s="221"/>
      <c r="BY81" s="221"/>
      <c r="BZ81" s="221"/>
      <c r="CA81" s="221"/>
      <c r="CB81" s="221"/>
      <c r="CC81" s="221"/>
      <c r="CD81" s="221"/>
      <c r="CE81" s="221"/>
      <c r="CF81" s="221"/>
      <c r="CG81" s="221"/>
      <c r="CH81" s="221"/>
      <c r="CI81" s="221"/>
      <c r="CJ81" s="221"/>
      <c r="CK81" s="221"/>
      <c r="CL81" s="221"/>
      <c r="CM81" s="221"/>
      <c r="CN81" s="221"/>
      <c r="CO81" s="221"/>
      <c r="CP81" s="221"/>
      <c r="CQ81" s="221"/>
      <c r="CR81" s="221"/>
    </row>
    <row r="82" spans="4:96" s="213" customFormat="1" x14ac:dyDescent="0.2">
      <c r="D82" s="221"/>
      <c r="E82" s="221"/>
      <c r="F82" s="221"/>
      <c r="G82" s="221"/>
      <c r="H82" s="221"/>
      <c r="I82" s="221"/>
      <c r="J82" s="221"/>
      <c r="O82" s="221"/>
      <c r="P82" s="221"/>
      <c r="Q82" s="221"/>
      <c r="R82" s="221"/>
      <c r="S82" s="221"/>
      <c r="T82" s="221"/>
      <c r="U82" s="221"/>
      <c r="V82" s="221"/>
      <c r="W82" s="221"/>
      <c r="X82" s="221"/>
      <c r="Y82" s="221"/>
      <c r="Z82" s="221"/>
      <c r="AA82" s="221"/>
      <c r="AB82" s="221"/>
      <c r="AC82" s="221"/>
      <c r="AD82" s="221"/>
      <c r="AE82" s="221"/>
      <c r="AF82" s="221"/>
      <c r="AG82" s="221"/>
      <c r="AH82" s="221"/>
      <c r="AI82" s="221"/>
      <c r="AJ82" s="221"/>
      <c r="AK82" s="221"/>
      <c r="AL82" s="221"/>
      <c r="AM82" s="221"/>
      <c r="AN82" s="221"/>
      <c r="AO82" s="221"/>
      <c r="AP82" s="221"/>
      <c r="AQ82" s="221"/>
      <c r="AR82" s="221"/>
      <c r="AS82" s="221"/>
      <c r="AT82" s="221"/>
      <c r="AU82" s="221"/>
      <c r="AV82" s="221"/>
      <c r="AW82" s="221"/>
      <c r="AX82" s="221"/>
      <c r="AY82" s="221"/>
      <c r="AZ82" s="221"/>
      <c r="BA82" s="221"/>
      <c r="BB82" s="221"/>
      <c r="BC82" s="221"/>
      <c r="BD82" s="221"/>
      <c r="BE82" s="221"/>
      <c r="BF82" s="221"/>
      <c r="BG82" s="221"/>
      <c r="BH82" s="221"/>
      <c r="BI82" s="221"/>
      <c r="BJ82" s="221"/>
      <c r="BK82" s="221"/>
      <c r="BL82" s="221"/>
      <c r="BM82" s="221"/>
      <c r="BN82" s="221"/>
      <c r="BO82" s="221"/>
      <c r="BP82" s="221"/>
      <c r="BQ82" s="221"/>
      <c r="BR82" s="221"/>
      <c r="BS82" s="221"/>
      <c r="BT82" s="221"/>
      <c r="BU82" s="221"/>
      <c r="BV82" s="221"/>
      <c r="BW82" s="221"/>
      <c r="BX82" s="221"/>
      <c r="BY82" s="221"/>
      <c r="BZ82" s="221"/>
      <c r="CA82" s="221"/>
      <c r="CB82" s="221"/>
      <c r="CC82" s="221"/>
      <c r="CD82" s="221"/>
      <c r="CE82" s="221"/>
      <c r="CF82" s="221"/>
      <c r="CG82" s="221"/>
      <c r="CH82" s="221"/>
      <c r="CI82" s="221"/>
      <c r="CJ82" s="221"/>
      <c r="CK82" s="221"/>
      <c r="CL82" s="221"/>
      <c r="CM82" s="221"/>
      <c r="CN82" s="221"/>
      <c r="CO82" s="221"/>
      <c r="CP82" s="221"/>
      <c r="CQ82" s="221"/>
      <c r="CR82" s="221"/>
    </row>
    <row r="83" spans="4:96" s="213" customFormat="1" x14ac:dyDescent="0.2">
      <c r="D83" s="221"/>
      <c r="E83" s="221"/>
      <c r="F83" s="221"/>
      <c r="G83" s="221"/>
      <c r="H83" s="221"/>
      <c r="I83" s="221"/>
      <c r="J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1"/>
      <c r="AR83" s="221"/>
      <c r="AS83" s="221"/>
      <c r="AT83" s="221"/>
      <c r="AU83" s="221"/>
      <c r="AV83" s="221"/>
      <c r="AW83" s="221"/>
      <c r="AX83" s="221"/>
      <c r="AY83" s="221"/>
      <c r="AZ83" s="221"/>
      <c r="BA83" s="221"/>
      <c r="BB83" s="221"/>
      <c r="BC83" s="221"/>
      <c r="BD83" s="221"/>
      <c r="BE83" s="221"/>
      <c r="BF83" s="221"/>
      <c r="BG83" s="221"/>
      <c r="BH83" s="221"/>
      <c r="BI83" s="221"/>
      <c r="BJ83" s="221"/>
      <c r="BK83" s="221"/>
      <c r="BL83" s="221"/>
      <c r="BM83" s="221"/>
      <c r="BN83" s="221"/>
      <c r="BO83" s="221"/>
      <c r="BP83" s="221"/>
      <c r="BQ83" s="221"/>
      <c r="BR83" s="221"/>
      <c r="BS83" s="221"/>
      <c r="BT83" s="221"/>
      <c r="BU83" s="221"/>
      <c r="BV83" s="221"/>
      <c r="BW83" s="221"/>
      <c r="BX83" s="221"/>
      <c r="BY83" s="221"/>
      <c r="BZ83" s="221"/>
      <c r="CA83" s="221"/>
      <c r="CB83" s="221"/>
      <c r="CC83" s="221"/>
      <c r="CD83" s="221"/>
      <c r="CE83" s="221"/>
      <c r="CF83" s="221"/>
      <c r="CG83" s="221"/>
      <c r="CH83" s="221"/>
      <c r="CI83" s="221"/>
      <c r="CJ83" s="221"/>
      <c r="CK83" s="221"/>
      <c r="CL83" s="221"/>
      <c r="CM83" s="221"/>
      <c r="CN83" s="221"/>
      <c r="CO83" s="221"/>
      <c r="CP83" s="221"/>
      <c r="CQ83" s="221"/>
      <c r="CR83" s="221"/>
    </row>
    <row r="84" spans="4:96" s="213" customFormat="1" x14ac:dyDescent="0.2">
      <c r="D84" s="221"/>
      <c r="E84" s="221"/>
      <c r="F84" s="221"/>
      <c r="G84" s="221"/>
      <c r="H84" s="221"/>
      <c r="I84" s="221"/>
      <c r="J84" s="221"/>
      <c r="O84" s="221"/>
      <c r="P84" s="221"/>
      <c r="Q84" s="221"/>
      <c r="R84" s="221"/>
      <c r="S84" s="221"/>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1"/>
      <c r="AR84" s="221"/>
      <c r="AS84" s="221"/>
      <c r="AT84" s="221"/>
      <c r="AU84" s="221"/>
      <c r="AV84" s="221"/>
      <c r="AW84" s="221"/>
      <c r="AX84" s="221"/>
      <c r="AY84" s="221"/>
      <c r="AZ84" s="221"/>
      <c r="BA84" s="221"/>
      <c r="BB84" s="221"/>
      <c r="BC84" s="221"/>
      <c r="BD84" s="221"/>
      <c r="BE84" s="221"/>
      <c r="BF84" s="221"/>
      <c r="BG84" s="221"/>
      <c r="BH84" s="221"/>
      <c r="BI84" s="221"/>
      <c r="BJ84" s="221"/>
      <c r="BK84" s="221"/>
      <c r="BL84" s="221"/>
      <c r="BM84" s="221"/>
      <c r="BN84" s="221"/>
      <c r="BO84" s="221"/>
      <c r="BP84" s="221"/>
      <c r="BQ84" s="221"/>
      <c r="BR84" s="221"/>
      <c r="BS84" s="221"/>
      <c r="BT84" s="221"/>
      <c r="BU84" s="221"/>
      <c r="BV84" s="221"/>
      <c r="BW84" s="221"/>
      <c r="BX84" s="221"/>
      <c r="BY84" s="221"/>
      <c r="BZ84" s="221"/>
      <c r="CA84" s="221"/>
      <c r="CB84" s="221"/>
      <c r="CC84" s="221"/>
      <c r="CD84" s="221"/>
      <c r="CE84" s="221"/>
      <c r="CF84" s="221"/>
      <c r="CG84" s="221"/>
      <c r="CH84" s="221"/>
      <c r="CI84" s="221"/>
      <c r="CJ84" s="221"/>
      <c r="CK84" s="221"/>
      <c r="CL84" s="221"/>
      <c r="CM84" s="221"/>
      <c r="CN84" s="221"/>
      <c r="CO84" s="221"/>
      <c r="CP84" s="221"/>
      <c r="CQ84" s="221"/>
      <c r="CR84" s="221"/>
    </row>
    <row r="85" spans="4:96" s="213" customFormat="1" x14ac:dyDescent="0.2">
      <c r="D85" s="221"/>
      <c r="E85" s="221"/>
      <c r="F85" s="221"/>
      <c r="G85" s="9"/>
      <c r="H85" s="221"/>
      <c r="I85" s="221"/>
      <c r="J85" s="221"/>
      <c r="O85" s="221"/>
      <c r="P85" s="221"/>
      <c r="Q85" s="221"/>
      <c r="R85" s="221"/>
      <c r="S85" s="221"/>
      <c r="T85" s="221"/>
      <c r="U85" s="221"/>
      <c r="V85" s="221"/>
      <c r="W85" s="221"/>
      <c r="X85" s="221"/>
      <c r="Y85" s="221"/>
      <c r="Z85" s="221"/>
      <c r="AA85" s="221"/>
      <c r="AB85" s="221"/>
      <c r="AC85" s="221"/>
      <c r="AD85" s="221"/>
      <c r="AE85" s="221"/>
      <c r="AF85" s="221"/>
      <c r="AG85" s="221"/>
      <c r="AH85" s="221"/>
      <c r="AI85" s="221"/>
      <c r="AJ85" s="221"/>
      <c r="AK85" s="221"/>
      <c r="AL85" s="221"/>
      <c r="AM85" s="221"/>
      <c r="AN85" s="221"/>
      <c r="AO85" s="221"/>
      <c r="AP85" s="221"/>
      <c r="AQ85" s="221"/>
      <c r="AR85" s="221"/>
      <c r="AS85" s="221"/>
      <c r="AT85" s="221"/>
      <c r="AU85" s="221"/>
      <c r="AV85" s="221"/>
      <c r="AW85" s="221"/>
      <c r="AX85" s="221"/>
      <c r="AY85" s="221"/>
      <c r="AZ85" s="221"/>
      <c r="BA85" s="221"/>
      <c r="BB85" s="221"/>
      <c r="BC85" s="221"/>
      <c r="BD85" s="221"/>
      <c r="BE85" s="221"/>
      <c r="BF85" s="221"/>
      <c r="BG85" s="221"/>
      <c r="BH85" s="221"/>
      <c r="BI85" s="221"/>
      <c r="BJ85" s="221"/>
      <c r="BK85" s="221"/>
      <c r="BL85" s="221"/>
      <c r="BM85" s="221"/>
      <c r="BN85" s="221"/>
      <c r="BO85" s="221"/>
      <c r="BP85" s="221"/>
      <c r="BQ85" s="221"/>
      <c r="BR85" s="221"/>
      <c r="BS85" s="221"/>
      <c r="BT85" s="221"/>
      <c r="BU85" s="221"/>
      <c r="BV85" s="221"/>
      <c r="BW85" s="221"/>
      <c r="BX85" s="221"/>
      <c r="BY85" s="221"/>
      <c r="BZ85" s="221"/>
      <c r="CA85" s="221"/>
      <c r="CB85" s="221"/>
      <c r="CC85" s="221"/>
      <c r="CD85" s="221"/>
      <c r="CE85" s="221"/>
      <c r="CF85" s="221"/>
      <c r="CG85" s="221"/>
      <c r="CH85" s="221"/>
      <c r="CI85" s="221"/>
      <c r="CJ85" s="221"/>
      <c r="CK85" s="221"/>
      <c r="CL85" s="221"/>
      <c r="CM85" s="221"/>
      <c r="CN85" s="221"/>
      <c r="CO85" s="221"/>
      <c r="CP85" s="221"/>
      <c r="CQ85" s="221"/>
      <c r="CR85" s="221"/>
    </row>
    <row r="86" spans="4:96" x14ac:dyDescent="0.2">
      <c r="H86" s="9"/>
      <c r="I86" s="9"/>
      <c r="J86" s="9"/>
    </row>
    <row r="87" spans="4:96" x14ac:dyDescent="0.2">
      <c r="D87" s="9"/>
      <c r="E87" s="9"/>
      <c r="F87" s="9"/>
    </row>
    <row r="107" spans="4:4" x14ac:dyDescent="0.2">
      <c r="D107" s="246"/>
    </row>
  </sheetData>
  <mergeCells count="8">
    <mergeCell ref="D7:J7"/>
    <mergeCell ref="D8:J8"/>
    <mergeCell ref="D63:G63"/>
    <mergeCell ref="D9:J9"/>
    <mergeCell ref="D10:J10"/>
    <mergeCell ref="D11:D13"/>
    <mergeCell ref="E11:J11"/>
    <mergeCell ref="E12:I12"/>
  </mergeCells>
  <printOptions horizontalCentered="1"/>
  <pageMargins left="0.25" right="0.25" top="0.75" bottom="0.75" header="0.3" footer="0.3"/>
  <pageSetup scale="61" orientation="portrait" r:id="rId1"/>
  <headerFooter alignWithMargins="0">
    <oddFooter>Página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R75"/>
  <sheetViews>
    <sheetView topLeftCell="C4" zoomScale="85" zoomScaleNormal="85" zoomScaleSheetLayoutView="70" workbookViewId="0">
      <selection activeCell="I27" sqref="I27"/>
    </sheetView>
  </sheetViews>
  <sheetFormatPr baseColWidth="10" defaultColWidth="9.140625" defaultRowHeight="12.75" x14ac:dyDescent="0.2"/>
  <cols>
    <col min="1" max="1" width="0" style="11" hidden="1" customWidth="1"/>
    <col min="2" max="2" width="9.140625" style="11" hidden="1" customWidth="1"/>
    <col min="3" max="3" width="5" style="11" customWidth="1"/>
    <col min="4" max="4" width="6" style="1" customWidth="1"/>
    <col min="5" max="5" width="19.85546875" style="1" customWidth="1"/>
    <col min="6" max="6" width="16.85546875" style="1" customWidth="1"/>
    <col min="7" max="7" width="41.85546875" style="1" customWidth="1"/>
    <col min="8" max="8" width="20.42578125" style="1" customWidth="1"/>
    <col min="9" max="9" width="27.140625" style="1" customWidth="1"/>
    <col min="10" max="10" width="24.42578125" style="1" customWidth="1"/>
    <col min="11" max="11" width="24.5703125" style="11" customWidth="1"/>
    <col min="12" max="14" width="9.140625" style="11"/>
    <col min="15" max="16384" width="9.140625" style="1"/>
  </cols>
  <sheetData>
    <row r="1" spans="1:14" s="11" customFormat="1" x14ac:dyDescent="0.2"/>
    <row r="2" spans="1:14" s="14" customFormat="1" ht="12" customHeight="1" x14ac:dyDescent="0.2"/>
    <row r="3" spans="1:14" s="14" customFormat="1" ht="12" customHeight="1" x14ac:dyDescent="0.2"/>
    <row r="4" spans="1:14" s="14" customFormat="1" ht="12" customHeight="1" x14ac:dyDescent="0.2"/>
    <row r="5" spans="1:14" s="15" customFormat="1" ht="18" customHeight="1" x14ac:dyDescent="0.3">
      <c r="C5" s="16"/>
      <c r="D5" s="16"/>
      <c r="E5" s="12"/>
      <c r="F5" s="16"/>
      <c r="G5" s="16"/>
      <c r="H5" s="16"/>
      <c r="I5" s="16"/>
      <c r="J5" s="16"/>
      <c r="K5" s="16"/>
      <c r="L5" s="16"/>
    </row>
    <row r="6" spans="1:14" s="13" customFormat="1" ht="19.5" customHeight="1" x14ac:dyDescent="0.2">
      <c r="A6" s="13" t="s">
        <v>9</v>
      </c>
    </row>
    <row r="7" spans="1:14" s="13" customFormat="1" ht="19.5" customHeight="1" x14ac:dyDescent="0.2"/>
    <row r="8" spans="1:14" s="15" customFormat="1" ht="19.5" customHeight="1" x14ac:dyDescent="0.3">
      <c r="C8" s="13"/>
      <c r="D8" s="248" t="s">
        <v>10</v>
      </c>
      <c r="E8" s="248"/>
      <c r="F8" s="248"/>
      <c r="G8" s="248"/>
      <c r="H8" s="248"/>
      <c r="I8" s="248"/>
      <c r="J8" s="248"/>
      <c r="K8" s="16"/>
      <c r="L8" s="16"/>
    </row>
    <row r="9" spans="1:14" s="14" customFormat="1" ht="18.75" x14ac:dyDescent="0.2">
      <c r="C9" s="18"/>
      <c r="D9" s="254" t="s">
        <v>25</v>
      </c>
      <c r="E9" s="254"/>
      <c r="F9" s="254"/>
      <c r="G9" s="254"/>
      <c r="H9" s="254"/>
      <c r="I9" s="254"/>
      <c r="J9" s="254"/>
    </row>
    <row r="10" spans="1:14" s="17" customFormat="1" ht="18" customHeight="1" x14ac:dyDescent="0.2">
      <c r="B10" s="18"/>
      <c r="C10" s="18"/>
      <c r="D10" s="254" t="s">
        <v>20</v>
      </c>
      <c r="E10" s="254"/>
      <c r="F10" s="254"/>
      <c r="G10" s="254"/>
      <c r="H10" s="254"/>
      <c r="I10" s="254"/>
      <c r="J10" s="254"/>
    </row>
    <row r="11" spans="1:14" s="14" customFormat="1" ht="18.75" customHeight="1" x14ac:dyDescent="0.2">
      <c r="D11" s="255" t="s">
        <v>92</v>
      </c>
      <c r="E11" s="255"/>
      <c r="F11" s="255"/>
      <c r="G11" s="255"/>
      <c r="H11" s="255"/>
      <c r="I11" s="255"/>
      <c r="J11" s="255"/>
    </row>
    <row r="12" spans="1:14" s="14" customFormat="1" ht="18.75" x14ac:dyDescent="0.2">
      <c r="D12" s="75"/>
      <c r="E12" s="75"/>
      <c r="F12" s="75"/>
      <c r="G12" s="75"/>
      <c r="H12" s="75"/>
      <c r="I12" s="75"/>
      <c r="J12" s="75"/>
    </row>
    <row r="13" spans="1:14" s="11" customFormat="1" ht="19.5" customHeight="1" thickBot="1" x14ac:dyDescent="0.25"/>
    <row r="14" spans="1:14" s="3" customFormat="1" ht="27.75" customHeight="1" thickTop="1" thickBot="1" x14ac:dyDescent="0.25">
      <c r="A14" s="7"/>
      <c r="B14" s="7"/>
      <c r="C14" s="7"/>
      <c r="D14" s="253"/>
      <c r="E14" s="250" t="s">
        <v>25</v>
      </c>
      <c r="F14" s="250"/>
      <c r="G14" s="250"/>
      <c r="H14" s="250"/>
      <c r="I14" s="250"/>
      <c r="J14" s="250"/>
      <c r="K14" s="7"/>
      <c r="L14" s="7"/>
      <c r="M14" s="7"/>
      <c r="N14" s="7"/>
    </row>
    <row r="15" spans="1:14" s="3" customFormat="1" ht="18" customHeight="1" thickTop="1" thickBot="1" x14ac:dyDescent="0.25">
      <c r="A15" s="7"/>
      <c r="B15" s="7"/>
      <c r="C15" s="7"/>
      <c r="D15" s="253"/>
      <c r="E15" s="249" t="s">
        <v>26</v>
      </c>
      <c r="F15" s="249"/>
      <c r="G15" s="249"/>
      <c r="H15" s="249"/>
      <c r="I15" s="249"/>
      <c r="J15" s="50">
        <f>+'[1]CTA. FONDOCYT 960'!$J$85</f>
        <v>1822535.3199999998</v>
      </c>
      <c r="K15" s="7"/>
      <c r="L15" s="7"/>
      <c r="M15" s="7"/>
      <c r="N15" s="7"/>
    </row>
    <row r="16" spans="1:14" s="3" customFormat="1" ht="32.25" customHeight="1" thickTop="1" thickBot="1" x14ac:dyDescent="0.25">
      <c r="A16" s="7"/>
      <c r="B16" s="7"/>
      <c r="C16" s="7"/>
      <c r="D16" s="253"/>
      <c r="E16" s="61" t="s">
        <v>4</v>
      </c>
      <c r="F16" s="61" t="s">
        <v>5</v>
      </c>
      <c r="G16" s="61" t="s">
        <v>6</v>
      </c>
      <c r="H16" s="61" t="s">
        <v>0</v>
      </c>
      <c r="I16" s="61" t="s">
        <v>1</v>
      </c>
      <c r="J16" s="61" t="s">
        <v>2</v>
      </c>
      <c r="K16" s="7"/>
      <c r="L16" s="7"/>
      <c r="M16" s="7"/>
      <c r="N16" s="7"/>
    </row>
    <row r="17" spans="4:96" s="10" customFormat="1" ht="30" customHeight="1" thickTop="1" x14ac:dyDescent="0.2">
      <c r="D17" s="105"/>
      <c r="E17" s="106"/>
      <c r="F17" s="105"/>
      <c r="G17" s="106">
        <v>45565</v>
      </c>
      <c r="H17" s="107"/>
      <c r="I17" s="108">
        <v>0</v>
      </c>
      <c r="J17" s="107">
        <f>+J15</f>
        <v>1822535.3199999998</v>
      </c>
    </row>
    <row r="18" spans="4:96" s="10" customFormat="1" ht="30" hidden="1" customHeight="1" x14ac:dyDescent="0.2">
      <c r="D18" s="160"/>
      <c r="E18" s="161"/>
      <c r="F18" s="162"/>
      <c r="G18" s="194"/>
      <c r="H18" s="163"/>
      <c r="I18" s="164"/>
      <c r="J18" s="69"/>
    </row>
    <row r="19" spans="4:96" s="10" customFormat="1" ht="30" hidden="1" customHeight="1" x14ac:dyDescent="0.2">
      <c r="D19" s="160"/>
      <c r="E19" s="161"/>
      <c r="F19" s="162"/>
      <c r="G19" s="194"/>
      <c r="H19" s="163"/>
      <c r="I19" s="164"/>
      <c r="J19" s="69"/>
    </row>
    <row r="20" spans="4:96" s="10" customFormat="1" ht="30" hidden="1" customHeight="1" x14ac:dyDescent="0.2">
      <c r="D20" s="160"/>
      <c r="E20" s="161"/>
      <c r="F20" s="162"/>
      <c r="G20" s="194"/>
      <c r="H20" s="163"/>
      <c r="I20" s="164"/>
      <c r="J20" s="69"/>
    </row>
    <row r="21" spans="4:96" s="10" customFormat="1" ht="30" hidden="1" customHeight="1" x14ac:dyDescent="0.2">
      <c r="D21" s="160"/>
      <c r="E21" s="161"/>
      <c r="F21" s="162"/>
      <c r="G21" s="194"/>
      <c r="H21" s="163"/>
      <c r="I21" s="164"/>
      <c r="J21" s="69"/>
    </row>
    <row r="22" spans="4:96" s="10" customFormat="1" ht="39" customHeight="1" thickBot="1" x14ac:dyDescent="0.25">
      <c r="D22" s="160"/>
      <c r="E22" s="161">
        <v>45596</v>
      </c>
      <c r="F22" s="162"/>
      <c r="G22" s="194" t="s">
        <v>30</v>
      </c>
      <c r="H22" s="163"/>
      <c r="I22" s="164">
        <v>175</v>
      </c>
      <c r="J22" s="69">
        <f>J17+H22-I22</f>
        <v>1822360.3199999998</v>
      </c>
    </row>
    <row r="23" spans="4:96" s="11" customFormat="1" ht="19.5" thickTop="1" thickBot="1" x14ac:dyDescent="0.25">
      <c r="D23" s="271" t="s">
        <v>8</v>
      </c>
      <c r="E23" s="271"/>
      <c r="F23" s="271"/>
      <c r="G23" s="271"/>
      <c r="H23" s="70">
        <f>SUM(H18:H22)</f>
        <v>0</v>
      </c>
      <c r="I23" s="70">
        <f>SUM(I18:I22)</f>
        <v>175</v>
      </c>
      <c r="J23" s="70">
        <f>+J15+H23-I23</f>
        <v>1822360.3199999998</v>
      </c>
      <c r="K23" s="29">
        <f>+J23-'[1]CTA. FONDOCYT 960'!$J$87</f>
        <v>0</v>
      </c>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row>
    <row r="24" spans="4:96" s="11" customFormat="1" ht="17.25" thickTop="1" x14ac:dyDescent="0.2">
      <c r="D24" s="5"/>
      <c r="E24" s="5"/>
      <c r="F24" s="5"/>
      <c r="G24" s="5"/>
      <c r="H24" s="8"/>
      <c r="I24" s="8"/>
      <c r="J24" s="8"/>
      <c r="K24" s="11" t="s">
        <v>27</v>
      </c>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row>
    <row r="25" spans="4:96" s="11" customFormat="1" ht="16.5" x14ac:dyDescent="0.2">
      <c r="D25" s="5"/>
      <c r="E25" s="5"/>
      <c r="F25" s="5"/>
      <c r="G25" s="5"/>
      <c r="H25" s="8"/>
      <c r="I25" s="8"/>
      <c r="J25" s="8"/>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row>
    <row r="26" spans="4:96" s="11" customFormat="1" ht="16.5" x14ac:dyDescent="0.2">
      <c r="D26" s="5" t="s">
        <v>47</v>
      </c>
      <c r="E26" s="78" t="s">
        <v>35</v>
      </c>
      <c r="F26" s="9"/>
      <c r="G26" s="79" t="s">
        <v>37</v>
      </c>
      <c r="H26" s="9"/>
      <c r="I26" s="78" t="s">
        <v>36</v>
      </c>
      <c r="J26" s="9"/>
      <c r="K26" s="25"/>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row>
    <row r="27" spans="4:96" s="11" customFormat="1" ht="16.5" x14ac:dyDescent="0.2">
      <c r="D27" s="5"/>
      <c r="E27" s="78" t="s">
        <v>31</v>
      </c>
      <c r="F27" s="9"/>
      <c r="G27" s="78" t="s">
        <v>32</v>
      </c>
      <c r="H27" s="188"/>
      <c r="I27" s="124" t="s">
        <v>46</v>
      </c>
      <c r="J27" s="9"/>
      <c r="K27" s="25"/>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row>
    <row r="28" spans="4:96" s="11" customFormat="1" ht="28.5" x14ac:dyDescent="0.2">
      <c r="D28" s="5"/>
      <c r="E28" s="78" t="s">
        <v>33</v>
      </c>
      <c r="F28" s="9"/>
      <c r="G28" s="203" t="s">
        <v>71</v>
      </c>
      <c r="H28" s="188"/>
      <c r="I28" s="124" t="s">
        <v>39</v>
      </c>
      <c r="J28" s="9"/>
      <c r="K28" s="25"/>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row>
    <row r="29" spans="4:96" s="11" customFormat="1" ht="28.5" x14ac:dyDescent="0.2">
      <c r="D29" s="5"/>
      <c r="E29" s="78" t="s">
        <v>34</v>
      </c>
      <c r="F29" s="9"/>
      <c r="G29" s="78"/>
      <c r="H29" s="188"/>
      <c r="I29" s="203" t="s">
        <v>63</v>
      </c>
      <c r="J29" s="9"/>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row>
    <row r="30" spans="4:96" s="11" customFormat="1" ht="16.5" x14ac:dyDescent="0.2">
      <c r="D30" s="5"/>
      <c r="E30" s="9"/>
      <c r="F30" s="9"/>
      <c r="J30" s="9"/>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row>
    <row r="31" spans="4:96" s="11" customFormat="1" ht="16.5" x14ac:dyDescent="0.2">
      <c r="D31" s="5"/>
      <c r="E31" s="9"/>
      <c r="F31" s="9"/>
      <c r="H31" s="9" t="s">
        <v>51</v>
      </c>
      <c r="I31" s="9"/>
      <c r="J31" s="9"/>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row>
    <row r="32" spans="4:96" s="11" customFormat="1" ht="16.5" x14ac:dyDescent="0.2">
      <c r="D32" s="5"/>
      <c r="E32" s="9"/>
      <c r="F32" s="9"/>
      <c r="H32" s="9"/>
      <c r="J32" s="9"/>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row>
    <row r="33" spans="4:96" s="11" customFormat="1" ht="16.5" x14ac:dyDescent="0.2">
      <c r="D33" s="5"/>
      <c r="E33" s="9"/>
      <c r="F33" s="9"/>
      <c r="H33" s="9"/>
      <c r="J33" s="9"/>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row>
    <row r="34" spans="4:96" s="11" customFormat="1" ht="16.5" x14ac:dyDescent="0.2">
      <c r="D34" s="5"/>
      <c r="E34" s="9"/>
      <c r="F34" s="9"/>
      <c r="G34" s="79"/>
      <c r="H34" s="9"/>
      <c r="J34" s="9"/>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row>
    <row r="35" spans="4:96" s="11" customFormat="1" ht="16.5" x14ac:dyDescent="0.2">
      <c r="D35" s="5"/>
      <c r="E35" s="5"/>
      <c r="F35" s="5"/>
      <c r="G35" s="5"/>
      <c r="H35" s="8"/>
      <c r="I35" s="8"/>
      <c r="J35" s="8"/>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row>
    <row r="36" spans="4:96" s="11" customFormat="1" ht="18" x14ac:dyDescent="0.2">
      <c r="D36" s="22"/>
      <c r="E36" s="21"/>
      <c r="F36" s="20"/>
      <c r="G36" s="20"/>
      <c r="H36" s="23"/>
      <c r="I36" s="23"/>
      <c r="J36" s="23"/>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row>
    <row r="37" spans="4:96" s="11" customFormat="1" ht="16.5" x14ac:dyDescent="0.2">
      <c r="D37" s="5"/>
      <c r="E37" s="6"/>
      <c r="F37" s="3"/>
      <c r="G37" s="3"/>
      <c r="H37" s="4"/>
      <c r="I37" s="4"/>
      <c r="J37" s="4"/>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row>
    <row r="38" spans="4:96" s="11" customFormat="1" ht="16.5" x14ac:dyDescent="0.2">
      <c r="D38" s="272"/>
      <c r="E38" s="272"/>
      <c r="F38" s="272"/>
      <c r="G38" s="272"/>
      <c r="H38" s="272"/>
      <c r="I38" s="272"/>
      <c r="J38" s="272"/>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row>
    <row r="39" spans="4:96" s="11" customFormat="1" ht="16.5" x14ac:dyDescent="0.2">
      <c r="D39" s="273"/>
      <c r="E39" s="273"/>
      <c r="F39" s="273"/>
      <c r="G39" s="273"/>
      <c r="H39" s="273"/>
      <c r="I39" s="273"/>
      <c r="J39" s="273"/>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row>
    <row r="40" spans="4:96" s="11" customFormat="1" ht="20.25" x14ac:dyDescent="0.2">
      <c r="D40" s="256"/>
      <c r="E40" s="256"/>
      <c r="F40" s="256"/>
      <c r="G40" s="256"/>
      <c r="H40" s="256"/>
      <c r="I40" s="256"/>
      <c r="J40" s="256"/>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row>
    <row r="41" spans="4:96" s="11" customFormat="1" ht="20.25" x14ac:dyDescent="0.2">
      <c r="D41" s="256"/>
      <c r="E41" s="256"/>
      <c r="F41" s="256"/>
      <c r="G41" s="256"/>
      <c r="H41" s="256"/>
      <c r="I41" s="256"/>
      <c r="J41" s="256"/>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row>
    <row r="42" spans="4:96" s="11" customFormat="1" ht="20.25" x14ac:dyDescent="0.2">
      <c r="D42" s="256"/>
      <c r="E42" s="256"/>
      <c r="F42" s="256"/>
      <c r="G42" s="256"/>
      <c r="H42" s="256"/>
      <c r="I42" s="256"/>
      <c r="J42" s="256"/>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row>
    <row r="43" spans="4:96" s="11" customFormat="1" ht="20.25" x14ac:dyDescent="0.2">
      <c r="D43" s="256"/>
      <c r="E43" s="256"/>
      <c r="F43" s="256"/>
      <c r="G43" s="256"/>
      <c r="H43" s="256"/>
      <c r="I43" s="256"/>
      <c r="J43" s="256"/>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row>
    <row r="44" spans="4:96" s="11" customFormat="1" x14ac:dyDescent="0.2">
      <c r="D44" s="9"/>
      <c r="E44" s="9"/>
      <c r="F44" s="9"/>
      <c r="G44" s="9"/>
      <c r="H44" s="9"/>
      <c r="I44" s="9"/>
      <c r="J44" s="9"/>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row>
    <row r="45" spans="4:96" s="11" customFormat="1" x14ac:dyDescent="0.2">
      <c r="D45" s="9"/>
      <c r="E45" s="9"/>
      <c r="F45" s="9"/>
      <c r="G45" s="9"/>
      <c r="H45" s="9"/>
      <c r="I45" s="9"/>
      <c r="J45" s="9"/>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row>
    <row r="46" spans="4:96" s="11" customFormat="1" x14ac:dyDescent="0.2">
      <c r="D46" s="9"/>
      <c r="E46" s="9"/>
      <c r="F46" s="9"/>
      <c r="G46" s="9"/>
      <c r="H46" s="9"/>
      <c r="I46" s="9"/>
      <c r="J46" s="9"/>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row>
    <row r="47" spans="4:96" s="11" customFormat="1" x14ac:dyDescent="0.2">
      <c r="D47" s="9"/>
      <c r="E47" s="9"/>
      <c r="F47" s="9"/>
      <c r="G47" s="9"/>
      <c r="H47" s="9"/>
      <c r="I47" s="9"/>
      <c r="J47" s="9"/>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row>
    <row r="48" spans="4:96" s="11" customFormat="1" x14ac:dyDescent="0.2">
      <c r="D48" s="9"/>
      <c r="E48" s="9"/>
      <c r="F48" s="9"/>
      <c r="G48" s="9"/>
      <c r="H48" s="9"/>
      <c r="I48" s="9"/>
      <c r="J48" s="9"/>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row>
    <row r="49" spans="4:96" s="11" customFormat="1" x14ac:dyDescent="0.2">
      <c r="D49" s="9"/>
      <c r="E49" s="9"/>
      <c r="F49" s="9"/>
      <c r="G49" s="9"/>
      <c r="H49" s="9"/>
      <c r="I49" s="9"/>
      <c r="J49" s="9"/>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row>
    <row r="50" spans="4:96" s="11" customFormat="1" x14ac:dyDescent="0.2">
      <c r="D50" s="9"/>
      <c r="E50" s="9"/>
      <c r="F50" s="9"/>
      <c r="G50" s="9"/>
      <c r="H50" s="9"/>
      <c r="I50" s="9"/>
      <c r="J50" s="9"/>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row>
    <row r="51" spans="4:96" s="11" customFormat="1" x14ac:dyDescent="0.2">
      <c r="D51" s="9"/>
      <c r="E51" s="9"/>
      <c r="F51" s="9"/>
      <c r="G51" s="9"/>
      <c r="H51" s="9"/>
      <c r="I51" s="9"/>
      <c r="J51" s="9"/>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row>
    <row r="52" spans="4:96" s="11" customFormat="1" x14ac:dyDescent="0.2">
      <c r="D52" s="9"/>
      <c r="E52" s="9"/>
      <c r="F52" s="9"/>
      <c r="G52" s="9"/>
      <c r="H52" s="9"/>
      <c r="I52" s="9"/>
      <c r="J52" s="9"/>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row>
    <row r="53" spans="4:96" s="11" customFormat="1" x14ac:dyDescent="0.2">
      <c r="D53" s="9"/>
      <c r="E53" s="9"/>
      <c r="F53" s="9"/>
      <c r="G53" s="9"/>
      <c r="H53" s="9"/>
      <c r="I53" s="9"/>
      <c r="J53" s="9"/>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row>
    <row r="54" spans="4:96" s="11" customFormat="1" x14ac:dyDescent="0.2">
      <c r="D54" s="9"/>
      <c r="E54" s="9"/>
      <c r="F54" s="9"/>
      <c r="G54" s="9"/>
      <c r="H54" s="9"/>
      <c r="I54" s="9"/>
      <c r="J54" s="9"/>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row>
    <row r="55" spans="4:96" s="11" customFormat="1" x14ac:dyDescent="0.2">
      <c r="D55" s="9"/>
      <c r="E55" s="9"/>
      <c r="F55" s="9"/>
      <c r="G55" s="9"/>
      <c r="H55" s="9"/>
      <c r="I55" s="9"/>
      <c r="J55" s="9"/>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row>
    <row r="74" spans="4:4" ht="13.5" thickBot="1" x14ac:dyDescent="0.25"/>
    <row r="75" spans="4:4" ht="15" x14ac:dyDescent="0.2">
      <c r="D75" s="2"/>
    </row>
  </sheetData>
  <mergeCells count="14">
    <mergeCell ref="D8:J8"/>
    <mergeCell ref="D9:J9"/>
    <mergeCell ref="D10:J10"/>
    <mergeCell ref="D11:J11"/>
    <mergeCell ref="D14:D16"/>
    <mergeCell ref="E14:J14"/>
    <mergeCell ref="E15:I15"/>
    <mergeCell ref="D43:J43"/>
    <mergeCell ref="D23:G23"/>
    <mergeCell ref="D38:J38"/>
    <mergeCell ref="D39:J39"/>
    <mergeCell ref="D40:J40"/>
    <mergeCell ref="D41:J41"/>
    <mergeCell ref="D42:J42"/>
  </mergeCells>
  <printOptions horizontalCentered="1"/>
  <pageMargins left="0" right="0" top="0.15748031496062992" bottom="0.15748031496062992" header="0" footer="0"/>
  <pageSetup scale="63" orientation="portrait" r:id="rId1"/>
  <headerFooter alignWithMargins="0">
    <oddFooter>Página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10</vt:i4>
      </vt:variant>
    </vt:vector>
  </HeadingPairs>
  <TitlesOfParts>
    <vt:vector size="15" baseType="lpstr">
      <vt:lpstr>INGRESOS CUENTA COLECT</vt:lpstr>
      <vt:lpstr>EGRESOS CTA. AUXILIAR 33001</vt:lpstr>
      <vt:lpstr>EGRESOS CTA.  OPERT. 160</vt:lpstr>
      <vt:lpstr>EGRESOS CTA. NOMINA</vt:lpstr>
      <vt:lpstr>EGRESOS CTA. FONDOCYT</vt:lpstr>
      <vt:lpstr>'EGRESOS CTA.  OPERT. 160'!Área_de_impresión</vt:lpstr>
      <vt:lpstr>'EGRESOS CTA. AUXILIAR 33001'!Área_de_impresión</vt:lpstr>
      <vt:lpstr>'EGRESOS CTA. FONDOCYT'!Área_de_impresión</vt:lpstr>
      <vt:lpstr>'EGRESOS CTA. NOMINA'!Área_de_impresión</vt:lpstr>
      <vt:lpstr>'INGRESOS CUENTA COLECT'!Área_de_impresión</vt:lpstr>
      <vt:lpstr>'EGRESOS CTA.  OPERT. 160'!Títulos_a_imprimir</vt:lpstr>
      <vt:lpstr>'EGRESOS CTA. AUXILIAR 33001'!Títulos_a_imprimir</vt:lpstr>
      <vt:lpstr>'EGRESOS CTA. FONDOCYT'!Títulos_a_imprimir</vt:lpstr>
      <vt:lpstr>'EGRESOS CTA. NOMINA'!Títulos_a_imprimir</vt:lpstr>
      <vt:lpstr>'INGRESOS CUENTA COLECT'!Títulos_a_imprimir</vt:lpstr>
    </vt:vector>
  </TitlesOfParts>
  <Company>Comision Nacional de Etica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Villar</dc:creator>
  <cp:lastModifiedBy>Julia Villar</cp:lastModifiedBy>
  <cp:lastPrinted>2024-11-14T14:22:38Z</cp:lastPrinted>
  <dcterms:created xsi:type="dcterms:W3CDTF">2006-07-11T17:39:34Z</dcterms:created>
  <dcterms:modified xsi:type="dcterms:W3CDTF">2024-11-14T14:31:15Z</dcterms:modified>
</cp:coreProperties>
</file>