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ose.padilla\Desktop\INFORMACIONES TERMINADAS Y ENVIADAS\NOVIEMBRE 2024\"/>
    </mc:Choice>
  </mc:AlternateContent>
  <bookViews>
    <workbookView xWindow="0" yWindow="0" windowWidth="9330" windowHeight="6330" tabRatio="601" firstSheet="2" activeTab="4"/>
  </bookViews>
  <sheets>
    <sheet name="INGRESOS CUENTA COLECT" sheetId="1" r:id="rId1"/>
    <sheet name="EGRESOS CTA. AUXILIAR 3001" sheetId="4" r:id="rId2"/>
    <sheet name="EGRESOS CTA.  OPERT. 160" sheetId="5" r:id="rId3"/>
    <sheet name="EGRESOS CTA. NOMINA" sheetId="6" r:id="rId4"/>
    <sheet name="EGRESOS CTA. FONDOCYT" sheetId="7" r:id="rId5"/>
  </sheets>
  <externalReferences>
    <externalReference r:id="rId6"/>
    <externalReference r:id="rId7"/>
  </externalReferences>
  <definedNames>
    <definedName name="_xlnm._FilterDatabase" localSheetId="0" hidden="1">'INGRESOS CUENTA COLECT'!$B$17:$G$17</definedName>
    <definedName name="_xlnm.Print_Area" localSheetId="2">'EGRESOS CTA.  OPERT. 160'!$A$1:$I$75</definedName>
    <definedName name="_xlnm.Print_Area" localSheetId="1">'EGRESOS CTA. AUXILIAR 3001'!$B$1:$I$166</definedName>
    <definedName name="_xlnm.Print_Area" localSheetId="4">'EGRESOS CTA. FONDOCYT'!$A$1:$J$37</definedName>
    <definedName name="_xlnm.Print_Area" localSheetId="3">'EGRESOS CTA. NOMINA'!$A$1:$J$72</definedName>
    <definedName name="_xlnm.Print_Area" localSheetId="0">'INGRESOS CUENTA COLECT'!$A$1:$G$367</definedName>
    <definedName name="_xlnm.Print_Titles" localSheetId="2">'EGRESOS CTA.  OPERT. 160'!$1:$12</definedName>
    <definedName name="_xlnm.Print_Titles" localSheetId="1">'EGRESOS CTA. AUXILIAR 3001'!$1:$13</definedName>
    <definedName name="_xlnm.Print_Titles" localSheetId="4">'EGRESOS CTA. FONDOCYT'!$1:$12</definedName>
    <definedName name="_xlnm.Print_Titles" localSheetId="3">'EGRESOS CTA. NOMINA'!$1:$10</definedName>
    <definedName name="_xlnm.Print_Titles" localSheetId="0">'INGRESOS CUENTA COLECT'!$1:$11</definedName>
  </definedNames>
  <calcPr calcId="152511" calcOnSave="0"/>
</workbook>
</file>

<file path=xl/calcChain.xml><?xml version="1.0" encoding="utf-8"?>
<calcChain xmlns="http://schemas.openxmlformats.org/spreadsheetml/2006/main">
  <c r="J20" i="7" l="1"/>
  <c r="J19" i="7"/>
  <c r="J18" i="7"/>
  <c r="J15" i="7"/>
  <c r="J12" i="6"/>
  <c r="I11" i="5"/>
  <c r="I12" i="4"/>
  <c r="G17" i="7"/>
  <c r="G14" i="6"/>
  <c r="F13" i="5"/>
  <c r="F14" i="4"/>
  <c r="G13" i="1" l="1"/>
  <c r="H155" i="4" l="1"/>
  <c r="F358" i="1"/>
  <c r="J14" i="6" l="1"/>
  <c r="J63" i="6" s="1"/>
  <c r="K63" i="6" s="1"/>
  <c r="I13" i="5"/>
  <c r="I14" i="4"/>
  <c r="I15" i="4" l="1"/>
  <c r="I16" i="4" s="1"/>
  <c r="I17" i="4" s="1"/>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I61" i="4" s="1"/>
  <c r="I62" i="4" s="1"/>
  <c r="I63" i="4" s="1"/>
  <c r="I64" i="4" s="1"/>
  <c r="I65" i="4" s="1"/>
  <c r="I66" i="4" s="1"/>
  <c r="I67" i="4" s="1"/>
  <c r="I68" i="4" s="1"/>
  <c r="I69" i="4" s="1"/>
  <c r="I70" i="4" s="1"/>
  <c r="I71" i="4" s="1"/>
  <c r="I72" i="4" s="1"/>
  <c r="I73" i="4" s="1"/>
  <c r="I74" i="4" s="1"/>
  <c r="I75" i="4" s="1"/>
  <c r="I76" i="4" s="1"/>
  <c r="I77" i="4" s="1"/>
  <c r="I78" i="4" s="1"/>
  <c r="I79" i="4" s="1"/>
  <c r="I80" i="4" s="1"/>
  <c r="I81" i="4" s="1"/>
  <c r="I82" i="4" s="1"/>
  <c r="I83" i="4" s="1"/>
  <c r="I84" i="4" s="1"/>
  <c r="I85" i="4" s="1"/>
  <c r="I86" i="4" s="1"/>
  <c r="I87" i="4" s="1"/>
  <c r="I88" i="4" s="1"/>
  <c r="I89" i="4" s="1"/>
  <c r="I90" i="4" s="1"/>
  <c r="I91" i="4" s="1"/>
  <c r="I92" i="4" s="1"/>
  <c r="I93" i="4" s="1"/>
  <c r="I94" i="4" s="1"/>
  <c r="I95" i="4" s="1"/>
  <c r="I96" i="4" s="1"/>
  <c r="I97" i="4" s="1"/>
  <c r="I98" i="4" s="1"/>
  <c r="I99" i="4" s="1"/>
  <c r="I100" i="4" s="1"/>
  <c r="I101" i="4" s="1"/>
  <c r="I102" i="4" s="1"/>
  <c r="I103" i="4" s="1"/>
  <c r="I104" i="4" s="1"/>
  <c r="I105" i="4" s="1"/>
  <c r="I106" i="4" s="1"/>
  <c r="I107" i="4" s="1"/>
  <c r="I108" i="4" s="1"/>
  <c r="I109" i="4" s="1"/>
  <c r="I110" i="4" s="1"/>
  <c r="I111" i="4" s="1"/>
  <c r="I112" i="4" s="1"/>
  <c r="I113" i="4" s="1"/>
  <c r="I114" i="4" s="1"/>
  <c r="I115" i="4" s="1"/>
  <c r="I116" i="4" s="1"/>
  <c r="I117" i="4" s="1"/>
  <c r="I118" i="4" s="1"/>
  <c r="I119" i="4" s="1"/>
  <c r="I120" i="4" s="1"/>
  <c r="I121" i="4" s="1"/>
  <c r="I122" i="4" s="1"/>
  <c r="I123" i="4" s="1"/>
  <c r="I124" i="4" s="1"/>
  <c r="I125" i="4" s="1"/>
  <c r="I126" i="4" s="1"/>
  <c r="I127" i="4" s="1"/>
  <c r="I128" i="4" s="1"/>
  <c r="I129" i="4" s="1"/>
  <c r="I130" i="4" s="1"/>
  <c r="I131" i="4" s="1"/>
  <c r="I132" i="4" s="1"/>
  <c r="I133" i="4" s="1"/>
  <c r="I134" i="4" s="1"/>
  <c r="I135" i="4" s="1"/>
  <c r="I136" i="4" s="1"/>
  <c r="I137" i="4" s="1"/>
  <c r="I138" i="4" s="1"/>
  <c r="I139" i="4" s="1"/>
  <c r="I140" i="4" s="1"/>
  <c r="I141" i="4" s="1"/>
  <c r="I142" i="4" s="1"/>
  <c r="I143" i="4" s="1"/>
  <c r="I144" i="4" s="1"/>
  <c r="I145" i="4" s="1"/>
  <c r="I146" i="4" s="1"/>
  <c r="I147" i="4" s="1"/>
  <c r="I148" i="4" s="1"/>
  <c r="I149" i="4" s="1"/>
  <c r="I150" i="4" s="1"/>
  <c r="I151" i="4" s="1"/>
  <c r="I152" i="4" s="1"/>
  <c r="I153" i="4" s="1"/>
  <c r="I154" i="4" s="1"/>
  <c r="I63" i="6" l="1"/>
  <c r="H63" i="6"/>
  <c r="H66" i="5"/>
  <c r="E358" i="1" l="1"/>
  <c r="H21" i="7" l="1"/>
  <c r="I21" i="7"/>
  <c r="J21" i="7" l="1"/>
  <c r="K21" i="7" s="1"/>
  <c r="G66" i="5"/>
  <c r="I66" i="5" l="1"/>
  <c r="J66" i="5" s="1"/>
  <c r="I14" i="5"/>
  <c r="I15" i="5" s="1"/>
  <c r="I16" i="5" s="1"/>
  <c r="I17" i="5" s="1"/>
  <c r="I18" i="5" s="1"/>
  <c r="I19" i="5" s="1"/>
  <c r="I20" i="5" s="1"/>
  <c r="I21" i="5" s="1"/>
  <c r="I22" i="5" s="1"/>
  <c r="I23" i="5" s="1"/>
  <c r="I24" i="5" s="1"/>
  <c r="I25" i="5" s="1"/>
  <c r="I26" i="5" s="1"/>
  <c r="I27" i="5" s="1"/>
  <c r="I28" i="5" s="1"/>
  <c r="I29" i="5" s="1"/>
  <c r="I30" i="5" s="1"/>
  <c r="I31" i="5" s="1"/>
  <c r="I32" i="5" s="1"/>
  <c r="I33" i="5" s="1"/>
  <c r="I34" i="5" s="1"/>
  <c r="I35" i="5" s="1"/>
  <c r="I36" i="5" s="1"/>
  <c r="I37" i="5" s="1"/>
  <c r="I38" i="5" s="1"/>
  <c r="I39" i="5" s="1"/>
  <c r="I40" i="5" s="1"/>
  <c r="I41" i="5" s="1"/>
  <c r="I42" i="5" s="1"/>
  <c r="I43" i="5" s="1"/>
  <c r="I44" i="5" s="1"/>
  <c r="I45" i="5" s="1"/>
  <c r="I46" i="5" s="1"/>
  <c r="I47" i="5" s="1"/>
  <c r="I48" i="5" s="1"/>
  <c r="I49" i="5" s="1"/>
  <c r="I50" i="5" s="1"/>
  <c r="I51" i="5" s="1"/>
  <c r="I52" i="5" s="1"/>
  <c r="I53" i="5" s="1"/>
  <c r="I54" i="5" s="1"/>
  <c r="I55" i="5" s="1"/>
  <c r="I56" i="5" s="1"/>
  <c r="I57" i="5" s="1"/>
  <c r="I58" i="5" s="1"/>
  <c r="I59" i="5" s="1"/>
  <c r="I60" i="5" s="1"/>
  <c r="I61" i="5" s="1"/>
  <c r="I62" i="5" s="1"/>
  <c r="I63" i="5" s="1"/>
  <c r="I64" i="5" s="1"/>
  <c r="I65" i="5" s="1"/>
  <c r="G155" i="4" l="1"/>
  <c r="I155" i="4" s="1"/>
  <c r="J155" i="4" s="1"/>
  <c r="J17" i="7" l="1"/>
  <c r="E16" i="1"/>
  <c r="J15" i="6" l="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l="1"/>
  <c r="J60" i="6" s="1"/>
  <c r="J61" i="6" s="1"/>
  <c r="J62" i="6" s="1"/>
  <c r="G16" i="1"/>
  <c r="G358" i="1" s="1"/>
  <c r="I358" i="1" s="1"/>
  <c r="H358" i="1" l="1"/>
  <c r="G17" i="1"/>
  <c r="G18" i="1" s="1"/>
  <c r="G19" i="1" l="1"/>
  <c r="G20" i="1" l="1"/>
  <c r="G21" i="1" l="1"/>
  <c r="G22" i="1" l="1"/>
  <c r="G23" i="1" l="1"/>
  <c r="G24" i="1" l="1"/>
  <c r="G25" i="1" l="1"/>
  <c r="G26" i="1" l="1"/>
  <c r="G27" i="1" l="1"/>
  <c r="G28" i="1" l="1"/>
  <c r="G29" i="1" l="1"/>
  <c r="G30" i="1" l="1"/>
  <c r="G31" i="1" l="1"/>
  <c r="G32" i="1" l="1"/>
  <c r="G33" i="1" l="1"/>
  <c r="G34" i="1" l="1"/>
  <c r="G35" i="1" l="1"/>
  <c r="G36" i="1" l="1"/>
  <c r="G37" i="1" l="1"/>
  <c r="G38" i="1" l="1"/>
  <c r="G39" i="1" l="1"/>
  <c r="G40" i="1" l="1"/>
  <c r="G41" i="1" l="1"/>
  <c r="G42" i="1" l="1"/>
  <c r="G43" i="1" l="1"/>
  <c r="G44" i="1" l="1"/>
  <c r="G45" i="1" l="1"/>
  <c r="G46" i="1" l="1"/>
  <c r="G47" i="1" l="1"/>
  <c r="G48" i="1" l="1"/>
  <c r="G49" i="1" l="1"/>
  <c r="G50" i="1" l="1"/>
  <c r="G51" i="1" l="1"/>
  <c r="G52" i="1" l="1"/>
  <c r="G53" i="1" l="1"/>
  <c r="G54" i="1" l="1"/>
  <c r="G55" i="1" l="1"/>
  <c r="G56" i="1" l="1"/>
  <c r="G57" i="1" l="1"/>
  <c r="G58" i="1" l="1"/>
  <c r="G59" i="1" l="1"/>
  <c r="G60" i="1" l="1"/>
  <c r="G61" i="1" l="1"/>
  <c r="G62" i="1" l="1"/>
  <c r="G63" i="1" l="1"/>
  <c r="G64" i="1" l="1"/>
  <c r="G65" i="1" l="1"/>
  <c r="G66" i="1" l="1"/>
  <c r="G67" i="1" l="1"/>
  <c r="G68" i="1" l="1"/>
  <c r="G69" i="1" l="1"/>
  <c r="G70" i="1" l="1"/>
  <c r="G71" i="1" l="1"/>
  <c r="G72" i="1" l="1"/>
  <c r="G73" i="1" l="1"/>
  <c r="G74" i="1" l="1"/>
  <c r="G75" i="1" l="1"/>
  <c r="G76" i="1" l="1"/>
  <c r="G77" i="1" l="1"/>
  <c r="G78" i="1" l="1"/>
  <c r="G79" i="1" l="1"/>
  <c r="G80" i="1" l="1"/>
  <c r="G81" i="1" l="1"/>
  <c r="G82" i="1" l="1"/>
  <c r="G83" i="1" l="1"/>
  <c r="G84" i="1" l="1"/>
  <c r="G85" i="1" l="1"/>
  <c r="G86" i="1" l="1"/>
  <c r="G87" i="1" l="1"/>
  <c r="G88" i="1" l="1"/>
  <c r="G89" i="1" l="1"/>
  <c r="G90" i="1" l="1"/>
  <c r="G91" i="1" l="1"/>
  <c r="G92" i="1" l="1"/>
  <c r="G93" i="1" l="1"/>
  <c r="G94" i="1" l="1"/>
  <c r="G95" i="1" l="1"/>
  <c r="G96" i="1" l="1"/>
  <c r="G97" i="1" l="1"/>
  <c r="G98" i="1" l="1"/>
  <c r="G99" i="1" l="1"/>
  <c r="G100" i="1" l="1"/>
  <c r="G101" i="1" l="1"/>
  <c r="G102" i="1" l="1"/>
  <c r="G103" i="1" l="1"/>
  <c r="G104" i="1" l="1"/>
  <c r="G105" i="1" l="1"/>
  <c r="G106" i="1" l="1"/>
  <c r="G107" i="1" l="1"/>
  <c r="G108" i="1" l="1"/>
  <c r="G109" i="1" l="1"/>
  <c r="G110" i="1" l="1"/>
  <c r="G111" i="1" l="1"/>
  <c r="G112" i="1" l="1"/>
  <c r="G113" i="1" l="1"/>
  <c r="G114" i="1" l="1"/>
  <c r="G115" i="1" l="1"/>
  <c r="G116" i="1" l="1"/>
  <c r="G117" i="1" l="1"/>
  <c r="G118" i="1" l="1"/>
  <c r="G119" i="1" l="1"/>
  <c r="G120" i="1" l="1"/>
  <c r="G121" i="1" l="1"/>
  <c r="G122" i="1" l="1"/>
  <c r="G123" i="1" l="1"/>
  <c r="G124" i="1" l="1"/>
  <c r="G125" i="1" l="1"/>
  <c r="G126" i="1" l="1"/>
  <c r="G127" i="1" l="1"/>
  <c r="G128" i="1" l="1"/>
  <c r="G129" i="1" l="1"/>
  <c r="G130" i="1" l="1"/>
  <c r="G131" i="1" l="1"/>
  <c r="G132" i="1" l="1"/>
  <c r="G133" i="1" l="1"/>
  <c r="G134" i="1" l="1"/>
  <c r="G135" i="1" l="1"/>
  <c r="G136" i="1" l="1"/>
  <c r="G137" i="1" l="1"/>
  <c r="G138" i="1" l="1"/>
  <c r="G139" i="1" l="1"/>
  <c r="G140" i="1" l="1"/>
  <c r="G141" i="1" l="1"/>
  <c r="G142" i="1" l="1"/>
  <c r="G143" i="1" l="1"/>
  <c r="G144" i="1" l="1"/>
  <c r="G145" i="1" l="1"/>
  <c r="G146" i="1" l="1"/>
  <c r="G147" i="1" l="1"/>
  <c r="G148" i="1" l="1"/>
  <c r="G149" i="1" l="1"/>
  <c r="G150" i="1" l="1"/>
  <c r="G151" i="1" l="1"/>
  <c r="G152" i="1" l="1"/>
  <c r="G153" i="1" l="1"/>
  <c r="G154" i="1" l="1"/>
  <c r="G155" i="1" l="1"/>
  <c r="G156" i="1" l="1"/>
  <c r="G157" i="1" l="1"/>
  <c r="G158" i="1" l="1"/>
  <c r="G159" i="1" l="1"/>
  <c r="G160" i="1" l="1"/>
  <c r="G161" i="1" l="1"/>
  <c r="G162" i="1" l="1"/>
  <c r="G163" i="1" l="1"/>
  <c r="G164" i="1" l="1"/>
  <c r="G165" i="1" l="1"/>
  <c r="G166" i="1" l="1"/>
  <c r="G167" i="1" l="1"/>
  <c r="G168" i="1" l="1"/>
  <c r="G169" i="1" l="1"/>
  <c r="G170" i="1" l="1"/>
  <c r="G171" i="1" l="1"/>
  <c r="G172" i="1" l="1"/>
  <c r="G173" i="1" l="1"/>
  <c r="G174" i="1" l="1"/>
  <c r="G175" i="1" l="1"/>
  <c r="G176" i="1" l="1"/>
  <c r="G177" i="1" l="1"/>
  <c r="G178" i="1" l="1"/>
  <c r="G179" i="1" l="1"/>
  <c r="G180" i="1" l="1"/>
  <c r="G181" i="1" l="1"/>
  <c r="G182" i="1" l="1"/>
  <c r="G183" i="1" l="1"/>
  <c r="G184" i="1" l="1"/>
  <c r="G185" i="1" l="1"/>
  <c r="G186" i="1" l="1"/>
  <c r="G187" i="1" l="1"/>
  <c r="G188" i="1" l="1"/>
  <c r="G189" i="1" l="1"/>
  <c r="G190" i="1" l="1"/>
  <c r="G191" i="1" l="1"/>
  <c r="G192" i="1" l="1"/>
  <c r="G193" i="1" l="1"/>
  <c r="G194" i="1" l="1"/>
  <c r="G195" i="1" l="1"/>
  <c r="G196" i="1" l="1"/>
  <c r="G197" i="1" l="1"/>
  <c r="G198" i="1" l="1"/>
  <c r="G199" i="1" l="1"/>
  <c r="G200" i="1" l="1"/>
  <c r="G201" i="1" l="1"/>
  <c r="G202" i="1" l="1"/>
  <c r="G203" i="1" l="1"/>
  <c r="G204" i="1" l="1"/>
  <c r="G205" i="1" l="1"/>
  <c r="G206" i="1" l="1"/>
  <c r="G207" i="1" l="1"/>
  <c r="G208" i="1" l="1"/>
  <c r="G209" i="1" l="1"/>
  <c r="G210" i="1" l="1"/>
  <c r="G211" i="1" l="1"/>
  <c r="G212" i="1" l="1"/>
  <c r="G213" i="1" l="1"/>
  <c r="G214" i="1" l="1"/>
  <c r="G215" i="1" l="1"/>
  <c r="G216" i="1" l="1"/>
  <c r="G217" i="1" l="1"/>
  <c r="G218" i="1" l="1"/>
  <c r="G219" i="1" l="1"/>
  <c r="G220" i="1" l="1"/>
  <c r="G221" i="1" l="1"/>
  <c r="G222" i="1" l="1"/>
  <c r="G223" i="1" l="1"/>
  <c r="G224" i="1" l="1"/>
  <c r="G225" i="1" l="1"/>
  <c r="G226" i="1" l="1"/>
  <c r="G227" i="1" l="1"/>
  <c r="G228" i="1" l="1"/>
  <c r="G229" i="1" l="1"/>
  <c r="G230" i="1" l="1"/>
  <c r="G231" i="1" l="1"/>
  <c r="G232" i="1" l="1"/>
  <c r="G233" i="1" l="1"/>
  <c r="G234" i="1" l="1"/>
  <c r="G235" i="1" l="1"/>
  <c r="G236" i="1" l="1"/>
  <c r="G237" i="1" l="1"/>
  <c r="G238" i="1" l="1"/>
  <c r="G239" i="1" l="1"/>
  <c r="G240" i="1" l="1"/>
  <c r="G241" i="1" l="1"/>
  <c r="G242" i="1" l="1"/>
  <c r="G243" i="1" l="1"/>
  <c r="G244" i="1" l="1"/>
  <c r="G245" i="1" l="1"/>
  <c r="G246" i="1" l="1"/>
  <c r="G247" i="1" l="1"/>
  <c r="G248" i="1" l="1"/>
  <c r="G249" i="1" l="1"/>
  <c r="G250" i="1" l="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l="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alcChain>
</file>

<file path=xl/sharedStrings.xml><?xml version="1.0" encoding="utf-8"?>
<sst xmlns="http://schemas.openxmlformats.org/spreadsheetml/2006/main" count="760" uniqueCount="252">
  <si>
    <t>Debito</t>
  </si>
  <si>
    <t>Credito</t>
  </si>
  <si>
    <t>Balance</t>
  </si>
  <si>
    <t>Libro Banco</t>
  </si>
  <si>
    <t>Fecha</t>
  </si>
  <si>
    <t>No. Ck/Transf.</t>
  </si>
  <si>
    <t>Descripcion</t>
  </si>
  <si>
    <t xml:space="preserve">Balance Inicial: </t>
  </si>
  <si>
    <t>Totales</t>
  </si>
  <si>
    <t>Servicio Nacional de Salud</t>
  </si>
  <si>
    <t xml:space="preserve">  Instituto Nacional del Cáncer Rosa Emilia Sánchez Pérez de Tavares</t>
  </si>
  <si>
    <t>Cuenta Operativa No. 160-112796-8</t>
  </si>
  <si>
    <t>PAGO IMPUESTO 0.15%</t>
  </si>
  <si>
    <t>Cuenta Bancaria No: 160-112796-8</t>
  </si>
  <si>
    <t>Cuenta Bancaria No: 010-252753-9</t>
  </si>
  <si>
    <t>Balance Inicial: Cta. 9995033000</t>
  </si>
  <si>
    <t>RETENCION 0.5% POR TRASF. VIA LIBRAMIENTOS A PROVEERDORES</t>
  </si>
  <si>
    <t>Cuenta Bancaria No: 0100202000</t>
  </si>
  <si>
    <t>Cuenta Colectora Auxiliar no. 99995033001</t>
  </si>
  <si>
    <t xml:space="preserve">     Libro Banco</t>
  </si>
  <si>
    <t xml:space="preserve">    Libro Banco</t>
  </si>
  <si>
    <t>DEPOSITO VIA TRANSF. ARS SENASA</t>
  </si>
  <si>
    <t xml:space="preserve">TRANSF. DE CUENTA 3000 A 3001 PARA PAGOS </t>
  </si>
  <si>
    <t>ASIGANCION CUOTA DE PAGO DESDE CTA 2000 A 2001</t>
  </si>
  <si>
    <t>Cuenta Bancaria No: 9602576155</t>
  </si>
  <si>
    <t>-</t>
  </si>
  <si>
    <t xml:space="preserve"> </t>
  </si>
  <si>
    <t xml:space="preserve">ASIGNACION PRESUPUESTARIA PARA PAGO NOMINAS </t>
  </si>
  <si>
    <t>NOTA DEBITO POR COBRO TARJETA CREDITO CARDNET</t>
  </si>
  <si>
    <t>CARGOS POR SERVICIOS (RETENCION DE ESTADO)</t>
  </si>
  <si>
    <t>Preparado Por:</t>
  </si>
  <si>
    <t xml:space="preserve">Revisado Por: </t>
  </si>
  <si>
    <t xml:space="preserve">Lcda. Julia Villar Pimentel </t>
  </si>
  <si>
    <t>Analista Financiera</t>
  </si>
  <si>
    <t>____________________</t>
  </si>
  <si>
    <t>_________________________</t>
  </si>
  <si>
    <t xml:space="preserve">      ______________________________</t>
  </si>
  <si>
    <t>DEPOSITO</t>
  </si>
  <si>
    <t xml:space="preserve">Lcda. Sandra Ciprian </t>
  </si>
  <si>
    <t>RETENCION ISR SALARIAL POR TRASF. VIA LIBRAMIENTOS NOMINA</t>
  </si>
  <si>
    <t>HUMANO SEGUROS, S.A.</t>
  </si>
  <si>
    <t>MAPFRE SALUD ARS, S.A.</t>
  </si>
  <si>
    <t>SEGURO NACIONAL DE SALUD (SENASA)</t>
  </si>
  <si>
    <t>SEGUROS SURA, S.A.</t>
  </si>
  <si>
    <t xml:space="preserve">    Aprobabdo Por:</t>
  </si>
  <si>
    <t xml:space="preserve">      </t>
  </si>
  <si>
    <t>AMIPHARMA DOMINICANA, S. R. L.</t>
  </si>
  <si>
    <t xml:space="preserve">                                                                     </t>
  </si>
  <si>
    <t>DEPOSITO VIA TRANSF. ARS SENASA ODONTOLOGIA</t>
  </si>
  <si>
    <t>DEPOSITO VIA CHEQUE ARS MONUMENTAL</t>
  </si>
  <si>
    <t>DEPOSITO VIA TRANSF. ARS SEMMA</t>
  </si>
  <si>
    <t xml:space="preserve">DEPOSITO VIA CHEQUE ARS PRIMERA DE HUMANO </t>
  </si>
  <si>
    <t>DEPOSITO VIA CHEQUE ARS HUMANO SEGUROS</t>
  </si>
  <si>
    <t>DEPOSITO VIA TRANSF. ARS MAPFRE SALUD</t>
  </si>
  <si>
    <t>DEPOSITO VIA TRANSF. ARS RENACER</t>
  </si>
  <si>
    <t>DEPOSITO VIA TRANSF. ARS UNIVERSAL</t>
  </si>
  <si>
    <t>DEPOSITO VIA TRANSF. ARS META SALUD</t>
  </si>
  <si>
    <t>Encargada Dpto. Finanzas</t>
  </si>
  <si>
    <t>RETENCION 0.30% POR TRASF. VIA LIBRAMIENTOS A PROVEERDORES</t>
  </si>
  <si>
    <t>DISS DOMINICANA, S.R.L.</t>
  </si>
  <si>
    <t>ASIGNACION PRESUPUESTARIA PARA PAGO MEDICAMENTOS</t>
  </si>
  <si>
    <t>Lic. Jose Ml. Lopez Padilla   
Encargado Dpto.Contabilidad</t>
  </si>
  <si>
    <t>Revisado Por:</t>
  </si>
  <si>
    <t>Lic. Jose Ml. Lopez Padilla    Encargado Dpto. Contabilidad</t>
  </si>
  <si>
    <t>Lcda. Sandra Ciprian  Encargada Dpto. Finanzas</t>
  </si>
  <si>
    <t xml:space="preserve">Lcda. Julia Villar </t>
  </si>
  <si>
    <t>Lcda. Julia Villar  
Analista Financiera</t>
  </si>
  <si>
    <t>__________________</t>
  </si>
  <si>
    <t>________________________</t>
  </si>
  <si>
    <t>___________________________________________</t>
  </si>
  <si>
    <t>DEPOSITO VIA TRANSF. MINISTERIO DE SALUD PUBLICA</t>
  </si>
  <si>
    <t>DEPOSITO VIA CHEQUE ARS ASEMAP</t>
  </si>
  <si>
    <t>DOCTORES MALLEN GUERRA, S. A.</t>
  </si>
  <si>
    <t>OSCAR A. RENTA NEGRON, S. A.</t>
  </si>
  <si>
    <t>DISTRIBUIDORES INTERNACIONALES DE PETROLEO, S.A.</t>
  </si>
  <si>
    <t>GERENFAR, S.R.L.</t>
  </si>
  <si>
    <t>4556-1</t>
  </si>
  <si>
    <t>NOTA DEBITO POR COBRO TARJETA CREDITO OCTUBRE 2024</t>
  </si>
  <si>
    <t>Dp via transferencia por la Sra. Santa Geannis Medrano de León ,  ayuda Niurkineris de la Altagracia Santana Méndez   Récord #: 2024/11626  para SaldoSaldo Biopsia Sonodirigida de Mamas (factura #83047-24 por RD$3,000.00).
Paciente pagó RD$12,690.00.
No hubo subsidio de Trabajo Social.</t>
  </si>
  <si>
    <t>Dp via transferencia por la Sra. Santa Geannis Medrano de León ,  ayuda paciente arah Alexa De León Vargas   Récord #: 2023/14518  para Abono a Ecocardiograma Strain (factura #37071-24 por RD$3,500.00)
Paciente no pagó nada.
Subsidio de Trabajo Social RD$500.00.</t>
  </si>
  <si>
    <t>Dp via transferencia por la Sra. Santa Geannis Medrano de León ,  ayuda paciente Jeannine Díaz Villalona   Récord #: 2020/8158  para Saldo Ecocardiograma Strain factura #109133-24  por el monto  RD$3,500.00).
Paciente no pagó nada.
Subsidio de Trabajo Social RD$500.00</t>
  </si>
  <si>
    <t>Dp via transferencia por la Sra. Santa Geannis Medrano de León ,  ayuda paciente María Yaniris Ortega Batista   Récord #: 2024/7294  para Abono a Omentectomía Parcial (factura #293950-24 por RD$10,080.00).
Paciente pagó RD$5,000.00.
Subsidio de Trabajo Social por RD$2,080.00</t>
  </si>
  <si>
    <t>Deposito Via cheque  # 00185760 Fernandez Garrido (Almacenes Garrido), Para procesos medicos de pacientes  por el monto de  RD$279,700.00</t>
  </si>
  <si>
    <t>Dp via transferencia por la Sra. Santa Geannis Medrano de León ,  ayuda paciente Josefina de las Mercedes Suru Campusano Récord #: 2024/13060  para Saldo Inmunohistoquímica Tejidos Sólidos (factura #295208-24 por RD$1,605.00).
PPaciente pagó RD$500.00.
No aplica subsidio de Trabajo Social.</t>
  </si>
  <si>
    <t>Dp via transferencia por la Sra. Santa Geannis Medrano de León ,  ayuda paciente Grey Margartida Cruz Diaz Récord #: 2024/9470  para Saldo Obsturacion Dental con resina (factura #295226-24 por RD$3,600.00).
Paciente pagó RD$600.00.
No aplica subsidio de Trabajo Social.</t>
  </si>
  <si>
    <t>DEPOSITO VIA CHEQUE ARS APS</t>
  </si>
  <si>
    <t>Dp via transferencia por la Sra. Santa Geannis Medrano de León ,  ayuda paciente Dageiry Minaya Custodio Récord #: 2020/4326  paraSaldo Cirugía Menor (factura #296975-24 por RD$3,176.00).
Paciente pagó RD$1,000.00.
No aplica subsidio de Trabajo Social.</t>
  </si>
  <si>
    <t>Dp via transferencia por la Sra.Cynthia Altagracia Pérez Montilla Récord #: 2024/7057   Abono a Biopsia Sonodirigida de Axila (factura #83746-24 por RD$16,590.00)
Paciente pagó RD$6,000.00.
Subsidio de Trabajo Social RD$6,590.00.</t>
  </si>
  <si>
    <t>Dp via transferencia por la Sra.Leoncia Benitez Récord #: 2024/10326   Abono Ecocardiograma Strain (factura #109610-24 por RD$3,500.00).
Paciente pagó RD$1,500.00.
Subsidio de Trabajo Social por RD500.00.</t>
  </si>
  <si>
    <t>Dp via transferencia por laFundación Funpha. ,  ayuda paciente Sergio Ruiz  Récord #: 2021/622  para Abono Ecocardiograma Strain (factura #110262-24 por RD$3,500.00).)
Paciente pagó RD$1,500.00.
Subsidio de Trabajo Social por RD$500.00</t>
  </si>
  <si>
    <t>TRANSFERENCIA RECIBIDA EN LA CUENTA  3000 DEVOLUCION FONDOS POR SUBSIDIOS DE ENFERMEDAD COMUN CORRESPONDIENTE AL MES DE OCTUBRE 2024 RD$ 74,747.27</t>
  </si>
  <si>
    <t>Dp via transferencia por laFundación Funpha. ,  ayuda paciente Wendy Feliz Pérez  Récord #: 2022/15643  para Abono Ecocardiograma Strain (factura #110627-24 por RD$3,500.00)
Paciente pagó RD$RD$500.00.
Subsidio de Trabajo Social por RD$500.00</t>
  </si>
  <si>
    <t>Dp via transferencia  Ayuntamiento Municipal De Los Alcarrizoz(AMA) Donacion a la Sra. Arisleydi Gomera , para para La Aplicación De Radioterapias  Monto:RD$45,000.00</t>
  </si>
  <si>
    <t>Dp via transferencia por la Sra. Santa Geannis Medrano de León ,  ayuda paciente Wendy Feliz Pérez  Récord #: 2022/15643  para Abono Ecocardiograma Strain (factura #110627-24 por RD$1,000.00)
Paciente pagó RD$RD$500.00.
Subsidio de Trabajo Social por RD$500.00</t>
  </si>
  <si>
    <t xml:space="preserve">Dp via transferencia por la Sra. Santa Geannis Medrano de León ,  ayuda paciente Vicenta Reyes Capellán  Récord #: 2015/2464 Abono Ecocardiograma Strain (factura #110603-24 por RD$1,500.00)
Paciente pagó RD$1,000.00.
Subsidio de Trabajo Social por RD$1,000.00
</t>
  </si>
  <si>
    <t xml:space="preserve">Dp via transferencia  paciente  milagro marte para salida de  hospitalizacionor el monto RD$2,500.00
</t>
  </si>
  <si>
    <t>DP VIA TRANSFERENCIA FUNDAC. AMIGOS CONTRA EL CANCER INFANTIL, PAGO DE LOS  PACIENTES AMELIA DE JESUS BAEZ PEÑA  / CS-000075676-24   MONTO TOTAL DE  RD$10,000.00</t>
  </si>
  <si>
    <t>DEPOSITO VIA TRANSF. ARS CMD</t>
  </si>
  <si>
    <t>DEPOSITO VIA CHEQUE ARS GMA</t>
  </si>
  <si>
    <t>DEPOSITO VIA CHEQUE ARS SIMAG</t>
  </si>
  <si>
    <t xml:space="preserve">Dp via transferencia  paciente  Freddys Roberto Soto Martinez   Récord #: 2024/2349  para pago de internamiento y compra de receta por el monto RD$14,868.00
</t>
  </si>
  <si>
    <t>Deposito Via cheque  # 0070778 Ministerio de la Presidencia,  ayuda Humanitaria paciente Alba Iris Hidalgo Castro  por el monto de  RD$19,352.50</t>
  </si>
  <si>
    <t>Deposito Via cheque  # 0070773 Ministerio de la Presidencia,  ayuda Humanitaria paciente Alba Iris Hidalgo Castro  por el monto de  RD$14,258.87</t>
  </si>
  <si>
    <t xml:space="preserve">Dp via transferencia por la Sra. Santa Geannis Medrano de León ,  ayuda pacienteLeire Nashara Beltré Vicente  Récord #: 2023/7904 Abono Abono PET-CT/ FDG-18 (factura #85608-24  por RD$6,000.00)
Paciente no realizó pago.
Subsidio de Trabajo Social por RD$4,000.00
</t>
  </si>
  <si>
    <t>DEPOSITO VIA TRANSF. ARS UASD</t>
  </si>
  <si>
    <t xml:space="preserve">Dp via transferencia por la Sra. Santa Geannis Medrano de León ,  ayuda paciente  Luz María Ruiz Feliz  Récord #: 2021/14576 Saldo Ecocardiograma Strain (factura #111683-24 por RD$2,000.00)
Paciente pagó RD$1,500.00
No Subsidio de Trabajo Social.
</t>
  </si>
  <si>
    <t>DEPOSITO VIA TRANSF. ARS YUNEN</t>
  </si>
  <si>
    <t>DEPOSITO VIA TRANSF. ARS RESERVAS</t>
  </si>
  <si>
    <t>DEPOSITO VIA TRANSF. ARS FUTURO</t>
  </si>
  <si>
    <t>Deposito Via cheque  # 033256 Liga Dominicana Contra El Cancer, Pago de factura 5419 por el monto de  RD$125,122.60,factura 55420 por el monto de  RD$683,473.04   haciendo un total de RD$808,595.64</t>
  </si>
  <si>
    <t>DEPOSITO CK.  SOLEO FOOD SERVICES SRL PAGO  RENTA CAFETERIA MES DE OCTUBRE</t>
  </si>
  <si>
    <t xml:space="preserve">Dp via transferencia por la Sra. Santa Geannis Medrano de León ,  ayuda paciente  Marisol Ramírez Figueroa  Récord #: 2017/8996 Saldo Aplicación Quimioterapias (factura #302582-24 por RD$1,188.20)
</t>
  </si>
  <si>
    <t>Del 01 Al 30 De Noviembre 2024</t>
  </si>
  <si>
    <t>Cuenta Bancaria No: AUXILIAR NO. 999503001</t>
  </si>
  <si>
    <t>5141-1</t>
  </si>
  <si>
    <t>5143-1</t>
  </si>
  <si>
    <t>5153-1</t>
  </si>
  <si>
    <t>5145-1</t>
  </si>
  <si>
    <t>5151-1</t>
  </si>
  <si>
    <t>5157-1</t>
  </si>
  <si>
    <t>5166-1</t>
  </si>
  <si>
    <t>5170-1</t>
  </si>
  <si>
    <t>5180-1</t>
  </si>
  <si>
    <t>5182-1</t>
  </si>
  <si>
    <t>5185-1</t>
  </si>
  <si>
    <t>5187-1</t>
  </si>
  <si>
    <t>5189-1</t>
  </si>
  <si>
    <t>5191-1</t>
  </si>
  <si>
    <t>5193-1</t>
  </si>
  <si>
    <t>5195-1</t>
  </si>
  <si>
    <t>5197-1</t>
  </si>
  <si>
    <t>5199-1</t>
  </si>
  <si>
    <t>5221-1</t>
  </si>
  <si>
    <t>5223-1</t>
  </si>
  <si>
    <t>5226-1</t>
  </si>
  <si>
    <t>5228-1</t>
  </si>
  <si>
    <t>5230-1</t>
  </si>
  <si>
    <t>5265-1</t>
  </si>
  <si>
    <t>5267-1</t>
  </si>
  <si>
    <t>5269-1</t>
  </si>
  <si>
    <t>5271-1</t>
  </si>
  <si>
    <t>5262-1</t>
  </si>
  <si>
    <t>5273-1</t>
  </si>
  <si>
    <t>5293-1</t>
  </si>
  <si>
    <t>5298-1</t>
  </si>
  <si>
    <t>5285-1</t>
  </si>
  <si>
    <t>5287-1</t>
  </si>
  <si>
    <t>5290-1</t>
  </si>
  <si>
    <t>5283-1</t>
  </si>
  <si>
    <t>5303-1</t>
  </si>
  <si>
    <t>5317-1</t>
  </si>
  <si>
    <t>5319-1</t>
  </si>
  <si>
    <t>5321-1</t>
  </si>
  <si>
    <t>5323-1</t>
  </si>
  <si>
    <t>5325-1</t>
  </si>
  <si>
    <t>5422-1</t>
  </si>
  <si>
    <t>5443-1</t>
  </si>
  <si>
    <t>5427-1</t>
  </si>
  <si>
    <t>5429-1</t>
  </si>
  <si>
    <t>5431-1</t>
  </si>
  <si>
    <t>5433-1</t>
  </si>
  <si>
    <t>5435-1</t>
  </si>
  <si>
    <t>5438-1</t>
  </si>
  <si>
    <t>5441-1</t>
  </si>
  <si>
    <t>5452-1</t>
  </si>
  <si>
    <t>5454-1</t>
  </si>
  <si>
    <t>5456-1</t>
  </si>
  <si>
    <t>5458-1</t>
  </si>
  <si>
    <t>2024-5460-1</t>
  </si>
  <si>
    <t>2024-5478-1</t>
  </si>
  <si>
    <t>2024-5481-1</t>
  </si>
  <si>
    <t>2024-5483-1</t>
  </si>
  <si>
    <t>2024-5485-1</t>
  </si>
  <si>
    <t>2024-5487-1</t>
  </si>
  <si>
    <t>4977-1</t>
  </si>
  <si>
    <t>4979-1</t>
  </si>
  <si>
    <t>4981-1</t>
  </si>
  <si>
    <t>4983-1</t>
  </si>
  <si>
    <t>INGNAP INGENIERIA APLICADA GROUP, S.R.L.</t>
  </si>
  <si>
    <t>JUSTECH, S.R.L.</t>
  </si>
  <si>
    <t>INSOCORP, SRL</t>
  </si>
  <si>
    <t>ELECTROCONSTRUCONT, S.R.L.</t>
  </si>
  <si>
    <t>PROFARES, S.R.L.</t>
  </si>
  <si>
    <t>PHARMACEUTICAL TECHNOLOGY, S. A.</t>
  </si>
  <si>
    <t>GLOBAL MEDICA DOMINICANA - GMD, S.A.</t>
  </si>
  <si>
    <t>KETTLE, SANCHEZ Y CO. S.A.</t>
  </si>
  <si>
    <t>ELECTRO SERVICIO QUISQUEYA, S.R.L.</t>
  </si>
  <si>
    <t>BIO-NUCLEAR, S. A.</t>
  </si>
  <si>
    <t>ZARIOS TECHNOLOGY, S.R.L.</t>
  </si>
  <si>
    <t>INSTITUTO TECNOLOGICO DE SANTO DOMINGO, INTEC</t>
  </si>
  <si>
    <t>GRUPO DOMATI ELECTRIC, S.R.L.</t>
  </si>
  <si>
    <t>SIVINOX, S.R..L.</t>
  </si>
  <si>
    <t>CG BIOMEDICAL, S.R.L.</t>
  </si>
  <si>
    <t>NOMINA HORAS EXTRAS  SEPTIEMBRE  2024 FP</t>
  </si>
  <si>
    <t>MACROTECH FARMACEUTICA, S. R. L.</t>
  </si>
  <si>
    <t>SEAN DOMINICANA,  S.R.L.</t>
  </si>
  <si>
    <t>VILLA COSTA PRODUCTOS VICTORIA, S.R.L.</t>
  </si>
  <si>
    <t>A&amp;C SEGURIDAD INDUSTRIAL, S.R.L.</t>
  </si>
  <si>
    <t>SOLUCIONES TEMESIS RD, S.R.L.</t>
  </si>
  <si>
    <t>INGENIERIA TECNOLOGIA Y SERVICIOS OROZCO, S.R.L.</t>
  </si>
  <si>
    <t>FARACH, S. A.</t>
  </si>
  <si>
    <t>NOMINA HORAS EXTRAS MAYO 2024. FP</t>
  </si>
  <si>
    <t>NOMINA HORAS EXTRAS JUNIO 2024. FP</t>
  </si>
  <si>
    <t>NOMINA HORAS EXTRAS JULIO 2024. FP</t>
  </si>
  <si>
    <t>NOMINA HORAS EXTRAS AGOSTO 2024. FP</t>
  </si>
  <si>
    <t>2372</t>
  </si>
  <si>
    <t>2403</t>
  </si>
  <si>
    <t>0057-2024</t>
  </si>
  <si>
    <t>2404</t>
  </si>
  <si>
    <t>REINTEGRO CK. 2354,  BENEFICIARIO RAMON ANTONIO PEREZ POR ERROR EN FIRMA</t>
  </si>
  <si>
    <t xml:space="preserve">FRANCIA CRUZ MARTINEZ </t>
  </si>
  <si>
    <t>REINTEGRO CK. 2295,  BENEFICIARIO ANGELA PLASENCIA DE ENCARNACION POR FECHA DE VENCIMIENTO</t>
  </si>
  <si>
    <t>TRANSF. DESDE CUENTA DEL PROYECTO FONDOCYT A LA CTA. 160 OPERATIVA .</t>
  </si>
  <si>
    <t>SERVICENTRO SERRATA, SRL</t>
  </si>
  <si>
    <t>MILDRED VIRGINIA CASTILLO RIERA</t>
  </si>
  <si>
    <t>Reversión de fondos de la cuenta 9603494098 Deyanira Reyes Sanchez nómina pagada por error en septiembre, La cuenta  donde debe viajar es 0102384894 Tesoreria Nacional. Se hizo el ajuste el 24/10/2024  por RD$18,087.32 en la cuenta 0102384894 Tesoreria Nacional</t>
  </si>
  <si>
    <t>5236-1</t>
  </si>
  <si>
    <t>NOMINA COMPENSACION MIILITAR NOVIEMBRE  2024, FONDO GENERAL</t>
  </si>
  <si>
    <t>5238-1</t>
  </si>
  <si>
    <t>NOMINA COMPENSACION ESPECIAL NOVIEMBRE  2024 FONDO GENERAL</t>
  </si>
  <si>
    <t>5240-1</t>
  </si>
  <si>
    <t>NOMINA  PERSONAL CARÁCTER TEMPORAL (CICLOTRON) NOVIEMBRE  2024 FONDO GENERAL</t>
  </si>
  <si>
    <t>5242-1</t>
  </si>
  <si>
    <t>NOMINA PERSONAL CARÁCTER EVENTUAL  EXTRANJEROS NOVIEMBRE  2024 FG</t>
  </si>
  <si>
    <t>5244-1</t>
  </si>
  <si>
    <t>NOMINA PERSONAL CARÁCTER EVENTUAL  NOVIEMBRE  2024 FG</t>
  </si>
  <si>
    <t>5246-1</t>
  </si>
  <si>
    <t>NOMINA  PERSONAL CARÁCTER FIJO   NOVIEMBRE   2024 FONDO GENERAL</t>
  </si>
  <si>
    <t>5248-1</t>
  </si>
  <si>
    <t>NOMINA  PERSONAL CARÁCTER TEMPORAL NOVIEMBRE  2024 FONDO GENERAL</t>
  </si>
  <si>
    <t>5250-1</t>
  </si>
  <si>
    <t>NOMINA   PERSONAL CARÁCTER TEMPORAL NOVIEMBRE  2024 FG 100</t>
  </si>
  <si>
    <t>5340-1</t>
  </si>
  <si>
    <t>NOMINA PERSONAL CARÁCTER SUPLENCIA  NOVIEMBRE 2024 FG</t>
  </si>
  <si>
    <t>5416-1</t>
  </si>
  <si>
    <t>PROGRAMA DE MEDICAMENTOS ESENCIALES (PROMESE CAL)</t>
  </si>
  <si>
    <t>5447-1</t>
  </si>
  <si>
    <t>5445-1</t>
  </si>
  <si>
    <t>DEPOSITO VIA TRANSF. PRESIDENCIA DE LA REPUBLICA DOMINICANA</t>
  </si>
  <si>
    <t>ASIGNACION PRESUPUESTARIA PARA REGALIA DIC.2024</t>
  </si>
  <si>
    <t>5462-1</t>
  </si>
  <si>
    <t>NOMINA REGALIA PASCUAL  COMPENSACION MILITAR DICIEMBRE  2024 FONDO GENERAL</t>
  </si>
  <si>
    <t>5464-1</t>
  </si>
  <si>
    <t>NOMINA REGALIA PASCUAL  PERSONAL CARÁCTER TEMPORAL (CICLOTRON) DICIEMBRE  2024 FONDO GENERAL</t>
  </si>
  <si>
    <t>5466-1</t>
  </si>
  <si>
    <t>NOMINA REGALIA PASCUAL PERSONAL EVENTUAL EXTRANJEROS DICIEMBRE 2024 FG</t>
  </si>
  <si>
    <t>5468-1</t>
  </si>
  <si>
    <t>NOMINA REGALIA PASCUAL  PERSONAL  DICIEMBRE  2024 FONDO GENERAL</t>
  </si>
  <si>
    <t>NOMINA REGALIA PASCUAL PERSONAL INACTIVO   DICIEMBRE 2024 FG</t>
  </si>
  <si>
    <t>NOMINA REGALIA PASCUAL PERSONAL CARÁCTER FIJO  DICIEMBRE 2024 FONDO GENERAL</t>
  </si>
  <si>
    <t>NOMINA NOMINA REGALIA PASCUAL  PERSONAL CARÁCTER TEMPORAL DICIEMBRE 2024 FONDO GENERAL</t>
  </si>
  <si>
    <t>NOMINA REGALIA PASCUAL PERSONAL CARÁCTER FIJO  DICIEMBRE 2024 FONDO GENERAL-100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</si>
</sst>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RD$&quot;* #,##0.00_);_(&quot;RD$&quot;* \(#,##0.00\);_(&quot;RD$&quot;* &quot;-&quot;??_);_(@_)"/>
    <numFmt numFmtId="43" formatCode="_(* #,##0.00_);_(* \(#,##0.00\);_(* &quot;-&quot;??_);_(@_)"/>
    <numFmt numFmtId="164" formatCode="_-* #,##0.00_-;\-* #,##0.00_-;_-* &quot;-&quot;??_-;_-@_-"/>
    <numFmt numFmtId="165" formatCode="dd/mm/yyyy;@"/>
  </numFmts>
  <fonts count="34" x14ac:knownFonts="1">
    <font>
      <sz val="10"/>
      <name val="Arial"/>
    </font>
    <font>
      <sz val="10"/>
      <name val="Arial"/>
      <family val="2"/>
    </font>
    <font>
      <b/>
      <sz val="10"/>
      <name val="Arial"/>
      <family val="2"/>
    </font>
    <font>
      <sz val="8"/>
      <name val="Arial"/>
      <family val="2"/>
    </font>
    <font>
      <sz val="10"/>
      <name val="Arial"/>
      <family val="2"/>
    </font>
    <font>
      <b/>
      <sz val="13"/>
      <name val="Arial"/>
      <family val="2"/>
    </font>
    <font>
      <sz val="13"/>
      <name val="Arial"/>
      <family val="2"/>
    </font>
    <font>
      <sz val="12"/>
      <name val="Arial"/>
      <family val="2"/>
    </font>
    <font>
      <sz val="14"/>
      <name val="Arial"/>
      <family val="2"/>
    </font>
    <font>
      <b/>
      <sz val="16"/>
      <name val="Arial"/>
      <family val="2"/>
    </font>
    <font>
      <b/>
      <sz val="14"/>
      <name val="Times New Roman"/>
      <family val="1"/>
    </font>
    <font>
      <sz val="14"/>
      <name val="Times New Roman"/>
      <family val="1"/>
    </font>
    <font>
      <sz val="11.5"/>
      <name val="Verdana"/>
      <family val="2"/>
    </font>
    <font>
      <b/>
      <sz val="11.5"/>
      <name val="Verdana"/>
      <family val="2"/>
    </font>
    <font>
      <sz val="12"/>
      <name val="Verdana"/>
      <family val="2"/>
    </font>
    <font>
      <b/>
      <sz val="14"/>
      <name val="Verdana"/>
      <family val="2"/>
    </font>
    <font>
      <sz val="14"/>
      <name val="Verdana"/>
      <family val="2"/>
    </font>
    <font>
      <sz val="11"/>
      <color theme="1"/>
      <name val="Calibri"/>
      <family val="2"/>
      <scheme val="minor"/>
    </font>
    <font>
      <sz val="11.5"/>
      <color theme="1"/>
      <name val="Verdana"/>
      <family val="2"/>
    </font>
    <font>
      <b/>
      <sz val="11.5"/>
      <color theme="1"/>
      <name val="Verdana"/>
      <family val="2"/>
    </font>
    <font>
      <b/>
      <sz val="11"/>
      <color theme="1"/>
      <name val="Verdana"/>
      <family val="2"/>
    </font>
    <font>
      <sz val="11"/>
      <color theme="1"/>
      <name val="Verdana"/>
      <family val="2"/>
    </font>
    <font>
      <sz val="12"/>
      <color theme="1"/>
      <name val="Verdana"/>
      <family val="2"/>
    </font>
    <font>
      <b/>
      <sz val="12"/>
      <name val="Arial"/>
      <family val="2"/>
    </font>
    <font>
      <b/>
      <sz val="12"/>
      <color theme="1"/>
      <name val="Verdana"/>
      <family val="2"/>
    </font>
    <font>
      <sz val="11"/>
      <name val="Arial"/>
      <family val="2"/>
    </font>
    <font>
      <u/>
      <sz val="10"/>
      <name val="Arial"/>
      <family val="2"/>
    </font>
    <font>
      <sz val="10"/>
      <name val="Times New Roman"/>
      <family val="1"/>
    </font>
    <font>
      <b/>
      <sz val="10"/>
      <name val="Times New Roman"/>
      <family val="1"/>
    </font>
    <font>
      <b/>
      <sz val="10"/>
      <name val="Verdana"/>
      <family val="2"/>
    </font>
    <font>
      <b/>
      <sz val="10"/>
      <color theme="1"/>
      <name val="Verdana"/>
      <family val="2"/>
    </font>
    <font>
      <sz val="10"/>
      <name val="Verdana"/>
      <family val="2"/>
    </font>
    <font>
      <sz val="10"/>
      <color theme="1"/>
      <name val="Verdana"/>
      <family val="2"/>
    </font>
    <font>
      <b/>
      <sz val="12"/>
      <name val="Verdana"/>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39997558519241921"/>
        <bgColor indexed="64"/>
      </patternFill>
    </fill>
    <fill>
      <patternFill patternType="solid">
        <fgColor rgb="FF99FF66"/>
        <bgColor indexed="64"/>
      </patternFill>
    </fill>
    <fill>
      <patternFill patternType="solid">
        <fgColor theme="0"/>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00"/>
        <bgColor indexed="64"/>
      </patternFill>
    </fill>
  </fills>
  <borders count="41">
    <border>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style="thin">
        <color indexed="64"/>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ck">
        <color indexed="64"/>
      </left>
      <right style="thick">
        <color indexed="64"/>
      </right>
      <top/>
      <bottom/>
      <diagonal/>
    </border>
    <border>
      <left style="thick">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s>
  <cellStyleXfs count="10">
    <xf numFmtId="0" fontId="0" fillId="0" borderId="0"/>
    <xf numFmtId="43" fontId="1" fillId="0" borderId="0" applyFont="0" applyFill="0" applyBorder="0" applyAlignment="0" applyProtection="0"/>
    <xf numFmtId="43" fontId="4"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4" fillId="0" borderId="0"/>
    <xf numFmtId="0" fontId="17" fillId="0" borderId="0"/>
    <xf numFmtId="9" fontId="17" fillId="0" borderId="0" applyFont="0" applyFill="0" applyBorder="0" applyAlignment="0" applyProtection="0"/>
    <xf numFmtId="9" fontId="4" fillId="0" borderId="0" applyFont="0" applyFill="0" applyBorder="0" applyAlignment="0" applyProtection="0"/>
  </cellStyleXfs>
  <cellXfs count="271">
    <xf numFmtId="0" fontId="0" fillId="0" borderId="0" xfId="0"/>
    <xf numFmtId="0" fontId="0" fillId="0" borderId="0" xfId="0" applyAlignment="1">
      <alignment vertical="center"/>
    </xf>
    <xf numFmtId="0" fontId="7" fillId="0" borderId="1" xfId="0" applyFont="1" applyBorder="1" applyAlignment="1">
      <alignment vertical="center"/>
    </xf>
    <xf numFmtId="0" fontId="6" fillId="0" borderId="0" xfId="0" applyFont="1" applyAlignment="1">
      <alignment vertical="center"/>
    </xf>
    <xf numFmtId="4" fontId="6"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6" fillId="3" borderId="0" xfId="0" applyFont="1" applyFill="1" applyAlignment="1">
      <alignment vertical="center"/>
    </xf>
    <xf numFmtId="4" fontId="5" fillId="0" borderId="0" xfId="0" applyNumberFormat="1" applyFont="1" applyAlignment="1">
      <alignment vertical="center"/>
    </xf>
    <xf numFmtId="0" fontId="2" fillId="0" borderId="0" xfId="0" applyFont="1" applyAlignment="1">
      <alignment vertical="center"/>
    </xf>
    <xf numFmtId="0" fontId="6" fillId="3" borderId="0" xfId="0" applyFont="1" applyFill="1" applyAlignment="1">
      <alignment horizontal="center" vertical="center"/>
    </xf>
    <xf numFmtId="0" fontId="0" fillId="3" borderId="0" xfId="0" applyFill="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10" fillId="0" borderId="0" xfId="0" applyFont="1"/>
    <xf numFmtId="0" fontId="11" fillId="3" borderId="0" xfId="0" applyFont="1" applyFill="1" applyBorder="1" applyAlignment="1">
      <alignment vertical="center"/>
    </xf>
    <xf numFmtId="0" fontId="10" fillId="3" borderId="0" xfId="0" applyFont="1" applyFill="1" applyBorder="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Fill="1" applyAlignment="1">
      <alignment vertical="center"/>
    </xf>
    <xf numFmtId="4" fontId="8" fillId="0" borderId="0" xfId="0" applyNumberFormat="1" applyFont="1" applyAlignment="1">
      <alignment vertical="center"/>
    </xf>
    <xf numFmtId="0" fontId="6" fillId="3" borderId="2" xfId="0" applyFont="1" applyFill="1" applyBorder="1" applyAlignment="1">
      <alignment horizontal="center" vertical="center"/>
    </xf>
    <xf numFmtId="43" fontId="0" fillId="3" borderId="0" xfId="0" applyNumberFormat="1" applyFill="1" applyAlignment="1">
      <alignment vertical="center"/>
    </xf>
    <xf numFmtId="0" fontId="5" fillId="4" borderId="3" xfId="0" applyFont="1" applyFill="1" applyBorder="1" applyAlignment="1">
      <alignment vertical="center"/>
    </xf>
    <xf numFmtId="0" fontId="6" fillId="0" borderId="0" xfId="0" applyFont="1" applyFill="1" applyAlignment="1">
      <alignment horizontal="center" vertical="center"/>
    </xf>
    <xf numFmtId="43" fontId="7" fillId="3" borderId="0" xfId="1" applyFont="1" applyFill="1" applyAlignment="1">
      <alignment vertical="center"/>
    </xf>
    <xf numFmtId="43" fontId="8" fillId="3" borderId="0" xfId="1" applyFont="1" applyFill="1" applyAlignment="1">
      <alignment vertical="center"/>
    </xf>
    <xf numFmtId="0" fontId="14" fillId="0" borderId="0" xfId="0" applyFont="1" applyAlignment="1">
      <alignment horizontal="center" vertical="center"/>
    </xf>
    <xf numFmtId="0" fontId="10" fillId="3" borderId="0" xfId="0" applyFont="1" applyFill="1" applyAlignment="1">
      <alignment horizontal="center" vertical="center"/>
    </xf>
    <xf numFmtId="0" fontId="0" fillId="3" borderId="0" xfId="0" applyFill="1" applyAlignment="1">
      <alignment vertical="center" wrapText="1"/>
    </xf>
    <xf numFmtId="0" fontId="11" fillId="3" borderId="0" xfId="0" applyFont="1" applyFill="1" applyAlignment="1">
      <alignment vertical="center" wrapText="1"/>
    </xf>
    <xf numFmtId="0" fontId="10" fillId="0" borderId="0" xfId="0" applyFont="1" applyAlignment="1">
      <alignment wrapText="1"/>
    </xf>
    <xf numFmtId="0" fontId="10"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15" fillId="0" borderId="0" xfId="0" applyFont="1"/>
    <xf numFmtId="0" fontId="16" fillId="3" borderId="0" xfId="0" applyFont="1" applyFill="1" applyAlignment="1">
      <alignment vertical="center"/>
    </xf>
    <xf numFmtId="0" fontId="16" fillId="3" borderId="0" xfId="0" applyFont="1" applyFill="1" applyBorder="1" applyAlignment="1">
      <alignment vertical="center"/>
    </xf>
    <xf numFmtId="0" fontId="5" fillId="5" borderId="2" xfId="0" applyFont="1" applyFill="1" applyBorder="1" applyAlignment="1">
      <alignment horizontal="center" vertical="center"/>
    </xf>
    <xf numFmtId="0" fontId="6" fillId="3" borderId="5" xfId="0" applyFont="1" applyFill="1" applyBorder="1" applyAlignment="1">
      <alignment horizontal="center" vertical="center"/>
    </xf>
    <xf numFmtId="0" fontId="18" fillId="0" borderId="6" xfId="0" applyFont="1" applyFill="1" applyBorder="1" applyAlignment="1">
      <alignment vertical="center" wrapText="1"/>
    </xf>
    <xf numFmtId="43" fontId="18" fillId="0" borderId="6" xfId="1" applyFont="1" applyFill="1" applyBorder="1" applyAlignment="1">
      <alignment vertical="center"/>
    </xf>
    <xf numFmtId="43" fontId="12" fillId="0" borderId="6" xfId="1" applyFont="1" applyFill="1" applyBorder="1" applyAlignment="1">
      <alignment horizontal="right" vertical="center"/>
    </xf>
    <xf numFmtId="0" fontId="18" fillId="0" borderId="7" xfId="0" applyFont="1" applyFill="1" applyBorder="1" applyAlignment="1">
      <alignment vertical="center" wrapText="1"/>
    </xf>
    <xf numFmtId="43" fontId="18" fillId="0" borderId="7" xfId="1" applyFont="1" applyFill="1" applyBorder="1" applyAlignment="1">
      <alignment vertical="center"/>
    </xf>
    <xf numFmtId="43" fontId="12" fillId="0" borderId="7" xfId="1" applyFont="1" applyFill="1" applyBorder="1" applyAlignment="1">
      <alignment horizontal="right" vertical="center"/>
    </xf>
    <xf numFmtId="0" fontId="5" fillId="2" borderId="9" xfId="0" applyFont="1" applyFill="1" applyBorder="1" applyAlignment="1">
      <alignment horizontal="center" vertical="center" wrapText="1"/>
    </xf>
    <xf numFmtId="43" fontId="5" fillId="2" borderId="10" xfId="0" applyNumberFormat="1" applyFont="1" applyFill="1" applyBorder="1" applyAlignment="1">
      <alignment horizontal="center" vertical="center" wrapText="1"/>
    </xf>
    <xf numFmtId="0" fontId="6" fillId="3" borderId="6" xfId="0" applyFont="1" applyFill="1" applyBorder="1" applyAlignment="1">
      <alignment horizontal="center" vertical="center"/>
    </xf>
    <xf numFmtId="165" fontId="12" fillId="3" borderId="6" xfId="0" applyNumberFormat="1" applyFont="1" applyFill="1" applyBorder="1" applyAlignment="1">
      <alignment horizontal="left" vertical="center" wrapText="1"/>
    </xf>
    <xf numFmtId="43" fontId="18" fillId="0" borderId="6" xfId="1" applyFont="1" applyFill="1" applyBorder="1" applyAlignment="1">
      <alignment vertical="center" wrapText="1"/>
    </xf>
    <xf numFmtId="0" fontId="6" fillId="3" borderId="7" xfId="0" applyFont="1" applyFill="1" applyBorder="1" applyAlignment="1">
      <alignment horizontal="center" vertical="center"/>
    </xf>
    <xf numFmtId="165" fontId="12" fillId="3" borderId="7" xfId="0" applyNumberFormat="1" applyFont="1" applyFill="1" applyBorder="1" applyAlignment="1">
      <alignment horizontal="left" vertical="center" wrapText="1"/>
    </xf>
    <xf numFmtId="43" fontId="18" fillId="0" borderId="7" xfId="1" applyFont="1" applyFill="1" applyBorder="1" applyAlignment="1">
      <alignment vertical="center" wrapText="1"/>
    </xf>
    <xf numFmtId="165" fontId="12" fillId="0" borderId="7" xfId="0" applyNumberFormat="1" applyFont="1" applyFill="1" applyBorder="1" applyAlignment="1">
      <alignment horizontal="left" vertical="center" wrapText="1"/>
    </xf>
    <xf numFmtId="49" fontId="12" fillId="0" borderId="7" xfId="0" applyNumberFormat="1" applyFont="1" applyFill="1" applyBorder="1" applyAlignment="1">
      <alignment horizontal="center" vertical="center" wrapText="1"/>
    </xf>
    <xf numFmtId="43" fontId="12" fillId="0" borderId="7" xfId="1" applyFont="1" applyFill="1" applyBorder="1" applyAlignment="1">
      <alignment horizontal="right" vertical="center" wrapText="1"/>
    </xf>
    <xf numFmtId="43" fontId="19" fillId="0" borderId="10" xfId="1" applyFont="1" applyFill="1" applyBorder="1" applyAlignment="1">
      <alignment vertical="center"/>
    </xf>
    <xf numFmtId="0" fontId="5" fillId="2" borderId="10" xfId="0" applyFont="1" applyFill="1" applyBorder="1" applyAlignment="1">
      <alignment horizontal="center" vertical="center" wrapText="1"/>
    </xf>
    <xf numFmtId="0" fontId="5" fillId="0" borderId="6" xfId="0" applyFont="1" applyFill="1" applyBorder="1" applyAlignment="1">
      <alignment vertical="center"/>
    </xf>
    <xf numFmtId="0" fontId="5" fillId="0" borderId="7" xfId="0" applyFont="1" applyFill="1" applyBorder="1" applyAlignment="1">
      <alignment vertical="center"/>
    </xf>
    <xf numFmtId="165" fontId="12" fillId="0" borderId="7" xfId="0" applyNumberFormat="1" applyFont="1" applyFill="1" applyBorder="1" applyAlignment="1">
      <alignment horizontal="right" vertical="center"/>
    </xf>
    <xf numFmtId="0" fontId="18" fillId="6" borderId="7" xfId="0" applyFont="1" applyFill="1" applyBorder="1" applyAlignment="1">
      <alignment horizontal="center" vertical="center" wrapText="1"/>
    </xf>
    <xf numFmtId="0" fontId="18" fillId="6" borderId="7" xfId="0" applyFont="1" applyFill="1" applyBorder="1" applyAlignment="1">
      <alignment vertical="center" wrapText="1"/>
    </xf>
    <xf numFmtId="43" fontId="12" fillId="0" borderId="7" xfId="1" applyFont="1" applyFill="1" applyBorder="1" applyAlignment="1">
      <alignment vertical="center"/>
    </xf>
    <xf numFmtId="49" fontId="12" fillId="3" borderId="7" xfId="0" quotePrefix="1" applyNumberFormat="1" applyFont="1" applyFill="1" applyBorder="1" applyAlignment="1">
      <alignment horizontal="center" vertical="center" wrapText="1"/>
    </xf>
    <xf numFmtId="43" fontId="12" fillId="0" borderId="7" xfId="1" applyFont="1" applyFill="1" applyBorder="1" applyAlignment="1">
      <alignment horizontal="center" vertical="center"/>
    </xf>
    <xf numFmtId="4" fontId="13" fillId="3" borderId="10" xfId="0" applyNumberFormat="1" applyFont="1" applyFill="1" applyBorder="1" applyAlignment="1">
      <alignment horizontal="right" vertical="center"/>
    </xf>
    <xf numFmtId="43" fontId="5" fillId="2" borderId="10" xfId="1"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6" fillId="3" borderId="0" xfId="0" applyFont="1" applyFill="1" applyBorder="1" applyAlignment="1">
      <alignment horizontal="center" vertical="center"/>
    </xf>
    <xf numFmtId="0" fontId="15" fillId="3" borderId="0" xfId="0" applyFont="1" applyFill="1" applyAlignment="1">
      <alignment horizontal="center" vertical="center"/>
    </xf>
    <xf numFmtId="43" fontId="6" fillId="3" borderId="0" xfId="0" applyNumberFormat="1" applyFont="1" applyFill="1" applyAlignment="1">
      <alignment horizontal="center" vertical="center"/>
    </xf>
    <xf numFmtId="43" fontId="18" fillId="0" borderId="11" xfId="4" applyFont="1" applyFill="1" applyBorder="1" applyAlignment="1">
      <alignment horizontal="left" vertical="center"/>
    </xf>
    <xf numFmtId="0" fontId="20" fillId="0" borderId="0" xfId="0" applyFont="1" applyAlignment="1">
      <alignment horizontal="center"/>
    </xf>
    <xf numFmtId="0" fontId="21" fillId="0" borderId="0" xfId="0" applyFont="1"/>
    <xf numFmtId="0" fontId="21" fillId="0" borderId="0" xfId="0" applyFont="1" applyAlignment="1">
      <alignment horizontal="center"/>
    </xf>
    <xf numFmtId="0" fontId="7" fillId="0" borderId="0" xfId="0" applyFont="1" applyBorder="1" applyAlignment="1">
      <alignment vertical="center"/>
    </xf>
    <xf numFmtId="43" fontId="19" fillId="0" borderId="0" xfId="1" applyFont="1" applyFill="1" applyBorder="1" applyAlignment="1">
      <alignment vertical="center"/>
    </xf>
    <xf numFmtId="4" fontId="5" fillId="3" borderId="17" xfId="0" applyNumberFormat="1" applyFont="1" applyFill="1" applyBorder="1" applyAlignment="1">
      <alignment horizontal="right" vertical="center"/>
    </xf>
    <xf numFmtId="43" fontId="19" fillId="0" borderId="17" xfId="1" applyFont="1" applyFill="1" applyBorder="1" applyAlignment="1">
      <alignment vertical="center"/>
    </xf>
    <xf numFmtId="43" fontId="18" fillId="0" borderId="18" xfId="1" applyFont="1" applyFill="1" applyBorder="1" applyAlignment="1">
      <alignment vertical="center"/>
    </xf>
    <xf numFmtId="165" fontId="12" fillId="3" borderId="18" xfId="0" applyNumberFormat="1" applyFont="1" applyFill="1" applyBorder="1" applyAlignment="1">
      <alignment horizontal="left" vertical="center" wrapText="1"/>
    </xf>
    <xf numFmtId="43" fontId="18" fillId="0" borderId="18" xfId="1" applyFont="1" applyFill="1" applyBorder="1" applyAlignment="1">
      <alignment vertical="center" wrapText="1"/>
    </xf>
    <xf numFmtId="0" fontId="6" fillId="3" borderId="18" xfId="0" applyFont="1" applyFill="1" applyBorder="1" applyAlignment="1">
      <alignment horizontal="center" vertical="center"/>
    </xf>
    <xf numFmtId="0" fontId="18" fillId="0" borderId="18" xfId="0" applyFont="1" applyFill="1" applyBorder="1" applyAlignment="1">
      <alignment vertical="center" wrapText="1"/>
    </xf>
    <xf numFmtId="4" fontId="5" fillId="3" borderId="23" xfId="0" applyNumberFormat="1" applyFont="1" applyFill="1" applyBorder="1" applyAlignment="1">
      <alignment horizontal="right" vertical="center"/>
    </xf>
    <xf numFmtId="43" fontId="19" fillId="0" borderId="24" xfId="1" applyFont="1" applyFill="1" applyBorder="1" applyAlignment="1">
      <alignment vertical="center"/>
    </xf>
    <xf numFmtId="0" fontId="18" fillId="6" borderId="26" xfId="0" applyFont="1" applyFill="1" applyBorder="1" applyAlignment="1">
      <alignment vertical="center" wrapText="1"/>
    </xf>
    <xf numFmtId="43" fontId="12" fillId="0" borderId="27" xfId="1" applyFont="1" applyFill="1" applyBorder="1" applyAlignment="1">
      <alignment vertical="center"/>
    </xf>
    <xf numFmtId="43" fontId="18" fillId="0" borderId="28" xfId="4" applyFont="1" applyFill="1" applyBorder="1" applyAlignment="1">
      <alignment horizontal="left" vertical="center"/>
    </xf>
    <xf numFmtId="43" fontId="18" fillId="0" borderId="4" xfId="4" applyFont="1" applyFill="1" applyBorder="1" applyAlignment="1">
      <alignment horizontal="left" vertical="center"/>
    </xf>
    <xf numFmtId="43" fontId="18" fillId="0" borderId="29" xfId="4" applyFont="1" applyFill="1" applyBorder="1"/>
    <xf numFmtId="43" fontId="18" fillId="0" borderId="30" xfId="4" applyFont="1" applyFill="1" applyBorder="1" applyAlignment="1">
      <alignment horizontal="left" vertical="center"/>
    </xf>
    <xf numFmtId="43" fontId="18" fillId="0" borderId="31" xfId="4" applyFont="1" applyFill="1" applyBorder="1" applyAlignment="1">
      <alignment horizontal="left" vertical="center"/>
    </xf>
    <xf numFmtId="0" fontId="12" fillId="0" borderId="25" xfId="0" applyFont="1" applyFill="1" applyBorder="1" applyAlignment="1">
      <alignment horizontal="center" vertical="center" wrapText="1"/>
    </xf>
    <xf numFmtId="0" fontId="5" fillId="0" borderId="33" xfId="0" applyFont="1" applyFill="1" applyBorder="1" applyAlignment="1">
      <alignment vertical="center"/>
    </xf>
    <xf numFmtId="43" fontId="6" fillId="3" borderId="0" xfId="0" applyNumberFormat="1"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alignment vertical="center"/>
    </xf>
    <xf numFmtId="0" fontId="5" fillId="0" borderId="34" xfId="0" applyFont="1" applyFill="1" applyBorder="1" applyAlignment="1">
      <alignment vertical="center"/>
    </xf>
    <xf numFmtId="0" fontId="13" fillId="7" borderId="6" xfId="0" applyFont="1" applyFill="1" applyBorder="1" applyAlignment="1">
      <alignment horizontal="center" vertical="center"/>
    </xf>
    <xf numFmtId="165" fontId="13" fillId="7" borderId="6" xfId="0" applyNumberFormat="1" applyFont="1" applyFill="1" applyBorder="1" applyAlignment="1">
      <alignment horizontal="center" vertical="center"/>
    </xf>
    <xf numFmtId="43" fontId="19" fillId="7" borderId="6" xfId="1" applyFont="1" applyFill="1" applyBorder="1" applyAlignment="1">
      <alignment vertical="center"/>
    </xf>
    <xf numFmtId="43" fontId="13" fillId="7" borderId="6" xfId="1" applyFont="1" applyFill="1" applyBorder="1" applyAlignment="1">
      <alignment horizontal="right" vertical="center"/>
    </xf>
    <xf numFmtId="165" fontId="22" fillId="0" borderId="15" xfId="0" applyNumberFormat="1" applyFont="1" applyFill="1" applyBorder="1" applyAlignment="1">
      <alignment horizontal="left" vertical="center" wrapText="1"/>
    </xf>
    <xf numFmtId="0" fontId="22" fillId="0" borderId="15" xfId="0" applyFont="1" applyFill="1" applyBorder="1" applyAlignment="1">
      <alignment horizontal="center"/>
    </xf>
    <xf numFmtId="0" fontId="22" fillId="0" borderId="2" xfId="0" applyFont="1" applyFill="1" applyBorder="1" applyAlignment="1">
      <alignment vertical="center" wrapText="1"/>
    </xf>
    <xf numFmtId="43" fontId="22" fillId="0" borderId="30" xfId="4" applyFont="1" applyFill="1" applyBorder="1" applyAlignment="1">
      <alignment vertical="center"/>
    </xf>
    <xf numFmtId="43" fontId="22" fillId="0" borderId="13" xfId="1" applyFont="1" applyFill="1" applyBorder="1" applyAlignment="1">
      <alignment vertical="center"/>
    </xf>
    <xf numFmtId="165" fontId="22" fillId="0" borderId="16" xfId="0" applyNumberFormat="1" applyFont="1" applyFill="1" applyBorder="1" applyAlignment="1">
      <alignment horizontal="left" vertical="center" wrapText="1"/>
    </xf>
    <xf numFmtId="0" fontId="22" fillId="0" borderId="16" xfId="0" applyFont="1" applyFill="1" applyBorder="1" applyAlignment="1">
      <alignment horizontal="center"/>
    </xf>
    <xf numFmtId="0" fontId="22" fillId="0" borderId="2" xfId="0" applyFont="1" applyFill="1" applyBorder="1" applyAlignment="1">
      <alignment vertical="top" wrapText="1"/>
    </xf>
    <xf numFmtId="43" fontId="14" fillId="0" borderId="30" xfId="4" applyFont="1" applyFill="1" applyBorder="1" applyAlignment="1">
      <alignment vertical="center"/>
    </xf>
    <xf numFmtId="165" fontId="14" fillId="0" borderId="16" xfId="0" applyNumberFormat="1" applyFont="1" applyFill="1" applyBorder="1" applyAlignment="1">
      <alignment horizontal="left" vertical="center" wrapText="1"/>
    </xf>
    <xf numFmtId="0" fontId="14" fillId="0" borderId="16" xfId="0" applyFont="1" applyFill="1" applyBorder="1" applyAlignment="1">
      <alignment horizontal="center"/>
    </xf>
    <xf numFmtId="165" fontId="22" fillId="0" borderId="11" xfId="0" applyNumberFormat="1" applyFont="1" applyFill="1" applyBorder="1" applyAlignment="1">
      <alignment horizontal="left" vertical="center" wrapText="1"/>
    </xf>
    <xf numFmtId="0" fontId="22" fillId="0" borderId="11" xfId="0" applyFont="1" applyFill="1" applyBorder="1" applyAlignment="1">
      <alignment horizontal="center"/>
    </xf>
    <xf numFmtId="0" fontId="23" fillId="0" borderId="0" xfId="0" applyFont="1" applyAlignment="1">
      <alignment vertical="center"/>
    </xf>
    <xf numFmtId="4" fontId="23" fillId="0" borderId="0" xfId="0" applyNumberFormat="1" applyFont="1" applyAlignment="1">
      <alignment vertical="center"/>
    </xf>
    <xf numFmtId="0" fontId="24" fillId="0" borderId="0" xfId="0" applyFont="1" applyAlignment="1">
      <alignment horizontal="center"/>
    </xf>
    <xf numFmtId="0" fontId="22" fillId="0" borderId="0" xfId="0" applyFont="1"/>
    <xf numFmtId="0" fontId="7" fillId="0" borderId="0" xfId="0" applyFont="1" applyAlignment="1">
      <alignment vertical="center"/>
    </xf>
    <xf numFmtId="4" fontId="5" fillId="3" borderId="0" xfId="0" applyNumberFormat="1" applyFont="1" applyFill="1" applyBorder="1" applyAlignment="1">
      <alignment horizontal="center" vertical="center"/>
    </xf>
    <xf numFmtId="4" fontId="5" fillId="3" borderId="0" xfId="0" applyNumberFormat="1" applyFont="1" applyFill="1" applyBorder="1" applyAlignment="1">
      <alignment horizontal="right" vertical="center"/>
    </xf>
    <xf numFmtId="0" fontId="22" fillId="0" borderId="2" xfId="0" applyFont="1" applyFill="1" applyBorder="1" applyAlignment="1">
      <alignment horizontal="left" vertical="center" wrapText="1"/>
    </xf>
    <xf numFmtId="14" fontId="12" fillId="0" borderId="4" xfId="0" applyNumberFormat="1" applyFont="1" applyFill="1" applyBorder="1" applyAlignment="1">
      <alignment horizontal="left" vertical="center" wrapText="1"/>
    </xf>
    <xf numFmtId="0" fontId="5" fillId="0" borderId="9" xfId="0" applyFont="1" applyFill="1" applyBorder="1" applyAlignment="1">
      <alignment vertical="center"/>
    </xf>
    <xf numFmtId="0" fontId="5" fillId="0" borderId="8" xfId="0" applyFont="1" applyFill="1" applyBorder="1" applyAlignment="1">
      <alignment horizontal="center" vertical="center"/>
    </xf>
    <xf numFmtId="165" fontId="13" fillId="0" borderId="8" xfId="0" applyNumberFormat="1" applyFont="1" applyFill="1" applyBorder="1" applyAlignment="1">
      <alignment horizontal="center" vertical="center"/>
    </xf>
    <xf numFmtId="0" fontId="13" fillId="0" borderId="8" xfId="0" applyFont="1" applyFill="1" applyBorder="1" applyAlignment="1">
      <alignment horizontal="center" vertical="center"/>
    </xf>
    <xf numFmtId="165" fontId="13" fillId="0" borderId="6" xfId="0" applyNumberFormat="1" applyFont="1" applyFill="1" applyBorder="1" applyAlignment="1">
      <alignment horizontal="center" vertical="center"/>
    </xf>
    <xf numFmtId="43" fontId="19" fillId="0" borderId="8" xfId="1" applyFont="1" applyFill="1" applyBorder="1" applyAlignment="1">
      <alignment vertical="center"/>
    </xf>
    <xf numFmtId="43" fontId="13" fillId="0" borderId="8" xfId="1" applyFont="1" applyFill="1" applyBorder="1" applyAlignment="1">
      <alignment horizontal="right" vertical="center"/>
    </xf>
    <xf numFmtId="0" fontId="5" fillId="0" borderId="10" xfId="0" applyFont="1" applyFill="1" applyBorder="1" applyAlignment="1">
      <alignment vertical="center"/>
    </xf>
    <xf numFmtId="165" fontId="13" fillId="0" borderId="10" xfId="0" applyNumberFormat="1" applyFont="1" applyFill="1" applyBorder="1" applyAlignment="1">
      <alignment vertical="center"/>
    </xf>
    <xf numFmtId="43" fontId="19" fillId="0" borderId="14" xfId="1" applyFont="1" applyFill="1" applyBorder="1" applyAlignment="1">
      <alignment vertical="center"/>
    </xf>
    <xf numFmtId="43" fontId="13" fillId="0" borderId="10" xfId="1" applyFont="1" applyFill="1" applyBorder="1" applyAlignment="1">
      <alignment vertical="center"/>
    </xf>
    <xf numFmtId="165" fontId="13" fillId="8" borderId="14" xfId="0" applyNumberFormat="1" applyFont="1" applyFill="1" applyBorder="1" applyAlignment="1">
      <alignment horizontal="center" vertical="center"/>
    </xf>
    <xf numFmtId="0" fontId="13" fillId="8" borderId="14" xfId="0" applyFont="1" applyFill="1" applyBorder="1" applyAlignment="1">
      <alignment horizontal="center" vertical="center"/>
    </xf>
    <xf numFmtId="43" fontId="19" fillId="8" borderId="14" xfId="1" applyFont="1" applyFill="1" applyBorder="1" applyAlignment="1">
      <alignment vertical="center"/>
    </xf>
    <xf numFmtId="43" fontId="13" fillId="8" borderId="14" xfId="1" applyFont="1" applyFill="1" applyBorder="1" applyAlignment="1">
      <alignment horizontal="right" vertical="center"/>
    </xf>
    <xf numFmtId="43" fontId="19" fillId="8" borderId="10" xfId="1" applyFont="1" applyFill="1" applyBorder="1" applyAlignment="1">
      <alignment vertical="center"/>
    </xf>
    <xf numFmtId="49" fontId="12" fillId="3" borderId="11" xfId="0" applyNumberFormat="1" applyFont="1" applyFill="1" applyBorder="1" applyAlignment="1">
      <alignment horizontal="center" vertical="center" wrapText="1"/>
    </xf>
    <xf numFmtId="0" fontId="18" fillId="0" borderId="18" xfId="0" applyFont="1" applyFill="1" applyBorder="1" applyAlignment="1">
      <alignment horizontal="left" vertical="center" wrapText="1"/>
    </xf>
    <xf numFmtId="43" fontId="12" fillId="0" borderId="11" xfId="1" applyFont="1" applyFill="1" applyBorder="1"/>
    <xf numFmtId="14" fontId="12" fillId="0" borderId="11" xfId="0" applyNumberFormat="1" applyFont="1" applyFill="1" applyBorder="1" applyAlignment="1">
      <alignment horizontal="left"/>
    </xf>
    <xf numFmtId="14" fontId="12" fillId="0" borderId="4" xfId="1" applyNumberFormat="1" applyFont="1" applyFill="1" applyBorder="1" applyAlignment="1">
      <alignment horizontal="left" vertical="center" wrapText="1"/>
    </xf>
    <xf numFmtId="43" fontId="12" fillId="0" borderId="4" xfId="1" applyFont="1" applyFill="1" applyBorder="1" applyAlignment="1">
      <alignment horizontal="left" vertical="center" wrapText="1"/>
    </xf>
    <xf numFmtId="14" fontId="12" fillId="0" borderId="11" xfId="1" applyNumberFormat="1" applyFont="1" applyFill="1" applyBorder="1" applyAlignment="1">
      <alignment horizontal="left"/>
    </xf>
    <xf numFmtId="0" fontId="12" fillId="0" borderId="4" xfId="0" applyFont="1" applyFill="1" applyBorder="1" applyAlignment="1">
      <alignment vertical="center" wrapText="1"/>
    </xf>
    <xf numFmtId="165" fontId="12" fillId="9" borderId="18" xfId="0" applyNumberFormat="1" applyFont="1" applyFill="1" applyBorder="1" applyAlignment="1">
      <alignment horizontal="left" vertical="center" wrapText="1"/>
    </xf>
    <xf numFmtId="43" fontId="12" fillId="0" borderId="11" xfId="1" applyFont="1" applyFill="1" applyBorder="1" applyAlignment="1">
      <alignment vertical="center"/>
    </xf>
    <xf numFmtId="165" fontId="12" fillId="0" borderId="11" xfId="0" applyNumberFormat="1" applyFont="1" applyFill="1" applyBorder="1" applyAlignment="1">
      <alignment horizontal="left" vertical="center" wrapText="1"/>
    </xf>
    <xf numFmtId="0" fontId="12" fillId="0" borderId="11" xfId="0" applyFont="1" applyFill="1" applyBorder="1" applyAlignment="1">
      <alignment horizontal="center"/>
    </xf>
    <xf numFmtId="43" fontId="22" fillId="0" borderId="32" xfId="1" applyFont="1" applyFill="1" applyBorder="1"/>
    <xf numFmtId="0" fontId="13" fillId="0" borderId="9" xfId="0" applyFont="1" applyFill="1" applyBorder="1" applyAlignment="1">
      <alignment horizontal="center" vertical="center"/>
    </xf>
    <xf numFmtId="165"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xf>
    <xf numFmtId="43" fontId="18" fillId="0" borderId="9" xfId="1" applyFont="1" applyFill="1" applyBorder="1" applyAlignment="1">
      <alignment vertical="center"/>
    </xf>
    <xf numFmtId="43" fontId="12" fillId="0" borderId="9" xfId="1" applyFont="1" applyFill="1" applyBorder="1" applyAlignment="1">
      <alignment horizontal="right" vertical="center"/>
    </xf>
    <xf numFmtId="0" fontId="22" fillId="0" borderId="0" xfId="0" applyFont="1" applyAlignment="1">
      <alignment horizontal="center"/>
    </xf>
    <xf numFmtId="0" fontId="5" fillId="2" borderId="10" xfId="0" applyFont="1" applyFill="1" applyBorder="1" applyAlignment="1">
      <alignment horizontal="center" vertical="center" wrapText="1"/>
    </xf>
    <xf numFmtId="0" fontId="0" fillId="3" borderId="0" xfId="0" applyFill="1" applyAlignment="1">
      <alignment horizontal="center" vertical="center"/>
    </xf>
    <xf numFmtId="0" fontId="11" fillId="3" borderId="0" xfId="0" applyFont="1" applyFill="1" applyAlignment="1">
      <alignment horizontal="center" vertical="center"/>
    </xf>
    <xf numFmtId="0" fontId="10" fillId="0" borderId="0" xfId="0" applyFont="1" applyAlignment="1">
      <alignment horizontal="center"/>
    </xf>
    <xf numFmtId="0" fontId="13" fillId="0" borderId="10" xfId="0" applyFont="1"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4" fontId="23" fillId="4" borderId="22" xfId="0" applyNumberFormat="1" applyFont="1" applyFill="1" applyBorder="1" applyAlignment="1">
      <alignment vertical="center"/>
    </xf>
    <xf numFmtId="4" fontId="23" fillId="4" borderId="35" xfId="0" applyNumberFormat="1" applyFont="1" applyFill="1" applyBorder="1" applyAlignment="1">
      <alignment vertical="center"/>
    </xf>
    <xf numFmtId="4" fontId="23" fillId="4" borderId="36" xfId="0" applyNumberFormat="1" applyFont="1" applyFill="1" applyBorder="1" applyAlignment="1">
      <alignment vertical="center"/>
    </xf>
    <xf numFmtId="43" fontId="0" fillId="3" borderId="0" xfId="1" applyFont="1" applyFill="1" applyAlignment="1">
      <alignment vertical="center"/>
    </xf>
    <xf numFmtId="43" fontId="11" fillId="3" borderId="0" xfId="1" applyFont="1" applyFill="1" applyAlignment="1">
      <alignment vertical="center"/>
    </xf>
    <xf numFmtId="43" fontId="10" fillId="0" borderId="0" xfId="1" applyFont="1"/>
    <xf numFmtId="43" fontId="10" fillId="3" borderId="0" xfId="1" applyFont="1" applyFill="1" applyAlignment="1">
      <alignment horizontal="center" vertical="center"/>
    </xf>
    <xf numFmtId="43" fontId="22" fillId="0" borderId="30" xfId="1" applyFont="1" applyFill="1" applyBorder="1" applyAlignment="1">
      <alignment vertical="center"/>
    </xf>
    <xf numFmtId="43" fontId="22" fillId="0" borderId="28" xfId="1" applyFont="1" applyFill="1" applyBorder="1"/>
    <xf numFmtId="43" fontId="22" fillId="0" borderId="28" xfId="1" applyFont="1" applyFill="1" applyBorder="1" applyAlignment="1">
      <alignment vertical="center"/>
    </xf>
    <xf numFmtId="43" fontId="22" fillId="0" borderId="28" xfId="1" applyFont="1" applyFill="1" applyBorder="1" applyAlignment="1">
      <alignment horizontal="left" vertical="center"/>
    </xf>
    <xf numFmtId="43" fontId="14" fillId="0" borderId="28" xfId="1" applyFont="1" applyFill="1" applyBorder="1"/>
    <xf numFmtId="43" fontId="22" fillId="0" borderId="28" xfId="1" applyFont="1" applyFill="1" applyBorder="1" applyAlignment="1">
      <alignment vertical="center" wrapText="1"/>
    </xf>
    <xf numFmtId="43" fontId="23" fillId="0" borderId="0" xfId="1" applyFont="1" applyAlignment="1">
      <alignment vertical="center"/>
    </xf>
    <xf numFmtId="43" fontId="7" fillId="0" borderId="0" xfId="1" applyFont="1" applyAlignment="1">
      <alignment vertical="center"/>
    </xf>
    <xf numFmtId="43" fontId="0" fillId="0" borderId="0" xfId="1" applyFont="1" applyAlignment="1">
      <alignment vertical="center"/>
    </xf>
    <xf numFmtId="43" fontId="5" fillId="0" borderId="0" xfId="1" applyFont="1" applyAlignment="1">
      <alignment vertical="center"/>
    </xf>
    <xf numFmtId="43" fontId="2" fillId="0" borderId="0" xfId="1" applyFont="1" applyAlignment="1">
      <alignment vertical="center"/>
    </xf>
    <xf numFmtId="43" fontId="6" fillId="3" borderId="0" xfId="1" applyFont="1" applyFill="1" applyAlignment="1">
      <alignment vertical="center"/>
    </xf>
    <xf numFmtId="0" fontId="22" fillId="0" borderId="37" xfId="0" applyFont="1" applyFill="1" applyBorder="1" applyAlignment="1">
      <alignment vertical="center" wrapText="1"/>
    </xf>
    <xf numFmtId="14" fontId="12" fillId="0" borderId="11" xfId="0" applyNumberFormat="1" applyFont="1" applyFill="1" applyBorder="1" applyAlignment="1">
      <alignment horizontal="left" wrapText="1"/>
    </xf>
    <xf numFmtId="165" fontId="12" fillId="0" borderId="9" xfId="0" applyNumberFormat="1" applyFont="1" applyFill="1" applyBorder="1" applyAlignment="1">
      <alignment horizontal="left" vertical="center" wrapText="1"/>
    </xf>
    <xf numFmtId="4" fontId="7" fillId="0" borderId="0" xfId="0" applyNumberFormat="1" applyFont="1" applyAlignment="1">
      <alignment vertical="center"/>
    </xf>
    <xf numFmtId="43" fontId="25" fillId="3" borderId="0" xfId="1" applyFont="1" applyFill="1" applyAlignment="1">
      <alignment vertical="center"/>
    </xf>
    <xf numFmtId="43" fontId="22" fillId="0" borderId="39" xfId="4" applyFont="1" applyFill="1" applyBorder="1" applyAlignment="1">
      <alignment vertical="center"/>
    </xf>
    <xf numFmtId="0" fontId="22" fillId="0" borderId="11" xfId="0" applyFont="1" applyFill="1" applyBorder="1" applyAlignment="1">
      <alignment vertical="center" wrapText="1"/>
    </xf>
    <xf numFmtId="0" fontId="22" fillId="0" borderId="11" xfId="0" applyFont="1" applyFill="1" applyBorder="1" applyAlignment="1">
      <alignment vertical="top" wrapText="1"/>
    </xf>
    <xf numFmtId="43" fontId="6" fillId="3" borderId="0" xfId="1" applyFont="1" applyFill="1" applyAlignment="1">
      <alignment horizontal="center" vertical="center"/>
    </xf>
    <xf numFmtId="43" fontId="6" fillId="0" borderId="0" xfId="1" applyFont="1" applyFill="1" applyAlignment="1">
      <alignment vertical="center"/>
    </xf>
    <xf numFmtId="0" fontId="20" fillId="0" borderId="0" xfId="0" applyFont="1" applyAlignment="1">
      <alignment horizontal="center" wrapText="1"/>
    </xf>
    <xf numFmtId="0" fontId="24" fillId="0" borderId="0" xfId="0" applyFont="1" applyAlignment="1">
      <alignment horizontal="center" wrapText="1"/>
    </xf>
    <xf numFmtId="0" fontId="26" fillId="0" borderId="0" xfId="0" applyFont="1" applyAlignment="1">
      <alignment horizontal="center" vertical="center"/>
    </xf>
    <xf numFmtId="165" fontId="22" fillId="0" borderId="0" xfId="0" applyNumberFormat="1" applyFont="1" applyFill="1" applyBorder="1" applyAlignment="1">
      <alignment horizontal="left" vertical="center" wrapText="1"/>
    </xf>
    <xf numFmtId="0" fontId="22" fillId="0" borderId="0" xfId="0" applyFont="1" applyFill="1" applyBorder="1" applyAlignment="1">
      <alignment horizontal="center"/>
    </xf>
    <xf numFmtId="0" fontId="22" fillId="0" borderId="0" xfId="0" applyFont="1" applyFill="1" applyBorder="1" applyAlignment="1">
      <alignment vertical="center" wrapText="1"/>
    </xf>
    <xf numFmtId="43" fontId="22" fillId="0" borderId="40" xfId="4" applyFont="1" applyFill="1" applyBorder="1" applyAlignment="1">
      <alignment vertical="center"/>
    </xf>
    <xf numFmtId="43" fontId="22" fillId="0" borderId="0" xfId="1" applyFont="1" applyFill="1" applyBorder="1"/>
    <xf numFmtId="0" fontId="1" fillId="3" borderId="0" xfId="0" applyFont="1" applyFill="1" applyAlignment="1">
      <alignment vertical="center"/>
    </xf>
    <xf numFmtId="0" fontId="27" fillId="3" borderId="0" xfId="0" applyFont="1" applyFill="1" applyAlignment="1">
      <alignment vertical="center"/>
    </xf>
    <xf numFmtId="0" fontId="28" fillId="3" borderId="0" xfId="0" applyFont="1" applyFill="1" applyAlignment="1">
      <alignment vertical="center"/>
    </xf>
    <xf numFmtId="0" fontId="28" fillId="0" borderId="0" xfId="0" applyFont="1"/>
    <xf numFmtId="0" fontId="28" fillId="0" borderId="0" xfId="0" applyFont="1" applyAlignment="1">
      <alignment horizontal="center" vertical="center"/>
    </xf>
    <xf numFmtId="0" fontId="28" fillId="0" borderId="0" xfId="0" applyFont="1" applyAlignment="1">
      <alignment vertical="center"/>
    </xf>
    <xf numFmtId="0" fontId="28" fillId="3" borderId="0" xfId="0" applyFont="1" applyFill="1" applyBorder="1" applyAlignment="1">
      <alignment vertical="center"/>
    </xf>
    <xf numFmtId="0" fontId="27" fillId="3" borderId="0" xfId="0" applyFont="1" applyFill="1" applyBorder="1" applyAlignment="1">
      <alignment vertical="center"/>
    </xf>
    <xf numFmtId="0" fontId="1" fillId="0" borderId="0" xfId="0" applyFont="1" applyAlignment="1">
      <alignment vertical="center"/>
    </xf>
    <xf numFmtId="43" fontId="2" fillId="2" borderId="10"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3" borderId="0" xfId="0" applyFont="1" applyFill="1" applyAlignment="1">
      <alignment horizontal="center" vertical="center"/>
    </xf>
    <xf numFmtId="0" fontId="29" fillId="0" borderId="6" xfId="0" applyFont="1" applyFill="1" applyBorder="1" applyAlignment="1">
      <alignment horizontal="center" vertical="center"/>
    </xf>
    <xf numFmtId="165" fontId="29" fillId="0" borderId="6" xfId="0" applyNumberFormat="1" applyFont="1" applyFill="1" applyBorder="1" applyAlignment="1">
      <alignment horizontal="center" vertical="center"/>
    </xf>
    <xf numFmtId="43" fontId="30" fillId="0" borderId="6" xfId="1" applyFont="1" applyFill="1" applyBorder="1" applyAlignment="1">
      <alignment vertical="center"/>
    </xf>
    <xf numFmtId="43" fontId="29" fillId="0" borderId="6" xfId="1" applyFont="1" applyFill="1" applyBorder="1" applyAlignment="1">
      <alignment horizontal="right" vertical="center"/>
    </xf>
    <xf numFmtId="0" fontId="31" fillId="3" borderId="7" xfId="0" applyFont="1" applyFill="1" applyBorder="1" applyAlignment="1">
      <alignment horizontal="center" vertical="center"/>
    </xf>
    <xf numFmtId="165" fontId="31" fillId="0" borderId="7" xfId="0" applyNumberFormat="1" applyFont="1" applyFill="1" applyBorder="1" applyAlignment="1">
      <alignment horizontal="left" vertical="center" wrapText="1"/>
    </xf>
    <xf numFmtId="0" fontId="31" fillId="0" borderId="7" xfId="0" applyFont="1" applyFill="1" applyBorder="1" applyAlignment="1">
      <alignment horizontal="center" vertical="center"/>
    </xf>
    <xf numFmtId="0" fontId="32" fillId="0" borderId="4" xfId="0" applyFont="1" applyFill="1" applyBorder="1" applyAlignment="1">
      <alignment vertical="center" wrapText="1"/>
    </xf>
    <xf numFmtId="43" fontId="31" fillId="0" borderId="7" xfId="1" applyFont="1" applyFill="1" applyBorder="1" applyAlignment="1">
      <alignment horizontal="center" vertical="center"/>
    </xf>
    <xf numFmtId="0" fontId="31" fillId="0" borderId="7" xfId="0" applyFont="1" applyFill="1" applyBorder="1" applyAlignment="1">
      <alignment vertical="center" wrapText="1"/>
    </xf>
    <xf numFmtId="43" fontId="1" fillId="3" borderId="0" xfId="0" applyNumberFormat="1" applyFont="1" applyFill="1" applyAlignment="1">
      <alignment horizontal="center" vertical="center"/>
    </xf>
    <xf numFmtId="0" fontId="32" fillId="0" borderId="38" xfId="0" applyFont="1" applyFill="1" applyBorder="1" applyAlignment="1">
      <alignment vertical="center" wrapText="1"/>
    </xf>
    <xf numFmtId="4" fontId="29" fillId="3" borderId="20" xfId="0" applyNumberFormat="1" applyFont="1" applyFill="1" applyBorder="1" applyAlignment="1">
      <alignment horizontal="right" vertical="center"/>
    </xf>
    <xf numFmtId="43" fontId="30" fillId="0" borderId="21" xfId="1" applyFont="1" applyFill="1" applyBorder="1" applyAlignment="1">
      <alignment vertical="center"/>
    </xf>
    <xf numFmtId="43" fontId="1" fillId="3" borderId="0" xfId="1" applyFont="1" applyFill="1" applyAlignment="1">
      <alignment vertical="center"/>
    </xf>
    <xf numFmtId="4" fontId="29" fillId="3" borderId="0" xfId="0" applyNumberFormat="1" applyFont="1" applyFill="1" applyBorder="1" applyAlignment="1">
      <alignment horizontal="center" vertical="center"/>
    </xf>
    <xf numFmtId="0" fontId="32" fillId="0" borderId="0" xfId="0" applyFont="1"/>
    <xf numFmtId="0" fontId="30" fillId="0" borderId="0" xfId="0" applyFont="1" applyAlignment="1">
      <alignment horizontal="center"/>
    </xf>
    <xf numFmtId="43" fontId="1" fillId="0" borderId="0" xfId="1" applyFont="1" applyAlignment="1">
      <alignment vertical="center"/>
    </xf>
    <xf numFmtId="0" fontId="30" fillId="0" borderId="0" xfId="0" applyFont="1" applyAlignment="1">
      <alignment horizontal="center" wrapText="1"/>
    </xf>
    <xf numFmtId="0" fontId="1" fillId="0" borderId="0" xfId="0" applyFont="1" applyBorder="1" applyAlignment="1">
      <alignment vertical="center"/>
    </xf>
    <xf numFmtId="0" fontId="31" fillId="0" borderId="38" xfId="0" applyFont="1" applyFill="1" applyBorder="1" applyAlignment="1">
      <alignment vertical="center" wrapText="1"/>
    </xf>
    <xf numFmtId="0" fontId="15" fillId="0" borderId="0" xfId="0" applyFont="1" applyAlignment="1">
      <alignment horizontal="center" vertical="center"/>
    </xf>
    <xf numFmtId="0" fontId="5" fillId="2" borderId="10" xfId="0" applyFont="1" applyFill="1" applyBorder="1" applyAlignment="1">
      <alignment horizontal="right" vertical="center" wrapText="1"/>
    </xf>
    <xf numFmtId="0" fontId="5" fillId="2" borderId="10"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5" fillId="3" borderId="0" xfId="0" applyFont="1" applyFill="1" applyBorder="1" applyAlignment="1">
      <alignment horizontal="center" vertical="center"/>
    </xf>
    <xf numFmtId="0" fontId="15" fillId="3" borderId="0" xfId="0" applyFont="1" applyFill="1" applyAlignment="1">
      <alignment horizontal="center" vertical="center"/>
    </xf>
    <xf numFmtId="0" fontId="9" fillId="0" borderId="0" xfId="0" applyFont="1" applyAlignment="1">
      <alignment horizontal="left" vertical="center" wrapText="1"/>
    </xf>
    <xf numFmtId="4" fontId="5" fillId="3" borderId="10" xfId="0" applyNumberFormat="1" applyFont="1" applyFill="1" applyBorder="1" applyAlignment="1">
      <alignment horizontal="center" vertical="center"/>
    </xf>
    <xf numFmtId="4" fontId="5" fillId="3" borderId="17" xfId="0" applyNumberFormat="1" applyFont="1" applyFill="1" applyBorder="1" applyAlignment="1">
      <alignment horizontal="center" vertical="center"/>
    </xf>
    <xf numFmtId="4" fontId="5" fillId="3" borderId="22" xfId="0" applyNumberFormat="1" applyFont="1" applyFill="1" applyBorder="1" applyAlignment="1">
      <alignment horizontal="center" vertical="center"/>
    </xf>
    <xf numFmtId="4" fontId="5" fillId="3" borderId="23" xfId="0" applyNumberFormat="1"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9" fillId="0" borderId="0" xfId="0" applyFont="1" applyAlignment="1">
      <alignment horizontal="center" vertical="center"/>
    </xf>
    <xf numFmtId="0" fontId="29" fillId="3" borderId="0" xfId="0" applyFont="1" applyFill="1" applyBorder="1" applyAlignment="1">
      <alignment horizontal="center" vertical="center"/>
    </xf>
    <xf numFmtId="4" fontId="29" fillId="3" borderId="19" xfId="0" applyNumberFormat="1" applyFont="1" applyFill="1" applyBorder="1" applyAlignment="1">
      <alignment horizontal="center" vertical="center"/>
    </xf>
    <xf numFmtId="4" fontId="29" fillId="3" borderId="20" xfId="0" applyNumberFormat="1" applyFont="1" applyFill="1" applyBorder="1" applyAlignment="1">
      <alignment horizontal="center" vertical="center"/>
    </xf>
    <xf numFmtId="0" fontId="33" fillId="3" borderId="0" xfId="0" applyFont="1" applyFill="1" applyAlignment="1">
      <alignment horizontal="center" vertical="center"/>
    </xf>
    <xf numFmtId="0" fontId="2" fillId="2" borderId="10"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0" xfId="0" applyFont="1" applyFill="1" applyBorder="1" applyAlignment="1">
      <alignment horizontal="right" vertical="center" wrapText="1"/>
    </xf>
    <xf numFmtId="4" fontId="13" fillId="3" borderId="10" xfId="0" applyNumberFormat="1" applyFont="1" applyFill="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cellXfs>
  <cellStyles count="10">
    <cellStyle name="Millares" xfId="1" builtinId="3"/>
    <cellStyle name="Millares 2" xfId="2"/>
    <cellStyle name="Millares 2 2" xfId="3"/>
    <cellStyle name="Millares 3" xfId="4"/>
    <cellStyle name="Moneda 2" xfId="5"/>
    <cellStyle name="Normal" xfId="0" builtinId="0"/>
    <cellStyle name="Normal 2" xfId="6"/>
    <cellStyle name="Normal 3" xfId="7"/>
    <cellStyle name="Porcentaje 2" xfId="8"/>
    <cellStyle name="Porcentual 2" xfId="9"/>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126206</xdr:rowOff>
    </xdr:from>
    <xdr:to>
      <xdr:col>3</xdr:col>
      <xdr:colOff>1635919</xdr:colOff>
      <xdr:row>6</xdr:row>
      <xdr:rowOff>78581</xdr:rowOff>
    </xdr:to>
    <xdr:pic>
      <xdr:nvPicPr>
        <xdr:cNvPr id="13537"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83344" y="126206"/>
          <a:ext cx="2683669" cy="1166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371475</xdr:colOff>
      <xdr:row>0</xdr:row>
      <xdr:rowOff>0</xdr:rowOff>
    </xdr:from>
    <xdr:to>
      <xdr:col>6</xdr:col>
      <xdr:colOff>904876</xdr:colOff>
      <xdr:row>4</xdr:row>
      <xdr:rowOff>119062</xdr:rowOff>
    </xdr:to>
    <xdr:pic>
      <xdr:nvPicPr>
        <xdr:cNvPr id="13538"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53450" y="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57150</xdr:rowOff>
    </xdr:from>
    <xdr:to>
      <xdr:col>5</xdr:col>
      <xdr:colOff>221457</xdr:colOff>
      <xdr:row>6</xdr:row>
      <xdr:rowOff>152400</xdr:rowOff>
    </xdr:to>
    <xdr:pic>
      <xdr:nvPicPr>
        <xdr:cNvPr id="14619"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47625" y="57150"/>
          <a:ext cx="28384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628650</xdr:colOff>
      <xdr:row>221</xdr:row>
      <xdr:rowOff>28575</xdr:rowOff>
    </xdr:from>
    <xdr:to>
      <xdr:col>7</xdr:col>
      <xdr:colOff>621506</xdr:colOff>
      <xdr:row>231</xdr:row>
      <xdr:rowOff>123825</xdr:rowOff>
    </xdr:to>
    <xdr:pic>
      <xdr:nvPicPr>
        <xdr:cNvPr id="14620" name="Imagen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 y="54616350"/>
          <a:ext cx="69437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390525</xdr:colOff>
      <xdr:row>0</xdr:row>
      <xdr:rowOff>19050</xdr:rowOff>
    </xdr:from>
    <xdr:to>
      <xdr:col>8</xdr:col>
      <xdr:colOff>644525</xdr:colOff>
      <xdr:row>4</xdr:row>
      <xdr:rowOff>142875</xdr:rowOff>
    </xdr:to>
    <xdr:pic>
      <xdr:nvPicPr>
        <xdr:cNvPr id="14621" name="Imagen 6" descr="https://drive.google.com/uc?id=1ZeuRMNJ_ubq0Egzw9DzttKC7pmv8pvki&amp;export=download"/>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81950" y="1905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6</xdr:row>
      <xdr:rowOff>57150</xdr:rowOff>
    </xdr:to>
    <xdr:pic>
      <xdr:nvPicPr>
        <xdr:cNvPr id="15606"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0"/>
          <a:ext cx="28289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238125</xdr:colOff>
      <xdr:row>0</xdr:row>
      <xdr:rowOff>9525</xdr:rowOff>
    </xdr:from>
    <xdr:to>
      <xdr:col>8</xdr:col>
      <xdr:colOff>1562099</xdr:colOff>
      <xdr:row>4</xdr:row>
      <xdr:rowOff>180975</xdr:rowOff>
    </xdr:to>
    <xdr:pic>
      <xdr:nvPicPr>
        <xdr:cNvPr id="15607"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05825" y="9525"/>
          <a:ext cx="27241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6</xdr:col>
      <xdr:colOff>143435</xdr:colOff>
      <xdr:row>8</xdr:row>
      <xdr:rowOff>33618</xdr:rowOff>
    </xdr:to>
    <xdr:pic>
      <xdr:nvPicPr>
        <xdr:cNvPr id="16830"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809625</xdr:colOff>
      <xdr:row>123</xdr:row>
      <xdr:rowOff>47625</xdr:rowOff>
    </xdr:from>
    <xdr:to>
      <xdr:col>8</xdr:col>
      <xdr:colOff>699328</xdr:colOff>
      <xdr:row>134</xdr:row>
      <xdr:rowOff>47625</xdr:rowOff>
    </xdr:to>
    <xdr:pic>
      <xdr:nvPicPr>
        <xdr:cNvPr id="16831" name="Imagen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3525" y="46101000"/>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962025</xdr:colOff>
      <xdr:row>124</xdr:row>
      <xdr:rowOff>38100</xdr:rowOff>
    </xdr:from>
    <xdr:to>
      <xdr:col>8</xdr:col>
      <xdr:colOff>851728</xdr:colOff>
      <xdr:row>135</xdr:row>
      <xdr:rowOff>47623</xdr:rowOff>
    </xdr:to>
    <xdr:pic>
      <xdr:nvPicPr>
        <xdr:cNvPr id="16832" name="Imagen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85925" y="46253400"/>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1114425</xdr:colOff>
      <xdr:row>125</xdr:row>
      <xdr:rowOff>38100</xdr:rowOff>
    </xdr:from>
    <xdr:to>
      <xdr:col>8</xdr:col>
      <xdr:colOff>946978</xdr:colOff>
      <xdr:row>136</xdr:row>
      <xdr:rowOff>38101</xdr:rowOff>
    </xdr:to>
    <xdr:pic>
      <xdr:nvPicPr>
        <xdr:cNvPr id="16833" name="Imagen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8325" y="46415325"/>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1266825</xdr:colOff>
      <xdr:row>126</xdr:row>
      <xdr:rowOff>28575</xdr:rowOff>
    </xdr:from>
    <xdr:to>
      <xdr:col>8</xdr:col>
      <xdr:colOff>946978</xdr:colOff>
      <xdr:row>137</xdr:row>
      <xdr:rowOff>38101</xdr:rowOff>
    </xdr:to>
    <xdr:pic>
      <xdr:nvPicPr>
        <xdr:cNvPr id="16834" name="Imagen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90725" y="46567725"/>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1352550</xdr:colOff>
      <xdr:row>0</xdr:row>
      <xdr:rowOff>66675</xdr:rowOff>
    </xdr:from>
    <xdr:to>
      <xdr:col>9</xdr:col>
      <xdr:colOff>1591874</xdr:colOff>
      <xdr:row>6</xdr:row>
      <xdr:rowOff>47625</xdr:rowOff>
    </xdr:to>
    <xdr:pic>
      <xdr:nvPicPr>
        <xdr:cNvPr id="16835" name="Imagen 8" descr="https://drive.google.com/uc?id=1ZeuRMNJ_ubq0Egzw9DzttKC7pmv8pvki&amp;export=download"/>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62875" y="66675"/>
          <a:ext cx="32480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5</xdr:col>
      <xdr:colOff>761440</xdr:colOff>
      <xdr:row>7</xdr:row>
      <xdr:rowOff>190500</xdr:rowOff>
    </xdr:to>
    <xdr:pic>
      <xdr:nvPicPr>
        <xdr:cNvPr id="8745"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1343025</xdr:colOff>
      <xdr:row>1</xdr:row>
      <xdr:rowOff>66675</xdr:rowOff>
    </xdr:from>
    <xdr:to>
      <xdr:col>9</xdr:col>
      <xdr:colOff>1305484</xdr:colOff>
      <xdr:row>6</xdr:row>
      <xdr:rowOff>171450</xdr:rowOff>
    </xdr:to>
    <xdr:pic>
      <xdr:nvPicPr>
        <xdr:cNvPr id="8746" name="Imagen 5" descr="https://drive.google.com/uc?id=1ZeuRMNJ_ubq0Egzw9DzttKC7pmv8pvki&amp;export=downloa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2875" y="228600"/>
          <a:ext cx="31432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a.villar/Desktop/DOCUMENTOS%20PARA%20DISPONIBLIDAD/INCART%202024/LIBRO%20BANCO%2031%20DIC%2023%20-24%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orange.Perez/Downloads/DISPONIBILIDAD%20LIBRO%20BANCO%20ACTUALIZAD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A. RECOLECTORA (010) y 3000"/>
      <sheetName val="CTA. RECOLECTORA AUXILIAR 3001"/>
      <sheetName val="CTA. OPERATIVA.(160)"/>
      <sheetName val="Hoja1"/>
      <sheetName val="CTA. NOMINA 2000"/>
      <sheetName val="CTA. FONDOCYT 960"/>
      <sheetName val="CTA. FONDOCYT 960 (2)"/>
      <sheetName val="CTA. EUROS 8000 "/>
      <sheetName val="CTA. EUROS 8001"/>
      <sheetName val="CTA. DOLARES 1500"/>
    </sheetNames>
    <sheetDataSet>
      <sheetData sheetId="0">
        <row r="8717">
          <cell r="G8717">
            <v>19186361.132499855</v>
          </cell>
        </row>
        <row r="9056">
          <cell r="G9056">
            <v>22288938.982499853</v>
          </cell>
        </row>
        <row r="9357">
          <cell r="G9357">
            <v>16465906.612499831</v>
          </cell>
        </row>
      </sheetData>
      <sheetData sheetId="1">
        <row r="5471">
          <cell r="J5471">
            <v>-20447607.724699929</v>
          </cell>
        </row>
        <row r="5613">
          <cell r="J5613">
            <v>-23132848.29169992</v>
          </cell>
        </row>
      </sheetData>
      <sheetData sheetId="2">
        <row r="1283">
          <cell r="J1283">
            <v>67643.161400009572</v>
          </cell>
        </row>
        <row r="1294">
          <cell r="J1294">
            <v>81995.752900009582</v>
          </cell>
        </row>
      </sheetData>
      <sheetData sheetId="3"/>
      <sheetData sheetId="4">
        <row r="1283">
          <cell r="G1283">
            <v>22746684.913999982</v>
          </cell>
        </row>
        <row r="1329">
          <cell r="G1329">
            <v>33957200.703999966</v>
          </cell>
        </row>
      </sheetData>
      <sheetData sheetId="5">
        <row r="86">
          <cell r="J86">
            <v>1822360.3199999998</v>
          </cell>
        </row>
        <row r="88">
          <cell r="J88">
            <v>1759930.8199999998</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PONIBILIDAD"/>
      <sheetName val="CUENTA SUBVENCION DE NOMINA"/>
      <sheetName val="CTA. RECOLECTORA (010)"/>
      <sheetName val="CTA. RECOLECTORA AUXILIAR"/>
      <sheetName val="CTA. OPERATIVA.(160)"/>
      <sheetName val="CTA. NOMINA 2018"/>
      <sheetName val="Hoja1"/>
      <sheetName val="RENTA CAFETERIA  JULIO 2018"/>
    </sheetNames>
    <sheetDataSet>
      <sheetData sheetId="0"/>
      <sheetData sheetId="1"/>
      <sheetData sheetId="2">
        <row r="6">
          <cell r="E6">
            <v>0</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Brío">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C000"/>
  </sheetPr>
  <dimension ref="A1:N465"/>
  <sheetViews>
    <sheetView view="pageBreakPreview" topLeftCell="B268" zoomScale="50" zoomScaleNormal="80" zoomScaleSheetLayoutView="50" workbookViewId="0">
      <selection activeCell="A9" sqref="A9:G9"/>
    </sheetView>
  </sheetViews>
  <sheetFormatPr baseColWidth="10" defaultColWidth="9.140625" defaultRowHeight="12.75" x14ac:dyDescent="0.2"/>
  <cols>
    <col min="1" max="1" width="16.28515625" style="1" hidden="1" customWidth="1"/>
    <col min="2" max="2" width="16.85546875" style="1" customWidth="1"/>
    <col min="3" max="3" width="12.5703125" style="1" hidden="1" customWidth="1"/>
    <col min="4" max="4" width="79.7109375" style="1" customWidth="1"/>
    <col min="5" max="5" width="43.85546875" style="1" customWidth="1"/>
    <col min="6" max="6" width="31" style="188" customWidth="1"/>
    <col min="7" max="7" width="27.5703125" style="1" customWidth="1"/>
    <col min="8" max="8" width="25.42578125" style="11" hidden="1" customWidth="1"/>
    <col min="9" max="9" width="27.140625" style="11" customWidth="1"/>
    <col min="10" max="11" width="9.140625" style="11"/>
    <col min="12" max="16384" width="9.140625" style="1"/>
  </cols>
  <sheetData>
    <row r="1" spans="1:14" s="11" customFormat="1" ht="15" customHeight="1" x14ac:dyDescent="0.2">
      <c r="F1" s="176"/>
    </row>
    <row r="2" spans="1:14" s="11" customFormat="1" x14ac:dyDescent="0.2">
      <c r="F2" s="176"/>
    </row>
    <row r="3" spans="1:14" s="14" customFormat="1" ht="12" customHeight="1" x14ac:dyDescent="0.2">
      <c r="F3" s="177"/>
    </row>
    <row r="4" spans="1:14" s="15" customFormat="1" ht="18" customHeight="1" x14ac:dyDescent="0.3">
      <c r="A4" s="16"/>
      <c r="B4" s="12"/>
      <c r="C4" s="16"/>
      <c r="D4" s="16"/>
      <c r="E4" s="16"/>
      <c r="F4" s="178"/>
      <c r="G4" s="16"/>
      <c r="H4" s="16"/>
      <c r="I4" s="16"/>
    </row>
    <row r="5" spans="1:14" s="13" customFormat="1" ht="18.75" x14ac:dyDescent="0.2">
      <c r="A5" s="245"/>
      <c r="B5" s="245"/>
      <c r="C5" s="245"/>
      <c r="D5" s="245"/>
      <c r="E5" s="245"/>
      <c r="F5" s="245"/>
      <c r="G5" s="245"/>
    </row>
    <row r="6" spans="1:14" s="15" customFormat="1" ht="18.75" x14ac:dyDescent="0.3">
      <c r="A6" s="245" t="s">
        <v>10</v>
      </c>
      <c r="B6" s="245"/>
      <c r="C6" s="245"/>
      <c r="D6" s="245"/>
      <c r="E6" s="245"/>
      <c r="F6" s="245"/>
      <c r="G6" s="245"/>
      <c r="H6" s="16"/>
      <c r="I6" s="16"/>
    </row>
    <row r="7" spans="1:14" s="14" customFormat="1" ht="18.75" x14ac:dyDescent="0.2">
      <c r="A7" s="245" t="s">
        <v>15</v>
      </c>
      <c r="B7" s="245"/>
      <c r="C7" s="245"/>
      <c r="D7" s="245"/>
      <c r="E7" s="245"/>
      <c r="F7" s="245"/>
      <c r="G7" s="245"/>
    </row>
    <row r="8" spans="1:14" s="17" customFormat="1" ht="21" customHeight="1" x14ac:dyDescent="0.2">
      <c r="A8" s="251" t="s">
        <v>3</v>
      </c>
      <c r="B8" s="251"/>
      <c r="C8" s="251"/>
      <c r="D8" s="251"/>
      <c r="E8" s="251"/>
      <c r="F8" s="251"/>
      <c r="G8" s="251"/>
    </row>
    <row r="9" spans="1:14" s="14" customFormat="1" ht="18.75" x14ac:dyDescent="0.2">
      <c r="A9" s="252" t="s">
        <v>112</v>
      </c>
      <c r="B9" s="252"/>
      <c r="C9" s="252"/>
      <c r="D9" s="252"/>
      <c r="E9" s="252"/>
      <c r="F9" s="252"/>
      <c r="G9" s="252"/>
    </row>
    <row r="10" spans="1:14" s="14" customFormat="1" ht="18.75" x14ac:dyDescent="0.2">
      <c r="A10" s="15"/>
      <c r="B10" s="31"/>
      <c r="C10" s="31"/>
      <c r="D10" s="31"/>
      <c r="E10" s="31"/>
      <c r="F10" s="179"/>
      <c r="G10" s="15"/>
    </row>
    <row r="11" spans="1:14" s="11" customFormat="1" ht="19.5" customHeight="1" thickBot="1" x14ac:dyDescent="0.25">
      <c r="F11" s="176"/>
      <c r="N11" s="30"/>
    </row>
    <row r="12" spans="1:14" s="3" customFormat="1" ht="27.75" customHeight="1" thickTop="1" thickBot="1" x14ac:dyDescent="0.25">
      <c r="A12" s="248"/>
      <c r="B12" s="247" t="s">
        <v>14</v>
      </c>
      <c r="C12" s="247"/>
      <c r="D12" s="247"/>
      <c r="E12" s="247"/>
      <c r="F12" s="247"/>
      <c r="G12" s="247"/>
      <c r="H12" s="7"/>
      <c r="I12" s="7"/>
      <c r="J12" s="7"/>
      <c r="K12" s="7"/>
    </row>
    <row r="13" spans="1:14" s="3" customFormat="1" ht="27.75" customHeight="1" thickTop="1" thickBot="1" x14ac:dyDescent="0.25">
      <c r="A13" s="248"/>
      <c r="B13" s="246" t="s">
        <v>15</v>
      </c>
      <c r="C13" s="246"/>
      <c r="D13" s="246"/>
      <c r="E13" s="246"/>
      <c r="F13" s="246"/>
      <c r="G13" s="71">
        <f>+'[1]CTA. RECOLECTORA (010) y 3000'!$G$9056</f>
        <v>22288938.982499853</v>
      </c>
      <c r="H13" s="7"/>
      <c r="I13" s="7"/>
      <c r="J13" s="7"/>
      <c r="K13" s="7"/>
    </row>
    <row r="14" spans="1:14" s="3" customFormat="1" ht="26.25" customHeight="1" thickTop="1" thickBot="1" x14ac:dyDescent="0.25">
      <c r="A14" s="248"/>
      <c r="B14" s="250"/>
      <c r="C14" s="250"/>
      <c r="D14" s="250"/>
      <c r="E14" s="250"/>
      <c r="F14" s="250"/>
      <c r="G14" s="71">
        <v>0</v>
      </c>
      <c r="H14" s="7"/>
      <c r="I14" s="7"/>
      <c r="J14" s="7"/>
      <c r="K14" s="7"/>
    </row>
    <row r="15" spans="1:14" s="3" customFormat="1" ht="34.5" customHeight="1" thickTop="1" thickBot="1" x14ac:dyDescent="0.25">
      <c r="A15" s="249"/>
      <c r="B15" s="61" t="s">
        <v>4</v>
      </c>
      <c r="C15" s="61" t="s">
        <v>5</v>
      </c>
      <c r="D15" s="61" t="s">
        <v>6</v>
      </c>
      <c r="E15" s="61" t="s">
        <v>0</v>
      </c>
      <c r="F15" s="71" t="s">
        <v>1</v>
      </c>
      <c r="G15" s="61" t="s">
        <v>2</v>
      </c>
      <c r="H15" s="7"/>
      <c r="I15" s="7"/>
      <c r="J15" s="7"/>
      <c r="K15" s="7"/>
    </row>
    <row r="16" spans="1:14" s="10" customFormat="1" ht="36.75" customHeight="1" thickTop="1" thickBot="1" x14ac:dyDescent="0.25">
      <c r="A16" s="41"/>
      <c r="B16" s="142"/>
      <c r="C16" s="143"/>
      <c r="D16" s="142">
        <v>45596</v>
      </c>
      <c r="E16" s="144">
        <f>'[2]CTA. RECOLECTORA (010)'!E6</f>
        <v>0</v>
      </c>
      <c r="F16" s="145">
        <v>0</v>
      </c>
      <c r="G16" s="146">
        <f>+G13</f>
        <v>22288938.982499853</v>
      </c>
      <c r="H16" s="76"/>
    </row>
    <row r="17" spans="1:9" s="10" customFormat="1" ht="27" customHeight="1" thickTop="1" thickBot="1" x14ac:dyDescent="0.25">
      <c r="A17" s="42"/>
      <c r="B17" s="109">
        <v>45597</v>
      </c>
      <c r="C17" s="110"/>
      <c r="D17" s="111" t="s">
        <v>77</v>
      </c>
      <c r="E17" s="112"/>
      <c r="F17" s="180">
        <v>1093.28</v>
      </c>
      <c r="G17" s="113">
        <f>G16+E17-F17</f>
        <v>22287845.702499852</v>
      </c>
      <c r="H17" s="200"/>
      <c r="I17" s="101"/>
    </row>
    <row r="18" spans="1:9" s="10" customFormat="1" ht="18" thickTop="1" thickBot="1" x14ac:dyDescent="0.25">
      <c r="A18" s="24"/>
      <c r="B18" s="114">
        <v>45597</v>
      </c>
      <c r="C18" s="115"/>
      <c r="D18" s="111" t="s">
        <v>37</v>
      </c>
      <c r="E18" s="112">
        <v>19651</v>
      </c>
      <c r="F18" s="181"/>
      <c r="G18" s="113">
        <f t="shared" ref="G18:G66" si="0">G17+E18-F18</f>
        <v>22307496.702499852</v>
      </c>
      <c r="H18" s="200"/>
      <c r="I18" s="101"/>
    </row>
    <row r="19" spans="1:9" s="7" customFormat="1" ht="18" thickTop="1" thickBot="1" x14ac:dyDescent="0.25">
      <c r="A19" s="24"/>
      <c r="B19" s="114">
        <v>45597</v>
      </c>
      <c r="C19" s="115"/>
      <c r="D19" s="111" t="s">
        <v>37</v>
      </c>
      <c r="E19" s="112">
        <v>29918</v>
      </c>
      <c r="F19" s="181"/>
      <c r="G19" s="113">
        <f t="shared" si="0"/>
        <v>22337414.702499852</v>
      </c>
      <c r="H19" s="191"/>
      <c r="I19" s="101"/>
    </row>
    <row r="20" spans="1:9" s="7" customFormat="1" ht="18" thickTop="1" thickBot="1" x14ac:dyDescent="0.25">
      <c r="A20" s="24"/>
      <c r="B20" s="114">
        <v>45597</v>
      </c>
      <c r="C20" s="115"/>
      <c r="D20" s="111" t="s">
        <v>37</v>
      </c>
      <c r="E20" s="112">
        <v>805</v>
      </c>
      <c r="F20" s="181"/>
      <c r="G20" s="113">
        <f t="shared" si="0"/>
        <v>22338219.702499852</v>
      </c>
      <c r="H20" s="191"/>
      <c r="I20" s="101"/>
    </row>
    <row r="21" spans="1:9" s="7" customFormat="1" ht="18" thickTop="1" thickBot="1" x14ac:dyDescent="0.25">
      <c r="A21" s="24"/>
      <c r="B21" s="114">
        <v>45597</v>
      </c>
      <c r="C21" s="115"/>
      <c r="D21" s="111" t="s">
        <v>37</v>
      </c>
      <c r="E21" s="112">
        <v>15300</v>
      </c>
      <c r="F21" s="181"/>
      <c r="G21" s="113">
        <f t="shared" si="0"/>
        <v>22353519.702499852</v>
      </c>
      <c r="H21" s="191"/>
      <c r="I21" s="101"/>
    </row>
    <row r="22" spans="1:9" s="7" customFormat="1" ht="18" thickTop="1" thickBot="1" x14ac:dyDescent="0.25">
      <c r="A22" s="24"/>
      <c r="B22" s="114">
        <v>45597</v>
      </c>
      <c r="C22" s="115"/>
      <c r="D22" s="111" t="s">
        <v>37</v>
      </c>
      <c r="E22" s="112">
        <v>14400</v>
      </c>
      <c r="F22" s="181"/>
      <c r="G22" s="113">
        <f t="shared" si="0"/>
        <v>22367919.702499852</v>
      </c>
      <c r="H22" s="191"/>
      <c r="I22" s="101"/>
    </row>
    <row r="23" spans="1:9" s="7" customFormat="1" ht="18" thickTop="1" thickBot="1" x14ac:dyDescent="0.25">
      <c r="A23" s="24"/>
      <c r="B23" s="114">
        <v>45597</v>
      </c>
      <c r="C23" s="115"/>
      <c r="D23" s="111" t="s">
        <v>37</v>
      </c>
      <c r="E23" s="112">
        <v>5735</v>
      </c>
      <c r="F23" s="181"/>
      <c r="G23" s="113">
        <f t="shared" si="0"/>
        <v>22373654.702499852</v>
      </c>
      <c r="H23" s="191"/>
      <c r="I23" s="101"/>
    </row>
    <row r="24" spans="1:9" s="7" customFormat="1" ht="18" thickTop="1" thickBot="1" x14ac:dyDescent="0.25">
      <c r="A24" s="24"/>
      <c r="B24" s="114">
        <v>45597</v>
      </c>
      <c r="C24" s="115"/>
      <c r="D24" s="111" t="s">
        <v>28</v>
      </c>
      <c r="E24" s="112">
        <v>93235.61</v>
      </c>
      <c r="F24" s="181">
        <v>2436.77</v>
      </c>
      <c r="G24" s="113">
        <f t="shared" si="0"/>
        <v>22464453.542499851</v>
      </c>
      <c r="H24" s="191"/>
      <c r="I24" s="101"/>
    </row>
    <row r="25" spans="1:9" s="7" customFormat="1" ht="18" customHeight="1" thickTop="1" thickBot="1" x14ac:dyDescent="0.25">
      <c r="A25" s="24"/>
      <c r="B25" s="114">
        <v>45597</v>
      </c>
      <c r="C25" s="115"/>
      <c r="D25" s="111" t="s">
        <v>21</v>
      </c>
      <c r="E25" s="112">
        <v>71441.05</v>
      </c>
      <c r="F25" s="181"/>
      <c r="G25" s="113">
        <f t="shared" si="0"/>
        <v>22535894.592499852</v>
      </c>
      <c r="H25" s="191"/>
      <c r="I25" s="101"/>
    </row>
    <row r="26" spans="1:9" s="7" customFormat="1" ht="18" thickTop="1" thickBot="1" x14ac:dyDescent="0.25">
      <c r="A26" s="24"/>
      <c r="B26" s="114">
        <v>45597</v>
      </c>
      <c r="C26" s="115"/>
      <c r="D26" s="111" t="s">
        <v>21</v>
      </c>
      <c r="E26" s="112">
        <v>558226.93999999994</v>
      </c>
      <c r="F26" s="181"/>
      <c r="G26" s="113">
        <f t="shared" si="0"/>
        <v>23094121.532499854</v>
      </c>
      <c r="H26" s="191"/>
      <c r="I26" s="101"/>
    </row>
    <row r="27" spans="1:9" s="7" customFormat="1" ht="17.25" customHeight="1" thickTop="1" thickBot="1" x14ac:dyDescent="0.25">
      <c r="A27" s="24"/>
      <c r="B27" s="114">
        <v>45597</v>
      </c>
      <c r="C27" s="115"/>
      <c r="D27" s="111" t="s">
        <v>21</v>
      </c>
      <c r="E27" s="112">
        <v>309651.15000000002</v>
      </c>
      <c r="F27" s="181"/>
      <c r="G27" s="113">
        <f t="shared" si="0"/>
        <v>23403772.682499852</v>
      </c>
      <c r="H27" s="191"/>
      <c r="I27" s="101"/>
    </row>
    <row r="28" spans="1:9" s="7" customFormat="1" ht="18.75" customHeight="1" thickTop="1" thickBot="1" x14ac:dyDescent="0.25">
      <c r="A28" s="24"/>
      <c r="B28" s="114">
        <v>45597</v>
      </c>
      <c r="C28" s="115"/>
      <c r="D28" s="111" t="s">
        <v>21</v>
      </c>
      <c r="E28" s="112">
        <v>32810</v>
      </c>
      <c r="F28" s="181"/>
      <c r="G28" s="113">
        <f t="shared" si="0"/>
        <v>23436582.682499852</v>
      </c>
      <c r="H28" s="191"/>
      <c r="I28" s="101"/>
    </row>
    <row r="29" spans="1:9" s="7" customFormat="1" ht="91.5" thickTop="1" thickBot="1" x14ac:dyDescent="0.25">
      <c r="A29" s="24"/>
      <c r="B29" s="114">
        <v>45597</v>
      </c>
      <c r="C29" s="115"/>
      <c r="D29" s="111" t="s">
        <v>78</v>
      </c>
      <c r="E29" s="112">
        <v>3000</v>
      </c>
      <c r="F29" s="181"/>
      <c r="G29" s="113">
        <f t="shared" si="0"/>
        <v>23439582.682499852</v>
      </c>
      <c r="H29" s="191"/>
      <c r="I29" s="101"/>
    </row>
    <row r="30" spans="1:9" s="7" customFormat="1" ht="91.5" thickTop="1" thickBot="1" x14ac:dyDescent="0.25">
      <c r="A30" s="24"/>
      <c r="B30" s="114">
        <v>45597</v>
      </c>
      <c r="C30" s="115"/>
      <c r="D30" s="111" t="s">
        <v>79</v>
      </c>
      <c r="E30" s="112">
        <v>3000</v>
      </c>
      <c r="F30" s="181"/>
      <c r="G30" s="113">
        <f t="shared" si="0"/>
        <v>23442582.682499852</v>
      </c>
      <c r="H30" s="191"/>
      <c r="I30" s="101"/>
    </row>
    <row r="31" spans="1:9" s="7" customFormat="1" ht="18" thickTop="1" thickBot="1" x14ac:dyDescent="0.25">
      <c r="A31" s="24"/>
      <c r="B31" s="114">
        <v>45597</v>
      </c>
      <c r="C31" s="115"/>
      <c r="D31" s="111" t="s">
        <v>22</v>
      </c>
      <c r="E31" s="112"/>
      <c r="F31" s="181">
        <v>4329356.7300000004</v>
      </c>
      <c r="G31" s="113">
        <f t="shared" si="0"/>
        <v>19113225.952499852</v>
      </c>
      <c r="H31" s="191"/>
      <c r="I31" s="101"/>
    </row>
    <row r="32" spans="1:9" s="7" customFormat="1" ht="14.25" customHeight="1" thickTop="1" thickBot="1" x14ac:dyDescent="0.25">
      <c r="A32" s="24"/>
      <c r="B32" s="114">
        <v>45598</v>
      </c>
      <c r="C32" s="115"/>
      <c r="D32" s="111" t="s">
        <v>37</v>
      </c>
      <c r="E32" s="112">
        <v>17150</v>
      </c>
      <c r="F32" s="181"/>
      <c r="G32" s="113">
        <f t="shared" si="0"/>
        <v>19130375.952499852</v>
      </c>
      <c r="H32" s="191"/>
      <c r="I32" s="101"/>
    </row>
    <row r="33" spans="1:9" s="7" customFormat="1" ht="18" thickTop="1" thickBot="1" x14ac:dyDescent="0.25">
      <c r="A33" s="24"/>
      <c r="B33" s="114">
        <v>45598</v>
      </c>
      <c r="C33" s="115"/>
      <c r="D33" s="111" t="s">
        <v>28</v>
      </c>
      <c r="E33" s="112">
        <v>1000</v>
      </c>
      <c r="F33" s="181">
        <v>27.2</v>
      </c>
      <c r="G33" s="113">
        <f t="shared" si="0"/>
        <v>19131348.752499852</v>
      </c>
      <c r="H33" s="191"/>
      <c r="I33" s="101"/>
    </row>
    <row r="34" spans="1:9" s="7" customFormat="1" ht="18" thickTop="1" thickBot="1" x14ac:dyDescent="0.25">
      <c r="A34" s="24"/>
      <c r="B34" s="114">
        <v>45600</v>
      </c>
      <c r="C34" s="115"/>
      <c r="D34" s="111" t="s">
        <v>28</v>
      </c>
      <c r="E34" s="112">
        <v>15000</v>
      </c>
      <c r="F34" s="181">
        <v>375</v>
      </c>
      <c r="G34" s="113">
        <f t="shared" si="0"/>
        <v>19145973.752499852</v>
      </c>
      <c r="H34" s="191"/>
      <c r="I34" s="101"/>
    </row>
    <row r="35" spans="1:9" s="7" customFormat="1" ht="24" customHeight="1" thickTop="1" thickBot="1" x14ac:dyDescent="0.25">
      <c r="A35" s="24"/>
      <c r="B35" s="114">
        <v>45601</v>
      </c>
      <c r="C35" s="115"/>
      <c r="D35" s="111" t="s">
        <v>37</v>
      </c>
      <c r="E35" s="112">
        <v>112</v>
      </c>
      <c r="F35" s="181"/>
      <c r="G35" s="113">
        <f t="shared" si="0"/>
        <v>19146085.752499852</v>
      </c>
      <c r="H35" s="191"/>
      <c r="I35" s="101"/>
    </row>
    <row r="36" spans="1:9" s="7" customFormat="1" ht="18" thickTop="1" thickBot="1" x14ac:dyDescent="0.25">
      <c r="A36" s="24"/>
      <c r="B36" s="114">
        <v>45601</v>
      </c>
      <c r="C36" s="115"/>
      <c r="D36" s="111" t="s">
        <v>37</v>
      </c>
      <c r="E36" s="112">
        <v>4445</v>
      </c>
      <c r="F36" s="181"/>
      <c r="G36" s="113">
        <f t="shared" si="0"/>
        <v>19150530.752499852</v>
      </c>
      <c r="H36" s="191"/>
      <c r="I36" s="101"/>
    </row>
    <row r="37" spans="1:9" s="7" customFormat="1" ht="15" customHeight="1" thickTop="1" thickBot="1" x14ac:dyDescent="0.25">
      <c r="A37" s="24"/>
      <c r="B37" s="114">
        <v>45601</v>
      </c>
      <c r="C37" s="115"/>
      <c r="D37" s="111" t="s">
        <v>37</v>
      </c>
      <c r="E37" s="112">
        <v>3050</v>
      </c>
      <c r="F37" s="181"/>
      <c r="G37" s="113">
        <f t="shared" si="0"/>
        <v>19153580.752499852</v>
      </c>
      <c r="H37" s="191"/>
      <c r="I37" s="101"/>
    </row>
    <row r="38" spans="1:9" s="7" customFormat="1" ht="18" customHeight="1" thickTop="1" thickBot="1" x14ac:dyDescent="0.25">
      <c r="A38" s="24"/>
      <c r="B38" s="114">
        <v>45601</v>
      </c>
      <c r="C38" s="115"/>
      <c r="D38" s="111" t="s">
        <v>37</v>
      </c>
      <c r="E38" s="112">
        <v>1450</v>
      </c>
      <c r="F38" s="181"/>
      <c r="G38" s="113">
        <f t="shared" si="0"/>
        <v>19155030.752499852</v>
      </c>
      <c r="H38" s="191"/>
      <c r="I38" s="101"/>
    </row>
    <row r="39" spans="1:9" s="7" customFormat="1" ht="22.5" customHeight="1" thickTop="1" thickBot="1" x14ac:dyDescent="0.25">
      <c r="A39" s="24"/>
      <c r="B39" s="114">
        <v>45601</v>
      </c>
      <c r="C39" s="115"/>
      <c r="D39" s="111" t="s">
        <v>37</v>
      </c>
      <c r="E39" s="112">
        <v>44195</v>
      </c>
      <c r="F39" s="181"/>
      <c r="G39" s="113">
        <f t="shared" si="0"/>
        <v>19199225.752499852</v>
      </c>
      <c r="H39" s="191"/>
      <c r="I39" s="101"/>
    </row>
    <row r="40" spans="1:9" s="7" customFormat="1" ht="18" thickTop="1" thickBot="1" x14ac:dyDescent="0.25">
      <c r="A40" s="24"/>
      <c r="B40" s="114">
        <v>45601</v>
      </c>
      <c r="C40" s="115"/>
      <c r="D40" s="111" t="s">
        <v>37</v>
      </c>
      <c r="E40" s="112">
        <v>17655</v>
      </c>
      <c r="F40" s="181"/>
      <c r="G40" s="113">
        <f t="shared" si="0"/>
        <v>19216880.752499852</v>
      </c>
      <c r="H40" s="191"/>
      <c r="I40" s="101"/>
    </row>
    <row r="41" spans="1:9" s="7" customFormat="1" ht="18" customHeight="1" thickTop="1" thickBot="1" x14ac:dyDescent="0.25">
      <c r="A41" s="24"/>
      <c r="B41" s="114">
        <v>45601</v>
      </c>
      <c r="C41" s="115"/>
      <c r="D41" s="111" t="s">
        <v>37</v>
      </c>
      <c r="E41" s="112">
        <v>30500</v>
      </c>
      <c r="F41" s="182"/>
      <c r="G41" s="113">
        <f t="shared" si="0"/>
        <v>19247380.752499852</v>
      </c>
      <c r="H41" s="191"/>
      <c r="I41" s="101"/>
    </row>
    <row r="42" spans="1:9" s="7" customFormat="1" ht="18" thickTop="1" thickBot="1" x14ac:dyDescent="0.25">
      <c r="A42" s="24"/>
      <c r="B42" s="114">
        <v>45601</v>
      </c>
      <c r="C42" s="115"/>
      <c r="D42" s="111" t="s">
        <v>37</v>
      </c>
      <c r="E42" s="112">
        <v>97000</v>
      </c>
      <c r="F42" s="181"/>
      <c r="G42" s="113">
        <f t="shared" si="0"/>
        <v>19344380.752499852</v>
      </c>
      <c r="H42" s="191"/>
      <c r="I42" s="101"/>
    </row>
    <row r="43" spans="1:9" s="7" customFormat="1" ht="18" thickTop="1" thickBot="1" x14ac:dyDescent="0.25">
      <c r="A43" s="24"/>
      <c r="B43" s="114">
        <v>45601</v>
      </c>
      <c r="C43" s="115"/>
      <c r="D43" s="111" t="s">
        <v>28</v>
      </c>
      <c r="E43" s="112">
        <v>99703.85</v>
      </c>
      <c r="F43" s="181">
        <v>2575.62</v>
      </c>
      <c r="G43" s="113">
        <f t="shared" si="0"/>
        <v>19441508.982499853</v>
      </c>
      <c r="H43" s="191"/>
      <c r="I43" s="101"/>
    </row>
    <row r="44" spans="1:9" s="7" customFormat="1" ht="19.5" customHeight="1" thickTop="1" thickBot="1" x14ac:dyDescent="0.25">
      <c r="A44" s="24"/>
      <c r="B44" s="114">
        <v>45601</v>
      </c>
      <c r="C44" s="115"/>
      <c r="D44" s="111" t="s">
        <v>56</v>
      </c>
      <c r="E44" s="112">
        <v>7937.6</v>
      </c>
      <c r="F44" s="181"/>
      <c r="G44" s="113">
        <f t="shared" si="0"/>
        <v>19449446.582499854</v>
      </c>
      <c r="H44" s="191"/>
      <c r="I44" s="101"/>
    </row>
    <row r="45" spans="1:9" s="7" customFormat="1" ht="18.75" customHeight="1" thickTop="1" thickBot="1" x14ac:dyDescent="0.25">
      <c r="A45" s="24"/>
      <c r="B45" s="114">
        <v>45601</v>
      </c>
      <c r="C45" s="115"/>
      <c r="D45" s="129" t="s">
        <v>22</v>
      </c>
      <c r="E45" s="112"/>
      <c r="F45" s="182">
        <v>138250</v>
      </c>
      <c r="G45" s="113">
        <f t="shared" si="0"/>
        <v>19311196.582499854</v>
      </c>
      <c r="H45" s="191"/>
      <c r="I45" s="101"/>
    </row>
    <row r="46" spans="1:9" s="7" customFormat="1" ht="19.5" customHeight="1" thickTop="1" thickBot="1" x14ac:dyDescent="0.25">
      <c r="A46" s="24"/>
      <c r="B46" s="114">
        <v>45602</v>
      </c>
      <c r="C46" s="115"/>
      <c r="D46" s="111" t="s">
        <v>37</v>
      </c>
      <c r="E46" s="112">
        <v>80</v>
      </c>
      <c r="F46" s="182"/>
      <c r="G46" s="113">
        <f t="shared" si="0"/>
        <v>19311276.582499854</v>
      </c>
      <c r="H46" s="191"/>
      <c r="I46" s="101"/>
    </row>
    <row r="47" spans="1:9" s="7" customFormat="1" ht="18" thickTop="1" thickBot="1" x14ac:dyDescent="0.25">
      <c r="A47" s="24"/>
      <c r="B47" s="114">
        <v>45602</v>
      </c>
      <c r="C47" s="115"/>
      <c r="D47" s="111" t="s">
        <v>37</v>
      </c>
      <c r="E47" s="112">
        <v>32430</v>
      </c>
      <c r="F47" s="181"/>
      <c r="G47" s="113">
        <f t="shared" si="0"/>
        <v>19343706.582499854</v>
      </c>
      <c r="H47" s="191"/>
      <c r="I47" s="101"/>
    </row>
    <row r="48" spans="1:9" s="7" customFormat="1" ht="18" thickTop="1" thickBot="1" x14ac:dyDescent="0.25">
      <c r="A48" s="24"/>
      <c r="B48" s="114">
        <v>45602</v>
      </c>
      <c r="C48" s="115"/>
      <c r="D48" s="111" t="s">
        <v>37</v>
      </c>
      <c r="E48" s="112">
        <v>34295</v>
      </c>
      <c r="F48" s="181"/>
      <c r="G48" s="113">
        <f t="shared" si="0"/>
        <v>19378001.582499854</v>
      </c>
      <c r="H48" s="191"/>
      <c r="I48" s="101"/>
    </row>
    <row r="49" spans="1:9" s="7" customFormat="1" ht="18" thickTop="1" thickBot="1" x14ac:dyDescent="0.25">
      <c r="A49" s="24"/>
      <c r="B49" s="114">
        <v>45602</v>
      </c>
      <c r="C49" s="115"/>
      <c r="D49" s="111" t="s">
        <v>37</v>
      </c>
      <c r="E49" s="112">
        <v>16281</v>
      </c>
      <c r="F49" s="181"/>
      <c r="G49" s="113">
        <f t="shared" si="0"/>
        <v>19394282.582499854</v>
      </c>
      <c r="H49" s="191"/>
      <c r="I49" s="101"/>
    </row>
    <row r="50" spans="1:9" s="7" customFormat="1" ht="18" thickTop="1" thickBot="1" x14ac:dyDescent="0.25">
      <c r="A50" s="24"/>
      <c r="B50" s="114">
        <v>45602</v>
      </c>
      <c r="C50" s="115"/>
      <c r="D50" s="111" t="s">
        <v>37</v>
      </c>
      <c r="E50" s="112">
        <v>2460</v>
      </c>
      <c r="F50" s="181"/>
      <c r="G50" s="113">
        <f t="shared" si="0"/>
        <v>19396742.582499854</v>
      </c>
      <c r="H50" s="191"/>
      <c r="I50" s="101"/>
    </row>
    <row r="51" spans="1:9" s="7" customFormat="1" ht="23.25" customHeight="1" thickTop="1" thickBot="1" x14ac:dyDescent="0.25">
      <c r="A51" s="24"/>
      <c r="B51" s="114">
        <v>45602</v>
      </c>
      <c r="C51" s="115"/>
      <c r="D51" s="111" t="s">
        <v>37</v>
      </c>
      <c r="E51" s="112">
        <v>5150</v>
      </c>
      <c r="F51" s="181"/>
      <c r="G51" s="113">
        <f t="shared" si="0"/>
        <v>19401892.582499854</v>
      </c>
      <c r="H51" s="191"/>
      <c r="I51" s="101"/>
    </row>
    <row r="52" spans="1:9" s="7" customFormat="1" ht="18" thickTop="1" thickBot="1" x14ac:dyDescent="0.25">
      <c r="A52" s="24"/>
      <c r="B52" s="114">
        <v>45602</v>
      </c>
      <c r="C52" s="115"/>
      <c r="D52" s="116" t="s">
        <v>37</v>
      </c>
      <c r="E52" s="112">
        <v>8800</v>
      </c>
      <c r="F52" s="183"/>
      <c r="G52" s="113">
        <f t="shared" si="0"/>
        <v>19410692.582499854</v>
      </c>
      <c r="H52" s="191"/>
      <c r="I52" s="101"/>
    </row>
    <row r="53" spans="1:9" s="7" customFormat="1" ht="21" customHeight="1" thickTop="1" thickBot="1" x14ac:dyDescent="0.25">
      <c r="A53" s="24"/>
      <c r="B53" s="114">
        <v>45602</v>
      </c>
      <c r="C53" s="115"/>
      <c r="D53" s="111" t="s">
        <v>37</v>
      </c>
      <c r="E53" s="112">
        <v>5170</v>
      </c>
      <c r="F53" s="181"/>
      <c r="G53" s="113">
        <f t="shared" si="0"/>
        <v>19415862.582499854</v>
      </c>
      <c r="H53" s="191"/>
      <c r="I53" s="101"/>
    </row>
    <row r="54" spans="1:9" s="7" customFormat="1" ht="21" customHeight="1" thickTop="1" thickBot="1" x14ac:dyDescent="0.25">
      <c r="A54" s="24"/>
      <c r="B54" s="114">
        <v>45602</v>
      </c>
      <c r="C54" s="115"/>
      <c r="D54" s="111" t="s">
        <v>28</v>
      </c>
      <c r="E54" s="112">
        <v>52775.61</v>
      </c>
      <c r="F54" s="181">
        <v>1373.43</v>
      </c>
      <c r="G54" s="113">
        <f t="shared" si="0"/>
        <v>19467264.762499854</v>
      </c>
      <c r="H54" s="191"/>
      <c r="I54" s="101"/>
    </row>
    <row r="55" spans="1:9" s="7" customFormat="1" ht="18" thickTop="1" thickBot="1" x14ac:dyDescent="0.25">
      <c r="A55" s="24"/>
      <c r="B55" s="114">
        <v>45602</v>
      </c>
      <c r="C55" s="115"/>
      <c r="D55" s="111" t="s">
        <v>22</v>
      </c>
      <c r="E55" s="112"/>
      <c r="F55" s="181">
        <v>4599593.4400000004</v>
      </c>
      <c r="G55" s="113">
        <f t="shared" si="0"/>
        <v>14867671.322499853</v>
      </c>
      <c r="H55" s="191"/>
      <c r="I55" s="101"/>
    </row>
    <row r="56" spans="1:9" s="7" customFormat="1" ht="18" thickTop="1" thickBot="1" x14ac:dyDescent="0.25">
      <c r="A56" s="24"/>
      <c r="B56" s="114">
        <v>45603</v>
      </c>
      <c r="C56" s="115"/>
      <c r="D56" s="111" t="s">
        <v>37</v>
      </c>
      <c r="E56" s="112">
        <v>6970</v>
      </c>
      <c r="F56" s="182"/>
      <c r="G56" s="113">
        <f t="shared" si="0"/>
        <v>14874641.322499853</v>
      </c>
      <c r="H56" s="191"/>
      <c r="I56" s="101"/>
    </row>
    <row r="57" spans="1:9" s="7" customFormat="1" ht="18" thickTop="1" thickBot="1" x14ac:dyDescent="0.25">
      <c r="A57" s="24"/>
      <c r="B57" s="114">
        <v>45603</v>
      </c>
      <c r="C57" s="115"/>
      <c r="D57" s="111" t="s">
        <v>37</v>
      </c>
      <c r="E57" s="112">
        <v>40</v>
      </c>
      <c r="F57" s="181"/>
      <c r="G57" s="113">
        <f t="shared" si="0"/>
        <v>14874681.322499853</v>
      </c>
      <c r="H57" s="191"/>
      <c r="I57" s="101"/>
    </row>
    <row r="58" spans="1:9" s="7" customFormat="1" ht="15" customHeight="1" thickTop="1" thickBot="1" x14ac:dyDescent="0.25">
      <c r="A58" s="24"/>
      <c r="B58" s="114">
        <v>45603</v>
      </c>
      <c r="C58" s="115"/>
      <c r="D58" s="111" t="s">
        <v>37</v>
      </c>
      <c r="E58" s="112">
        <v>37980</v>
      </c>
      <c r="F58" s="181"/>
      <c r="G58" s="113">
        <f t="shared" si="0"/>
        <v>14912661.322499853</v>
      </c>
      <c r="H58" s="191"/>
      <c r="I58" s="101"/>
    </row>
    <row r="59" spans="1:9" s="7" customFormat="1" ht="18" thickTop="1" thickBot="1" x14ac:dyDescent="0.25">
      <c r="A59" s="24"/>
      <c r="B59" s="114">
        <v>45603</v>
      </c>
      <c r="C59" s="115"/>
      <c r="D59" s="111" t="s">
        <v>37</v>
      </c>
      <c r="E59" s="112">
        <v>16308</v>
      </c>
      <c r="F59" s="181"/>
      <c r="G59" s="113">
        <f t="shared" si="0"/>
        <v>14928969.322499853</v>
      </c>
      <c r="H59" s="191"/>
      <c r="I59" s="101"/>
    </row>
    <row r="60" spans="1:9" s="7" customFormat="1" ht="24" customHeight="1" thickTop="1" thickBot="1" x14ac:dyDescent="0.25">
      <c r="A60" s="24"/>
      <c r="B60" s="114">
        <v>45603</v>
      </c>
      <c r="C60" s="115"/>
      <c r="D60" s="111" t="s">
        <v>37</v>
      </c>
      <c r="E60" s="112">
        <v>15900</v>
      </c>
      <c r="F60" s="183"/>
      <c r="G60" s="113">
        <f t="shared" si="0"/>
        <v>14944869.322499853</v>
      </c>
      <c r="H60" s="191"/>
      <c r="I60" s="101"/>
    </row>
    <row r="61" spans="1:9" s="7" customFormat="1" ht="18" thickTop="1" thickBot="1" x14ac:dyDescent="0.25">
      <c r="A61" s="24"/>
      <c r="B61" s="114">
        <v>45603</v>
      </c>
      <c r="C61" s="115"/>
      <c r="D61" s="111" t="s">
        <v>37</v>
      </c>
      <c r="E61" s="112">
        <v>13569</v>
      </c>
      <c r="F61" s="181"/>
      <c r="G61" s="113">
        <f t="shared" si="0"/>
        <v>14958438.322499853</v>
      </c>
      <c r="H61" s="191"/>
      <c r="I61" s="101"/>
    </row>
    <row r="62" spans="1:9" s="7" customFormat="1" ht="19.5" customHeight="1" thickTop="1" thickBot="1" x14ac:dyDescent="0.25">
      <c r="A62" s="24"/>
      <c r="B62" s="114">
        <v>45603</v>
      </c>
      <c r="C62" s="115"/>
      <c r="D62" s="111" t="s">
        <v>37</v>
      </c>
      <c r="E62" s="112">
        <v>2300</v>
      </c>
      <c r="F62" s="181"/>
      <c r="G62" s="113">
        <f t="shared" si="0"/>
        <v>14960738.322499853</v>
      </c>
      <c r="H62" s="191"/>
      <c r="I62" s="101"/>
    </row>
    <row r="63" spans="1:9" s="7" customFormat="1" ht="18" thickTop="1" thickBot="1" x14ac:dyDescent="0.25">
      <c r="A63" s="24"/>
      <c r="B63" s="114">
        <v>45603</v>
      </c>
      <c r="C63" s="115"/>
      <c r="D63" s="116" t="s">
        <v>37</v>
      </c>
      <c r="E63" s="112">
        <v>9125</v>
      </c>
      <c r="F63" s="183"/>
      <c r="G63" s="113">
        <f t="shared" si="0"/>
        <v>14969863.322499853</v>
      </c>
      <c r="H63" s="191"/>
      <c r="I63" s="101"/>
    </row>
    <row r="64" spans="1:9" s="7" customFormat="1" ht="18" thickTop="1" thickBot="1" x14ac:dyDescent="0.25">
      <c r="A64" s="24"/>
      <c r="B64" s="114">
        <v>45603</v>
      </c>
      <c r="C64" s="115"/>
      <c r="D64" s="111" t="s">
        <v>28</v>
      </c>
      <c r="E64" s="112">
        <v>87263.42</v>
      </c>
      <c r="F64" s="181">
        <v>2223.2800000000002</v>
      </c>
      <c r="G64" s="113">
        <f t="shared" si="0"/>
        <v>15054903.462499853</v>
      </c>
      <c r="H64" s="191"/>
      <c r="I64" s="101"/>
    </row>
    <row r="65" spans="1:9" s="7" customFormat="1" ht="18" thickTop="1" thickBot="1" x14ac:dyDescent="0.25">
      <c r="A65" s="24"/>
      <c r="B65" s="114">
        <v>45603</v>
      </c>
      <c r="C65" s="115"/>
      <c r="D65" s="111" t="s">
        <v>48</v>
      </c>
      <c r="E65" s="112">
        <v>50000</v>
      </c>
      <c r="F65" s="181"/>
      <c r="G65" s="113">
        <f t="shared" si="0"/>
        <v>15104903.462499853</v>
      </c>
      <c r="H65" s="191"/>
      <c r="I65" s="101"/>
    </row>
    <row r="66" spans="1:9" s="7" customFormat="1" ht="18" thickTop="1" thickBot="1" x14ac:dyDescent="0.25">
      <c r="A66" s="24"/>
      <c r="B66" s="114">
        <v>45603</v>
      </c>
      <c r="C66" s="115"/>
      <c r="D66" s="111" t="s">
        <v>21</v>
      </c>
      <c r="E66" s="112">
        <v>47500</v>
      </c>
      <c r="F66" s="181"/>
      <c r="G66" s="113">
        <f t="shared" si="0"/>
        <v>15152403.462499853</v>
      </c>
      <c r="H66" s="191"/>
      <c r="I66" s="101"/>
    </row>
    <row r="67" spans="1:9" s="7" customFormat="1" ht="30.75" customHeight="1" thickTop="1" thickBot="1" x14ac:dyDescent="0.25">
      <c r="A67" s="24"/>
      <c r="B67" s="114">
        <v>45603</v>
      </c>
      <c r="C67" s="115"/>
      <c r="D67" s="111" t="s">
        <v>22</v>
      </c>
      <c r="E67" s="112"/>
      <c r="F67" s="181">
        <v>2505232.2000000002</v>
      </c>
      <c r="G67" s="113">
        <f>G66+E67-F67</f>
        <v>12647171.262499854</v>
      </c>
      <c r="H67" s="191"/>
      <c r="I67" s="101"/>
    </row>
    <row r="68" spans="1:9" s="7" customFormat="1" ht="21" customHeight="1" thickTop="1" thickBot="1" x14ac:dyDescent="0.25">
      <c r="A68" s="24"/>
      <c r="B68" s="114">
        <v>45604</v>
      </c>
      <c r="C68" s="115"/>
      <c r="D68" s="111" t="s">
        <v>37</v>
      </c>
      <c r="E68" s="181">
        <v>67565</v>
      </c>
      <c r="F68" s="181"/>
      <c r="G68" s="113">
        <f>G67+E68-F68</f>
        <v>12714736.262499854</v>
      </c>
      <c r="H68" s="191"/>
      <c r="I68" s="101"/>
    </row>
    <row r="69" spans="1:9" s="7" customFormat="1" ht="18" thickTop="1" thickBot="1" x14ac:dyDescent="0.25">
      <c r="A69" s="24"/>
      <c r="B69" s="114">
        <v>45604</v>
      </c>
      <c r="C69" s="115"/>
      <c r="D69" s="111" t="s">
        <v>37</v>
      </c>
      <c r="E69" s="112">
        <v>34</v>
      </c>
      <c r="F69" s="181"/>
      <c r="G69" s="113">
        <f t="shared" ref="G69:G132" si="1">G68+E69-F69</f>
        <v>12714770.262499854</v>
      </c>
      <c r="H69" s="191"/>
      <c r="I69" s="101"/>
    </row>
    <row r="70" spans="1:9" s="7" customFormat="1" ht="18" thickTop="1" thickBot="1" x14ac:dyDescent="0.25">
      <c r="A70" s="24"/>
      <c r="B70" s="114">
        <v>45604</v>
      </c>
      <c r="C70" s="115"/>
      <c r="D70" s="111" t="s">
        <v>37</v>
      </c>
      <c r="E70" s="112">
        <v>1350</v>
      </c>
      <c r="F70" s="181"/>
      <c r="G70" s="113">
        <f t="shared" si="1"/>
        <v>12716120.262499854</v>
      </c>
      <c r="H70" s="191"/>
      <c r="I70" s="101"/>
    </row>
    <row r="71" spans="1:9" s="7" customFormat="1" ht="18" thickTop="1" thickBot="1" x14ac:dyDescent="0.25">
      <c r="A71" s="24"/>
      <c r="B71" s="114">
        <v>45604</v>
      </c>
      <c r="C71" s="115"/>
      <c r="D71" s="111" t="s">
        <v>37</v>
      </c>
      <c r="E71" s="112">
        <v>1000</v>
      </c>
      <c r="F71" s="181"/>
      <c r="G71" s="113">
        <f t="shared" si="1"/>
        <v>12717120.262499854</v>
      </c>
      <c r="H71" s="191"/>
      <c r="I71" s="101"/>
    </row>
    <row r="72" spans="1:9" s="7" customFormat="1" ht="18" thickTop="1" thickBot="1" x14ac:dyDescent="0.25">
      <c r="A72" s="24"/>
      <c r="B72" s="114">
        <v>45604</v>
      </c>
      <c r="C72" s="115"/>
      <c r="D72" s="111" t="s">
        <v>37</v>
      </c>
      <c r="E72" s="117">
        <v>8250</v>
      </c>
      <c r="F72" s="181"/>
      <c r="G72" s="113">
        <f t="shared" si="1"/>
        <v>12725370.262499854</v>
      </c>
      <c r="H72" s="191"/>
      <c r="I72" s="101"/>
    </row>
    <row r="73" spans="1:9" s="7" customFormat="1" ht="18" thickTop="1" thickBot="1" x14ac:dyDescent="0.25">
      <c r="A73" s="24"/>
      <c r="B73" s="114">
        <v>45604</v>
      </c>
      <c r="C73" s="115"/>
      <c r="D73" s="111" t="s">
        <v>37</v>
      </c>
      <c r="E73" s="117">
        <v>9400</v>
      </c>
      <c r="F73" s="181"/>
      <c r="G73" s="113">
        <f t="shared" si="1"/>
        <v>12734770.262499854</v>
      </c>
      <c r="H73" s="191"/>
      <c r="I73" s="101"/>
    </row>
    <row r="74" spans="1:9" s="7" customFormat="1" ht="18" thickTop="1" thickBot="1" x14ac:dyDescent="0.25">
      <c r="A74" s="24"/>
      <c r="B74" s="114">
        <v>45604</v>
      </c>
      <c r="C74" s="115"/>
      <c r="D74" s="111" t="s">
        <v>37</v>
      </c>
      <c r="E74" s="117">
        <v>2620</v>
      </c>
      <c r="F74" s="184"/>
      <c r="G74" s="113">
        <f t="shared" si="1"/>
        <v>12737390.262499854</v>
      </c>
      <c r="H74" s="191"/>
      <c r="I74" s="101"/>
    </row>
    <row r="75" spans="1:9" s="7" customFormat="1" ht="18" thickTop="1" thickBot="1" x14ac:dyDescent="0.25">
      <c r="A75" s="24"/>
      <c r="B75" s="114">
        <v>45604</v>
      </c>
      <c r="C75" s="115"/>
      <c r="D75" s="111" t="s">
        <v>37</v>
      </c>
      <c r="E75" s="117">
        <v>31295</v>
      </c>
      <c r="F75" s="184"/>
      <c r="G75" s="113">
        <f t="shared" si="1"/>
        <v>12768685.262499854</v>
      </c>
      <c r="H75" s="191"/>
      <c r="I75" s="101"/>
    </row>
    <row r="76" spans="1:9" s="7" customFormat="1" ht="18" thickTop="1" thickBot="1" x14ac:dyDescent="0.25">
      <c r="A76" s="24"/>
      <c r="B76" s="114">
        <v>45604</v>
      </c>
      <c r="C76" s="115"/>
      <c r="D76" s="116" t="s">
        <v>28</v>
      </c>
      <c r="E76" s="112">
        <v>11021.23</v>
      </c>
      <c r="F76" s="181">
        <v>277.39</v>
      </c>
      <c r="G76" s="113">
        <f t="shared" si="1"/>
        <v>12779429.102499854</v>
      </c>
      <c r="H76" s="191"/>
      <c r="I76" s="101"/>
    </row>
    <row r="77" spans="1:9" s="7" customFormat="1" ht="18" customHeight="1" thickTop="1" thickBot="1" x14ac:dyDescent="0.25">
      <c r="A77" s="24"/>
      <c r="B77" s="114">
        <v>45604</v>
      </c>
      <c r="C77" s="115"/>
      <c r="D77" s="111" t="s">
        <v>21</v>
      </c>
      <c r="E77" s="112">
        <v>3426450.4</v>
      </c>
      <c r="F77" s="181"/>
      <c r="G77" s="113">
        <f t="shared" si="1"/>
        <v>16205879.502499854</v>
      </c>
      <c r="H77" s="191"/>
      <c r="I77" s="101"/>
    </row>
    <row r="78" spans="1:9" s="7" customFormat="1" ht="18" customHeight="1" thickTop="1" thickBot="1" x14ac:dyDescent="0.25">
      <c r="A78" s="24"/>
      <c r="B78" s="114">
        <v>45604</v>
      </c>
      <c r="C78" s="115"/>
      <c r="D78" s="111" t="s">
        <v>21</v>
      </c>
      <c r="E78" s="112">
        <v>1937204</v>
      </c>
      <c r="F78" s="181"/>
      <c r="G78" s="113">
        <f t="shared" si="1"/>
        <v>18143083.502499856</v>
      </c>
      <c r="H78" s="191"/>
      <c r="I78" s="101"/>
    </row>
    <row r="79" spans="1:9" s="103" customFormat="1" ht="18" thickTop="1" thickBot="1" x14ac:dyDescent="0.25">
      <c r="A79" s="102"/>
      <c r="B79" s="114">
        <v>45604</v>
      </c>
      <c r="C79" s="115"/>
      <c r="D79" s="111" t="s">
        <v>49</v>
      </c>
      <c r="E79" s="112">
        <v>437506.38</v>
      </c>
      <c r="F79" s="181"/>
      <c r="G79" s="113">
        <f t="shared" si="1"/>
        <v>18580589.882499855</v>
      </c>
      <c r="H79" s="201"/>
      <c r="I79" s="101"/>
    </row>
    <row r="80" spans="1:9" s="7" customFormat="1" ht="18" thickTop="1" thickBot="1" x14ac:dyDescent="0.25">
      <c r="A80" s="24"/>
      <c r="B80" s="114">
        <v>45604</v>
      </c>
      <c r="C80" s="115"/>
      <c r="D80" s="111" t="s">
        <v>71</v>
      </c>
      <c r="E80" s="112">
        <v>349341.5</v>
      </c>
      <c r="F80" s="184"/>
      <c r="G80" s="113">
        <f t="shared" si="1"/>
        <v>18929931.382499855</v>
      </c>
      <c r="H80" s="191"/>
      <c r="I80" s="101"/>
    </row>
    <row r="81" spans="1:9" s="7" customFormat="1" ht="18" thickTop="1" thickBot="1" x14ac:dyDescent="0.25">
      <c r="A81" s="24"/>
      <c r="B81" s="114">
        <v>45604</v>
      </c>
      <c r="C81" s="115"/>
      <c r="D81" s="111" t="s">
        <v>21</v>
      </c>
      <c r="E81" s="112">
        <v>180192.9</v>
      </c>
      <c r="F81" s="181"/>
      <c r="G81" s="113">
        <f t="shared" si="1"/>
        <v>19110124.282499854</v>
      </c>
      <c r="H81" s="191"/>
      <c r="I81" s="101"/>
    </row>
    <row r="82" spans="1:9" s="7" customFormat="1" ht="91.5" thickTop="1" thickBot="1" x14ac:dyDescent="0.25">
      <c r="A82" s="24"/>
      <c r="B82" s="114">
        <v>45604</v>
      </c>
      <c r="C82" s="115"/>
      <c r="D82" s="111" t="s">
        <v>80</v>
      </c>
      <c r="E82" s="112">
        <v>3000</v>
      </c>
      <c r="F82" s="181"/>
      <c r="G82" s="113">
        <f t="shared" si="1"/>
        <v>19113124.282499854</v>
      </c>
      <c r="H82" s="191"/>
      <c r="I82" s="101"/>
    </row>
    <row r="83" spans="1:9" s="7" customFormat="1" ht="102" customHeight="1" thickTop="1" thickBot="1" x14ac:dyDescent="0.25">
      <c r="A83" s="24"/>
      <c r="B83" s="114">
        <v>45604</v>
      </c>
      <c r="C83" s="115"/>
      <c r="D83" s="111" t="s">
        <v>81</v>
      </c>
      <c r="E83" s="112">
        <v>3000</v>
      </c>
      <c r="F83" s="181"/>
      <c r="G83" s="113">
        <f t="shared" si="1"/>
        <v>19116124.282499854</v>
      </c>
      <c r="H83" s="191"/>
      <c r="I83" s="101"/>
    </row>
    <row r="84" spans="1:9" s="7" customFormat="1" ht="18.75" customHeight="1" thickTop="1" thickBot="1" x14ac:dyDescent="0.25">
      <c r="A84" s="24"/>
      <c r="B84" s="114">
        <v>45604</v>
      </c>
      <c r="C84" s="115"/>
      <c r="D84" s="192" t="s">
        <v>22</v>
      </c>
      <c r="E84" s="112"/>
      <c r="F84" s="181">
        <v>180186</v>
      </c>
      <c r="G84" s="113">
        <f t="shared" si="1"/>
        <v>18935938.282499854</v>
      </c>
      <c r="H84" s="191"/>
      <c r="I84" s="101"/>
    </row>
    <row r="85" spans="1:9" s="7" customFormat="1" ht="22.5" customHeight="1" thickTop="1" thickBot="1" x14ac:dyDescent="0.25">
      <c r="A85" s="24"/>
      <c r="B85" s="114">
        <v>45606</v>
      </c>
      <c r="C85" s="115"/>
      <c r="D85" s="130" t="s">
        <v>28</v>
      </c>
      <c r="E85" s="112">
        <v>10000</v>
      </c>
      <c r="F85" s="181">
        <v>250</v>
      </c>
      <c r="G85" s="113">
        <f t="shared" si="1"/>
        <v>18945688.282499854</v>
      </c>
      <c r="H85" s="191"/>
      <c r="I85" s="101"/>
    </row>
    <row r="86" spans="1:9" s="7" customFormat="1" ht="15" customHeight="1" thickTop="1" thickBot="1" x14ac:dyDescent="0.25">
      <c r="A86" s="24"/>
      <c r="B86" s="114">
        <v>45607</v>
      </c>
      <c r="C86" s="115"/>
      <c r="D86" s="111" t="s">
        <v>37</v>
      </c>
      <c r="E86" s="112">
        <v>29060</v>
      </c>
      <c r="F86" s="181"/>
      <c r="G86" s="113">
        <f t="shared" si="1"/>
        <v>18974748.282499854</v>
      </c>
      <c r="H86" s="191"/>
      <c r="I86" s="101"/>
    </row>
    <row r="87" spans="1:9" s="7" customFormat="1" ht="18" thickTop="1" thickBot="1" x14ac:dyDescent="0.25">
      <c r="A87" s="24"/>
      <c r="B87" s="114">
        <v>45607</v>
      </c>
      <c r="C87" s="115"/>
      <c r="D87" s="111" t="s">
        <v>37</v>
      </c>
      <c r="E87" s="112">
        <v>81405</v>
      </c>
      <c r="F87" s="181"/>
      <c r="G87" s="113">
        <f t="shared" si="1"/>
        <v>19056153.282499854</v>
      </c>
      <c r="H87" s="191"/>
      <c r="I87" s="101"/>
    </row>
    <row r="88" spans="1:9" s="7" customFormat="1" ht="18" thickTop="1" thickBot="1" x14ac:dyDescent="0.25">
      <c r="A88" s="24"/>
      <c r="B88" s="114">
        <v>45607</v>
      </c>
      <c r="C88" s="115"/>
      <c r="D88" s="111" t="s">
        <v>37</v>
      </c>
      <c r="E88" s="112">
        <v>2890</v>
      </c>
      <c r="F88" s="181"/>
      <c r="G88" s="113">
        <f t="shared" si="1"/>
        <v>19059043.282499854</v>
      </c>
      <c r="H88" s="191"/>
      <c r="I88" s="101"/>
    </row>
    <row r="89" spans="1:9" s="7" customFormat="1" ht="18" thickTop="1" thickBot="1" x14ac:dyDescent="0.25">
      <c r="A89" s="24"/>
      <c r="B89" s="114">
        <v>45607</v>
      </c>
      <c r="C89" s="115"/>
      <c r="D89" s="111" t="s">
        <v>37</v>
      </c>
      <c r="E89" s="112">
        <v>13701</v>
      </c>
      <c r="F89" s="181"/>
      <c r="G89" s="113">
        <f t="shared" si="1"/>
        <v>19072744.282499854</v>
      </c>
      <c r="H89" s="191"/>
      <c r="I89" s="101"/>
    </row>
    <row r="90" spans="1:9" s="7" customFormat="1" ht="18" thickTop="1" thickBot="1" x14ac:dyDescent="0.25">
      <c r="A90" s="24"/>
      <c r="B90" s="114">
        <v>45607</v>
      </c>
      <c r="C90" s="115"/>
      <c r="D90" s="116" t="s">
        <v>37</v>
      </c>
      <c r="E90" s="112">
        <v>2780</v>
      </c>
      <c r="F90" s="181"/>
      <c r="G90" s="113">
        <f t="shared" si="1"/>
        <v>19075524.282499854</v>
      </c>
      <c r="H90" s="191"/>
      <c r="I90" s="101"/>
    </row>
    <row r="91" spans="1:9" s="7" customFormat="1" ht="18" thickTop="1" thickBot="1" x14ac:dyDescent="0.25">
      <c r="A91" s="24"/>
      <c r="B91" s="114">
        <v>45607</v>
      </c>
      <c r="C91" s="115"/>
      <c r="D91" s="111" t="s">
        <v>37</v>
      </c>
      <c r="E91" s="112">
        <v>21327</v>
      </c>
      <c r="F91" s="181"/>
      <c r="G91" s="113">
        <f t="shared" si="1"/>
        <v>19096851.282499854</v>
      </c>
      <c r="H91" s="191"/>
      <c r="I91" s="101"/>
    </row>
    <row r="92" spans="1:9" s="7" customFormat="1" ht="18" thickTop="1" thickBot="1" x14ac:dyDescent="0.25">
      <c r="A92" s="24"/>
      <c r="B92" s="114">
        <v>45607</v>
      </c>
      <c r="C92" s="115"/>
      <c r="D92" s="111" t="s">
        <v>37</v>
      </c>
      <c r="E92" s="112">
        <v>3360</v>
      </c>
      <c r="F92" s="181"/>
      <c r="G92" s="113">
        <f t="shared" si="1"/>
        <v>19100211.282499854</v>
      </c>
      <c r="H92" s="191"/>
      <c r="I92" s="101"/>
    </row>
    <row r="93" spans="1:9" s="7" customFormat="1" ht="18" thickTop="1" thickBot="1" x14ac:dyDescent="0.25">
      <c r="A93" s="24"/>
      <c r="B93" s="114">
        <v>45607</v>
      </c>
      <c r="C93" s="115"/>
      <c r="D93" s="111" t="s">
        <v>28</v>
      </c>
      <c r="E93" s="112">
        <v>42876.160000000003</v>
      </c>
      <c r="F93" s="181">
        <v>1107.57</v>
      </c>
      <c r="G93" s="113">
        <f t="shared" si="1"/>
        <v>19141979.872499853</v>
      </c>
      <c r="H93" s="191"/>
      <c r="I93" s="101"/>
    </row>
    <row r="94" spans="1:9" s="7" customFormat="1" ht="18" thickTop="1" thickBot="1" x14ac:dyDescent="0.25">
      <c r="A94" s="24"/>
      <c r="B94" s="114">
        <v>45607</v>
      </c>
      <c r="C94" s="115"/>
      <c r="D94" s="111" t="s">
        <v>22</v>
      </c>
      <c r="E94" s="112"/>
      <c r="F94" s="181">
        <v>917336.24</v>
      </c>
      <c r="G94" s="113">
        <f t="shared" si="1"/>
        <v>18224643.632499855</v>
      </c>
      <c r="H94" s="191"/>
      <c r="I94" s="101"/>
    </row>
    <row r="95" spans="1:9" s="7" customFormat="1" ht="18" thickTop="1" thickBot="1" x14ac:dyDescent="0.25">
      <c r="A95" s="24"/>
      <c r="B95" s="114">
        <v>45608</v>
      </c>
      <c r="C95" s="115"/>
      <c r="D95" s="111" t="s">
        <v>37</v>
      </c>
      <c r="E95" s="112">
        <v>13</v>
      </c>
      <c r="F95" s="181"/>
      <c r="G95" s="113">
        <f t="shared" si="1"/>
        <v>18224656.632499855</v>
      </c>
      <c r="H95" s="191"/>
      <c r="I95" s="101"/>
    </row>
    <row r="96" spans="1:9" s="7" customFormat="1" ht="18" thickTop="1" thickBot="1" x14ac:dyDescent="0.25">
      <c r="A96" s="24"/>
      <c r="B96" s="114">
        <v>45608</v>
      </c>
      <c r="C96" s="115"/>
      <c r="D96" s="111" t="s">
        <v>37</v>
      </c>
      <c r="E96" s="112">
        <v>33142</v>
      </c>
      <c r="F96" s="181"/>
      <c r="G96" s="113">
        <f t="shared" si="1"/>
        <v>18257798.632499855</v>
      </c>
      <c r="H96" s="191"/>
      <c r="I96" s="101"/>
    </row>
    <row r="97" spans="1:9" s="7" customFormat="1" ht="18" thickTop="1" thickBot="1" x14ac:dyDescent="0.25">
      <c r="A97" s="24"/>
      <c r="B97" s="114">
        <v>45608</v>
      </c>
      <c r="C97" s="115"/>
      <c r="D97" s="111" t="s">
        <v>37</v>
      </c>
      <c r="E97" s="112">
        <v>2750</v>
      </c>
      <c r="F97" s="181"/>
      <c r="G97" s="113">
        <f t="shared" si="1"/>
        <v>18260548.632499855</v>
      </c>
      <c r="H97" s="191"/>
      <c r="I97" s="101"/>
    </row>
    <row r="98" spans="1:9" s="7" customFormat="1" ht="19.5" customHeight="1" thickTop="1" thickBot="1" x14ac:dyDescent="0.25">
      <c r="A98" s="24"/>
      <c r="B98" s="114">
        <v>45608</v>
      </c>
      <c r="C98" s="115"/>
      <c r="D98" s="111" t="s">
        <v>37</v>
      </c>
      <c r="E98" s="112">
        <v>19300</v>
      </c>
      <c r="F98" s="181"/>
      <c r="G98" s="113">
        <f t="shared" si="1"/>
        <v>18279848.632499855</v>
      </c>
      <c r="H98" s="191"/>
      <c r="I98" s="101"/>
    </row>
    <row r="99" spans="1:9" s="7" customFormat="1" ht="18" thickTop="1" thickBot="1" x14ac:dyDescent="0.25">
      <c r="A99" s="24"/>
      <c r="B99" s="114">
        <v>45608</v>
      </c>
      <c r="C99" s="115"/>
      <c r="D99" s="111" t="s">
        <v>37</v>
      </c>
      <c r="E99" s="112">
        <v>16100</v>
      </c>
      <c r="F99" s="181"/>
      <c r="G99" s="113">
        <f t="shared" si="1"/>
        <v>18295948.632499855</v>
      </c>
      <c r="H99" s="191"/>
      <c r="I99" s="101"/>
    </row>
    <row r="100" spans="1:9" s="7" customFormat="1" ht="18" thickTop="1" thickBot="1" x14ac:dyDescent="0.25">
      <c r="A100" s="24"/>
      <c r="B100" s="114">
        <v>45608</v>
      </c>
      <c r="C100" s="115"/>
      <c r="D100" s="111" t="s">
        <v>37</v>
      </c>
      <c r="E100" s="112">
        <v>9120</v>
      </c>
      <c r="F100" s="181"/>
      <c r="G100" s="113">
        <f t="shared" si="1"/>
        <v>18305068.632499855</v>
      </c>
      <c r="H100" s="191"/>
      <c r="I100" s="101"/>
    </row>
    <row r="101" spans="1:9" s="7" customFormat="1" ht="21" customHeight="1" thickTop="1" thickBot="1" x14ac:dyDescent="0.25">
      <c r="A101" s="24"/>
      <c r="B101" s="114">
        <v>45608</v>
      </c>
      <c r="C101" s="115"/>
      <c r="D101" s="111" t="s">
        <v>37</v>
      </c>
      <c r="E101" s="112">
        <v>4780</v>
      </c>
      <c r="F101" s="181"/>
      <c r="G101" s="113">
        <f t="shared" si="1"/>
        <v>18309848.632499855</v>
      </c>
      <c r="H101" s="191"/>
      <c r="I101" s="101"/>
    </row>
    <row r="102" spans="1:9" s="7" customFormat="1" ht="18" thickTop="1" thickBot="1" x14ac:dyDescent="0.25">
      <c r="A102" s="24"/>
      <c r="B102" s="114">
        <v>45608</v>
      </c>
      <c r="C102" s="115"/>
      <c r="D102" s="111" t="s">
        <v>37</v>
      </c>
      <c r="E102" s="112">
        <v>32190</v>
      </c>
      <c r="F102" s="182"/>
      <c r="G102" s="113">
        <f t="shared" si="1"/>
        <v>18342038.632499855</v>
      </c>
      <c r="H102" s="191"/>
      <c r="I102" s="101"/>
    </row>
    <row r="103" spans="1:9" s="7" customFormat="1" ht="18" thickTop="1" thickBot="1" x14ac:dyDescent="0.25">
      <c r="A103" s="24"/>
      <c r="B103" s="114">
        <v>45608</v>
      </c>
      <c r="C103" s="115"/>
      <c r="D103" s="116" t="s">
        <v>28</v>
      </c>
      <c r="E103" s="112">
        <v>41260.800000000003</v>
      </c>
      <c r="F103" s="181">
        <v>1053.32</v>
      </c>
      <c r="G103" s="113">
        <f t="shared" si="1"/>
        <v>18382246.112499855</v>
      </c>
      <c r="H103" s="191"/>
      <c r="I103" s="101"/>
    </row>
    <row r="104" spans="1:9" s="7" customFormat="1" ht="46.5" thickTop="1" thickBot="1" x14ac:dyDescent="0.25">
      <c r="A104" s="24"/>
      <c r="B104" s="114">
        <v>45608</v>
      </c>
      <c r="C104" s="115"/>
      <c r="D104" s="111" t="s">
        <v>82</v>
      </c>
      <c r="E104" s="112">
        <v>279700</v>
      </c>
      <c r="F104" s="181"/>
      <c r="G104" s="113">
        <f t="shared" si="1"/>
        <v>18661946.112499855</v>
      </c>
      <c r="H104" s="191"/>
      <c r="I104" s="101"/>
    </row>
    <row r="105" spans="1:9" s="7" customFormat="1" ht="106.5" thickTop="1" thickBot="1" x14ac:dyDescent="0.25">
      <c r="A105" s="24"/>
      <c r="B105" s="114">
        <v>45608</v>
      </c>
      <c r="C105" s="115"/>
      <c r="D105" s="111" t="s">
        <v>83</v>
      </c>
      <c r="E105" s="112">
        <v>1105</v>
      </c>
      <c r="F105" s="181"/>
      <c r="G105" s="113">
        <f t="shared" si="1"/>
        <v>18663051.112499855</v>
      </c>
      <c r="H105" s="191"/>
      <c r="I105" s="101"/>
    </row>
    <row r="106" spans="1:9" s="7" customFormat="1" ht="20.25" customHeight="1" thickTop="1" thickBot="1" x14ac:dyDescent="0.25">
      <c r="A106" s="24"/>
      <c r="B106" s="114">
        <v>45608</v>
      </c>
      <c r="C106" s="115"/>
      <c r="D106" s="111" t="s">
        <v>84</v>
      </c>
      <c r="E106" s="112">
        <v>3000</v>
      </c>
      <c r="F106" s="181"/>
      <c r="G106" s="113">
        <f t="shared" si="1"/>
        <v>18666051.112499855</v>
      </c>
      <c r="H106" s="191"/>
      <c r="I106" s="101"/>
    </row>
    <row r="107" spans="1:9" s="7" customFormat="1" ht="18" thickTop="1" thickBot="1" x14ac:dyDescent="0.25">
      <c r="A107" s="24"/>
      <c r="B107" s="114">
        <v>45609</v>
      </c>
      <c r="C107" s="115"/>
      <c r="D107" s="111" t="s">
        <v>37</v>
      </c>
      <c r="E107" s="112">
        <v>28125</v>
      </c>
      <c r="F107" s="181"/>
      <c r="G107" s="113">
        <f t="shared" si="1"/>
        <v>18694176.112499855</v>
      </c>
      <c r="H107" s="191"/>
      <c r="I107" s="101"/>
    </row>
    <row r="108" spans="1:9" s="7" customFormat="1" ht="18" thickTop="1" thickBot="1" x14ac:dyDescent="0.25">
      <c r="A108" s="24"/>
      <c r="B108" s="114">
        <v>45609</v>
      </c>
      <c r="C108" s="115"/>
      <c r="D108" s="111" t="s">
        <v>37</v>
      </c>
      <c r="E108" s="112">
        <v>40</v>
      </c>
      <c r="F108" s="181"/>
      <c r="G108" s="113">
        <f t="shared" si="1"/>
        <v>18694216.112499855</v>
      </c>
      <c r="H108" s="191"/>
      <c r="I108" s="101"/>
    </row>
    <row r="109" spans="1:9" s="7" customFormat="1" ht="18" thickTop="1" thickBot="1" x14ac:dyDescent="0.25">
      <c r="A109" s="24"/>
      <c r="B109" s="114">
        <v>45609</v>
      </c>
      <c r="C109" s="115"/>
      <c r="D109" s="111" t="s">
        <v>37</v>
      </c>
      <c r="E109" s="112">
        <v>24846</v>
      </c>
      <c r="F109" s="181"/>
      <c r="G109" s="113">
        <f t="shared" si="1"/>
        <v>18719062.112499855</v>
      </c>
      <c r="H109" s="191"/>
      <c r="I109" s="101"/>
    </row>
    <row r="110" spans="1:9" s="7" customFormat="1" ht="20.25" customHeight="1" thickTop="1" thickBot="1" x14ac:dyDescent="0.25">
      <c r="A110" s="24"/>
      <c r="B110" s="118">
        <v>45609</v>
      </c>
      <c r="C110" s="119"/>
      <c r="D110" s="111" t="s">
        <v>37</v>
      </c>
      <c r="E110" s="112">
        <v>6140</v>
      </c>
      <c r="F110" s="181"/>
      <c r="G110" s="113">
        <f t="shared" si="1"/>
        <v>18725202.112499855</v>
      </c>
      <c r="H110" s="191"/>
      <c r="I110" s="101"/>
    </row>
    <row r="111" spans="1:9" s="7" customFormat="1" ht="18" thickTop="1" thickBot="1" x14ac:dyDescent="0.25">
      <c r="A111" s="24"/>
      <c r="B111" s="114">
        <v>45609</v>
      </c>
      <c r="C111" s="115"/>
      <c r="D111" s="111" t="s">
        <v>37</v>
      </c>
      <c r="E111" s="112">
        <v>23600</v>
      </c>
      <c r="F111" s="181"/>
      <c r="G111" s="113">
        <f t="shared" si="1"/>
        <v>18748802.112499855</v>
      </c>
      <c r="H111" s="191"/>
      <c r="I111" s="101"/>
    </row>
    <row r="112" spans="1:9" s="7" customFormat="1" ht="18" thickTop="1" thickBot="1" x14ac:dyDescent="0.25">
      <c r="A112" s="24"/>
      <c r="B112" s="114">
        <v>45609</v>
      </c>
      <c r="C112" s="115"/>
      <c r="D112" s="111" t="s">
        <v>37</v>
      </c>
      <c r="E112" s="112">
        <v>4225</v>
      </c>
      <c r="F112" s="181"/>
      <c r="G112" s="113">
        <f t="shared" si="1"/>
        <v>18753027.112499855</v>
      </c>
      <c r="H112" s="191"/>
      <c r="I112" s="101"/>
    </row>
    <row r="113" spans="1:9" s="7" customFormat="1" ht="17.25" customHeight="1" thickTop="1" thickBot="1" x14ac:dyDescent="0.25">
      <c r="A113" s="24"/>
      <c r="B113" s="114">
        <v>45609</v>
      </c>
      <c r="C113" s="115"/>
      <c r="D113" s="111" t="s">
        <v>37</v>
      </c>
      <c r="E113" s="112">
        <v>3500</v>
      </c>
      <c r="F113" s="181"/>
      <c r="G113" s="113">
        <f t="shared" si="1"/>
        <v>18756527.112499855</v>
      </c>
      <c r="H113" s="191"/>
      <c r="I113" s="101"/>
    </row>
    <row r="114" spans="1:9" s="7" customFormat="1" ht="18" thickTop="1" thickBot="1" x14ac:dyDescent="0.25">
      <c r="A114" s="24"/>
      <c r="B114" s="114">
        <v>45609</v>
      </c>
      <c r="C114" s="115"/>
      <c r="D114" s="111" t="s">
        <v>37</v>
      </c>
      <c r="E114" s="112">
        <v>11400</v>
      </c>
      <c r="F114" s="181"/>
      <c r="G114" s="113">
        <f t="shared" si="1"/>
        <v>18767927.112499855</v>
      </c>
      <c r="H114" s="191"/>
      <c r="I114" s="101"/>
    </row>
    <row r="115" spans="1:9" s="7" customFormat="1" ht="21" customHeight="1" thickTop="1" thickBot="1" x14ac:dyDescent="0.25">
      <c r="A115" s="24"/>
      <c r="B115" s="114">
        <v>45609</v>
      </c>
      <c r="C115" s="115"/>
      <c r="D115" s="198" t="s">
        <v>28</v>
      </c>
      <c r="E115" s="197">
        <v>35953.72</v>
      </c>
      <c r="F115" s="181">
        <v>902.53</v>
      </c>
      <c r="G115" s="113">
        <f t="shared" si="1"/>
        <v>18802978.302499853</v>
      </c>
      <c r="H115" s="191"/>
      <c r="I115" s="101"/>
    </row>
    <row r="116" spans="1:9" s="7" customFormat="1" ht="27" customHeight="1" thickTop="1" thickBot="1" x14ac:dyDescent="0.25">
      <c r="A116" s="24"/>
      <c r="B116" s="118">
        <v>45609</v>
      </c>
      <c r="C116" s="119"/>
      <c r="D116" s="198" t="s">
        <v>85</v>
      </c>
      <c r="E116" s="197">
        <v>21908.799999999999</v>
      </c>
      <c r="F116" s="181"/>
      <c r="G116" s="113">
        <f t="shared" si="1"/>
        <v>18824887.102499854</v>
      </c>
      <c r="H116" s="191"/>
      <c r="I116" s="101"/>
    </row>
    <row r="117" spans="1:9" s="7" customFormat="1" ht="18" thickTop="1" thickBot="1" x14ac:dyDescent="0.25">
      <c r="A117" s="24"/>
      <c r="B117" s="114">
        <v>45609</v>
      </c>
      <c r="C117" s="115"/>
      <c r="D117" s="198" t="s">
        <v>22</v>
      </c>
      <c r="E117" s="197"/>
      <c r="F117" s="181">
        <v>1756856.91</v>
      </c>
      <c r="G117" s="113">
        <f t="shared" si="1"/>
        <v>17068030.192499854</v>
      </c>
      <c r="H117" s="191"/>
      <c r="I117" s="101"/>
    </row>
    <row r="118" spans="1:9" s="7" customFormat="1" ht="18" thickTop="1" thickBot="1" x14ac:dyDescent="0.25">
      <c r="A118" s="24"/>
      <c r="B118" s="114">
        <v>45610</v>
      </c>
      <c r="C118" s="115"/>
      <c r="D118" s="198" t="s">
        <v>37</v>
      </c>
      <c r="E118" s="197">
        <v>7300</v>
      </c>
      <c r="F118" s="149"/>
      <c r="G118" s="113">
        <f t="shared" si="1"/>
        <v>17075330.192499854</v>
      </c>
      <c r="H118" s="191"/>
      <c r="I118" s="101"/>
    </row>
    <row r="119" spans="1:9" s="7" customFormat="1" ht="18" thickTop="1" thickBot="1" x14ac:dyDescent="0.25">
      <c r="A119" s="24"/>
      <c r="B119" s="114">
        <v>45610</v>
      </c>
      <c r="C119" s="115"/>
      <c r="D119" s="198" t="s">
        <v>37</v>
      </c>
      <c r="E119" s="197">
        <v>65</v>
      </c>
      <c r="F119" s="181"/>
      <c r="G119" s="113">
        <f t="shared" si="1"/>
        <v>17075395.192499854</v>
      </c>
      <c r="H119" s="191"/>
      <c r="I119" s="101"/>
    </row>
    <row r="120" spans="1:9" s="7" customFormat="1" ht="18" thickTop="1" thickBot="1" x14ac:dyDescent="0.25">
      <c r="A120" s="24"/>
      <c r="B120" s="114">
        <v>45610</v>
      </c>
      <c r="C120" s="115"/>
      <c r="D120" s="198" t="s">
        <v>37</v>
      </c>
      <c r="E120" s="197">
        <v>60647</v>
      </c>
      <c r="F120" s="181"/>
      <c r="G120" s="113">
        <f t="shared" si="1"/>
        <v>17136042.192499854</v>
      </c>
      <c r="H120" s="191"/>
      <c r="I120" s="101"/>
    </row>
    <row r="121" spans="1:9" s="7" customFormat="1" ht="21.75" customHeight="1" thickTop="1" thickBot="1" x14ac:dyDescent="0.25">
      <c r="A121" s="24"/>
      <c r="B121" s="114">
        <v>45610</v>
      </c>
      <c r="C121" s="115"/>
      <c r="D121" s="199" t="s">
        <v>37</v>
      </c>
      <c r="E121" s="197">
        <v>300</v>
      </c>
      <c r="F121" s="181"/>
      <c r="G121" s="113">
        <f t="shared" si="1"/>
        <v>17136342.192499854</v>
      </c>
      <c r="H121" s="191"/>
      <c r="I121" s="101"/>
    </row>
    <row r="122" spans="1:9" s="7" customFormat="1" ht="18" thickTop="1" thickBot="1" x14ac:dyDescent="0.25">
      <c r="A122" s="24"/>
      <c r="B122" s="114">
        <v>45610</v>
      </c>
      <c r="C122" s="115"/>
      <c r="D122" s="111" t="s">
        <v>37</v>
      </c>
      <c r="E122" s="112">
        <v>40906</v>
      </c>
      <c r="F122" s="181"/>
      <c r="G122" s="113">
        <f t="shared" si="1"/>
        <v>17177248.192499854</v>
      </c>
      <c r="H122" s="191"/>
      <c r="I122" s="101"/>
    </row>
    <row r="123" spans="1:9" s="7" customFormat="1" ht="18" thickTop="1" thickBot="1" x14ac:dyDescent="0.25">
      <c r="A123" s="24"/>
      <c r="B123" s="114">
        <v>45610</v>
      </c>
      <c r="C123" s="115"/>
      <c r="D123" s="111" t="s">
        <v>37</v>
      </c>
      <c r="E123" s="112">
        <v>6011</v>
      </c>
      <c r="F123" s="181"/>
      <c r="G123" s="113">
        <f t="shared" si="1"/>
        <v>17183259.192499854</v>
      </c>
      <c r="H123" s="191"/>
      <c r="I123" s="101"/>
    </row>
    <row r="124" spans="1:9" s="7" customFormat="1" ht="18" thickTop="1" thickBot="1" x14ac:dyDescent="0.25">
      <c r="A124" s="24"/>
      <c r="B124" s="114">
        <v>45610</v>
      </c>
      <c r="C124" s="115"/>
      <c r="D124" s="111" t="s">
        <v>37</v>
      </c>
      <c r="E124" s="112">
        <v>5720</v>
      </c>
      <c r="F124" s="181"/>
      <c r="G124" s="113">
        <f t="shared" si="1"/>
        <v>17188979.192499854</v>
      </c>
      <c r="H124" s="191"/>
      <c r="I124" s="101"/>
    </row>
    <row r="125" spans="1:9" s="7" customFormat="1" ht="18" thickTop="1" thickBot="1" x14ac:dyDescent="0.25">
      <c r="A125" s="24"/>
      <c r="B125" s="114">
        <v>45610</v>
      </c>
      <c r="C125" s="115"/>
      <c r="D125" s="111" t="s">
        <v>37</v>
      </c>
      <c r="E125" s="112">
        <v>5935</v>
      </c>
      <c r="F125" s="181"/>
      <c r="G125" s="113">
        <f t="shared" si="1"/>
        <v>17194914.192499854</v>
      </c>
      <c r="H125" s="191"/>
      <c r="I125" s="101"/>
    </row>
    <row r="126" spans="1:9" s="7" customFormat="1" ht="18" thickTop="1" thickBot="1" x14ac:dyDescent="0.25">
      <c r="A126" s="24"/>
      <c r="B126" s="114">
        <v>45610</v>
      </c>
      <c r="C126" s="115"/>
      <c r="D126" s="111" t="s">
        <v>37</v>
      </c>
      <c r="E126" s="112">
        <v>1970</v>
      </c>
      <c r="F126" s="181"/>
      <c r="G126" s="113">
        <f t="shared" si="1"/>
        <v>17196884.192499854</v>
      </c>
      <c r="H126" s="191"/>
      <c r="I126" s="101"/>
    </row>
    <row r="127" spans="1:9" s="7" customFormat="1" ht="24.75" customHeight="1" thickTop="1" thickBot="1" x14ac:dyDescent="0.25">
      <c r="A127" s="24"/>
      <c r="B127" s="114">
        <v>45610</v>
      </c>
      <c r="C127" s="115"/>
      <c r="D127" s="111" t="s">
        <v>37</v>
      </c>
      <c r="E127" s="112">
        <v>25030</v>
      </c>
      <c r="F127" s="182"/>
      <c r="G127" s="113">
        <f t="shared" si="1"/>
        <v>17221914.192499854</v>
      </c>
      <c r="H127" s="191"/>
      <c r="I127" s="101"/>
    </row>
    <row r="128" spans="1:9" s="7" customFormat="1" ht="18" thickTop="1" thickBot="1" x14ac:dyDescent="0.25">
      <c r="A128" s="24"/>
      <c r="B128" s="114">
        <v>45610</v>
      </c>
      <c r="C128" s="115"/>
      <c r="D128" s="111" t="s">
        <v>28</v>
      </c>
      <c r="E128" s="112">
        <v>90437.63</v>
      </c>
      <c r="F128" s="181">
        <v>2342.7800000000002</v>
      </c>
      <c r="G128" s="113">
        <f t="shared" si="1"/>
        <v>17310009.042499851</v>
      </c>
      <c r="H128" s="191"/>
      <c r="I128" s="101"/>
    </row>
    <row r="129" spans="1:9" s="7" customFormat="1" ht="21.75" customHeight="1" thickTop="1" thickBot="1" x14ac:dyDescent="0.25">
      <c r="A129" s="24"/>
      <c r="B129" s="114">
        <v>45610</v>
      </c>
      <c r="C129" s="115"/>
      <c r="D129" s="111" t="s">
        <v>22</v>
      </c>
      <c r="E129" s="112"/>
      <c r="F129" s="181">
        <v>68094.13</v>
      </c>
      <c r="G129" s="113">
        <f t="shared" si="1"/>
        <v>17241914.912499852</v>
      </c>
      <c r="H129" s="191"/>
      <c r="I129" s="101"/>
    </row>
    <row r="130" spans="1:9" s="7" customFormat="1" ht="18" thickTop="1" thickBot="1" x14ac:dyDescent="0.25">
      <c r="A130" s="74"/>
      <c r="B130" s="114">
        <v>45611</v>
      </c>
      <c r="C130" s="115"/>
      <c r="D130" s="116" t="s">
        <v>37</v>
      </c>
      <c r="E130" s="112">
        <v>450</v>
      </c>
      <c r="F130" s="183"/>
      <c r="G130" s="113">
        <f t="shared" si="1"/>
        <v>17242364.912499852</v>
      </c>
      <c r="H130" s="191"/>
      <c r="I130" s="101"/>
    </row>
    <row r="131" spans="1:9" s="7" customFormat="1" ht="18" thickTop="1" thickBot="1" x14ac:dyDescent="0.25">
      <c r="A131" s="74"/>
      <c r="B131" s="114">
        <v>45611</v>
      </c>
      <c r="C131" s="115"/>
      <c r="D131" s="116" t="s">
        <v>37</v>
      </c>
      <c r="E131" s="112">
        <v>70110</v>
      </c>
      <c r="F131" s="185"/>
      <c r="G131" s="113">
        <f t="shared" si="1"/>
        <v>17312474.912499852</v>
      </c>
      <c r="H131" s="191"/>
      <c r="I131" s="101"/>
    </row>
    <row r="132" spans="1:9" s="7" customFormat="1" ht="18" thickTop="1" thickBot="1" x14ac:dyDescent="0.25">
      <c r="A132" s="74"/>
      <c r="B132" s="114">
        <v>45611</v>
      </c>
      <c r="C132" s="115"/>
      <c r="D132" s="111" t="s">
        <v>37</v>
      </c>
      <c r="E132" s="112">
        <v>14500</v>
      </c>
      <c r="F132" s="181"/>
      <c r="G132" s="113">
        <f t="shared" si="1"/>
        <v>17326974.912499852</v>
      </c>
      <c r="H132" s="191"/>
      <c r="I132" s="101"/>
    </row>
    <row r="133" spans="1:9" s="7" customFormat="1" ht="18" thickTop="1" thickBot="1" x14ac:dyDescent="0.25">
      <c r="A133" s="74"/>
      <c r="B133" s="114">
        <v>45611</v>
      </c>
      <c r="C133" s="115"/>
      <c r="D133" s="111" t="s">
        <v>37</v>
      </c>
      <c r="E133" s="112">
        <v>2733</v>
      </c>
      <c r="F133" s="181"/>
      <c r="G133" s="113">
        <f t="shared" ref="G133:G196" si="2">G132+E133-F133</f>
        <v>17329707.912499852</v>
      </c>
      <c r="H133" s="191"/>
      <c r="I133" s="101"/>
    </row>
    <row r="134" spans="1:9" s="7" customFormat="1" ht="18" thickTop="1" thickBot="1" x14ac:dyDescent="0.25">
      <c r="A134" s="74"/>
      <c r="B134" s="114">
        <v>45611</v>
      </c>
      <c r="C134" s="115"/>
      <c r="D134" s="111" t="s">
        <v>37</v>
      </c>
      <c r="E134" s="112">
        <v>2140</v>
      </c>
      <c r="F134" s="181"/>
      <c r="G134" s="113">
        <f t="shared" si="2"/>
        <v>17331847.912499852</v>
      </c>
      <c r="H134" s="191"/>
      <c r="I134" s="101"/>
    </row>
    <row r="135" spans="1:9" s="7" customFormat="1" ht="20.25" customHeight="1" thickTop="1" thickBot="1" x14ac:dyDescent="0.25">
      <c r="A135" s="74"/>
      <c r="B135" s="114">
        <v>45611</v>
      </c>
      <c r="C135" s="115"/>
      <c r="D135" s="111" t="s">
        <v>37</v>
      </c>
      <c r="E135" s="112">
        <v>1800</v>
      </c>
      <c r="F135" s="181"/>
      <c r="G135" s="113">
        <f t="shared" si="2"/>
        <v>17333647.912499852</v>
      </c>
      <c r="H135" s="191"/>
      <c r="I135" s="101"/>
    </row>
    <row r="136" spans="1:9" s="7" customFormat="1" ht="18" thickTop="1" thickBot="1" x14ac:dyDescent="0.25">
      <c r="A136" s="74"/>
      <c r="B136" s="114">
        <v>45611</v>
      </c>
      <c r="C136" s="115"/>
      <c r="D136" s="111" t="s">
        <v>37</v>
      </c>
      <c r="E136" s="112">
        <v>20611</v>
      </c>
      <c r="F136" s="181"/>
      <c r="G136" s="113">
        <f t="shared" si="2"/>
        <v>17354258.912499852</v>
      </c>
      <c r="H136" s="191"/>
      <c r="I136" s="101"/>
    </row>
    <row r="137" spans="1:9" s="7" customFormat="1" ht="18" thickTop="1" thickBot="1" x14ac:dyDescent="0.25">
      <c r="A137" s="74"/>
      <c r="B137" s="114">
        <v>45611</v>
      </c>
      <c r="C137" s="115"/>
      <c r="D137" s="111" t="s">
        <v>37</v>
      </c>
      <c r="E137" s="112">
        <v>15415</v>
      </c>
      <c r="F137" s="185"/>
      <c r="G137" s="113">
        <f t="shared" si="2"/>
        <v>17369673.912499852</v>
      </c>
      <c r="H137" s="191"/>
      <c r="I137" s="101"/>
    </row>
    <row r="138" spans="1:9" s="7" customFormat="1" ht="18" thickTop="1" thickBot="1" x14ac:dyDescent="0.25">
      <c r="A138" s="74"/>
      <c r="B138" s="114">
        <v>45611</v>
      </c>
      <c r="C138" s="115"/>
      <c r="D138" s="111" t="s">
        <v>28</v>
      </c>
      <c r="E138" s="112">
        <v>121974.77</v>
      </c>
      <c r="F138" s="181">
        <v>3194.61</v>
      </c>
      <c r="G138" s="113">
        <f t="shared" si="2"/>
        <v>17488454.072499853</v>
      </c>
      <c r="H138" s="191"/>
      <c r="I138" s="101"/>
    </row>
    <row r="139" spans="1:9" s="7" customFormat="1" ht="18" thickTop="1" thickBot="1" x14ac:dyDescent="0.25">
      <c r="A139" s="74"/>
      <c r="B139" s="114">
        <v>45611</v>
      </c>
      <c r="C139" s="115"/>
      <c r="D139" s="111" t="s">
        <v>21</v>
      </c>
      <c r="E139" s="112">
        <v>31040.91</v>
      </c>
      <c r="F139" s="181"/>
      <c r="G139" s="113">
        <f t="shared" si="2"/>
        <v>17519494.982499853</v>
      </c>
      <c r="H139" s="191"/>
      <c r="I139" s="101"/>
    </row>
    <row r="140" spans="1:9" s="7" customFormat="1" ht="18" thickTop="1" thickBot="1" x14ac:dyDescent="0.25">
      <c r="A140" s="74"/>
      <c r="B140" s="114">
        <v>45611</v>
      </c>
      <c r="C140" s="115"/>
      <c r="D140" s="111" t="s">
        <v>21</v>
      </c>
      <c r="E140" s="112">
        <v>595794.87</v>
      </c>
      <c r="F140" s="181"/>
      <c r="G140" s="113">
        <f t="shared" si="2"/>
        <v>18115289.852499854</v>
      </c>
      <c r="H140" s="191"/>
      <c r="I140" s="101"/>
    </row>
    <row r="141" spans="1:9" s="7" customFormat="1" ht="18" thickTop="1" thickBot="1" x14ac:dyDescent="0.25">
      <c r="A141" s="74"/>
      <c r="B141" s="114">
        <v>45611</v>
      </c>
      <c r="C141" s="115"/>
      <c r="D141" s="111" t="s">
        <v>21</v>
      </c>
      <c r="E141" s="112">
        <v>1495047.68</v>
      </c>
      <c r="F141" s="181"/>
      <c r="G141" s="113">
        <f t="shared" si="2"/>
        <v>19610337.532499854</v>
      </c>
      <c r="H141" s="191"/>
      <c r="I141" s="101"/>
    </row>
    <row r="142" spans="1:9" s="7" customFormat="1" ht="18" thickTop="1" thickBot="1" x14ac:dyDescent="0.25">
      <c r="A142" s="74"/>
      <c r="B142" s="114">
        <v>45611</v>
      </c>
      <c r="C142" s="115"/>
      <c r="D142" s="111" t="s">
        <v>51</v>
      </c>
      <c r="E142" s="112">
        <v>4387376.25</v>
      </c>
      <c r="F142" s="181"/>
      <c r="G142" s="113">
        <f t="shared" si="2"/>
        <v>23997713.782499854</v>
      </c>
      <c r="H142" s="191"/>
      <c r="I142" s="101"/>
    </row>
    <row r="143" spans="1:9" s="7" customFormat="1" ht="18" thickTop="1" thickBot="1" x14ac:dyDescent="0.25">
      <c r="A143" s="74"/>
      <c r="B143" s="114">
        <v>45611</v>
      </c>
      <c r="C143" s="115"/>
      <c r="D143" s="111" t="s">
        <v>52</v>
      </c>
      <c r="E143" s="117">
        <v>565136.55000000005</v>
      </c>
      <c r="F143" s="184"/>
      <c r="G143" s="113">
        <f t="shared" si="2"/>
        <v>24562850.332499854</v>
      </c>
      <c r="H143" s="191"/>
      <c r="I143" s="101"/>
    </row>
    <row r="144" spans="1:9" s="7" customFormat="1" ht="18" thickTop="1" thickBot="1" x14ac:dyDescent="0.25">
      <c r="A144" s="74"/>
      <c r="B144" s="114">
        <v>45611</v>
      </c>
      <c r="C144" s="115"/>
      <c r="D144" s="111" t="s">
        <v>51</v>
      </c>
      <c r="E144" s="117">
        <v>55525.25</v>
      </c>
      <c r="F144" s="184"/>
      <c r="G144" s="113">
        <f t="shared" si="2"/>
        <v>24618375.582499854</v>
      </c>
      <c r="H144" s="191"/>
      <c r="I144" s="101"/>
    </row>
    <row r="145" spans="1:9" s="7" customFormat="1" ht="17.25" customHeight="1" thickTop="1" thickBot="1" x14ac:dyDescent="0.25">
      <c r="A145" s="74"/>
      <c r="B145" s="114">
        <v>45611</v>
      </c>
      <c r="C145" s="115"/>
      <c r="D145" s="111" t="s">
        <v>21</v>
      </c>
      <c r="E145" s="117">
        <v>77802.33</v>
      </c>
      <c r="F145" s="181"/>
      <c r="G145" s="113">
        <f t="shared" si="2"/>
        <v>24696177.912499852</v>
      </c>
      <c r="H145" s="191"/>
      <c r="I145" s="101"/>
    </row>
    <row r="146" spans="1:9" s="7" customFormat="1" ht="18" thickTop="1" thickBot="1" x14ac:dyDescent="0.25">
      <c r="A146" s="74"/>
      <c r="B146" s="114">
        <v>45611</v>
      </c>
      <c r="C146" s="115"/>
      <c r="D146" s="111" t="s">
        <v>21</v>
      </c>
      <c r="E146" s="117">
        <v>85343.94</v>
      </c>
      <c r="F146" s="181"/>
      <c r="G146" s="113">
        <f t="shared" si="2"/>
        <v>24781521.852499854</v>
      </c>
      <c r="H146" s="191"/>
      <c r="I146" s="101"/>
    </row>
    <row r="147" spans="1:9" s="7" customFormat="1" ht="18" thickTop="1" thickBot="1" x14ac:dyDescent="0.25">
      <c r="A147" s="74"/>
      <c r="B147" s="114">
        <v>45611</v>
      </c>
      <c r="C147" s="115"/>
      <c r="D147" s="111" t="s">
        <v>21</v>
      </c>
      <c r="E147" s="112">
        <v>309960.09999999998</v>
      </c>
      <c r="F147" s="181"/>
      <c r="G147" s="113">
        <f t="shared" si="2"/>
        <v>25091481.952499855</v>
      </c>
      <c r="H147" s="191"/>
      <c r="I147" s="101"/>
    </row>
    <row r="148" spans="1:9" s="7" customFormat="1" ht="18" thickTop="1" thickBot="1" x14ac:dyDescent="0.25">
      <c r="A148" s="74"/>
      <c r="B148" s="114">
        <v>45611</v>
      </c>
      <c r="C148" s="115"/>
      <c r="D148" s="111" t="s">
        <v>21</v>
      </c>
      <c r="E148" s="112">
        <v>183119.23</v>
      </c>
      <c r="F148" s="181"/>
      <c r="G148" s="113">
        <f t="shared" si="2"/>
        <v>25274601.182499856</v>
      </c>
      <c r="H148" s="191"/>
      <c r="I148" s="101"/>
    </row>
    <row r="149" spans="1:9" s="7" customFormat="1" ht="18" customHeight="1" thickTop="1" thickBot="1" x14ac:dyDescent="0.25">
      <c r="A149" s="74"/>
      <c r="B149" s="114">
        <v>45612</v>
      </c>
      <c r="C149" s="115"/>
      <c r="D149" s="111" t="s">
        <v>37</v>
      </c>
      <c r="E149" s="112">
        <v>10450</v>
      </c>
      <c r="F149" s="181"/>
      <c r="G149" s="113">
        <f t="shared" si="2"/>
        <v>25285051.182499856</v>
      </c>
      <c r="H149" s="191"/>
      <c r="I149" s="101"/>
    </row>
    <row r="150" spans="1:9" s="7" customFormat="1" ht="18" thickTop="1" thickBot="1" x14ac:dyDescent="0.25">
      <c r="A150" s="74"/>
      <c r="B150" s="114">
        <v>45612</v>
      </c>
      <c r="C150" s="115"/>
      <c r="D150" s="111" t="s">
        <v>28</v>
      </c>
      <c r="E150" s="112">
        <v>8000</v>
      </c>
      <c r="F150" s="181">
        <v>217.6</v>
      </c>
      <c r="G150" s="113">
        <f t="shared" si="2"/>
        <v>25292833.582499854</v>
      </c>
      <c r="H150" s="191"/>
      <c r="I150" s="101"/>
    </row>
    <row r="151" spans="1:9" s="7" customFormat="1" ht="18" thickTop="1" thickBot="1" x14ac:dyDescent="0.25">
      <c r="A151" s="74"/>
      <c r="B151" s="114">
        <v>45614</v>
      </c>
      <c r="C151" s="115"/>
      <c r="D151" s="111" t="s">
        <v>37</v>
      </c>
      <c r="E151" s="112">
        <v>40680</v>
      </c>
      <c r="F151" s="181"/>
      <c r="G151" s="113">
        <f t="shared" si="2"/>
        <v>25333513.582499854</v>
      </c>
      <c r="H151" s="191"/>
      <c r="I151" s="101"/>
    </row>
    <row r="152" spans="1:9" s="7" customFormat="1" ht="18" thickTop="1" thickBot="1" x14ac:dyDescent="0.25">
      <c r="A152" s="74"/>
      <c r="B152" s="114">
        <v>45614</v>
      </c>
      <c r="C152" s="115"/>
      <c r="D152" s="111" t="s">
        <v>37</v>
      </c>
      <c r="E152" s="112">
        <v>5005</v>
      </c>
      <c r="F152" s="181"/>
      <c r="G152" s="113">
        <f t="shared" si="2"/>
        <v>25338518.582499854</v>
      </c>
      <c r="H152" s="191"/>
      <c r="I152" s="101"/>
    </row>
    <row r="153" spans="1:9" s="7" customFormat="1" ht="18" thickTop="1" thickBot="1" x14ac:dyDescent="0.25">
      <c r="A153" s="74"/>
      <c r="B153" s="114">
        <v>45614</v>
      </c>
      <c r="C153" s="115"/>
      <c r="D153" s="111" t="s">
        <v>37</v>
      </c>
      <c r="E153" s="112">
        <v>16485</v>
      </c>
      <c r="F153" s="181"/>
      <c r="G153" s="113">
        <f t="shared" si="2"/>
        <v>25355003.582499854</v>
      </c>
      <c r="H153" s="191"/>
      <c r="I153" s="101"/>
    </row>
    <row r="154" spans="1:9" s="7" customFormat="1" ht="18" thickTop="1" thickBot="1" x14ac:dyDescent="0.25">
      <c r="A154" s="74"/>
      <c r="B154" s="114">
        <v>45614</v>
      </c>
      <c r="C154" s="115"/>
      <c r="D154" s="111" t="s">
        <v>37</v>
      </c>
      <c r="E154" s="112">
        <v>26553</v>
      </c>
      <c r="F154" s="181"/>
      <c r="G154" s="113">
        <f t="shared" si="2"/>
        <v>25381556.582499854</v>
      </c>
      <c r="H154" s="191"/>
      <c r="I154" s="101"/>
    </row>
    <row r="155" spans="1:9" s="7" customFormat="1" ht="18" thickTop="1" thickBot="1" x14ac:dyDescent="0.25">
      <c r="A155" s="74"/>
      <c r="B155" s="114">
        <v>45614</v>
      </c>
      <c r="C155" s="115"/>
      <c r="D155" s="111" t="s">
        <v>37</v>
      </c>
      <c r="E155" s="112">
        <v>2190</v>
      </c>
      <c r="F155" s="181"/>
      <c r="G155" s="113">
        <f t="shared" si="2"/>
        <v>25383746.582499854</v>
      </c>
      <c r="H155" s="191"/>
      <c r="I155" s="101"/>
    </row>
    <row r="156" spans="1:9" s="7" customFormat="1" ht="18" thickTop="1" thickBot="1" x14ac:dyDescent="0.25">
      <c r="A156" s="74"/>
      <c r="B156" s="114">
        <v>45614</v>
      </c>
      <c r="C156" s="115"/>
      <c r="D156" s="111" t="s">
        <v>37</v>
      </c>
      <c r="E156" s="112">
        <v>2055</v>
      </c>
      <c r="F156" s="181"/>
      <c r="G156" s="113">
        <f t="shared" si="2"/>
        <v>25385801.582499854</v>
      </c>
      <c r="H156" s="191"/>
      <c r="I156" s="101"/>
    </row>
    <row r="157" spans="1:9" s="7" customFormat="1" ht="18.75" customHeight="1" thickTop="1" thickBot="1" x14ac:dyDescent="0.25">
      <c r="A157" s="74"/>
      <c r="B157" s="114">
        <v>45614</v>
      </c>
      <c r="C157" s="115"/>
      <c r="D157" s="111" t="s">
        <v>37</v>
      </c>
      <c r="E157" s="112">
        <v>48615</v>
      </c>
      <c r="F157" s="181"/>
      <c r="G157" s="113">
        <f t="shared" si="2"/>
        <v>25434416.582499854</v>
      </c>
      <c r="H157" s="191"/>
      <c r="I157" s="101"/>
    </row>
    <row r="158" spans="1:9" s="7" customFormat="1" ht="23.25" customHeight="1" thickTop="1" thickBot="1" x14ac:dyDescent="0.25">
      <c r="A158" s="74"/>
      <c r="B158" s="114">
        <v>45614</v>
      </c>
      <c r="C158" s="115"/>
      <c r="D158" s="111" t="s">
        <v>28</v>
      </c>
      <c r="E158" s="112">
        <v>83936.9</v>
      </c>
      <c r="F158" s="181">
        <v>2146.08</v>
      </c>
      <c r="G158" s="113">
        <f t="shared" si="2"/>
        <v>25516207.402499855</v>
      </c>
      <c r="H158" s="191"/>
      <c r="I158" s="101"/>
    </row>
    <row r="159" spans="1:9" s="7" customFormat="1" ht="19.5" customHeight="1" thickTop="1" thickBot="1" x14ac:dyDescent="0.25">
      <c r="A159" s="74"/>
      <c r="B159" s="114">
        <v>45614</v>
      </c>
      <c r="C159" s="115"/>
      <c r="D159" s="111" t="s">
        <v>21</v>
      </c>
      <c r="E159" s="112">
        <v>1275467.75</v>
      </c>
      <c r="F159" s="181"/>
      <c r="G159" s="113">
        <f t="shared" si="2"/>
        <v>26791675.152499855</v>
      </c>
      <c r="H159" s="191"/>
      <c r="I159" s="101"/>
    </row>
    <row r="160" spans="1:9" s="7" customFormat="1" ht="21.75" customHeight="1" thickTop="1" thickBot="1" x14ac:dyDescent="0.25">
      <c r="A160" s="74"/>
      <c r="B160" s="130">
        <v>45614</v>
      </c>
      <c r="C160" s="130"/>
      <c r="D160" s="130" t="s">
        <v>50</v>
      </c>
      <c r="E160" s="152">
        <v>392502.14</v>
      </c>
      <c r="F160" s="152"/>
      <c r="G160" s="113">
        <f t="shared" si="2"/>
        <v>27184177.292499855</v>
      </c>
      <c r="H160" s="191"/>
      <c r="I160" s="101"/>
    </row>
    <row r="161" spans="1:9" s="7" customFormat="1" ht="18" thickTop="1" thickBot="1" x14ac:dyDescent="0.25">
      <c r="A161" s="74"/>
      <c r="B161" s="130">
        <v>45614</v>
      </c>
      <c r="C161" s="130"/>
      <c r="D161" s="130" t="s">
        <v>21</v>
      </c>
      <c r="E161" s="152">
        <v>2746974.86</v>
      </c>
      <c r="F161" s="152"/>
      <c r="G161" s="113">
        <f t="shared" si="2"/>
        <v>29931152.152499855</v>
      </c>
      <c r="H161" s="191"/>
      <c r="I161" s="101"/>
    </row>
    <row r="162" spans="1:9" s="7" customFormat="1" ht="18" thickTop="1" thickBot="1" x14ac:dyDescent="0.25">
      <c r="A162" s="74"/>
      <c r="B162" s="130">
        <v>45614</v>
      </c>
      <c r="C162" s="130"/>
      <c r="D162" s="130" t="s">
        <v>21</v>
      </c>
      <c r="E162" s="152">
        <v>4217506.16</v>
      </c>
      <c r="F162" s="152"/>
      <c r="G162" s="113">
        <f t="shared" si="2"/>
        <v>34148658.312499851</v>
      </c>
      <c r="H162" s="191"/>
      <c r="I162" s="101"/>
    </row>
    <row r="163" spans="1:9" s="7" customFormat="1" ht="18" thickTop="1" thickBot="1" x14ac:dyDescent="0.25">
      <c r="A163" s="74"/>
      <c r="B163" s="130">
        <v>45614</v>
      </c>
      <c r="C163" s="130"/>
      <c r="D163" s="130" t="s">
        <v>54</v>
      </c>
      <c r="E163" s="152">
        <v>98281.01</v>
      </c>
      <c r="F163" s="152"/>
      <c r="G163" s="113">
        <f t="shared" si="2"/>
        <v>34246939.322499849</v>
      </c>
      <c r="H163" s="191"/>
      <c r="I163" s="101"/>
    </row>
    <row r="164" spans="1:9" s="7" customFormat="1" ht="72.75" thickTop="1" thickBot="1" x14ac:dyDescent="0.25">
      <c r="A164" s="74"/>
      <c r="B164" s="130">
        <v>45614</v>
      </c>
      <c r="C164" s="130"/>
      <c r="D164" s="130" t="s">
        <v>86</v>
      </c>
      <c r="E164" s="152">
        <v>3176</v>
      </c>
      <c r="F164" s="152"/>
      <c r="G164" s="113">
        <f t="shared" si="2"/>
        <v>34250115.322499849</v>
      </c>
      <c r="H164" s="191"/>
      <c r="I164" s="101"/>
    </row>
    <row r="165" spans="1:9" s="7" customFormat="1" ht="72.75" thickTop="1" thickBot="1" x14ac:dyDescent="0.25">
      <c r="A165" s="74"/>
      <c r="B165" s="130">
        <v>45614</v>
      </c>
      <c r="C165" s="130"/>
      <c r="D165" s="130" t="s">
        <v>87</v>
      </c>
      <c r="E165" s="152">
        <v>4000</v>
      </c>
      <c r="F165" s="152"/>
      <c r="G165" s="113">
        <f t="shared" si="2"/>
        <v>34254115.322499849</v>
      </c>
      <c r="H165" s="191"/>
      <c r="I165" s="101"/>
    </row>
    <row r="166" spans="1:9" s="7" customFormat="1" ht="72.75" thickTop="1" thickBot="1" x14ac:dyDescent="0.25">
      <c r="A166" s="74"/>
      <c r="B166" s="130">
        <v>45614</v>
      </c>
      <c r="C166" s="130"/>
      <c r="D166" s="130" t="s">
        <v>88</v>
      </c>
      <c r="E166" s="152">
        <v>1500</v>
      </c>
      <c r="F166" s="152"/>
      <c r="G166" s="113">
        <f t="shared" si="2"/>
        <v>34255615.322499849</v>
      </c>
      <c r="H166" s="191"/>
      <c r="I166" s="101"/>
    </row>
    <row r="167" spans="1:9" s="7" customFormat="1" ht="72.75" thickTop="1" thickBot="1" x14ac:dyDescent="0.25">
      <c r="A167" s="74"/>
      <c r="B167" s="130">
        <v>45614</v>
      </c>
      <c r="C167" s="130"/>
      <c r="D167" s="130" t="s">
        <v>89</v>
      </c>
      <c r="E167" s="152">
        <v>1500</v>
      </c>
      <c r="F167" s="152"/>
      <c r="G167" s="113">
        <f t="shared" si="2"/>
        <v>34257115.322499849</v>
      </c>
      <c r="H167" s="191"/>
      <c r="I167" s="101"/>
    </row>
    <row r="168" spans="1:9" s="7" customFormat="1" ht="44.25" thickTop="1" thickBot="1" x14ac:dyDescent="0.25">
      <c r="A168" s="74"/>
      <c r="B168" s="130">
        <v>45614</v>
      </c>
      <c r="C168" s="130"/>
      <c r="D168" s="130" t="s">
        <v>90</v>
      </c>
      <c r="E168" s="152">
        <v>74747.27</v>
      </c>
      <c r="F168" s="152"/>
      <c r="G168" s="113">
        <f t="shared" si="2"/>
        <v>34331862.592499852</v>
      </c>
      <c r="H168" s="191"/>
      <c r="I168" s="101"/>
    </row>
    <row r="169" spans="1:9" s="7" customFormat="1" ht="18" thickTop="1" thickBot="1" x14ac:dyDescent="0.25">
      <c r="A169" s="74"/>
      <c r="B169" s="157">
        <v>45615</v>
      </c>
      <c r="C169" s="158"/>
      <c r="D169" s="154" t="s">
        <v>37</v>
      </c>
      <c r="E169" s="156">
        <v>55225</v>
      </c>
      <c r="F169" s="156"/>
      <c r="G169" s="113">
        <f t="shared" si="2"/>
        <v>34387087.592499852</v>
      </c>
      <c r="H169" s="191"/>
      <c r="I169" s="101"/>
    </row>
    <row r="170" spans="1:9" s="7" customFormat="1" ht="18" thickTop="1" thickBot="1" x14ac:dyDescent="0.25">
      <c r="A170" s="74"/>
      <c r="B170" s="130">
        <v>45615</v>
      </c>
      <c r="C170" s="130"/>
      <c r="D170" s="193" t="s">
        <v>37</v>
      </c>
      <c r="E170" s="152">
        <v>64306</v>
      </c>
      <c r="F170" s="152"/>
      <c r="G170" s="113">
        <f t="shared" si="2"/>
        <v>34451393.592499852</v>
      </c>
      <c r="H170" s="191"/>
      <c r="I170" s="101"/>
    </row>
    <row r="171" spans="1:9" s="7" customFormat="1" ht="18" thickTop="1" thickBot="1" x14ac:dyDescent="0.25">
      <c r="A171" s="74"/>
      <c r="B171" s="151">
        <v>45615</v>
      </c>
      <c r="C171" s="130"/>
      <c r="D171" s="150" t="s">
        <v>37</v>
      </c>
      <c r="E171" s="152">
        <v>2050</v>
      </c>
      <c r="F171" s="152"/>
      <c r="G171" s="113">
        <f t="shared" si="2"/>
        <v>34453443.592499852</v>
      </c>
      <c r="H171" s="191"/>
      <c r="I171" s="101"/>
    </row>
    <row r="172" spans="1:9" s="7" customFormat="1" ht="18" thickTop="1" thickBot="1" x14ac:dyDescent="0.25">
      <c r="A172" s="74"/>
      <c r="B172" s="151">
        <v>45615</v>
      </c>
      <c r="C172" s="130"/>
      <c r="D172" s="150" t="s">
        <v>37</v>
      </c>
      <c r="E172" s="152">
        <v>9500</v>
      </c>
      <c r="F172" s="152"/>
      <c r="G172" s="113">
        <f t="shared" si="2"/>
        <v>34462943.592499852</v>
      </c>
      <c r="H172" s="191"/>
      <c r="I172" s="101"/>
    </row>
    <row r="173" spans="1:9" s="7" customFormat="1" ht="18" thickTop="1" thickBot="1" x14ac:dyDescent="0.25">
      <c r="A173" s="74"/>
      <c r="B173" s="151">
        <v>45615</v>
      </c>
      <c r="C173" s="130"/>
      <c r="D173" s="150" t="s">
        <v>37</v>
      </c>
      <c r="E173" s="152">
        <v>6000</v>
      </c>
      <c r="F173" s="152"/>
      <c r="G173" s="113">
        <f t="shared" si="2"/>
        <v>34468943.592499852</v>
      </c>
      <c r="H173" s="191"/>
      <c r="I173" s="101"/>
    </row>
    <row r="174" spans="1:9" s="7" customFormat="1" ht="18" thickTop="1" thickBot="1" x14ac:dyDescent="0.25">
      <c r="A174" s="74"/>
      <c r="B174" s="153">
        <v>45615</v>
      </c>
      <c r="C174" s="149"/>
      <c r="D174" s="154" t="s">
        <v>37</v>
      </c>
      <c r="E174" s="149">
        <v>22705</v>
      </c>
      <c r="F174" s="149"/>
      <c r="G174" s="113">
        <f t="shared" si="2"/>
        <v>34491648.592499852</v>
      </c>
      <c r="H174" s="191"/>
      <c r="I174" s="101"/>
    </row>
    <row r="175" spans="1:9" s="7" customFormat="1" ht="17.25" customHeight="1" thickTop="1" thickBot="1" x14ac:dyDescent="0.25">
      <c r="A175" s="74"/>
      <c r="B175" s="114">
        <v>45615</v>
      </c>
      <c r="C175" s="115"/>
      <c r="D175" s="111" t="s">
        <v>37</v>
      </c>
      <c r="E175" s="112">
        <v>550</v>
      </c>
      <c r="F175" s="159"/>
      <c r="G175" s="113">
        <f t="shared" si="2"/>
        <v>34492198.592499852</v>
      </c>
      <c r="H175" s="191"/>
      <c r="I175" s="101"/>
    </row>
    <row r="176" spans="1:9" s="7" customFormat="1" ht="18" thickTop="1" thickBot="1" x14ac:dyDescent="0.25">
      <c r="A176" s="74"/>
      <c r="B176" s="120">
        <v>45615</v>
      </c>
      <c r="C176" s="121"/>
      <c r="D176" s="111" t="s">
        <v>28</v>
      </c>
      <c r="E176" s="112">
        <v>103240.61</v>
      </c>
      <c r="F176" s="159">
        <v>2719.42</v>
      </c>
      <c r="G176" s="113">
        <f t="shared" si="2"/>
        <v>34592719.78249985</v>
      </c>
      <c r="H176" s="191"/>
      <c r="I176" s="101"/>
    </row>
    <row r="177" spans="1:9" s="7" customFormat="1" ht="76.5" thickTop="1" thickBot="1" x14ac:dyDescent="0.25">
      <c r="A177" s="74"/>
      <c r="B177" s="120">
        <v>45615</v>
      </c>
      <c r="C177" s="121"/>
      <c r="D177" s="111" t="s">
        <v>91</v>
      </c>
      <c r="E177" s="112">
        <v>1500</v>
      </c>
      <c r="F177" s="159"/>
      <c r="G177" s="113">
        <f t="shared" si="2"/>
        <v>34594219.78249985</v>
      </c>
      <c r="H177" s="191"/>
      <c r="I177" s="101"/>
    </row>
    <row r="178" spans="1:9" s="7" customFormat="1" ht="46.5" thickTop="1" thickBot="1" x14ac:dyDescent="0.25">
      <c r="A178" s="74"/>
      <c r="B178" s="120">
        <v>45615</v>
      </c>
      <c r="C178" s="121"/>
      <c r="D178" s="111" t="s">
        <v>92</v>
      </c>
      <c r="E178" s="112">
        <v>45000</v>
      </c>
      <c r="F178" s="159"/>
      <c r="G178" s="113">
        <f t="shared" si="2"/>
        <v>34639219.78249985</v>
      </c>
      <c r="H178" s="191"/>
      <c r="I178" s="101"/>
    </row>
    <row r="179" spans="1:9" s="7" customFormat="1" ht="18" thickTop="1" thickBot="1" x14ac:dyDescent="0.25">
      <c r="A179" s="74"/>
      <c r="B179" s="120">
        <v>45615</v>
      </c>
      <c r="C179" s="121"/>
      <c r="D179" s="111" t="s">
        <v>21</v>
      </c>
      <c r="E179" s="112">
        <v>561296.92000000004</v>
      </c>
      <c r="F179" s="159"/>
      <c r="G179" s="113">
        <f t="shared" si="2"/>
        <v>35200516.702499852</v>
      </c>
      <c r="H179" s="191"/>
      <c r="I179" s="101"/>
    </row>
    <row r="180" spans="1:9" s="7" customFormat="1" ht="18" thickTop="1" thickBot="1" x14ac:dyDescent="0.25">
      <c r="A180" s="74"/>
      <c r="B180" s="120">
        <v>45616</v>
      </c>
      <c r="C180" s="121"/>
      <c r="D180" s="111" t="s">
        <v>37</v>
      </c>
      <c r="E180" s="112">
        <v>34656</v>
      </c>
      <c r="F180" s="159"/>
      <c r="G180" s="113">
        <f t="shared" si="2"/>
        <v>35235172.702499852</v>
      </c>
      <c r="H180" s="191"/>
      <c r="I180" s="101"/>
    </row>
    <row r="181" spans="1:9" s="7" customFormat="1" ht="18" thickTop="1" thickBot="1" x14ac:dyDescent="0.25">
      <c r="A181" s="74"/>
      <c r="B181" s="120">
        <v>45616</v>
      </c>
      <c r="C181" s="121"/>
      <c r="D181" s="111" t="s">
        <v>37</v>
      </c>
      <c r="E181" s="112">
        <v>195</v>
      </c>
      <c r="F181" s="159"/>
      <c r="G181" s="113">
        <f t="shared" si="2"/>
        <v>35235367.702499852</v>
      </c>
      <c r="H181" s="191"/>
      <c r="I181" s="101"/>
    </row>
    <row r="182" spans="1:9" s="7" customFormat="1" ht="18" thickTop="1" thickBot="1" x14ac:dyDescent="0.25">
      <c r="A182" s="74"/>
      <c r="B182" s="120">
        <v>45616</v>
      </c>
      <c r="C182" s="121"/>
      <c r="D182" s="111" t="s">
        <v>37</v>
      </c>
      <c r="E182" s="112">
        <v>37970</v>
      </c>
      <c r="F182" s="159"/>
      <c r="G182" s="113">
        <f t="shared" si="2"/>
        <v>35273337.702499852</v>
      </c>
      <c r="H182" s="191"/>
      <c r="I182" s="101"/>
    </row>
    <row r="183" spans="1:9" s="7" customFormat="1" ht="24.75" customHeight="1" thickTop="1" thickBot="1" x14ac:dyDescent="0.25">
      <c r="A183" s="74"/>
      <c r="B183" s="120">
        <v>45616</v>
      </c>
      <c r="C183" s="121"/>
      <c r="D183" s="111" t="s">
        <v>37</v>
      </c>
      <c r="E183" s="112">
        <v>10200</v>
      </c>
      <c r="F183" s="159"/>
      <c r="G183" s="113">
        <f t="shared" si="2"/>
        <v>35283537.702499852</v>
      </c>
      <c r="H183" s="191"/>
      <c r="I183" s="101"/>
    </row>
    <row r="184" spans="1:9" s="7" customFormat="1" ht="18" thickTop="1" thickBot="1" x14ac:dyDescent="0.25">
      <c r="A184" s="74"/>
      <c r="B184" s="120">
        <v>45616</v>
      </c>
      <c r="C184" s="121"/>
      <c r="D184" s="111" t="s">
        <v>37</v>
      </c>
      <c r="E184" s="112">
        <v>1656</v>
      </c>
      <c r="F184" s="159"/>
      <c r="G184" s="113">
        <f t="shared" si="2"/>
        <v>35285193.702499852</v>
      </c>
      <c r="H184" s="191"/>
      <c r="I184" s="101"/>
    </row>
    <row r="185" spans="1:9" s="7" customFormat="1" ht="18" thickTop="1" thickBot="1" x14ac:dyDescent="0.25">
      <c r="A185" s="74"/>
      <c r="B185" s="120">
        <v>45616</v>
      </c>
      <c r="C185" s="121"/>
      <c r="D185" s="111" t="s">
        <v>37</v>
      </c>
      <c r="E185" s="112">
        <v>10130</v>
      </c>
      <c r="F185" s="159"/>
      <c r="G185" s="113">
        <f t="shared" si="2"/>
        <v>35295323.702499852</v>
      </c>
      <c r="H185" s="191"/>
      <c r="I185" s="101"/>
    </row>
    <row r="186" spans="1:9" s="7" customFormat="1" ht="18" thickTop="1" thickBot="1" x14ac:dyDescent="0.25">
      <c r="A186" s="74"/>
      <c r="B186" s="120">
        <v>45616</v>
      </c>
      <c r="C186" s="121"/>
      <c r="D186" s="111" t="s">
        <v>37</v>
      </c>
      <c r="E186" s="112">
        <v>9560</v>
      </c>
      <c r="F186" s="159"/>
      <c r="G186" s="113">
        <f t="shared" si="2"/>
        <v>35304883.702499852</v>
      </c>
      <c r="H186" s="191"/>
      <c r="I186" s="101"/>
    </row>
    <row r="187" spans="1:9" s="7" customFormat="1" ht="18" thickTop="1" thickBot="1" x14ac:dyDescent="0.25">
      <c r="A187" s="74"/>
      <c r="B187" s="120">
        <v>45616</v>
      </c>
      <c r="C187" s="121"/>
      <c r="D187" s="111" t="s">
        <v>28</v>
      </c>
      <c r="E187" s="112">
        <v>58721.8</v>
      </c>
      <c r="F187" s="159">
        <v>1565.1</v>
      </c>
      <c r="G187" s="113">
        <f t="shared" si="2"/>
        <v>35362040.402499847</v>
      </c>
      <c r="H187" s="191"/>
      <c r="I187" s="101"/>
    </row>
    <row r="188" spans="1:9" s="7" customFormat="1" ht="18" thickTop="1" thickBot="1" x14ac:dyDescent="0.25">
      <c r="A188" s="74"/>
      <c r="B188" s="120">
        <v>45616</v>
      </c>
      <c r="C188" s="121"/>
      <c r="D188" s="111" t="s">
        <v>53</v>
      </c>
      <c r="E188" s="112">
        <v>82888.600000000006</v>
      </c>
      <c r="F188" s="159"/>
      <c r="G188" s="113">
        <f t="shared" si="2"/>
        <v>35444929.002499849</v>
      </c>
      <c r="H188" s="191"/>
      <c r="I188" s="101"/>
    </row>
    <row r="189" spans="1:9" s="7" customFormat="1" ht="18" thickTop="1" thickBot="1" x14ac:dyDescent="0.25">
      <c r="A189" s="74"/>
      <c r="B189" s="120">
        <v>45616</v>
      </c>
      <c r="C189" s="121"/>
      <c r="D189" s="111" t="s">
        <v>53</v>
      </c>
      <c r="E189" s="112">
        <v>734461.51</v>
      </c>
      <c r="F189" s="159"/>
      <c r="G189" s="113">
        <f t="shared" si="2"/>
        <v>36179390.512499847</v>
      </c>
      <c r="H189" s="191"/>
      <c r="I189" s="101"/>
    </row>
    <row r="190" spans="1:9" s="7" customFormat="1" ht="18" thickTop="1" thickBot="1" x14ac:dyDescent="0.25">
      <c r="A190" s="74"/>
      <c r="B190" s="120">
        <v>45616</v>
      </c>
      <c r="C190" s="121"/>
      <c r="D190" s="111" t="s">
        <v>53</v>
      </c>
      <c r="E190" s="112">
        <v>560152.19999999995</v>
      </c>
      <c r="F190" s="159"/>
      <c r="G190" s="113">
        <f t="shared" si="2"/>
        <v>36739542.712499849</v>
      </c>
      <c r="H190" s="191"/>
      <c r="I190" s="101"/>
    </row>
    <row r="191" spans="1:9" s="7" customFormat="1" ht="18" thickTop="1" thickBot="1" x14ac:dyDescent="0.25">
      <c r="A191" s="74"/>
      <c r="B191" s="120">
        <v>45616</v>
      </c>
      <c r="C191" s="121"/>
      <c r="D191" s="111" t="s">
        <v>53</v>
      </c>
      <c r="E191" s="112">
        <v>514863.4</v>
      </c>
      <c r="F191" s="159"/>
      <c r="G191" s="113">
        <f t="shared" si="2"/>
        <v>37254406.112499848</v>
      </c>
      <c r="H191" s="191"/>
      <c r="I191" s="101"/>
    </row>
    <row r="192" spans="1:9" s="7" customFormat="1" ht="18" thickTop="1" thickBot="1" x14ac:dyDescent="0.25">
      <c r="A192" s="74"/>
      <c r="B192" s="120">
        <v>45616</v>
      </c>
      <c r="C192" s="121"/>
      <c r="D192" s="111" t="s">
        <v>53</v>
      </c>
      <c r="E192" s="112">
        <v>325973.98</v>
      </c>
      <c r="F192" s="159"/>
      <c r="G192" s="113">
        <f t="shared" si="2"/>
        <v>37580380.092499845</v>
      </c>
      <c r="H192" s="191"/>
      <c r="I192" s="101"/>
    </row>
    <row r="193" spans="1:9" s="7" customFormat="1" ht="18" thickTop="1" thickBot="1" x14ac:dyDescent="0.25">
      <c r="A193" s="74"/>
      <c r="B193" s="120">
        <v>45616</v>
      </c>
      <c r="C193" s="121"/>
      <c r="D193" s="111" t="s">
        <v>53</v>
      </c>
      <c r="E193" s="112">
        <v>6184.76</v>
      </c>
      <c r="F193" s="159"/>
      <c r="G193" s="113">
        <f t="shared" si="2"/>
        <v>37586564.852499843</v>
      </c>
      <c r="H193" s="191"/>
      <c r="I193" s="101"/>
    </row>
    <row r="194" spans="1:9" s="7" customFormat="1" ht="18" thickTop="1" thickBot="1" x14ac:dyDescent="0.25">
      <c r="A194" s="74"/>
      <c r="B194" s="120">
        <v>45616</v>
      </c>
      <c r="C194" s="121"/>
      <c r="D194" s="111" t="s">
        <v>53</v>
      </c>
      <c r="E194" s="112">
        <v>576</v>
      </c>
      <c r="F194" s="159"/>
      <c r="G194" s="113">
        <f t="shared" si="2"/>
        <v>37587140.852499843</v>
      </c>
      <c r="H194" s="191"/>
      <c r="I194" s="101"/>
    </row>
    <row r="195" spans="1:9" s="7" customFormat="1" ht="18" thickTop="1" thickBot="1" x14ac:dyDescent="0.25">
      <c r="A195" s="74"/>
      <c r="B195" s="120">
        <v>45616</v>
      </c>
      <c r="C195" s="121"/>
      <c r="D195" s="111" t="s">
        <v>55</v>
      </c>
      <c r="E195" s="112">
        <v>1172185.3700000001</v>
      </c>
      <c r="F195" s="159"/>
      <c r="G195" s="113">
        <f t="shared" si="2"/>
        <v>38759326.22249984</v>
      </c>
      <c r="H195" s="191"/>
      <c r="I195" s="101"/>
    </row>
    <row r="196" spans="1:9" s="7" customFormat="1" ht="18" thickTop="1" thickBot="1" x14ac:dyDescent="0.25">
      <c r="A196" s="74"/>
      <c r="B196" s="120">
        <v>45616</v>
      </c>
      <c r="C196" s="121"/>
      <c r="D196" s="111" t="s">
        <v>21</v>
      </c>
      <c r="E196" s="112">
        <v>253301.91</v>
      </c>
      <c r="F196" s="159"/>
      <c r="G196" s="113">
        <f t="shared" si="2"/>
        <v>39012628.132499836</v>
      </c>
      <c r="H196" s="191"/>
      <c r="I196" s="101"/>
    </row>
    <row r="197" spans="1:9" s="7" customFormat="1" ht="91.5" thickTop="1" thickBot="1" x14ac:dyDescent="0.25">
      <c r="A197" s="74"/>
      <c r="B197" s="120">
        <v>45616</v>
      </c>
      <c r="C197" s="121"/>
      <c r="D197" s="111" t="s">
        <v>93</v>
      </c>
      <c r="E197" s="112">
        <v>1000</v>
      </c>
      <c r="F197" s="159"/>
      <c r="G197" s="113">
        <f t="shared" ref="G197:G290" si="3">G196+E197-F197</f>
        <v>39013628.132499836</v>
      </c>
      <c r="H197" s="191"/>
      <c r="I197" s="101"/>
    </row>
    <row r="198" spans="1:9" s="7" customFormat="1" ht="106.5" thickTop="1" thickBot="1" x14ac:dyDescent="0.25">
      <c r="A198" s="74"/>
      <c r="B198" s="120">
        <v>45616</v>
      </c>
      <c r="C198" s="121"/>
      <c r="D198" s="111" t="s">
        <v>94</v>
      </c>
      <c r="E198" s="112">
        <v>1500</v>
      </c>
      <c r="F198" s="159"/>
      <c r="G198" s="113">
        <f t="shared" si="3"/>
        <v>39015128.132499836</v>
      </c>
      <c r="H198" s="191"/>
      <c r="I198" s="101"/>
    </row>
    <row r="199" spans="1:9" s="7" customFormat="1" ht="46.5" thickTop="1" thickBot="1" x14ac:dyDescent="0.25">
      <c r="A199" s="74"/>
      <c r="B199" s="120">
        <v>45616</v>
      </c>
      <c r="C199" s="121"/>
      <c r="D199" s="111" t="s">
        <v>95</v>
      </c>
      <c r="E199" s="112">
        <v>2500</v>
      </c>
      <c r="F199" s="159"/>
      <c r="G199" s="113">
        <f t="shared" si="3"/>
        <v>39017628.132499836</v>
      </c>
      <c r="H199" s="191"/>
      <c r="I199" s="101"/>
    </row>
    <row r="200" spans="1:9" s="7" customFormat="1" ht="18" thickTop="1" thickBot="1" x14ac:dyDescent="0.25">
      <c r="A200" s="74"/>
      <c r="B200" s="120">
        <v>45616</v>
      </c>
      <c r="C200" s="121"/>
      <c r="D200" s="111" t="s">
        <v>22</v>
      </c>
      <c r="E200" s="112"/>
      <c r="F200" s="159">
        <v>1977641.43</v>
      </c>
      <c r="G200" s="113">
        <f t="shared" si="3"/>
        <v>37039986.702499837</v>
      </c>
      <c r="H200" s="191"/>
      <c r="I200" s="101"/>
    </row>
    <row r="201" spans="1:9" s="7" customFormat="1" ht="18" thickTop="1" thickBot="1" x14ac:dyDescent="0.25">
      <c r="A201" s="74"/>
      <c r="B201" s="120">
        <v>45617</v>
      </c>
      <c r="C201" s="121"/>
      <c r="D201" s="111" t="s">
        <v>37</v>
      </c>
      <c r="E201" s="112">
        <v>3000</v>
      </c>
      <c r="F201" s="159"/>
      <c r="G201" s="113">
        <f t="shared" si="3"/>
        <v>37042986.702499837</v>
      </c>
      <c r="H201" s="191"/>
      <c r="I201" s="101"/>
    </row>
    <row r="202" spans="1:9" s="7" customFormat="1" ht="18" thickTop="1" thickBot="1" x14ac:dyDescent="0.25">
      <c r="A202" s="74"/>
      <c r="B202" s="120">
        <v>45617</v>
      </c>
      <c r="C202" s="121"/>
      <c r="D202" s="111" t="s">
        <v>37</v>
      </c>
      <c r="E202" s="112">
        <v>235</v>
      </c>
      <c r="F202" s="159"/>
      <c r="G202" s="113">
        <f t="shared" si="3"/>
        <v>37043221.702499837</v>
      </c>
      <c r="H202" s="191"/>
      <c r="I202" s="101"/>
    </row>
    <row r="203" spans="1:9" s="7" customFormat="1" ht="44.25" customHeight="1" thickTop="1" thickBot="1" x14ac:dyDescent="0.25">
      <c r="A203" s="74"/>
      <c r="B203" s="120">
        <v>45617</v>
      </c>
      <c r="C203" s="121"/>
      <c r="D203" s="111" t="s">
        <v>37</v>
      </c>
      <c r="E203" s="112">
        <v>33960</v>
      </c>
      <c r="F203" s="159"/>
      <c r="G203" s="113">
        <f t="shared" si="3"/>
        <v>37077181.702499837</v>
      </c>
      <c r="H203" s="191"/>
      <c r="I203" s="101"/>
    </row>
    <row r="204" spans="1:9" s="7" customFormat="1" ht="18" thickTop="1" thickBot="1" x14ac:dyDescent="0.25">
      <c r="A204" s="74"/>
      <c r="B204" s="120">
        <v>45617</v>
      </c>
      <c r="C204" s="121"/>
      <c r="D204" s="111" t="s">
        <v>37</v>
      </c>
      <c r="E204" s="112">
        <v>73050</v>
      </c>
      <c r="F204" s="159"/>
      <c r="G204" s="113">
        <f t="shared" si="3"/>
        <v>37150231.702499837</v>
      </c>
      <c r="H204" s="191"/>
      <c r="I204" s="101"/>
    </row>
    <row r="205" spans="1:9" s="7" customFormat="1" ht="18" thickTop="1" thickBot="1" x14ac:dyDescent="0.25">
      <c r="A205" s="74"/>
      <c r="B205" s="120">
        <v>45617</v>
      </c>
      <c r="C205" s="121"/>
      <c r="D205" s="111" t="s">
        <v>37</v>
      </c>
      <c r="E205" s="112">
        <v>7850</v>
      </c>
      <c r="F205" s="159"/>
      <c r="G205" s="113">
        <f t="shared" si="3"/>
        <v>37158081.702499837</v>
      </c>
      <c r="H205" s="191"/>
      <c r="I205" s="101"/>
    </row>
    <row r="206" spans="1:9" s="7" customFormat="1" ht="18" thickTop="1" thickBot="1" x14ac:dyDescent="0.25">
      <c r="A206" s="74"/>
      <c r="B206" s="120">
        <v>45617</v>
      </c>
      <c r="C206" s="121"/>
      <c r="D206" s="111" t="s">
        <v>37</v>
      </c>
      <c r="E206" s="112">
        <v>1950</v>
      </c>
      <c r="F206" s="159"/>
      <c r="G206" s="113">
        <f t="shared" si="3"/>
        <v>37160031.702499837</v>
      </c>
      <c r="H206" s="191"/>
      <c r="I206" s="101"/>
    </row>
    <row r="207" spans="1:9" s="7" customFormat="1" ht="18" thickTop="1" thickBot="1" x14ac:dyDescent="0.25">
      <c r="A207" s="74"/>
      <c r="B207" s="120">
        <v>45617</v>
      </c>
      <c r="C207" s="121"/>
      <c r="D207" s="111" t="s">
        <v>37</v>
      </c>
      <c r="E207" s="112">
        <v>5150</v>
      </c>
      <c r="F207" s="159"/>
      <c r="G207" s="113">
        <f t="shared" si="3"/>
        <v>37165181.702499837</v>
      </c>
      <c r="H207" s="191"/>
      <c r="I207" s="101"/>
    </row>
    <row r="208" spans="1:9" s="7" customFormat="1" ht="18" thickTop="1" thickBot="1" x14ac:dyDescent="0.25">
      <c r="A208" s="74"/>
      <c r="B208" s="120">
        <v>45617</v>
      </c>
      <c r="C208" s="121"/>
      <c r="D208" s="111" t="s">
        <v>37</v>
      </c>
      <c r="E208" s="112">
        <v>48950</v>
      </c>
      <c r="F208" s="159"/>
      <c r="G208" s="113">
        <f t="shared" si="3"/>
        <v>37214131.702499837</v>
      </c>
      <c r="H208" s="191"/>
      <c r="I208" s="101"/>
    </row>
    <row r="209" spans="1:9" s="7" customFormat="1" ht="18" thickTop="1" thickBot="1" x14ac:dyDescent="0.25">
      <c r="A209" s="74"/>
      <c r="B209" s="120">
        <v>45617</v>
      </c>
      <c r="C209" s="121"/>
      <c r="D209" s="111" t="s">
        <v>37</v>
      </c>
      <c r="E209" s="112">
        <v>8555</v>
      </c>
      <c r="F209" s="159"/>
      <c r="G209" s="113">
        <f t="shared" si="3"/>
        <v>37222686.702499837</v>
      </c>
      <c r="H209" s="191"/>
      <c r="I209" s="101"/>
    </row>
    <row r="210" spans="1:9" s="7" customFormat="1" ht="18" thickTop="1" thickBot="1" x14ac:dyDescent="0.25">
      <c r="A210" s="74"/>
      <c r="B210" s="120">
        <v>45617</v>
      </c>
      <c r="C210" s="121"/>
      <c r="D210" s="111" t="s">
        <v>28</v>
      </c>
      <c r="E210" s="112">
        <v>119286.55</v>
      </c>
      <c r="F210" s="159">
        <v>3202.82</v>
      </c>
      <c r="G210" s="113">
        <f t="shared" si="3"/>
        <v>37338770.432499833</v>
      </c>
      <c r="H210" s="191"/>
      <c r="I210" s="101"/>
    </row>
    <row r="211" spans="1:9" s="7" customFormat="1" ht="46.5" thickTop="1" thickBot="1" x14ac:dyDescent="0.25">
      <c r="A211" s="74"/>
      <c r="B211" s="120">
        <v>45617</v>
      </c>
      <c r="C211" s="121"/>
      <c r="D211" s="111" t="s">
        <v>96</v>
      </c>
      <c r="E211" s="112">
        <v>10000</v>
      </c>
      <c r="F211" s="159"/>
      <c r="G211" s="113">
        <f t="shared" si="3"/>
        <v>37348770.432499833</v>
      </c>
      <c r="H211" s="191"/>
      <c r="I211" s="101"/>
    </row>
    <row r="212" spans="1:9" s="7" customFormat="1" ht="18" thickTop="1" thickBot="1" x14ac:dyDescent="0.25">
      <c r="A212" s="74"/>
      <c r="B212" s="120">
        <v>45616</v>
      </c>
      <c r="C212" s="121"/>
      <c r="D212" s="111" t="s">
        <v>22</v>
      </c>
      <c r="E212" s="112"/>
      <c r="F212" s="159">
        <v>9625650</v>
      </c>
      <c r="G212" s="113">
        <f t="shared" si="3"/>
        <v>27723120.432499833</v>
      </c>
      <c r="H212" s="191"/>
      <c r="I212" s="101"/>
    </row>
    <row r="213" spans="1:9" s="7" customFormat="1" ht="18" thickTop="1" thickBot="1" x14ac:dyDescent="0.25">
      <c r="A213" s="74"/>
      <c r="B213" s="120">
        <v>45618</v>
      </c>
      <c r="C213" s="121"/>
      <c r="D213" s="111" t="s">
        <v>37</v>
      </c>
      <c r="E213" s="112">
        <v>27337</v>
      </c>
      <c r="F213" s="159"/>
      <c r="G213" s="113">
        <f t="shared" si="3"/>
        <v>27750457.432499833</v>
      </c>
      <c r="H213" s="191"/>
      <c r="I213" s="101"/>
    </row>
    <row r="214" spans="1:9" s="7" customFormat="1" ht="18" thickTop="1" thickBot="1" x14ac:dyDescent="0.25">
      <c r="A214" s="74"/>
      <c r="B214" s="120">
        <v>45618</v>
      </c>
      <c r="C214" s="121"/>
      <c r="D214" s="111" t="s">
        <v>37</v>
      </c>
      <c r="E214" s="112">
        <v>1700</v>
      </c>
      <c r="F214" s="159"/>
      <c r="G214" s="113">
        <f t="shared" si="3"/>
        <v>27752157.432499833</v>
      </c>
      <c r="H214" s="191"/>
      <c r="I214" s="101"/>
    </row>
    <row r="215" spans="1:9" s="7" customFormat="1" ht="18" thickTop="1" thickBot="1" x14ac:dyDescent="0.25">
      <c r="A215" s="74"/>
      <c r="B215" s="120">
        <v>45618</v>
      </c>
      <c r="C215" s="121"/>
      <c r="D215" s="111" t="s">
        <v>37</v>
      </c>
      <c r="E215" s="112">
        <v>1520</v>
      </c>
      <c r="F215" s="159"/>
      <c r="G215" s="113">
        <f t="shared" si="3"/>
        <v>27753677.432499833</v>
      </c>
      <c r="H215" s="191"/>
      <c r="I215" s="101"/>
    </row>
    <row r="216" spans="1:9" s="7" customFormat="1" ht="18" thickTop="1" thickBot="1" x14ac:dyDescent="0.25">
      <c r="A216" s="74"/>
      <c r="B216" s="120">
        <v>45618</v>
      </c>
      <c r="C216" s="121"/>
      <c r="D216" s="111" t="s">
        <v>37</v>
      </c>
      <c r="E216" s="112">
        <v>3625</v>
      </c>
      <c r="F216" s="159"/>
      <c r="G216" s="113">
        <f t="shared" si="3"/>
        <v>27757302.432499833</v>
      </c>
      <c r="H216" s="191"/>
      <c r="I216" s="101"/>
    </row>
    <row r="217" spans="1:9" s="7" customFormat="1" ht="18" thickTop="1" thickBot="1" x14ac:dyDescent="0.25">
      <c r="A217" s="74"/>
      <c r="B217" s="120">
        <v>45618</v>
      </c>
      <c r="C217" s="121"/>
      <c r="D217" s="111" t="s">
        <v>37</v>
      </c>
      <c r="E217" s="112">
        <v>26185</v>
      </c>
      <c r="F217" s="159"/>
      <c r="G217" s="113">
        <f t="shared" si="3"/>
        <v>27783487.432499833</v>
      </c>
      <c r="H217" s="191"/>
      <c r="I217" s="101"/>
    </row>
    <row r="218" spans="1:9" s="7" customFormat="1" ht="18" thickTop="1" thickBot="1" x14ac:dyDescent="0.25">
      <c r="A218" s="74"/>
      <c r="B218" s="120">
        <v>45618</v>
      </c>
      <c r="C218" s="121"/>
      <c r="D218" s="111" t="s">
        <v>37</v>
      </c>
      <c r="E218" s="112">
        <v>13050</v>
      </c>
      <c r="F218" s="159"/>
      <c r="G218" s="113">
        <f t="shared" si="3"/>
        <v>27796537.432499833</v>
      </c>
      <c r="H218" s="191"/>
      <c r="I218" s="101"/>
    </row>
    <row r="219" spans="1:9" s="7" customFormat="1" ht="18" thickTop="1" thickBot="1" x14ac:dyDescent="0.25">
      <c r="A219" s="74"/>
      <c r="B219" s="120">
        <v>45618</v>
      </c>
      <c r="C219" s="121"/>
      <c r="D219" s="111" t="s">
        <v>37</v>
      </c>
      <c r="E219" s="112">
        <v>1150</v>
      </c>
      <c r="F219" s="159"/>
      <c r="G219" s="113">
        <f t="shared" si="3"/>
        <v>27797687.432499833</v>
      </c>
      <c r="H219" s="191"/>
      <c r="I219" s="101"/>
    </row>
    <row r="220" spans="1:9" s="7" customFormat="1" ht="18" thickTop="1" thickBot="1" x14ac:dyDescent="0.25">
      <c r="A220" s="74"/>
      <c r="B220" s="120">
        <v>45618</v>
      </c>
      <c r="C220" s="121"/>
      <c r="D220" s="111" t="s">
        <v>37</v>
      </c>
      <c r="E220" s="112">
        <v>33805</v>
      </c>
      <c r="F220" s="159"/>
      <c r="G220" s="113">
        <f t="shared" si="3"/>
        <v>27831492.432499833</v>
      </c>
      <c r="H220" s="191"/>
      <c r="I220" s="101"/>
    </row>
    <row r="221" spans="1:9" s="7" customFormat="1" ht="18" thickTop="1" thickBot="1" x14ac:dyDescent="0.25">
      <c r="A221" s="74"/>
      <c r="B221" s="120">
        <v>45618</v>
      </c>
      <c r="C221" s="121"/>
      <c r="D221" s="111" t="s">
        <v>28</v>
      </c>
      <c r="E221" s="112">
        <v>30719.99</v>
      </c>
      <c r="F221" s="159">
        <v>811.69</v>
      </c>
      <c r="G221" s="113">
        <f t="shared" si="3"/>
        <v>27861400.73249983</v>
      </c>
      <c r="H221" s="191"/>
      <c r="I221" s="101"/>
    </row>
    <row r="222" spans="1:9" s="7" customFormat="1" ht="18" thickTop="1" thickBot="1" x14ac:dyDescent="0.25">
      <c r="A222" s="74"/>
      <c r="B222" s="120">
        <v>45618</v>
      </c>
      <c r="C222" s="121"/>
      <c r="D222" s="111" t="s">
        <v>97</v>
      </c>
      <c r="E222" s="112">
        <v>289607.74</v>
      </c>
      <c r="F222" s="159"/>
      <c r="G222" s="113">
        <f t="shared" si="3"/>
        <v>28151008.472499829</v>
      </c>
      <c r="H222" s="191"/>
      <c r="I222" s="101"/>
    </row>
    <row r="223" spans="1:9" s="7" customFormat="1" ht="18" thickTop="1" thickBot="1" x14ac:dyDescent="0.25">
      <c r="A223" s="74"/>
      <c r="B223" s="120">
        <v>45618</v>
      </c>
      <c r="C223" s="121"/>
      <c r="D223" s="111" t="s">
        <v>98</v>
      </c>
      <c r="E223" s="112">
        <v>161481.60000000001</v>
      </c>
      <c r="F223" s="159"/>
      <c r="G223" s="113">
        <f t="shared" si="3"/>
        <v>28312490.07249983</v>
      </c>
      <c r="H223" s="191"/>
      <c r="I223" s="101"/>
    </row>
    <row r="224" spans="1:9" s="7" customFormat="1" ht="18" thickTop="1" thickBot="1" x14ac:dyDescent="0.25">
      <c r="A224" s="74"/>
      <c r="B224" s="120">
        <v>45618</v>
      </c>
      <c r="C224" s="121"/>
      <c r="D224" s="111" t="s">
        <v>99</v>
      </c>
      <c r="E224" s="112">
        <v>297044.18</v>
      </c>
      <c r="F224" s="159"/>
      <c r="G224" s="113">
        <f t="shared" si="3"/>
        <v>28609534.25249983</v>
      </c>
      <c r="H224" s="191"/>
      <c r="I224" s="101"/>
    </row>
    <row r="225" spans="1:9" s="7" customFormat="1" ht="18" thickTop="1" thickBot="1" x14ac:dyDescent="0.25">
      <c r="A225" s="74"/>
      <c r="B225" s="120">
        <v>45619</v>
      </c>
      <c r="C225" s="121"/>
      <c r="D225" s="111" t="s">
        <v>37</v>
      </c>
      <c r="E225" s="112">
        <v>25615</v>
      </c>
      <c r="F225" s="159"/>
      <c r="G225" s="113">
        <f t="shared" si="3"/>
        <v>28635149.25249983</v>
      </c>
      <c r="H225" s="191"/>
      <c r="I225" s="101"/>
    </row>
    <row r="226" spans="1:9" s="7" customFormat="1" ht="18" thickTop="1" thickBot="1" x14ac:dyDescent="0.25">
      <c r="A226" s="74"/>
      <c r="B226" s="120">
        <v>45619</v>
      </c>
      <c r="C226" s="121"/>
      <c r="D226" s="111" t="s">
        <v>28</v>
      </c>
      <c r="E226" s="112">
        <v>4500</v>
      </c>
      <c r="F226" s="159">
        <v>112.5</v>
      </c>
      <c r="G226" s="113">
        <f t="shared" si="3"/>
        <v>28639536.75249983</v>
      </c>
      <c r="H226" s="191"/>
      <c r="I226" s="101"/>
    </row>
    <row r="227" spans="1:9" s="7" customFormat="1" ht="18" thickTop="1" thickBot="1" x14ac:dyDescent="0.25">
      <c r="A227" s="74"/>
      <c r="B227" s="120">
        <v>45620</v>
      </c>
      <c r="C227" s="121"/>
      <c r="D227" s="111" t="s">
        <v>37</v>
      </c>
      <c r="E227" s="112">
        <v>7935</v>
      </c>
      <c r="F227" s="159"/>
      <c r="G227" s="113">
        <f t="shared" si="3"/>
        <v>28647471.75249983</v>
      </c>
      <c r="H227" s="191"/>
      <c r="I227" s="101"/>
    </row>
    <row r="228" spans="1:9" s="7" customFormat="1" ht="18" thickTop="1" thickBot="1" x14ac:dyDescent="0.25">
      <c r="A228" s="74"/>
      <c r="B228" s="120">
        <v>45621</v>
      </c>
      <c r="C228" s="121"/>
      <c r="D228" s="111" t="s">
        <v>37</v>
      </c>
      <c r="E228" s="112">
        <v>77341</v>
      </c>
      <c r="F228" s="159"/>
      <c r="G228" s="113">
        <f t="shared" si="3"/>
        <v>28724812.75249983</v>
      </c>
      <c r="H228" s="191"/>
      <c r="I228" s="101"/>
    </row>
    <row r="229" spans="1:9" s="7" customFormat="1" ht="18" thickTop="1" thickBot="1" x14ac:dyDescent="0.25">
      <c r="A229" s="74"/>
      <c r="B229" s="120">
        <v>45621</v>
      </c>
      <c r="C229" s="121"/>
      <c r="D229" s="111" t="s">
        <v>37</v>
      </c>
      <c r="E229" s="112">
        <v>48901</v>
      </c>
      <c r="F229" s="159"/>
      <c r="G229" s="113">
        <f t="shared" si="3"/>
        <v>28773713.75249983</v>
      </c>
      <c r="H229" s="191"/>
      <c r="I229" s="101"/>
    </row>
    <row r="230" spans="1:9" s="7" customFormat="1" ht="18" thickTop="1" thickBot="1" x14ac:dyDescent="0.25">
      <c r="A230" s="74"/>
      <c r="B230" s="120">
        <v>45621</v>
      </c>
      <c r="C230" s="121"/>
      <c r="D230" s="111" t="s">
        <v>37</v>
      </c>
      <c r="E230" s="112">
        <v>21650</v>
      </c>
      <c r="F230" s="159"/>
      <c r="G230" s="113">
        <f t="shared" si="3"/>
        <v>28795363.75249983</v>
      </c>
      <c r="H230" s="191"/>
      <c r="I230" s="101"/>
    </row>
    <row r="231" spans="1:9" s="7" customFormat="1" ht="18" thickTop="1" thickBot="1" x14ac:dyDescent="0.25">
      <c r="A231" s="74"/>
      <c r="B231" s="120">
        <v>45621</v>
      </c>
      <c r="C231" s="121"/>
      <c r="D231" s="111" t="s">
        <v>37</v>
      </c>
      <c r="E231" s="112">
        <v>13930</v>
      </c>
      <c r="F231" s="159"/>
      <c r="G231" s="113">
        <f t="shared" si="3"/>
        <v>28809293.75249983</v>
      </c>
      <c r="H231" s="191"/>
      <c r="I231" s="101"/>
    </row>
    <row r="232" spans="1:9" s="7" customFormat="1" ht="18" thickTop="1" thickBot="1" x14ac:dyDescent="0.25">
      <c r="A232" s="74"/>
      <c r="B232" s="120">
        <v>45621</v>
      </c>
      <c r="C232" s="121"/>
      <c r="D232" s="111" t="s">
        <v>37</v>
      </c>
      <c r="E232" s="112">
        <v>3405</v>
      </c>
      <c r="F232" s="159"/>
      <c r="G232" s="113">
        <f t="shared" si="3"/>
        <v>28812698.75249983</v>
      </c>
      <c r="H232" s="191"/>
      <c r="I232" s="101"/>
    </row>
    <row r="233" spans="1:9" s="7" customFormat="1" ht="18" thickTop="1" thickBot="1" x14ac:dyDescent="0.25">
      <c r="A233" s="74"/>
      <c r="B233" s="120">
        <v>45621</v>
      </c>
      <c r="C233" s="121"/>
      <c r="D233" s="111" t="s">
        <v>37</v>
      </c>
      <c r="E233" s="112">
        <v>2625</v>
      </c>
      <c r="F233" s="159"/>
      <c r="G233" s="113">
        <f t="shared" si="3"/>
        <v>28815323.75249983</v>
      </c>
      <c r="H233" s="191"/>
      <c r="I233" s="101"/>
    </row>
    <row r="234" spans="1:9" s="7" customFormat="1" ht="18" thickTop="1" thickBot="1" x14ac:dyDescent="0.25">
      <c r="A234" s="74"/>
      <c r="B234" s="120">
        <v>45621</v>
      </c>
      <c r="C234" s="121"/>
      <c r="D234" s="111" t="s">
        <v>37</v>
      </c>
      <c r="E234" s="112">
        <v>66135</v>
      </c>
      <c r="F234" s="159"/>
      <c r="G234" s="113">
        <f t="shared" si="3"/>
        <v>28881458.75249983</v>
      </c>
      <c r="H234" s="191"/>
      <c r="I234" s="101"/>
    </row>
    <row r="235" spans="1:9" s="7" customFormat="1" ht="18" thickTop="1" thickBot="1" x14ac:dyDescent="0.25">
      <c r="A235" s="74"/>
      <c r="B235" s="120">
        <v>45621</v>
      </c>
      <c r="C235" s="121"/>
      <c r="D235" s="111" t="s">
        <v>28</v>
      </c>
      <c r="E235" s="112">
        <v>59167.69</v>
      </c>
      <c r="F235" s="159">
        <v>1542.36</v>
      </c>
      <c r="G235" s="113">
        <f t="shared" si="3"/>
        <v>28939084.082499832</v>
      </c>
      <c r="H235" s="191"/>
      <c r="I235" s="101"/>
    </row>
    <row r="236" spans="1:9" s="7" customFormat="1" ht="18" thickTop="1" thickBot="1" x14ac:dyDescent="0.25">
      <c r="A236" s="74"/>
      <c r="B236" s="120">
        <v>45621</v>
      </c>
      <c r="C236" s="121"/>
      <c r="D236" s="111" t="s">
        <v>21</v>
      </c>
      <c r="E236" s="112">
        <v>1109399.5900000001</v>
      </c>
      <c r="F236" s="159"/>
      <c r="G236" s="113">
        <f t="shared" si="3"/>
        <v>30048483.672499832</v>
      </c>
      <c r="H236" s="191"/>
      <c r="I236" s="101"/>
    </row>
    <row r="237" spans="1:9" s="7" customFormat="1" ht="18" thickTop="1" thickBot="1" x14ac:dyDescent="0.25">
      <c r="A237" s="74"/>
      <c r="B237" s="120">
        <v>45621</v>
      </c>
      <c r="C237" s="121"/>
      <c r="D237" s="111" t="s">
        <v>21</v>
      </c>
      <c r="E237" s="112">
        <v>1916269.52</v>
      </c>
      <c r="F237" s="159"/>
      <c r="G237" s="113">
        <f t="shared" si="3"/>
        <v>31964753.192499831</v>
      </c>
      <c r="H237" s="191"/>
      <c r="I237" s="101"/>
    </row>
    <row r="238" spans="1:9" s="7" customFormat="1" ht="18" thickTop="1" thickBot="1" x14ac:dyDescent="0.25">
      <c r="A238" s="74"/>
      <c r="B238" s="120">
        <v>45621</v>
      </c>
      <c r="C238" s="121"/>
      <c r="D238" s="111" t="s">
        <v>21</v>
      </c>
      <c r="E238" s="112">
        <v>56110</v>
      </c>
      <c r="F238" s="159"/>
      <c r="G238" s="113">
        <f t="shared" si="3"/>
        <v>32020863.192499831</v>
      </c>
      <c r="H238" s="191"/>
      <c r="I238" s="101"/>
    </row>
    <row r="239" spans="1:9" s="7" customFormat="1" ht="18" thickTop="1" thickBot="1" x14ac:dyDescent="0.25">
      <c r="A239" s="74"/>
      <c r="B239" s="120">
        <v>45621</v>
      </c>
      <c r="C239" s="121"/>
      <c r="D239" s="111" t="s">
        <v>21</v>
      </c>
      <c r="E239" s="112">
        <v>900</v>
      </c>
      <c r="F239" s="159"/>
      <c r="G239" s="113">
        <f t="shared" si="3"/>
        <v>32021763.192499831</v>
      </c>
      <c r="H239" s="191"/>
      <c r="I239" s="101"/>
    </row>
    <row r="240" spans="1:9" s="7" customFormat="1" ht="23.25" customHeight="1" thickTop="1" thickBot="1" x14ac:dyDescent="0.25">
      <c r="A240" s="74"/>
      <c r="B240" s="120">
        <v>45621</v>
      </c>
      <c r="C240" s="121"/>
      <c r="D240" s="111" t="s">
        <v>100</v>
      </c>
      <c r="E240" s="112">
        <v>14868</v>
      </c>
      <c r="F240" s="159"/>
      <c r="G240" s="113">
        <f t="shared" si="3"/>
        <v>32036631.192499831</v>
      </c>
      <c r="H240" s="191"/>
      <c r="I240" s="101"/>
    </row>
    <row r="241" spans="1:9" s="7" customFormat="1" ht="18" thickTop="1" thickBot="1" x14ac:dyDescent="0.25">
      <c r="A241" s="74"/>
      <c r="B241" s="120">
        <v>45621</v>
      </c>
      <c r="C241" s="121"/>
      <c r="D241" s="111" t="s">
        <v>22</v>
      </c>
      <c r="E241" s="112"/>
      <c r="F241" s="159">
        <v>7328101.2000000002</v>
      </c>
      <c r="G241" s="113">
        <f t="shared" si="3"/>
        <v>24708529.992499832</v>
      </c>
      <c r="H241" s="191"/>
      <c r="I241" s="101"/>
    </row>
    <row r="242" spans="1:9" s="7" customFormat="1" ht="18" thickTop="1" thickBot="1" x14ac:dyDescent="0.25">
      <c r="A242" s="74"/>
      <c r="B242" s="120">
        <v>45622</v>
      </c>
      <c r="C242" s="121"/>
      <c r="D242" s="111" t="s">
        <v>37</v>
      </c>
      <c r="E242" s="112">
        <v>27950</v>
      </c>
      <c r="F242" s="159"/>
      <c r="G242" s="113">
        <f t="shared" si="3"/>
        <v>24736479.992499832</v>
      </c>
      <c r="H242" s="191"/>
      <c r="I242" s="101"/>
    </row>
    <row r="243" spans="1:9" s="7" customFormat="1" ht="18" thickTop="1" thickBot="1" x14ac:dyDescent="0.25">
      <c r="A243" s="74"/>
      <c r="B243" s="120">
        <v>45622</v>
      </c>
      <c r="C243" s="121"/>
      <c r="D243" s="111" t="s">
        <v>37</v>
      </c>
      <c r="E243" s="112">
        <v>3320</v>
      </c>
      <c r="F243" s="159"/>
      <c r="G243" s="113">
        <f t="shared" si="3"/>
        <v>24739799.992499832</v>
      </c>
      <c r="H243" s="191"/>
      <c r="I243" s="101"/>
    </row>
    <row r="244" spans="1:9" s="7" customFormat="1" ht="18" thickTop="1" thickBot="1" x14ac:dyDescent="0.25">
      <c r="A244" s="74"/>
      <c r="B244" s="120">
        <v>45622</v>
      </c>
      <c r="C244" s="121"/>
      <c r="D244" s="111" t="s">
        <v>37</v>
      </c>
      <c r="E244" s="112">
        <v>14300</v>
      </c>
      <c r="F244" s="159"/>
      <c r="G244" s="113">
        <f t="shared" si="3"/>
        <v>24754099.992499832</v>
      </c>
      <c r="H244" s="191"/>
      <c r="I244" s="101"/>
    </row>
    <row r="245" spans="1:9" s="7" customFormat="1" ht="18" thickTop="1" thickBot="1" x14ac:dyDescent="0.25">
      <c r="A245" s="74"/>
      <c r="B245" s="120">
        <v>45622</v>
      </c>
      <c r="C245" s="121"/>
      <c r="D245" s="111" t="s">
        <v>37</v>
      </c>
      <c r="E245" s="112">
        <v>12835</v>
      </c>
      <c r="F245" s="159"/>
      <c r="G245" s="113">
        <f t="shared" si="3"/>
        <v>24766934.992499832</v>
      </c>
      <c r="H245" s="191"/>
      <c r="I245" s="101"/>
    </row>
    <row r="246" spans="1:9" s="7" customFormat="1" ht="18" thickTop="1" thickBot="1" x14ac:dyDescent="0.25">
      <c r="A246" s="74"/>
      <c r="B246" s="120">
        <v>45622</v>
      </c>
      <c r="C246" s="121"/>
      <c r="D246" s="111" t="s">
        <v>37</v>
      </c>
      <c r="E246" s="112">
        <v>14736</v>
      </c>
      <c r="F246" s="159"/>
      <c r="G246" s="113">
        <f t="shared" si="3"/>
        <v>24781670.992499832</v>
      </c>
      <c r="H246" s="191"/>
      <c r="I246" s="101"/>
    </row>
    <row r="247" spans="1:9" s="7" customFormat="1" ht="18" thickTop="1" thickBot="1" x14ac:dyDescent="0.25">
      <c r="A247" s="74"/>
      <c r="B247" s="120">
        <v>45622</v>
      </c>
      <c r="C247" s="121"/>
      <c r="D247" s="111" t="s">
        <v>37</v>
      </c>
      <c r="E247" s="112">
        <v>43325</v>
      </c>
      <c r="F247" s="159"/>
      <c r="G247" s="113">
        <f t="shared" si="3"/>
        <v>24824995.992499832</v>
      </c>
      <c r="H247" s="191"/>
      <c r="I247" s="101"/>
    </row>
    <row r="248" spans="1:9" s="7" customFormat="1" ht="18" thickTop="1" thickBot="1" x14ac:dyDescent="0.25">
      <c r="A248" s="74"/>
      <c r="B248" s="120">
        <v>45622</v>
      </c>
      <c r="C248" s="121"/>
      <c r="D248" s="111" t="s">
        <v>37</v>
      </c>
      <c r="E248" s="112">
        <v>6625</v>
      </c>
      <c r="F248" s="159"/>
      <c r="G248" s="113">
        <f t="shared" si="3"/>
        <v>24831620.992499832</v>
      </c>
      <c r="H248" s="191"/>
      <c r="I248" s="101"/>
    </row>
    <row r="249" spans="1:9" s="7" customFormat="1" ht="18" thickTop="1" thickBot="1" x14ac:dyDescent="0.25">
      <c r="A249" s="74"/>
      <c r="B249" s="120">
        <v>45622</v>
      </c>
      <c r="C249" s="121"/>
      <c r="D249" s="111" t="s">
        <v>28</v>
      </c>
      <c r="E249" s="112">
        <v>47889.96</v>
      </c>
      <c r="F249" s="159">
        <v>1248.19</v>
      </c>
      <c r="G249" s="113">
        <f t="shared" si="3"/>
        <v>24878262.762499832</v>
      </c>
      <c r="H249" s="191"/>
      <c r="I249" s="101"/>
    </row>
    <row r="250" spans="1:9" s="7" customFormat="1" ht="46.5" thickTop="1" thickBot="1" x14ac:dyDescent="0.25">
      <c r="A250" s="74"/>
      <c r="B250" s="120">
        <v>45622</v>
      </c>
      <c r="C250" s="121"/>
      <c r="D250" s="111" t="s">
        <v>101</v>
      </c>
      <c r="E250" s="112">
        <v>19352.5</v>
      </c>
      <c r="F250" s="159"/>
      <c r="G250" s="113">
        <f t="shared" si="3"/>
        <v>24897615.262499832</v>
      </c>
      <c r="H250" s="191"/>
      <c r="I250" s="101"/>
    </row>
    <row r="251" spans="1:9" s="7" customFormat="1" ht="46.5" thickTop="1" thickBot="1" x14ac:dyDescent="0.25">
      <c r="A251" s="74"/>
      <c r="B251" s="120">
        <v>45622</v>
      </c>
      <c r="C251" s="121"/>
      <c r="D251" s="111" t="s">
        <v>102</v>
      </c>
      <c r="E251" s="112">
        <v>14258.87</v>
      </c>
      <c r="F251" s="159"/>
      <c r="G251" s="113">
        <f t="shared" si="3"/>
        <v>24911874.132499833</v>
      </c>
      <c r="H251" s="191"/>
      <c r="I251" s="101"/>
    </row>
    <row r="252" spans="1:9" s="7" customFormat="1" ht="99.75" customHeight="1" thickTop="1" thickBot="1" x14ac:dyDescent="0.25">
      <c r="A252" s="74"/>
      <c r="B252" s="120">
        <v>45622</v>
      </c>
      <c r="C252" s="121"/>
      <c r="D252" s="116" t="s">
        <v>103</v>
      </c>
      <c r="E252" s="112">
        <v>6000</v>
      </c>
      <c r="F252" s="159"/>
      <c r="G252" s="113">
        <f t="shared" si="3"/>
        <v>24917874.132499833</v>
      </c>
      <c r="H252" s="191"/>
      <c r="I252" s="101"/>
    </row>
    <row r="253" spans="1:9" s="7" customFormat="1" ht="18" thickTop="1" thickBot="1" x14ac:dyDescent="0.25">
      <c r="A253" s="74"/>
      <c r="B253" s="120">
        <v>45622</v>
      </c>
      <c r="C253" s="121"/>
      <c r="D253" s="111" t="s">
        <v>22</v>
      </c>
      <c r="E253" s="112"/>
      <c r="F253" s="159">
        <v>10632474.4</v>
      </c>
      <c r="G253" s="113">
        <f t="shared" si="3"/>
        <v>14285399.732499832</v>
      </c>
      <c r="H253" s="191"/>
      <c r="I253" s="101"/>
    </row>
    <row r="254" spans="1:9" s="7" customFormat="1" ht="18" thickTop="1" thickBot="1" x14ac:dyDescent="0.25">
      <c r="A254" s="74"/>
      <c r="B254" s="120">
        <v>45623</v>
      </c>
      <c r="C254" s="121"/>
      <c r="D254" s="111" t="s">
        <v>37</v>
      </c>
      <c r="E254" s="112">
        <v>47275</v>
      </c>
      <c r="F254" s="159"/>
      <c r="G254" s="113">
        <f t="shared" si="3"/>
        <v>14332674.732499832</v>
      </c>
      <c r="H254" s="191"/>
      <c r="I254" s="101"/>
    </row>
    <row r="255" spans="1:9" s="7" customFormat="1" ht="18" thickTop="1" thickBot="1" x14ac:dyDescent="0.25">
      <c r="A255" s="74"/>
      <c r="B255" s="120">
        <v>45623</v>
      </c>
      <c r="C255" s="121"/>
      <c r="D255" s="111" t="s">
        <v>37</v>
      </c>
      <c r="E255" s="112">
        <v>675</v>
      </c>
      <c r="F255" s="159"/>
      <c r="G255" s="113">
        <f t="shared" si="3"/>
        <v>14333349.732499832</v>
      </c>
      <c r="H255" s="191"/>
      <c r="I255" s="101"/>
    </row>
    <row r="256" spans="1:9" s="7" customFormat="1" ht="18" thickTop="1" thickBot="1" x14ac:dyDescent="0.25">
      <c r="A256" s="74"/>
      <c r="B256" s="120">
        <v>45623</v>
      </c>
      <c r="C256" s="121"/>
      <c r="D256" s="111" t="s">
        <v>37</v>
      </c>
      <c r="E256" s="112">
        <v>22020</v>
      </c>
      <c r="F256" s="159"/>
      <c r="G256" s="113">
        <f t="shared" si="3"/>
        <v>14355369.732499832</v>
      </c>
      <c r="H256" s="191"/>
      <c r="I256" s="101"/>
    </row>
    <row r="257" spans="1:9" s="7" customFormat="1" ht="18" thickTop="1" thickBot="1" x14ac:dyDescent="0.25">
      <c r="A257" s="74"/>
      <c r="B257" s="120">
        <v>45623</v>
      </c>
      <c r="C257" s="121"/>
      <c r="D257" s="111" t="s">
        <v>37</v>
      </c>
      <c r="E257" s="112">
        <v>12845</v>
      </c>
      <c r="F257" s="159"/>
      <c r="G257" s="113">
        <f t="shared" si="3"/>
        <v>14368214.732499832</v>
      </c>
      <c r="H257" s="191"/>
      <c r="I257" s="101"/>
    </row>
    <row r="258" spans="1:9" s="7" customFormat="1" ht="18" thickTop="1" thickBot="1" x14ac:dyDescent="0.25">
      <c r="A258" s="74"/>
      <c r="B258" s="120">
        <v>45623</v>
      </c>
      <c r="C258" s="121"/>
      <c r="D258" s="111" t="s">
        <v>37</v>
      </c>
      <c r="E258" s="112">
        <v>7501</v>
      </c>
      <c r="F258" s="159"/>
      <c r="G258" s="113">
        <f t="shared" si="3"/>
        <v>14375715.732499832</v>
      </c>
      <c r="H258" s="191"/>
      <c r="I258" s="101"/>
    </row>
    <row r="259" spans="1:9" s="7" customFormat="1" ht="18" thickTop="1" thickBot="1" x14ac:dyDescent="0.25">
      <c r="A259" s="74"/>
      <c r="B259" s="120">
        <v>45623</v>
      </c>
      <c r="C259" s="121"/>
      <c r="D259" s="111" t="s">
        <v>37</v>
      </c>
      <c r="E259" s="112">
        <v>2710</v>
      </c>
      <c r="F259" s="159"/>
      <c r="G259" s="113">
        <f t="shared" si="3"/>
        <v>14378425.732499832</v>
      </c>
      <c r="H259" s="191"/>
      <c r="I259" s="101"/>
    </row>
    <row r="260" spans="1:9" s="7" customFormat="1" ht="18" thickTop="1" thickBot="1" x14ac:dyDescent="0.25">
      <c r="A260" s="74"/>
      <c r="B260" s="120">
        <v>45623</v>
      </c>
      <c r="C260" s="121"/>
      <c r="D260" s="111" t="s">
        <v>37</v>
      </c>
      <c r="E260" s="112">
        <v>4760</v>
      </c>
      <c r="F260" s="159"/>
      <c r="G260" s="113">
        <f t="shared" si="3"/>
        <v>14383185.732499832</v>
      </c>
      <c r="H260" s="191"/>
      <c r="I260" s="101"/>
    </row>
    <row r="261" spans="1:9" s="7" customFormat="1" ht="18" thickTop="1" thickBot="1" x14ac:dyDescent="0.25">
      <c r="A261" s="74"/>
      <c r="B261" s="120">
        <v>45623</v>
      </c>
      <c r="C261" s="121"/>
      <c r="D261" s="111" t="s">
        <v>37</v>
      </c>
      <c r="E261" s="112">
        <v>8122</v>
      </c>
      <c r="F261" s="159"/>
      <c r="G261" s="113">
        <f t="shared" si="3"/>
        <v>14391307.732499832</v>
      </c>
      <c r="H261" s="191"/>
      <c r="I261" s="101"/>
    </row>
    <row r="262" spans="1:9" s="7" customFormat="1" ht="18" thickTop="1" thickBot="1" x14ac:dyDescent="0.25">
      <c r="A262" s="74"/>
      <c r="B262" s="120">
        <v>45623</v>
      </c>
      <c r="C262" s="121"/>
      <c r="D262" s="111" t="s">
        <v>28</v>
      </c>
      <c r="E262" s="112">
        <v>17643.87</v>
      </c>
      <c r="F262" s="159">
        <v>446.49</v>
      </c>
      <c r="G262" s="113">
        <f t="shared" si="3"/>
        <v>14408505.112499831</v>
      </c>
      <c r="H262" s="191"/>
      <c r="I262" s="101"/>
    </row>
    <row r="263" spans="1:9" s="7" customFormat="1" ht="18" thickTop="1" thickBot="1" x14ac:dyDescent="0.25">
      <c r="A263" s="74"/>
      <c r="B263" s="120">
        <v>45623</v>
      </c>
      <c r="C263" s="121"/>
      <c r="D263" s="111" t="s">
        <v>21</v>
      </c>
      <c r="E263" s="112">
        <v>50811.02</v>
      </c>
      <c r="F263" s="159"/>
      <c r="G263" s="113">
        <f t="shared" si="3"/>
        <v>14459316.132499831</v>
      </c>
      <c r="H263" s="191"/>
      <c r="I263" s="101"/>
    </row>
    <row r="264" spans="1:9" s="7" customFormat="1" ht="18" thickTop="1" thickBot="1" x14ac:dyDescent="0.25">
      <c r="A264" s="74"/>
      <c r="B264" s="120">
        <v>45623</v>
      </c>
      <c r="C264" s="121"/>
      <c r="D264" s="111" t="s">
        <v>104</v>
      </c>
      <c r="E264" s="112">
        <v>25009.3</v>
      </c>
      <c r="F264" s="159"/>
      <c r="G264" s="113">
        <f t="shared" si="3"/>
        <v>14484325.432499832</v>
      </c>
      <c r="H264" s="191"/>
      <c r="I264" s="101"/>
    </row>
    <row r="265" spans="1:9" s="7" customFormat="1" ht="18" thickTop="1" thickBot="1" x14ac:dyDescent="0.25">
      <c r="A265" s="74"/>
      <c r="B265" s="120">
        <v>45623</v>
      </c>
      <c r="C265" s="121"/>
      <c r="D265" s="111" t="s">
        <v>50</v>
      </c>
      <c r="E265" s="112">
        <v>391982.3</v>
      </c>
      <c r="F265" s="159"/>
      <c r="G265" s="113">
        <f t="shared" si="3"/>
        <v>14876307.732499832</v>
      </c>
      <c r="H265" s="191"/>
      <c r="I265" s="101"/>
    </row>
    <row r="266" spans="1:9" s="7" customFormat="1" ht="87" customHeight="1" thickTop="1" thickBot="1" x14ac:dyDescent="0.25">
      <c r="A266" s="74"/>
      <c r="B266" s="120">
        <v>45623</v>
      </c>
      <c r="C266" s="121"/>
      <c r="D266" s="116" t="s">
        <v>105</v>
      </c>
      <c r="E266" s="112">
        <v>2000</v>
      </c>
      <c r="F266" s="159"/>
      <c r="G266" s="113">
        <f t="shared" si="3"/>
        <v>14878307.732499832</v>
      </c>
      <c r="H266" s="191"/>
      <c r="I266" s="101"/>
    </row>
    <row r="267" spans="1:9" s="7" customFormat="1" ht="18" thickTop="1" thickBot="1" x14ac:dyDescent="0.25">
      <c r="A267" s="74"/>
      <c r="B267" s="120">
        <v>45623</v>
      </c>
      <c r="C267" s="121"/>
      <c r="D267" s="111" t="s">
        <v>22</v>
      </c>
      <c r="E267" s="112"/>
      <c r="F267" s="159">
        <v>1403378.99</v>
      </c>
      <c r="G267" s="113">
        <f t="shared" si="3"/>
        <v>13474928.742499832</v>
      </c>
      <c r="H267" s="191"/>
      <c r="I267" s="101"/>
    </row>
    <row r="268" spans="1:9" s="7" customFormat="1" ht="18" thickTop="1" thickBot="1" x14ac:dyDescent="0.25">
      <c r="A268" s="74"/>
      <c r="B268" s="120">
        <v>45624</v>
      </c>
      <c r="C268" s="121"/>
      <c r="D268" s="111" t="s">
        <v>37</v>
      </c>
      <c r="E268" s="112">
        <v>19170</v>
      </c>
      <c r="F268" s="159"/>
      <c r="G268" s="113">
        <f t="shared" si="3"/>
        <v>13494098.742499832</v>
      </c>
      <c r="H268" s="191"/>
      <c r="I268" s="101"/>
    </row>
    <row r="269" spans="1:9" s="7" customFormat="1" ht="18" thickTop="1" thickBot="1" x14ac:dyDescent="0.25">
      <c r="A269" s="74"/>
      <c r="B269" s="120">
        <v>45624</v>
      </c>
      <c r="C269" s="121"/>
      <c r="D269" s="111" t="s">
        <v>37</v>
      </c>
      <c r="E269" s="112">
        <v>8511</v>
      </c>
      <c r="F269" s="159"/>
      <c r="G269" s="113">
        <f t="shared" si="3"/>
        <v>13502609.742499832</v>
      </c>
      <c r="H269" s="191"/>
      <c r="I269" s="101"/>
    </row>
    <row r="270" spans="1:9" s="7" customFormat="1" ht="18" thickTop="1" thickBot="1" x14ac:dyDescent="0.25">
      <c r="A270" s="74"/>
      <c r="B270" s="120">
        <v>45624</v>
      </c>
      <c r="C270" s="121"/>
      <c r="D270" s="111" t="s">
        <v>37</v>
      </c>
      <c r="E270" s="112">
        <v>1600</v>
      </c>
      <c r="F270" s="159"/>
      <c r="G270" s="113">
        <f t="shared" si="3"/>
        <v>13504209.742499832</v>
      </c>
      <c r="H270" s="191"/>
      <c r="I270" s="101"/>
    </row>
    <row r="271" spans="1:9" s="7" customFormat="1" ht="18" thickTop="1" thickBot="1" x14ac:dyDescent="0.25">
      <c r="A271" s="74"/>
      <c r="B271" s="120">
        <v>45624</v>
      </c>
      <c r="C271" s="121"/>
      <c r="D271" s="111" t="s">
        <v>37</v>
      </c>
      <c r="E271" s="112">
        <v>3350</v>
      </c>
      <c r="F271" s="159"/>
      <c r="G271" s="113">
        <f t="shared" si="3"/>
        <v>13507559.742499832</v>
      </c>
      <c r="H271" s="191"/>
      <c r="I271" s="101"/>
    </row>
    <row r="272" spans="1:9" s="7" customFormat="1" ht="18" thickTop="1" thickBot="1" x14ac:dyDescent="0.25">
      <c r="A272" s="74"/>
      <c r="B272" s="120">
        <v>45624</v>
      </c>
      <c r="C272" s="121"/>
      <c r="D272" s="111" t="s">
        <v>37</v>
      </c>
      <c r="E272" s="112">
        <v>6735</v>
      </c>
      <c r="F272" s="159"/>
      <c r="G272" s="113">
        <f t="shared" si="3"/>
        <v>13514294.742499832</v>
      </c>
      <c r="H272" s="191"/>
      <c r="I272" s="101"/>
    </row>
    <row r="273" spans="1:9" s="7" customFormat="1" ht="18" thickTop="1" thickBot="1" x14ac:dyDescent="0.25">
      <c r="A273" s="74"/>
      <c r="B273" s="120">
        <v>45624</v>
      </c>
      <c r="C273" s="121"/>
      <c r="D273" s="111" t="s">
        <v>37</v>
      </c>
      <c r="E273" s="112">
        <v>48275</v>
      </c>
      <c r="F273" s="159"/>
      <c r="G273" s="113">
        <f t="shared" si="3"/>
        <v>13562569.742499832</v>
      </c>
      <c r="H273" s="191"/>
      <c r="I273" s="101"/>
    </row>
    <row r="274" spans="1:9" s="7" customFormat="1" ht="18" thickTop="1" thickBot="1" x14ac:dyDescent="0.25">
      <c r="A274" s="74"/>
      <c r="B274" s="120">
        <v>45624</v>
      </c>
      <c r="C274" s="121"/>
      <c r="D274" s="111" t="s">
        <v>37</v>
      </c>
      <c r="E274" s="112">
        <v>27750</v>
      </c>
      <c r="F274" s="159"/>
      <c r="G274" s="113">
        <f t="shared" si="3"/>
        <v>13590319.742499832</v>
      </c>
      <c r="H274" s="191"/>
      <c r="I274" s="101"/>
    </row>
    <row r="275" spans="1:9" s="7" customFormat="1" ht="18" thickTop="1" thickBot="1" x14ac:dyDescent="0.25">
      <c r="A275" s="74"/>
      <c r="B275" s="120">
        <v>45624</v>
      </c>
      <c r="C275" s="121"/>
      <c r="D275" s="111" t="s">
        <v>37</v>
      </c>
      <c r="E275" s="112">
        <v>140</v>
      </c>
      <c r="F275" s="159"/>
      <c r="G275" s="113">
        <f t="shared" si="3"/>
        <v>13590459.742499832</v>
      </c>
      <c r="H275" s="191"/>
      <c r="I275" s="101"/>
    </row>
    <row r="276" spans="1:9" s="7" customFormat="1" ht="18" thickTop="1" thickBot="1" x14ac:dyDescent="0.25">
      <c r="A276" s="74"/>
      <c r="B276" s="120">
        <v>45624</v>
      </c>
      <c r="C276" s="121"/>
      <c r="D276" s="111" t="s">
        <v>28</v>
      </c>
      <c r="E276" s="112">
        <v>55031.64</v>
      </c>
      <c r="F276" s="159">
        <v>1452.14</v>
      </c>
      <c r="G276" s="113">
        <f t="shared" si="3"/>
        <v>13644039.242499832</v>
      </c>
      <c r="H276" s="191"/>
      <c r="I276" s="101"/>
    </row>
    <row r="277" spans="1:9" s="7" customFormat="1" ht="18" thickTop="1" thickBot="1" x14ac:dyDescent="0.25">
      <c r="A277" s="74"/>
      <c r="B277" s="120">
        <v>45624</v>
      </c>
      <c r="C277" s="121"/>
      <c r="D277" s="111" t="s">
        <v>106</v>
      </c>
      <c r="E277" s="112">
        <v>578360.96</v>
      </c>
      <c r="F277" s="159"/>
      <c r="G277" s="113">
        <f t="shared" si="3"/>
        <v>14222400.202499833</v>
      </c>
      <c r="H277" s="191"/>
      <c r="I277" s="101"/>
    </row>
    <row r="278" spans="1:9" s="7" customFormat="1" ht="18" thickTop="1" thickBot="1" x14ac:dyDescent="0.25">
      <c r="A278" s="74"/>
      <c r="B278" s="120">
        <v>45625</v>
      </c>
      <c r="C278" s="121"/>
      <c r="D278" s="111" t="s">
        <v>37</v>
      </c>
      <c r="E278" s="112">
        <v>42585</v>
      </c>
      <c r="F278" s="159"/>
      <c r="G278" s="113">
        <f t="shared" si="3"/>
        <v>14264985.202499833</v>
      </c>
      <c r="H278" s="191"/>
      <c r="I278" s="101"/>
    </row>
    <row r="279" spans="1:9" s="7" customFormat="1" ht="18" thickTop="1" thickBot="1" x14ac:dyDescent="0.25">
      <c r="A279" s="74"/>
      <c r="B279" s="120">
        <v>45625</v>
      </c>
      <c r="C279" s="121"/>
      <c r="D279" s="111" t="s">
        <v>37</v>
      </c>
      <c r="E279" s="112">
        <v>35855</v>
      </c>
      <c r="F279" s="159"/>
      <c r="G279" s="113">
        <f t="shared" si="3"/>
        <v>14300840.202499833</v>
      </c>
      <c r="H279" s="191"/>
      <c r="I279" s="101"/>
    </row>
    <row r="280" spans="1:9" s="7" customFormat="1" ht="18" thickTop="1" thickBot="1" x14ac:dyDescent="0.25">
      <c r="A280" s="74"/>
      <c r="B280" s="120">
        <v>45625</v>
      </c>
      <c r="C280" s="121"/>
      <c r="D280" s="111" t="s">
        <v>37</v>
      </c>
      <c r="E280" s="112">
        <v>12705</v>
      </c>
      <c r="F280" s="159"/>
      <c r="G280" s="113">
        <f t="shared" si="3"/>
        <v>14313545.202499833</v>
      </c>
      <c r="H280" s="191"/>
      <c r="I280" s="101"/>
    </row>
    <row r="281" spans="1:9" s="7" customFormat="1" ht="18" thickTop="1" thickBot="1" x14ac:dyDescent="0.25">
      <c r="A281" s="74"/>
      <c r="B281" s="120">
        <v>45625</v>
      </c>
      <c r="C281" s="121"/>
      <c r="D281" s="111" t="s">
        <v>37</v>
      </c>
      <c r="E281" s="112">
        <v>9600</v>
      </c>
      <c r="F281" s="159"/>
      <c r="G281" s="113">
        <f t="shared" si="3"/>
        <v>14323145.202499833</v>
      </c>
      <c r="H281" s="191"/>
      <c r="I281" s="101"/>
    </row>
    <row r="282" spans="1:9" s="7" customFormat="1" ht="18" thickTop="1" thickBot="1" x14ac:dyDescent="0.25">
      <c r="A282" s="74"/>
      <c r="B282" s="120">
        <v>45625</v>
      </c>
      <c r="C282" s="121"/>
      <c r="D282" s="111" t="s">
        <v>37</v>
      </c>
      <c r="E282" s="112">
        <v>2310</v>
      </c>
      <c r="F282" s="159"/>
      <c r="G282" s="113">
        <f t="shared" si="3"/>
        <v>14325455.202499833</v>
      </c>
      <c r="H282" s="191"/>
      <c r="I282" s="101"/>
    </row>
    <row r="283" spans="1:9" s="7" customFormat="1" ht="18" thickTop="1" thickBot="1" x14ac:dyDescent="0.25">
      <c r="A283" s="74"/>
      <c r="B283" s="120">
        <v>45625</v>
      </c>
      <c r="C283" s="121"/>
      <c r="D283" s="111" t="s">
        <v>37</v>
      </c>
      <c r="E283" s="112">
        <v>2670</v>
      </c>
      <c r="F283" s="159"/>
      <c r="G283" s="113">
        <f t="shared" si="3"/>
        <v>14328125.202499833</v>
      </c>
      <c r="H283" s="191"/>
      <c r="I283" s="101"/>
    </row>
    <row r="284" spans="1:9" s="7" customFormat="1" ht="18" thickTop="1" thickBot="1" x14ac:dyDescent="0.25">
      <c r="A284" s="74"/>
      <c r="B284" s="120">
        <v>45625</v>
      </c>
      <c r="C284" s="121"/>
      <c r="D284" s="111" t="s">
        <v>37</v>
      </c>
      <c r="E284" s="112">
        <v>4370</v>
      </c>
      <c r="F284" s="159"/>
      <c r="G284" s="113">
        <f t="shared" si="3"/>
        <v>14332495.202499833</v>
      </c>
      <c r="H284" s="191"/>
      <c r="I284" s="101"/>
    </row>
    <row r="285" spans="1:9" s="7" customFormat="1" ht="18" thickTop="1" thickBot="1" x14ac:dyDescent="0.25">
      <c r="A285" s="74"/>
      <c r="B285" s="120">
        <v>45625</v>
      </c>
      <c r="C285" s="121"/>
      <c r="D285" s="111" t="s">
        <v>28</v>
      </c>
      <c r="E285" s="112">
        <v>58770.62</v>
      </c>
      <c r="F285" s="159">
        <v>1545.33</v>
      </c>
      <c r="G285" s="113">
        <f t="shared" si="3"/>
        <v>14389720.492499832</v>
      </c>
      <c r="H285" s="191"/>
      <c r="I285" s="101"/>
    </row>
    <row r="286" spans="1:9" s="7" customFormat="1" ht="18" thickTop="1" thickBot="1" x14ac:dyDescent="0.25">
      <c r="A286" s="74"/>
      <c r="B286" s="120">
        <v>45625</v>
      </c>
      <c r="C286" s="121"/>
      <c r="D286" s="111" t="s">
        <v>107</v>
      </c>
      <c r="E286" s="112">
        <v>960312.7</v>
      </c>
      <c r="F286" s="159"/>
      <c r="G286" s="113">
        <f t="shared" si="3"/>
        <v>15350033.192499831</v>
      </c>
      <c r="H286" s="191"/>
      <c r="I286" s="101"/>
    </row>
    <row r="287" spans="1:9" s="7" customFormat="1" ht="18" thickTop="1" thickBot="1" x14ac:dyDescent="0.25">
      <c r="A287" s="74"/>
      <c r="B287" s="120">
        <v>45625</v>
      </c>
      <c r="C287" s="121"/>
      <c r="D287" s="111" t="s">
        <v>108</v>
      </c>
      <c r="E287" s="112">
        <v>158884.57999999999</v>
      </c>
      <c r="F287" s="159"/>
      <c r="G287" s="113">
        <f t="shared" si="3"/>
        <v>15508917.772499831</v>
      </c>
      <c r="H287" s="191"/>
      <c r="I287" s="101"/>
    </row>
    <row r="288" spans="1:9" s="7" customFormat="1" ht="61.5" thickTop="1" thickBot="1" x14ac:dyDescent="0.25">
      <c r="A288" s="74"/>
      <c r="B288" s="120">
        <v>45625</v>
      </c>
      <c r="C288" s="121"/>
      <c r="D288" s="111" t="s">
        <v>109</v>
      </c>
      <c r="E288" s="112">
        <v>808595.64</v>
      </c>
      <c r="F288" s="159"/>
      <c r="G288" s="113">
        <f t="shared" si="3"/>
        <v>16317513.412499832</v>
      </c>
      <c r="H288" s="191"/>
      <c r="I288" s="101"/>
    </row>
    <row r="289" spans="1:9" s="7" customFormat="1" ht="31.5" thickTop="1" thickBot="1" x14ac:dyDescent="0.25">
      <c r="A289" s="74"/>
      <c r="B289" s="120">
        <v>45625</v>
      </c>
      <c r="C289" s="121"/>
      <c r="D289" s="111" t="s">
        <v>110</v>
      </c>
      <c r="E289" s="112">
        <v>75000</v>
      </c>
      <c r="F289" s="159"/>
      <c r="G289" s="113">
        <f t="shared" si="3"/>
        <v>16392513.412499832</v>
      </c>
      <c r="H289" s="191"/>
      <c r="I289" s="101"/>
    </row>
    <row r="290" spans="1:9" s="7" customFormat="1" ht="76.5" thickTop="1" thickBot="1" x14ac:dyDescent="0.25">
      <c r="A290" s="74"/>
      <c r="B290" s="120">
        <v>45625</v>
      </c>
      <c r="C290" s="121"/>
      <c r="D290" s="111" t="s">
        <v>111</v>
      </c>
      <c r="E290" s="112">
        <v>1188.2</v>
      </c>
      <c r="F290" s="159"/>
      <c r="G290" s="113">
        <f t="shared" si="3"/>
        <v>16393701.612499831</v>
      </c>
      <c r="H290" s="191"/>
      <c r="I290" s="101"/>
    </row>
    <row r="291" spans="1:9" s="7" customFormat="1" ht="18" thickTop="1" thickBot="1" x14ac:dyDescent="0.25">
      <c r="A291" s="74"/>
      <c r="B291" s="120">
        <v>45626</v>
      </c>
      <c r="C291" s="121"/>
      <c r="D291" s="111" t="s">
        <v>37</v>
      </c>
      <c r="E291" s="112">
        <v>26305</v>
      </c>
      <c r="F291" s="159"/>
      <c r="G291" s="113">
        <f t="shared" ref="G291:G356" si="4">G290+E291-F291</f>
        <v>16420006.612499831</v>
      </c>
      <c r="H291" s="191"/>
      <c r="I291" s="101"/>
    </row>
    <row r="292" spans="1:9" s="7" customFormat="1" ht="20.25" customHeight="1" thickTop="1" thickBot="1" x14ac:dyDescent="0.25">
      <c r="A292" s="74"/>
      <c r="B292" s="120">
        <v>45626</v>
      </c>
      <c r="C292" s="121"/>
      <c r="D292" s="111" t="s">
        <v>28</v>
      </c>
      <c r="E292" s="112">
        <v>45900</v>
      </c>
      <c r="F292" s="159"/>
      <c r="G292" s="113">
        <f t="shared" si="4"/>
        <v>16465906.612499831</v>
      </c>
      <c r="H292" s="191"/>
      <c r="I292" s="101"/>
    </row>
    <row r="293" spans="1:9" s="7" customFormat="1" ht="18" hidden="1" thickTop="1" thickBot="1" x14ac:dyDescent="0.25">
      <c r="A293" s="74"/>
      <c r="B293" s="120"/>
      <c r="C293" s="121"/>
      <c r="D293" s="111"/>
      <c r="E293" s="112"/>
      <c r="F293" s="159"/>
      <c r="G293" s="113">
        <f t="shared" si="4"/>
        <v>16465906.612499831</v>
      </c>
      <c r="H293" s="191"/>
      <c r="I293" s="101"/>
    </row>
    <row r="294" spans="1:9" s="7" customFormat="1" ht="18" hidden="1" thickTop="1" thickBot="1" x14ac:dyDescent="0.25">
      <c r="A294" s="74"/>
      <c r="B294" s="120"/>
      <c r="C294" s="121"/>
      <c r="D294" s="111"/>
      <c r="E294" s="112"/>
      <c r="F294" s="159"/>
      <c r="G294" s="113">
        <f t="shared" si="4"/>
        <v>16465906.612499831</v>
      </c>
      <c r="H294" s="191"/>
      <c r="I294" s="101"/>
    </row>
    <row r="295" spans="1:9" s="7" customFormat="1" ht="18" hidden="1" thickTop="1" thickBot="1" x14ac:dyDescent="0.25">
      <c r="A295" s="74"/>
      <c r="B295" s="120"/>
      <c r="C295" s="121"/>
      <c r="D295" s="111"/>
      <c r="E295" s="112"/>
      <c r="F295" s="159"/>
      <c r="G295" s="113">
        <f t="shared" si="4"/>
        <v>16465906.612499831</v>
      </c>
      <c r="H295" s="191"/>
      <c r="I295" s="101"/>
    </row>
    <row r="296" spans="1:9" s="7" customFormat="1" ht="18" hidden="1" thickTop="1" thickBot="1" x14ac:dyDescent="0.25">
      <c r="A296" s="74"/>
      <c r="B296" s="120"/>
      <c r="C296" s="121"/>
      <c r="D296" s="111"/>
      <c r="E296" s="112"/>
      <c r="F296" s="159"/>
      <c r="G296" s="113">
        <f t="shared" si="4"/>
        <v>16465906.612499831</v>
      </c>
      <c r="H296" s="191"/>
      <c r="I296" s="101"/>
    </row>
    <row r="297" spans="1:9" s="7" customFormat="1" ht="18" hidden="1" thickTop="1" thickBot="1" x14ac:dyDescent="0.25">
      <c r="A297" s="74"/>
      <c r="B297" s="120"/>
      <c r="C297" s="121"/>
      <c r="D297" s="111"/>
      <c r="E297" s="112"/>
      <c r="F297" s="159"/>
      <c r="G297" s="113">
        <f t="shared" si="4"/>
        <v>16465906.612499831</v>
      </c>
      <c r="H297" s="191"/>
      <c r="I297" s="101"/>
    </row>
    <row r="298" spans="1:9" s="7" customFormat="1" ht="18" hidden="1" thickTop="1" thickBot="1" x14ac:dyDescent="0.25">
      <c r="A298" s="74"/>
      <c r="B298" s="120"/>
      <c r="C298" s="121"/>
      <c r="D298" s="111"/>
      <c r="E298" s="112"/>
      <c r="F298" s="159"/>
      <c r="G298" s="113">
        <f t="shared" si="4"/>
        <v>16465906.612499831</v>
      </c>
      <c r="H298" s="191"/>
      <c r="I298" s="101"/>
    </row>
    <row r="299" spans="1:9" s="7" customFormat="1" ht="18" hidden="1" thickTop="1" thickBot="1" x14ac:dyDescent="0.25">
      <c r="A299" s="74"/>
      <c r="B299" s="120"/>
      <c r="C299" s="121"/>
      <c r="D299" s="111"/>
      <c r="E299" s="112"/>
      <c r="F299" s="159"/>
      <c r="G299" s="113">
        <f t="shared" si="4"/>
        <v>16465906.612499831</v>
      </c>
      <c r="H299" s="191"/>
      <c r="I299" s="101"/>
    </row>
    <row r="300" spans="1:9" s="7" customFormat="1" ht="18" hidden="1" thickTop="1" thickBot="1" x14ac:dyDescent="0.25">
      <c r="A300" s="74"/>
      <c r="B300" s="120"/>
      <c r="C300" s="121"/>
      <c r="D300" s="111"/>
      <c r="E300" s="112"/>
      <c r="F300" s="159"/>
      <c r="G300" s="113">
        <f t="shared" si="4"/>
        <v>16465906.612499831</v>
      </c>
      <c r="H300" s="191"/>
      <c r="I300" s="101"/>
    </row>
    <row r="301" spans="1:9" s="7" customFormat="1" ht="18" hidden="1" thickTop="1" thickBot="1" x14ac:dyDescent="0.25">
      <c r="A301" s="74"/>
      <c r="B301" s="120"/>
      <c r="C301" s="121"/>
      <c r="D301" s="111"/>
      <c r="E301" s="112"/>
      <c r="F301" s="159"/>
      <c r="G301" s="113">
        <f t="shared" si="4"/>
        <v>16465906.612499831</v>
      </c>
      <c r="H301" s="191"/>
      <c r="I301" s="101"/>
    </row>
    <row r="302" spans="1:9" s="7" customFormat="1" ht="18" hidden="1" thickTop="1" thickBot="1" x14ac:dyDescent="0.25">
      <c r="A302" s="74"/>
      <c r="B302" s="120"/>
      <c r="C302" s="121"/>
      <c r="D302" s="111"/>
      <c r="E302" s="112"/>
      <c r="F302" s="159"/>
      <c r="G302" s="113">
        <f t="shared" si="4"/>
        <v>16465906.612499831</v>
      </c>
      <c r="H302" s="191"/>
      <c r="I302" s="101"/>
    </row>
    <row r="303" spans="1:9" s="7" customFormat="1" ht="18" hidden="1" thickTop="1" thickBot="1" x14ac:dyDescent="0.25">
      <c r="A303" s="74"/>
      <c r="B303" s="120"/>
      <c r="C303" s="121"/>
      <c r="D303" s="111"/>
      <c r="E303" s="112"/>
      <c r="F303" s="159"/>
      <c r="G303" s="113">
        <f t="shared" si="4"/>
        <v>16465906.612499831</v>
      </c>
      <c r="H303" s="191"/>
      <c r="I303" s="101"/>
    </row>
    <row r="304" spans="1:9" s="7" customFormat="1" ht="18" hidden="1" thickTop="1" thickBot="1" x14ac:dyDescent="0.25">
      <c r="A304" s="74"/>
      <c r="B304" s="120"/>
      <c r="C304" s="121"/>
      <c r="D304" s="111"/>
      <c r="E304" s="112"/>
      <c r="F304" s="159"/>
      <c r="G304" s="113">
        <f t="shared" si="4"/>
        <v>16465906.612499831</v>
      </c>
      <c r="H304" s="191"/>
      <c r="I304" s="101"/>
    </row>
    <row r="305" spans="1:9" s="7" customFormat="1" ht="18" hidden="1" thickTop="1" thickBot="1" x14ac:dyDescent="0.25">
      <c r="A305" s="74"/>
      <c r="B305" s="120"/>
      <c r="C305" s="121"/>
      <c r="D305" s="111"/>
      <c r="E305" s="112"/>
      <c r="F305" s="159"/>
      <c r="G305" s="113">
        <f t="shared" si="4"/>
        <v>16465906.612499831</v>
      </c>
      <c r="H305" s="191"/>
      <c r="I305" s="101"/>
    </row>
    <row r="306" spans="1:9" s="7" customFormat="1" ht="18" hidden="1" thickTop="1" thickBot="1" x14ac:dyDescent="0.25">
      <c r="A306" s="74"/>
      <c r="B306" s="120"/>
      <c r="C306" s="121"/>
      <c r="D306" s="111"/>
      <c r="E306" s="112"/>
      <c r="F306" s="159"/>
      <c r="G306" s="113">
        <f t="shared" si="4"/>
        <v>16465906.612499831</v>
      </c>
      <c r="H306" s="191"/>
      <c r="I306" s="101"/>
    </row>
    <row r="307" spans="1:9" s="7" customFormat="1" ht="18" hidden="1" thickTop="1" thickBot="1" x14ac:dyDescent="0.25">
      <c r="A307" s="74"/>
      <c r="B307" s="120"/>
      <c r="C307" s="121"/>
      <c r="D307" s="111"/>
      <c r="E307" s="112"/>
      <c r="F307" s="159"/>
      <c r="G307" s="113">
        <f t="shared" si="4"/>
        <v>16465906.612499831</v>
      </c>
      <c r="H307" s="191"/>
      <c r="I307" s="101"/>
    </row>
    <row r="308" spans="1:9" s="7" customFormat="1" ht="18" hidden="1" thickTop="1" thickBot="1" x14ac:dyDescent="0.25">
      <c r="A308" s="74"/>
      <c r="B308" s="120"/>
      <c r="C308" s="121"/>
      <c r="D308" s="111"/>
      <c r="E308" s="112"/>
      <c r="F308" s="159"/>
      <c r="G308" s="113">
        <f t="shared" si="4"/>
        <v>16465906.612499831</v>
      </c>
      <c r="H308" s="191"/>
      <c r="I308" s="101"/>
    </row>
    <row r="309" spans="1:9" s="7" customFormat="1" ht="18" hidden="1" thickTop="1" thickBot="1" x14ac:dyDescent="0.25">
      <c r="A309" s="74"/>
      <c r="B309" s="120"/>
      <c r="C309" s="121"/>
      <c r="D309" s="111"/>
      <c r="E309" s="112"/>
      <c r="F309" s="159"/>
      <c r="G309" s="113">
        <f t="shared" si="4"/>
        <v>16465906.612499831</v>
      </c>
      <c r="H309" s="191"/>
      <c r="I309" s="101"/>
    </row>
    <row r="310" spans="1:9" s="7" customFormat="1" ht="18" hidden="1" thickTop="1" thickBot="1" x14ac:dyDescent="0.25">
      <c r="A310" s="74"/>
      <c r="B310" s="120"/>
      <c r="C310" s="121"/>
      <c r="D310" s="111"/>
      <c r="E310" s="112"/>
      <c r="F310" s="159"/>
      <c r="G310" s="113">
        <f t="shared" si="4"/>
        <v>16465906.612499831</v>
      </c>
      <c r="H310" s="191"/>
      <c r="I310" s="101"/>
    </row>
    <row r="311" spans="1:9" s="7" customFormat="1" ht="18" hidden="1" thickTop="1" thickBot="1" x14ac:dyDescent="0.25">
      <c r="A311" s="74"/>
      <c r="B311" s="120"/>
      <c r="C311" s="121"/>
      <c r="D311" s="111"/>
      <c r="E311" s="112"/>
      <c r="F311" s="159"/>
      <c r="G311" s="113">
        <f t="shared" si="4"/>
        <v>16465906.612499831</v>
      </c>
      <c r="H311" s="191"/>
      <c r="I311" s="101"/>
    </row>
    <row r="312" spans="1:9" s="7" customFormat="1" ht="18" hidden="1" thickTop="1" thickBot="1" x14ac:dyDescent="0.25">
      <c r="A312" s="74"/>
      <c r="B312" s="120"/>
      <c r="C312" s="121"/>
      <c r="D312" s="111"/>
      <c r="E312" s="112"/>
      <c r="F312" s="159"/>
      <c r="G312" s="113">
        <f t="shared" si="4"/>
        <v>16465906.612499831</v>
      </c>
      <c r="H312" s="191"/>
      <c r="I312" s="101"/>
    </row>
    <row r="313" spans="1:9" s="7" customFormat="1" ht="18" hidden="1" thickTop="1" thickBot="1" x14ac:dyDescent="0.25">
      <c r="A313" s="74"/>
      <c r="B313" s="120"/>
      <c r="C313" s="121"/>
      <c r="D313" s="111"/>
      <c r="E313" s="112"/>
      <c r="F313" s="159"/>
      <c r="G313" s="113">
        <f t="shared" si="4"/>
        <v>16465906.612499831</v>
      </c>
      <c r="H313" s="191"/>
      <c r="I313" s="101"/>
    </row>
    <row r="314" spans="1:9" s="7" customFormat="1" ht="18" hidden="1" thickTop="1" thickBot="1" x14ac:dyDescent="0.25">
      <c r="A314" s="74"/>
      <c r="B314" s="120"/>
      <c r="C314" s="121"/>
      <c r="D314" s="111"/>
      <c r="E314" s="112"/>
      <c r="F314" s="159"/>
      <c r="G314" s="113">
        <f t="shared" si="4"/>
        <v>16465906.612499831</v>
      </c>
      <c r="H314" s="191"/>
      <c r="I314" s="101"/>
    </row>
    <row r="315" spans="1:9" s="7" customFormat="1" ht="18" hidden="1" thickTop="1" thickBot="1" x14ac:dyDescent="0.25">
      <c r="A315" s="74"/>
      <c r="B315" s="120"/>
      <c r="C315" s="121"/>
      <c r="D315" s="111"/>
      <c r="E315" s="112"/>
      <c r="F315" s="159"/>
      <c r="G315" s="113">
        <f t="shared" si="4"/>
        <v>16465906.612499831</v>
      </c>
      <c r="H315" s="191"/>
      <c r="I315" s="101"/>
    </row>
    <row r="316" spans="1:9" s="7" customFormat="1" ht="18" hidden="1" thickTop="1" thickBot="1" x14ac:dyDescent="0.25">
      <c r="A316" s="74"/>
      <c r="B316" s="120"/>
      <c r="C316" s="121"/>
      <c r="D316" s="111"/>
      <c r="E316" s="112"/>
      <c r="F316" s="159"/>
      <c r="G316" s="113">
        <f t="shared" si="4"/>
        <v>16465906.612499831</v>
      </c>
      <c r="H316" s="191"/>
      <c r="I316" s="101"/>
    </row>
    <row r="317" spans="1:9" s="7" customFormat="1" ht="18" hidden="1" thickTop="1" thickBot="1" x14ac:dyDescent="0.25">
      <c r="A317" s="74"/>
      <c r="B317" s="120"/>
      <c r="C317" s="121"/>
      <c r="D317" s="111"/>
      <c r="E317" s="112"/>
      <c r="F317" s="159"/>
      <c r="G317" s="113">
        <f t="shared" si="4"/>
        <v>16465906.612499831</v>
      </c>
      <c r="H317" s="191"/>
      <c r="I317" s="101"/>
    </row>
    <row r="318" spans="1:9" s="7" customFormat="1" ht="18" hidden="1" thickTop="1" thickBot="1" x14ac:dyDescent="0.25">
      <c r="A318" s="74"/>
      <c r="B318" s="120"/>
      <c r="C318" s="121"/>
      <c r="D318" s="111"/>
      <c r="E318" s="112"/>
      <c r="F318" s="159"/>
      <c r="G318" s="113">
        <f t="shared" si="4"/>
        <v>16465906.612499831</v>
      </c>
      <c r="H318" s="191"/>
      <c r="I318" s="101"/>
    </row>
    <row r="319" spans="1:9" s="7" customFormat="1" ht="18" hidden="1" thickTop="1" thickBot="1" x14ac:dyDescent="0.25">
      <c r="A319" s="74"/>
      <c r="B319" s="120"/>
      <c r="C319" s="121"/>
      <c r="D319" s="111"/>
      <c r="E319" s="112"/>
      <c r="F319" s="159"/>
      <c r="G319" s="113">
        <f t="shared" si="4"/>
        <v>16465906.612499831</v>
      </c>
      <c r="H319" s="191"/>
      <c r="I319" s="101"/>
    </row>
    <row r="320" spans="1:9" s="7" customFormat="1" ht="18" hidden="1" thickTop="1" thickBot="1" x14ac:dyDescent="0.25">
      <c r="A320" s="74"/>
      <c r="B320" s="120"/>
      <c r="C320" s="121"/>
      <c r="D320" s="111"/>
      <c r="E320" s="112"/>
      <c r="F320" s="159"/>
      <c r="G320" s="113">
        <f t="shared" si="4"/>
        <v>16465906.612499831</v>
      </c>
      <c r="H320" s="191"/>
      <c r="I320" s="101"/>
    </row>
    <row r="321" spans="1:9" s="7" customFormat="1" ht="18" hidden="1" thickTop="1" thickBot="1" x14ac:dyDescent="0.25">
      <c r="A321" s="74"/>
      <c r="B321" s="120"/>
      <c r="C321" s="121"/>
      <c r="D321" s="111"/>
      <c r="E321" s="112"/>
      <c r="F321" s="159"/>
      <c r="G321" s="113">
        <f t="shared" si="4"/>
        <v>16465906.612499831</v>
      </c>
      <c r="H321" s="191"/>
      <c r="I321" s="101"/>
    </row>
    <row r="322" spans="1:9" s="7" customFormat="1" ht="18" hidden="1" thickTop="1" thickBot="1" x14ac:dyDescent="0.25">
      <c r="A322" s="74"/>
      <c r="B322" s="120"/>
      <c r="C322" s="121"/>
      <c r="D322" s="111"/>
      <c r="E322" s="112"/>
      <c r="F322" s="159"/>
      <c r="G322" s="113">
        <f t="shared" si="4"/>
        <v>16465906.612499831</v>
      </c>
      <c r="H322" s="191"/>
      <c r="I322" s="101"/>
    </row>
    <row r="323" spans="1:9" s="7" customFormat="1" ht="18" hidden="1" thickTop="1" thickBot="1" x14ac:dyDescent="0.25">
      <c r="A323" s="74"/>
      <c r="B323" s="120"/>
      <c r="C323" s="121"/>
      <c r="D323" s="111"/>
      <c r="E323" s="112"/>
      <c r="F323" s="159"/>
      <c r="G323" s="113">
        <f t="shared" si="4"/>
        <v>16465906.612499831</v>
      </c>
      <c r="H323" s="191"/>
      <c r="I323" s="101"/>
    </row>
    <row r="324" spans="1:9" s="7" customFormat="1" ht="18" hidden="1" thickTop="1" thickBot="1" x14ac:dyDescent="0.25">
      <c r="A324" s="74"/>
      <c r="B324" s="120"/>
      <c r="C324" s="121"/>
      <c r="D324" s="111"/>
      <c r="E324" s="112"/>
      <c r="F324" s="159"/>
      <c r="G324" s="113">
        <f t="shared" si="4"/>
        <v>16465906.612499831</v>
      </c>
      <c r="H324" s="191"/>
      <c r="I324" s="101"/>
    </row>
    <row r="325" spans="1:9" s="7" customFormat="1" ht="18" hidden="1" thickTop="1" thickBot="1" x14ac:dyDescent="0.25">
      <c r="A325" s="74"/>
      <c r="B325" s="120"/>
      <c r="C325" s="121"/>
      <c r="D325" s="111"/>
      <c r="E325" s="112"/>
      <c r="F325" s="159"/>
      <c r="G325" s="113">
        <f t="shared" si="4"/>
        <v>16465906.612499831</v>
      </c>
      <c r="H325" s="191"/>
      <c r="I325" s="101"/>
    </row>
    <row r="326" spans="1:9" s="7" customFormat="1" ht="18" hidden="1" thickTop="1" thickBot="1" x14ac:dyDescent="0.25">
      <c r="A326" s="74"/>
      <c r="B326" s="120"/>
      <c r="C326" s="121"/>
      <c r="D326" s="111"/>
      <c r="E326" s="112"/>
      <c r="F326" s="159"/>
      <c r="G326" s="113">
        <f t="shared" si="4"/>
        <v>16465906.612499831</v>
      </c>
      <c r="H326" s="191"/>
      <c r="I326" s="101"/>
    </row>
    <row r="327" spans="1:9" s="7" customFormat="1" ht="18" hidden="1" thickTop="1" thickBot="1" x14ac:dyDescent="0.25">
      <c r="A327" s="74"/>
      <c r="B327" s="120"/>
      <c r="C327" s="121"/>
      <c r="D327" s="111"/>
      <c r="E327" s="112"/>
      <c r="F327" s="159"/>
      <c r="G327" s="113">
        <f t="shared" si="4"/>
        <v>16465906.612499831</v>
      </c>
      <c r="H327" s="191"/>
      <c r="I327" s="101"/>
    </row>
    <row r="328" spans="1:9" s="7" customFormat="1" ht="18" hidden="1" thickTop="1" thickBot="1" x14ac:dyDescent="0.25">
      <c r="A328" s="74"/>
      <c r="B328" s="120"/>
      <c r="C328" s="121"/>
      <c r="D328" s="111"/>
      <c r="E328" s="112"/>
      <c r="F328" s="159"/>
      <c r="G328" s="113">
        <f t="shared" si="4"/>
        <v>16465906.612499831</v>
      </c>
      <c r="H328" s="191"/>
      <c r="I328" s="101"/>
    </row>
    <row r="329" spans="1:9" s="7" customFormat="1" ht="18" hidden="1" thickTop="1" thickBot="1" x14ac:dyDescent="0.25">
      <c r="A329" s="74"/>
      <c r="B329" s="120"/>
      <c r="C329" s="121"/>
      <c r="D329" s="111"/>
      <c r="E329" s="112"/>
      <c r="F329" s="159"/>
      <c r="G329" s="113">
        <f t="shared" si="4"/>
        <v>16465906.612499831</v>
      </c>
      <c r="H329" s="191"/>
      <c r="I329" s="101"/>
    </row>
    <row r="330" spans="1:9" s="7" customFormat="1" ht="18" hidden="1" thickTop="1" thickBot="1" x14ac:dyDescent="0.25">
      <c r="A330" s="74"/>
      <c r="B330" s="120"/>
      <c r="C330" s="121"/>
      <c r="D330" s="111"/>
      <c r="E330" s="112"/>
      <c r="F330" s="159"/>
      <c r="G330" s="113">
        <f t="shared" si="4"/>
        <v>16465906.612499831</v>
      </c>
      <c r="H330" s="191"/>
      <c r="I330" s="101"/>
    </row>
    <row r="331" spans="1:9" s="7" customFormat="1" ht="18" hidden="1" thickTop="1" thickBot="1" x14ac:dyDescent="0.25">
      <c r="A331" s="74"/>
      <c r="B331" s="120"/>
      <c r="C331" s="121"/>
      <c r="D331" s="111"/>
      <c r="E331" s="112"/>
      <c r="F331" s="159"/>
      <c r="G331" s="113">
        <f t="shared" si="4"/>
        <v>16465906.612499831</v>
      </c>
      <c r="H331" s="191"/>
      <c r="I331" s="101"/>
    </row>
    <row r="332" spans="1:9" s="7" customFormat="1" ht="18" hidden="1" thickTop="1" thickBot="1" x14ac:dyDescent="0.25">
      <c r="A332" s="74"/>
      <c r="B332" s="120"/>
      <c r="C332" s="121"/>
      <c r="D332" s="111"/>
      <c r="E332" s="112"/>
      <c r="F332" s="159"/>
      <c r="G332" s="113">
        <f t="shared" si="4"/>
        <v>16465906.612499831</v>
      </c>
      <c r="H332" s="191"/>
      <c r="I332" s="101"/>
    </row>
    <row r="333" spans="1:9" s="7" customFormat="1" ht="18" hidden="1" thickTop="1" thickBot="1" x14ac:dyDescent="0.25">
      <c r="A333" s="74"/>
      <c r="B333" s="120"/>
      <c r="C333" s="121"/>
      <c r="D333" s="111"/>
      <c r="E333" s="112"/>
      <c r="F333" s="159"/>
      <c r="G333" s="113">
        <f t="shared" si="4"/>
        <v>16465906.612499831</v>
      </c>
      <c r="H333" s="191"/>
      <c r="I333" s="101"/>
    </row>
    <row r="334" spans="1:9" s="7" customFormat="1" ht="18" hidden="1" thickTop="1" thickBot="1" x14ac:dyDescent="0.25">
      <c r="A334" s="74"/>
      <c r="B334" s="120"/>
      <c r="C334" s="121"/>
      <c r="D334" s="111"/>
      <c r="E334" s="112"/>
      <c r="F334" s="159"/>
      <c r="G334" s="113">
        <f t="shared" si="4"/>
        <v>16465906.612499831</v>
      </c>
      <c r="H334" s="191"/>
      <c r="I334" s="101"/>
    </row>
    <row r="335" spans="1:9" s="7" customFormat="1" ht="18" hidden="1" thickTop="1" thickBot="1" x14ac:dyDescent="0.25">
      <c r="A335" s="74"/>
      <c r="B335" s="120"/>
      <c r="C335" s="121"/>
      <c r="D335" s="111"/>
      <c r="E335" s="112"/>
      <c r="F335" s="159"/>
      <c r="G335" s="113">
        <f t="shared" si="4"/>
        <v>16465906.612499831</v>
      </c>
      <c r="H335" s="191"/>
      <c r="I335" s="101"/>
    </row>
    <row r="336" spans="1:9" s="7" customFormat="1" ht="18" hidden="1" thickTop="1" thickBot="1" x14ac:dyDescent="0.25">
      <c r="A336" s="74"/>
      <c r="B336" s="120"/>
      <c r="C336" s="121"/>
      <c r="D336" s="111"/>
      <c r="E336" s="112"/>
      <c r="F336" s="159"/>
      <c r="G336" s="113">
        <f t="shared" si="4"/>
        <v>16465906.612499831</v>
      </c>
      <c r="H336" s="191"/>
      <c r="I336" s="101"/>
    </row>
    <row r="337" spans="1:9" s="7" customFormat="1" ht="18" hidden="1" thickTop="1" thickBot="1" x14ac:dyDescent="0.25">
      <c r="A337" s="74"/>
      <c r="B337" s="120"/>
      <c r="C337" s="121"/>
      <c r="D337" s="111"/>
      <c r="E337" s="112"/>
      <c r="F337" s="159"/>
      <c r="G337" s="113">
        <f t="shared" si="4"/>
        <v>16465906.612499831</v>
      </c>
      <c r="H337" s="191"/>
      <c r="I337" s="101"/>
    </row>
    <row r="338" spans="1:9" s="7" customFormat="1" ht="18" hidden="1" thickTop="1" thickBot="1" x14ac:dyDescent="0.25">
      <c r="A338" s="74"/>
      <c r="B338" s="120"/>
      <c r="C338" s="121"/>
      <c r="D338" s="111"/>
      <c r="E338" s="112"/>
      <c r="F338" s="159"/>
      <c r="G338" s="113">
        <f t="shared" si="4"/>
        <v>16465906.612499831</v>
      </c>
      <c r="H338" s="191"/>
      <c r="I338" s="101"/>
    </row>
    <row r="339" spans="1:9" s="7" customFormat="1" ht="18" hidden="1" thickTop="1" thickBot="1" x14ac:dyDescent="0.25">
      <c r="A339" s="74"/>
      <c r="B339" s="120"/>
      <c r="C339" s="121"/>
      <c r="D339" s="111"/>
      <c r="E339" s="112"/>
      <c r="F339" s="159"/>
      <c r="G339" s="113">
        <f t="shared" si="4"/>
        <v>16465906.612499831</v>
      </c>
      <c r="H339" s="191"/>
      <c r="I339" s="101"/>
    </row>
    <row r="340" spans="1:9" s="7" customFormat="1" ht="18" hidden="1" thickTop="1" thickBot="1" x14ac:dyDescent="0.25">
      <c r="A340" s="74"/>
      <c r="B340" s="120"/>
      <c r="C340" s="121"/>
      <c r="D340" s="111"/>
      <c r="E340" s="112"/>
      <c r="F340" s="159"/>
      <c r="G340" s="113">
        <f t="shared" si="4"/>
        <v>16465906.612499831</v>
      </c>
      <c r="H340" s="191"/>
      <c r="I340" s="101"/>
    </row>
    <row r="341" spans="1:9" s="7" customFormat="1" ht="18" hidden="1" thickTop="1" thickBot="1" x14ac:dyDescent="0.25">
      <c r="A341" s="74"/>
      <c r="B341" s="120"/>
      <c r="C341" s="121"/>
      <c r="D341" s="111"/>
      <c r="E341" s="112"/>
      <c r="F341" s="159"/>
      <c r="G341" s="113">
        <f t="shared" si="4"/>
        <v>16465906.612499831</v>
      </c>
      <c r="H341" s="191"/>
      <c r="I341" s="101"/>
    </row>
    <row r="342" spans="1:9" s="7" customFormat="1" ht="18" hidden="1" thickTop="1" thickBot="1" x14ac:dyDescent="0.25">
      <c r="A342" s="74"/>
      <c r="B342" s="120"/>
      <c r="C342" s="121"/>
      <c r="D342" s="111"/>
      <c r="E342" s="112"/>
      <c r="F342" s="159"/>
      <c r="G342" s="113">
        <f t="shared" si="4"/>
        <v>16465906.612499831</v>
      </c>
      <c r="H342" s="191"/>
      <c r="I342" s="101"/>
    </row>
    <row r="343" spans="1:9" s="7" customFormat="1" ht="18" hidden="1" thickTop="1" thickBot="1" x14ac:dyDescent="0.25">
      <c r="A343" s="74"/>
      <c r="B343" s="120"/>
      <c r="C343" s="121"/>
      <c r="D343" s="111"/>
      <c r="E343" s="112"/>
      <c r="F343" s="159"/>
      <c r="G343" s="113">
        <f t="shared" si="4"/>
        <v>16465906.612499831</v>
      </c>
      <c r="H343" s="191"/>
      <c r="I343" s="101"/>
    </row>
    <row r="344" spans="1:9" s="7" customFormat="1" ht="18" hidden="1" thickTop="1" thickBot="1" x14ac:dyDescent="0.25">
      <c r="A344" s="74"/>
      <c r="B344" s="120"/>
      <c r="C344" s="121"/>
      <c r="D344" s="111"/>
      <c r="E344" s="112"/>
      <c r="F344" s="159"/>
      <c r="G344" s="113">
        <f t="shared" si="4"/>
        <v>16465906.612499831</v>
      </c>
      <c r="H344" s="191"/>
      <c r="I344" s="101"/>
    </row>
    <row r="345" spans="1:9" s="7" customFormat="1" ht="18" hidden="1" thickTop="1" thickBot="1" x14ac:dyDescent="0.25">
      <c r="A345" s="74"/>
      <c r="B345" s="120"/>
      <c r="C345" s="121"/>
      <c r="D345" s="111"/>
      <c r="E345" s="112"/>
      <c r="F345" s="159"/>
      <c r="G345" s="113">
        <f t="shared" si="4"/>
        <v>16465906.612499831</v>
      </c>
      <c r="H345" s="191"/>
      <c r="I345" s="101"/>
    </row>
    <row r="346" spans="1:9" s="7" customFormat="1" ht="18" hidden="1" thickTop="1" thickBot="1" x14ac:dyDescent="0.25">
      <c r="A346" s="74"/>
      <c r="B346" s="120"/>
      <c r="C346" s="121"/>
      <c r="D346" s="111"/>
      <c r="E346" s="112"/>
      <c r="F346" s="159"/>
      <c r="G346" s="113">
        <f t="shared" si="4"/>
        <v>16465906.612499831</v>
      </c>
      <c r="H346" s="191"/>
      <c r="I346" s="101"/>
    </row>
    <row r="347" spans="1:9" s="7" customFormat="1" ht="18" hidden="1" thickTop="1" thickBot="1" x14ac:dyDescent="0.25">
      <c r="A347" s="74"/>
      <c r="B347" s="120"/>
      <c r="C347" s="121"/>
      <c r="D347" s="111"/>
      <c r="E347" s="112"/>
      <c r="F347" s="159"/>
      <c r="G347" s="113">
        <f t="shared" si="4"/>
        <v>16465906.612499831</v>
      </c>
      <c r="H347" s="191"/>
      <c r="I347" s="101"/>
    </row>
    <row r="348" spans="1:9" s="7" customFormat="1" ht="18" hidden="1" thickTop="1" thickBot="1" x14ac:dyDescent="0.25">
      <c r="A348" s="74"/>
      <c r="B348" s="120"/>
      <c r="C348" s="121"/>
      <c r="D348" s="111"/>
      <c r="E348" s="112"/>
      <c r="F348" s="159"/>
      <c r="G348" s="113">
        <f t="shared" si="4"/>
        <v>16465906.612499831</v>
      </c>
      <c r="H348" s="191"/>
      <c r="I348" s="101"/>
    </row>
    <row r="349" spans="1:9" s="7" customFormat="1" ht="18" hidden="1" thickTop="1" thickBot="1" x14ac:dyDescent="0.25">
      <c r="A349" s="74"/>
      <c r="B349" s="120"/>
      <c r="C349" s="121"/>
      <c r="D349" s="111"/>
      <c r="E349" s="112"/>
      <c r="F349" s="159"/>
      <c r="G349" s="113">
        <f t="shared" si="4"/>
        <v>16465906.612499831</v>
      </c>
      <c r="H349" s="191"/>
      <c r="I349" s="101"/>
    </row>
    <row r="350" spans="1:9" s="7" customFormat="1" ht="18" hidden="1" thickTop="1" thickBot="1" x14ac:dyDescent="0.25">
      <c r="A350" s="74"/>
      <c r="B350" s="120"/>
      <c r="C350" s="121"/>
      <c r="D350" s="111"/>
      <c r="E350" s="112"/>
      <c r="F350" s="159"/>
      <c r="G350" s="113">
        <f t="shared" si="4"/>
        <v>16465906.612499831</v>
      </c>
      <c r="H350" s="191"/>
      <c r="I350" s="101"/>
    </row>
    <row r="351" spans="1:9" s="7" customFormat="1" ht="18" hidden="1" thickTop="1" thickBot="1" x14ac:dyDescent="0.25">
      <c r="A351" s="74"/>
      <c r="B351" s="120"/>
      <c r="C351" s="121"/>
      <c r="D351" s="111"/>
      <c r="E351" s="112"/>
      <c r="F351" s="159"/>
      <c r="G351" s="113">
        <f t="shared" si="4"/>
        <v>16465906.612499831</v>
      </c>
      <c r="H351" s="191"/>
      <c r="I351" s="101"/>
    </row>
    <row r="352" spans="1:9" s="7" customFormat="1" ht="18" hidden="1" thickTop="1" thickBot="1" x14ac:dyDescent="0.25">
      <c r="A352" s="74"/>
      <c r="B352" s="120"/>
      <c r="C352" s="121"/>
      <c r="D352" s="111"/>
      <c r="E352" s="112"/>
      <c r="F352" s="159"/>
      <c r="G352" s="113">
        <f t="shared" si="4"/>
        <v>16465906.612499831</v>
      </c>
      <c r="H352" s="191"/>
      <c r="I352" s="101"/>
    </row>
    <row r="353" spans="1:9" s="7" customFormat="1" ht="18" hidden="1" thickTop="1" thickBot="1" x14ac:dyDescent="0.25">
      <c r="A353" s="74"/>
      <c r="B353" s="120"/>
      <c r="C353" s="121"/>
      <c r="D353" s="111"/>
      <c r="E353" s="112"/>
      <c r="F353" s="159"/>
      <c r="G353" s="113">
        <f t="shared" si="4"/>
        <v>16465906.612499831</v>
      </c>
      <c r="H353" s="191"/>
      <c r="I353" s="101"/>
    </row>
    <row r="354" spans="1:9" s="7" customFormat="1" ht="18" hidden="1" thickTop="1" thickBot="1" x14ac:dyDescent="0.25">
      <c r="A354" s="74"/>
      <c r="B354" s="120"/>
      <c r="C354" s="121"/>
      <c r="D354" s="111"/>
      <c r="E354" s="112"/>
      <c r="F354" s="159"/>
      <c r="G354" s="113">
        <f t="shared" si="4"/>
        <v>16465906.612499831</v>
      </c>
      <c r="H354" s="191"/>
      <c r="I354" s="101"/>
    </row>
    <row r="355" spans="1:9" s="7" customFormat="1" ht="18" hidden="1" thickTop="1" thickBot="1" x14ac:dyDescent="0.25">
      <c r="A355" s="74"/>
      <c r="B355" s="120"/>
      <c r="C355" s="121"/>
      <c r="D355" s="111"/>
      <c r="E355" s="112"/>
      <c r="F355" s="159"/>
      <c r="G355" s="113">
        <f t="shared" si="4"/>
        <v>16465906.612499831</v>
      </c>
      <c r="H355" s="191"/>
      <c r="I355" s="101"/>
    </row>
    <row r="356" spans="1:9" s="7" customFormat="1" ht="18" hidden="1" thickTop="1" thickBot="1" x14ac:dyDescent="0.25">
      <c r="A356" s="74"/>
      <c r="B356" s="120"/>
      <c r="C356" s="121"/>
      <c r="D356" s="111"/>
      <c r="E356" s="112"/>
      <c r="F356" s="159"/>
      <c r="G356" s="113">
        <f t="shared" si="4"/>
        <v>16465906.612499831</v>
      </c>
      <c r="H356" s="191"/>
      <c r="I356" s="101"/>
    </row>
    <row r="357" spans="1:9" s="7" customFormat="1" ht="18" hidden="1" thickTop="1" thickBot="1" x14ac:dyDescent="0.25">
      <c r="A357" s="74"/>
      <c r="B357" s="205"/>
      <c r="C357" s="206"/>
      <c r="D357" s="207"/>
      <c r="E357" s="208"/>
      <c r="F357" s="209"/>
      <c r="G357" s="113">
        <f t="shared" ref="G357" si="5">G356+E357-F357</f>
        <v>16465906.612499831</v>
      </c>
      <c r="H357" s="191"/>
      <c r="I357" s="101"/>
    </row>
    <row r="358" spans="1:9" ht="18" thickTop="1" thickBot="1" x14ac:dyDescent="0.25">
      <c r="A358" s="26"/>
      <c r="B358" s="174"/>
      <c r="C358" s="175"/>
      <c r="D358" s="175" t="s">
        <v>8</v>
      </c>
      <c r="E358" s="173">
        <f>SUM(E17:E356)</f>
        <v>39675361.800000012</v>
      </c>
      <c r="F358" s="173">
        <f>SUM(F17:F356)</f>
        <v>45498394.170000002</v>
      </c>
      <c r="G358" s="113">
        <f>G16+E358-F358</f>
        <v>16465906.612499863</v>
      </c>
      <c r="H358" s="28">
        <f>+G358-'[1]CTA. RECOLECTORA (010) y 3000'!$G$8717</f>
        <v>-2720454.5199999921</v>
      </c>
      <c r="I358" s="101">
        <f>+G358-'[1]CTA. RECOLECTORA (010) y 3000'!$G$9357</f>
        <v>3.166496753692627E-8</v>
      </c>
    </row>
    <row r="359" spans="1:9" ht="16.5" x14ac:dyDescent="0.2">
      <c r="A359" s="5"/>
      <c r="B359" s="122"/>
      <c r="C359" s="122"/>
      <c r="D359" s="122"/>
      <c r="E359" s="123"/>
      <c r="F359" s="186"/>
      <c r="G359" s="123"/>
      <c r="H359" s="176"/>
      <c r="I359" s="101"/>
    </row>
    <row r="360" spans="1:9" ht="16.5" x14ac:dyDescent="0.2">
      <c r="A360" s="5"/>
      <c r="B360" s="122"/>
      <c r="C360" s="124" t="s">
        <v>30</v>
      </c>
      <c r="D360" s="125"/>
      <c r="E360" s="195"/>
      <c r="F360" s="195"/>
      <c r="G360" s="186"/>
      <c r="H360" s="176"/>
      <c r="I360" s="101"/>
    </row>
    <row r="361" spans="1:9" ht="16.5" x14ac:dyDescent="0.2">
      <c r="A361" s="5"/>
      <c r="B361" s="122"/>
      <c r="C361" s="124" t="s">
        <v>32</v>
      </c>
      <c r="D361" s="125"/>
      <c r="E361" s="126"/>
      <c r="F361" s="187"/>
      <c r="G361" s="123"/>
      <c r="H361" s="176"/>
      <c r="I361" s="101"/>
    </row>
    <row r="362" spans="1:9" ht="16.5" x14ac:dyDescent="0.2">
      <c r="A362" s="5"/>
      <c r="B362" s="122"/>
      <c r="C362" s="124" t="s">
        <v>33</v>
      </c>
      <c r="D362" s="204" t="s">
        <v>69</v>
      </c>
      <c r="E362" s="79" t="s">
        <v>68</v>
      </c>
      <c r="F362" s="78" t="s">
        <v>67</v>
      </c>
      <c r="G362" s="165"/>
      <c r="H362" s="176"/>
      <c r="I362" s="101"/>
    </row>
    <row r="363" spans="1:9" ht="16.5" x14ac:dyDescent="0.2">
      <c r="A363" s="5"/>
      <c r="B363" s="122"/>
      <c r="C363" s="125"/>
      <c r="D363" s="202" t="s">
        <v>30</v>
      </c>
      <c r="E363" s="78" t="s">
        <v>62</v>
      </c>
      <c r="F363" s="124" t="s">
        <v>44</v>
      </c>
      <c r="G363" s="124"/>
      <c r="H363" s="176"/>
      <c r="I363" s="101"/>
    </row>
    <row r="364" spans="1:9" ht="45" x14ac:dyDescent="0.2">
      <c r="A364" s="5"/>
      <c r="B364" s="122"/>
      <c r="C364" s="125"/>
      <c r="D364" s="202" t="s">
        <v>66</v>
      </c>
      <c r="E364" s="202" t="s">
        <v>63</v>
      </c>
      <c r="F364" s="203" t="s">
        <v>64</v>
      </c>
      <c r="G364" s="124"/>
      <c r="H364" s="176"/>
      <c r="I364" s="101"/>
    </row>
    <row r="365" spans="1:9" ht="16.5" x14ac:dyDescent="0.2">
      <c r="A365" s="5"/>
      <c r="B365" s="122"/>
      <c r="C365" s="125"/>
      <c r="D365" s="124"/>
      <c r="E365" s="78"/>
      <c r="G365" s="202"/>
      <c r="H365" s="176"/>
      <c r="I365" s="101"/>
    </row>
    <row r="366" spans="1:9" ht="16.5" x14ac:dyDescent="0.2">
      <c r="A366" s="5"/>
      <c r="B366" s="122"/>
      <c r="C366" s="125"/>
      <c r="D366" s="126"/>
      <c r="F366" s="186"/>
      <c r="H366" s="176"/>
      <c r="I366" s="101"/>
    </row>
    <row r="367" spans="1:9" ht="16.5" x14ac:dyDescent="0.2">
      <c r="A367" s="5"/>
      <c r="B367" s="122"/>
      <c r="C367" s="125"/>
      <c r="D367" s="126"/>
      <c r="F367" s="186"/>
      <c r="G367" s="123"/>
      <c r="H367" s="176"/>
      <c r="I367" s="101"/>
    </row>
    <row r="368" spans="1:9" ht="16.5" x14ac:dyDescent="0.2">
      <c r="A368" s="5"/>
      <c r="B368" s="122"/>
      <c r="C368" s="125"/>
      <c r="D368" s="126"/>
      <c r="F368" s="186"/>
      <c r="G368" s="123"/>
      <c r="H368" s="176"/>
      <c r="I368" s="101"/>
    </row>
    <row r="369" spans="1:9" ht="16.5" x14ac:dyDescent="0.2">
      <c r="A369" s="5"/>
      <c r="B369" s="122"/>
      <c r="C369" s="125"/>
      <c r="D369" s="126"/>
      <c r="F369" s="186"/>
      <c r="G369" s="123"/>
      <c r="H369" s="176"/>
      <c r="I369" s="101"/>
    </row>
    <row r="370" spans="1:9" ht="16.5" x14ac:dyDescent="0.2">
      <c r="A370" s="5"/>
      <c r="B370" s="122"/>
      <c r="C370" s="122"/>
      <c r="F370" s="186"/>
      <c r="G370" s="123"/>
      <c r="H370" s="176"/>
      <c r="I370" s="101"/>
    </row>
    <row r="371" spans="1:9" ht="16.5" x14ac:dyDescent="0.2">
      <c r="A371" s="5"/>
      <c r="B371" s="122"/>
      <c r="C371" s="122"/>
      <c r="E371" s="126"/>
      <c r="F371" s="186"/>
      <c r="G371" s="123"/>
      <c r="H371" s="176"/>
      <c r="I371" s="101"/>
    </row>
    <row r="372" spans="1:9" ht="16.5" x14ac:dyDescent="0.2">
      <c r="A372" s="5"/>
      <c r="B372" s="5"/>
      <c r="C372" s="5"/>
      <c r="F372" s="189"/>
      <c r="G372" s="8"/>
      <c r="H372" s="176"/>
      <c r="I372" s="101"/>
    </row>
    <row r="373" spans="1:9" ht="16.5" x14ac:dyDescent="0.2">
      <c r="A373" s="5"/>
      <c r="B373" s="5"/>
      <c r="C373" s="5"/>
      <c r="F373" s="189"/>
      <c r="G373" s="8"/>
      <c r="H373" s="176"/>
      <c r="I373" s="101"/>
    </row>
    <row r="374" spans="1:9" ht="16.5" x14ac:dyDescent="0.2">
      <c r="A374" s="5"/>
      <c r="B374" s="5"/>
      <c r="C374" s="5"/>
      <c r="E374" s="8"/>
      <c r="F374" s="189"/>
      <c r="G374" s="8"/>
      <c r="H374" s="176"/>
      <c r="I374" s="101"/>
    </row>
    <row r="375" spans="1:9" ht="16.5" x14ac:dyDescent="0.2">
      <c r="A375" s="9"/>
      <c r="B375" s="9"/>
      <c r="C375" s="9"/>
      <c r="D375" s="9"/>
      <c r="E375" s="9"/>
      <c r="F375" s="190"/>
      <c r="G375" s="9"/>
      <c r="H375" s="176"/>
      <c r="I375" s="101"/>
    </row>
    <row r="376" spans="1:9" ht="16.5" x14ac:dyDescent="0.2">
      <c r="A376" s="9"/>
      <c r="B376" s="9"/>
      <c r="C376" s="9"/>
      <c r="D376" s="9"/>
      <c r="E376" s="9"/>
      <c r="F376" s="190"/>
      <c r="G376" s="9"/>
      <c r="H376" s="176"/>
      <c r="I376" s="101"/>
    </row>
    <row r="377" spans="1:9" ht="16.5" x14ac:dyDescent="0.2">
      <c r="A377" s="9"/>
      <c r="B377" s="9"/>
      <c r="C377" s="9"/>
      <c r="D377" s="9"/>
      <c r="E377" s="9"/>
      <c r="F377" s="190"/>
      <c r="G377" s="9"/>
      <c r="H377" s="176"/>
      <c r="I377" s="101"/>
    </row>
    <row r="378" spans="1:9" ht="16.5" x14ac:dyDescent="0.2">
      <c r="H378" s="176"/>
      <c r="I378" s="101"/>
    </row>
    <row r="379" spans="1:9" ht="16.5" x14ac:dyDescent="0.2">
      <c r="H379" s="176"/>
      <c r="I379" s="101"/>
    </row>
    <row r="380" spans="1:9" ht="16.5" x14ac:dyDescent="0.2">
      <c r="H380" s="176"/>
      <c r="I380" s="101"/>
    </row>
    <row r="381" spans="1:9" ht="16.5" x14ac:dyDescent="0.2">
      <c r="H381" s="176"/>
      <c r="I381" s="101"/>
    </row>
    <row r="382" spans="1:9" ht="16.5" x14ac:dyDescent="0.2">
      <c r="H382" s="176"/>
      <c r="I382" s="101"/>
    </row>
    <row r="383" spans="1:9" ht="16.5" x14ac:dyDescent="0.2">
      <c r="H383" s="176"/>
      <c r="I383" s="101"/>
    </row>
    <row r="384" spans="1:9" ht="16.5" x14ac:dyDescent="0.2">
      <c r="H384" s="176"/>
      <c r="I384" s="101"/>
    </row>
    <row r="385" spans="1:9" ht="16.5" x14ac:dyDescent="0.2">
      <c r="H385" s="176"/>
      <c r="I385" s="101"/>
    </row>
    <row r="386" spans="1:9" ht="16.5" x14ac:dyDescent="0.2">
      <c r="H386" s="176"/>
      <c r="I386" s="101"/>
    </row>
    <row r="387" spans="1:9" ht="16.5" x14ac:dyDescent="0.2">
      <c r="H387" s="176"/>
      <c r="I387" s="101"/>
    </row>
    <row r="388" spans="1:9" ht="16.5" x14ac:dyDescent="0.2">
      <c r="H388" s="176"/>
      <c r="I388" s="101"/>
    </row>
    <row r="389" spans="1:9" ht="16.5" x14ac:dyDescent="0.2">
      <c r="H389" s="176"/>
      <c r="I389" s="101"/>
    </row>
    <row r="390" spans="1:9" ht="16.5" x14ac:dyDescent="0.2">
      <c r="H390" s="176"/>
      <c r="I390" s="101"/>
    </row>
    <row r="391" spans="1:9" ht="16.5" x14ac:dyDescent="0.2">
      <c r="H391" s="176"/>
      <c r="I391" s="101"/>
    </row>
    <row r="392" spans="1:9" ht="16.5" x14ac:dyDescent="0.2">
      <c r="H392" s="176"/>
      <c r="I392" s="101"/>
    </row>
    <row r="393" spans="1:9" ht="16.5" x14ac:dyDescent="0.2">
      <c r="H393" s="176"/>
      <c r="I393" s="101"/>
    </row>
    <row r="394" spans="1:9" ht="16.5" x14ac:dyDescent="0.2">
      <c r="H394" s="176"/>
      <c r="I394" s="101"/>
    </row>
    <row r="395" spans="1:9" ht="16.5" x14ac:dyDescent="0.2">
      <c r="H395" s="176"/>
      <c r="I395" s="101"/>
    </row>
    <row r="396" spans="1:9" ht="17.25" thickBot="1" x14ac:dyDescent="0.25">
      <c r="H396" s="176"/>
      <c r="I396" s="101"/>
    </row>
    <row r="397" spans="1:9" ht="16.5" x14ac:dyDescent="0.2">
      <c r="A397" s="2"/>
      <c r="H397" s="176"/>
      <c r="I397" s="101"/>
    </row>
    <row r="398" spans="1:9" ht="16.5" x14ac:dyDescent="0.2">
      <c r="H398" s="176"/>
      <c r="I398" s="101"/>
    </row>
    <row r="399" spans="1:9" ht="16.5" x14ac:dyDescent="0.2">
      <c r="H399" s="176"/>
      <c r="I399" s="101"/>
    </row>
    <row r="400" spans="1:9" ht="16.5" x14ac:dyDescent="0.2">
      <c r="H400" s="176"/>
      <c r="I400" s="101"/>
    </row>
    <row r="401" spans="8:9" ht="16.5" x14ac:dyDescent="0.2">
      <c r="H401" s="176"/>
      <c r="I401" s="101"/>
    </row>
    <row r="402" spans="8:9" ht="16.5" x14ac:dyDescent="0.2">
      <c r="H402" s="176"/>
      <c r="I402" s="101"/>
    </row>
    <row r="403" spans="8:9" ht="16.5" x14ac:dyDescent="0.2">
      <c r="H403" s="176"/>
      <c r="I403" s="101"/>
    </row>
    <row r="404" spans="8:9" ht="16.5" x14ac:dyDescent="0.2">
      <c r="H404" s="176"/>
      <c r="I404" s="101"/>
    </row>
    <row r="405" spans="8:9" ht="16.5" x14ac:dyDescent="0.2">
      <c r="H405" s="176"/>
      <c r="I405" s="101"/>
    </row>
    <row r="406" spans="8:9" ht="16.5" x14ac:dyDescent="0.2">
      <c r="H406" s="176"/>
      <c r="I406" s="101"/>
    </row>
    <row r="407" spans="8:9" ht="16.5" x14ac:dyDescent="0.2">
      <c r="H407" s="176"/>
      <c r="I407" s="101"/>
    </row>
    <row r="408" spans="8:9" ht="16.5" x14ac:dyDescent="0.2">
      <c r="H408" s="176"/>
      <c r="I408" s="101"/>
    </row>
    <row r="409" spans="8:9" ht="16.5" x14ac:dyDescent="0.2">
      <c r="H409" s="176"/>
      <c r="I409" s="101"/>
    </row>
    <row r="410" spans="8:9" ht="16.5" x14ac:dyDescent="0.2">
      <c r="H410" s="176"/>
      <c r="I410" s="101"/>
    </row>
    <row r="411" spans="8:9" ht="16.5" x14ac:dyDescent="0.2">
      <c r="H411" s="176"/>
      <c r="I411" s="101"/>
    </row>
    <row r="412" spans="8:9" ht="16.5" x14ac:dyDescent="0.2">
      <c r="H412" s="176"/>
      <c r="I412" s="101"/>
    </row>
    <row r="413" spans="8:9" ht="16.5" x14ac:dyDescent="0.2">
      <c r="H413" s="176"/>
      <c r="I413" s="101"/>
    </row>
    <row r="414" spans="8:9" ht="16.5" x14ac:dyDescent="0.2">
      <c r="H414" s="176"/>
      <c r="I414" s="101"/>
    </row>
    <row r="415" spans="8:9" ht="16.5" x14ac:dyDescent="0.2">
      <c r="H415" s="176"/>
      <c r="I415" s="101"/>
    </row>
    <row r="416" spans="8:9" ht="16.5" x14ac:dyDescent="0.2">
      <c r="H416" s="176"/>
      <c r="I416" s="101"/>
    </row>
    <row r="417" spans="8:9" ht="16.5" x14ac:dyDescent="0.2">
      <c r="H417" s="176"/>
      <c r="I417" s="101"/>
    </row>
    <row r="418" spans="8:9" ht="16.5" x14ac:dyDescent="0.2">
      <c r="H418" s="176"/>
      <c r="I418" s="101"/>
    </row>
    <row r="419" spans="8:9" ht="16.5" x14ac:dyDescent="0.2">
      <c r="H419" s="176"/>
      <c r="I419" s="101"/>
    </row>
    <row r="420" spans="8:9" ht="16.5" x14ac:dyDescent="0.2">
      <c r="H420" s="176"/>
      <c r="I420" s="101"/>
    </row>
    <row r="421" spans="8:9" ht="16.5" x14ac:dyDescent="0.2">
      <c r="H421" s="176"/>
      <c r="I421" s="101"/>
    </row>
    <row r="422" spans="8:9" ht="16.5" x14ac:dyDescent="0.2">
      <c r="H422" s="176"/>
      <c r="I422" s="101"/>
    </row>
    <row r="423" spans="8:9" ht="16.5" x14ac:dyDescent="0.2">
      <c r="H423" s="176"/>
      <c r="I423" s="101"/>
    </row>
    <row r="424" spans="8:9" ht="16.5" x14ac:dyDescent="0.2">
      <c r="H424" s="176"/>
      <c r="I424" s="101"/>
    </row>
    <row r="425" spans="8:9" ht="16.5" x14ac:dyDescent="0.2">
      <c r="H425" s="176"/>
      <c r="I425" s="101"/>
    </row>
    <row r="426" spans="8:9" ht="16.5" x14ac:dyDescent="0.2">
      <c r="H426" s="176"/>
      <c r="I426" s="101"/>
    </row>
    <row r="427" spans="8:9" ht="16.5" x14ac:dyDescent="0.2">
      <c r="H427" s="176"/>
      <c r="I427" s="101"/>
    </row>
    <row r="428" spans="8:9" ht="16.5" x14ac:dyDescent="0.2">
      <c r="H428" s="176"/>
      <c r="I428" s="101"/>
    </row>
    <row r="429" spans="8:9" ht="16.5" x14ac:dyDescent="0.2">
      <c r="H429" s="176"/>
      <c r="I429" s="101"/>
    </row>
    <row r="430" spans="8:9" ht="16.5" x14ac:dyDescent="0.2">
      <c r="H430" s="176"/>
      <c r="I430" s="101"/>
    </row>
    <row r="431" spans="8:9" ht="16.5" x14ac:dyDescent="0.2">
      <c r="H431" s="176"/>
      <c r="I431" s="101"/>
    </row>
    <row r="432" spans="8:9" ht="16.5" x14ac:dyDescent="0.2">
      <c r="H432" s="176"/>
      <c r="I432" s="101"/>
    </row>
    <row r="433" spans="8:9" ht="16.5" x14ac:dyDescent="0.2">
      <c r="H433" s="176"/>
      <c r="I433" s="101"/>
    </row>
    <row r="434" spans="8:9" ht="16.5" x14ac:dyDescent="0.2">
      <c r="H434" s="176"/>
      <c r="I434" s="101"/>
    </row>
    <row r="435" spans="8:9" ht="16.5" x14ac:dyDescent="0.2">
      <c r="H435" s="176"/>
      <c r="I435" s="101"/>
    </row>
    <row r="436" spans="8:9" ht="16.5" x14ac:dyDescent="0.2">
      <c r="H436" s="176"/>
      <c r="I436" s="101"/>
    </row>
    <row r="437" spans="8:9" ht="16.5" x14ac:dyDescent="0.2">
      <c r="H437" s="176"/>
      <c r="I437" s="101"/>
    </row>
    <row r="438" spans="8:9" ht="16.5" x14ac:dyDescent="0.2">
      <c r="I438" s="101"/>
    </row>
    <row r="439" spans="8:9" ht="16.5" x14ac:dyDescent="0.2">
      <c r="I439" s="101"/>
    </row>
    <row r="440" spans="8:9" ht="16.5" x14ac:dyDescent="0.2">
      <c r="I440" s="101"/>
    </row>
    <row r="441" spans="8:9" ht="16.5" x14ac:dyDescent="0.2">
      <c r="I441" s="101"/>
    </row>
    <row r="442" spans="8:9" ht="16.5" x14ac:dyDescent="0.2">
      <c r="I442" s="101"/>
    </row>
    <row r="443" spans="8:9" ht="16.5" x14ac:dyDescent="0.2">
      <c r="I443" s="101"/>
    </row>
    <row r="444" spans="8:9" ht="16.5" x14ac:dyDescent="0.2">
      <c r="I444" s="101"/>
    </row>
    <row r="445" spans="8:9" ht="16.5" x14ac:dyDescent="0.2">
      <c r="I445" s="101"/>
    </row>
    <row r="446" spans="8:9" ht="16.5" x14ac:dyDescent="0.2">
      <c r="I446" s="101"/>
    </row>
    <row r="447" spans="8:9" ht="16.5" x14ac:dyDescent="0.2">
      <c r="I447" s="101"/>
    </row>
    <row r="448" spans="8:9" ht="16.5" x14ac:dyDescent="0.2">
      <c r="I448" s="101"/>
    </row>
    <row r="449" spans="9:9" ht="16.5" x14ac:dyDescent="0.2">
      <c r="I449" s="101"/>
    </row>
    <row r="450" spans="9:9" ht="16.5" x14ac:dyDescent="0.2">
      <c r="I450" s="101"/>
    </row>
    <row r="451" spans="9:9" ht="16.5" x14ac:dyDescent="0.2">
      <c r="I451" s="101"/>
    </row>
    <row r="452" spans="9:9" ht="16.5" x14ac:dyDescent="0.2">
      <c r="I452" s="101"/>
    </row>
    <row r="453" spans="9:9" ht="16.5" x14ac:dyDescent="0.2">
      <c r="I453" s="101"/>
    </row>
    <row r="454" spans="9:9" ht="16.5" x14ac:dyDescent="0.2">
      <c r="I454" s="101"/>
    </row>
    <row r="455" spans="9:9" ht="16.5" x14ac:dyDescent="0.2">
      <c r="I455" s="101"/>
    </row>
    <row r="456" spans="9:9" ht="16.5" x14ac:dyDescent="0.2">
      <c r="I456" s="101"/>
    </row>
    <row r="457" spans="9:9" ht="16.5" x14ac:dyDescent="0.2">
      <c r="I457" s="101"/>
    </row>
    <row r="458" spans="9:9" ht="16.5" x14ac:dyDescent="0.2">
      <c r="I458" s="101"/>
    </row>
    <row r="459" spans="9:9" ht="16.5" x14ac:dyDescent="0.2">
      <c r="I459" s="101"/>
    </row>
    <row r="460" spans="9:9" ht="16.5" x14ac:dyDescent="0.2">
      <c r="I460" s="101"/>
    </row>
    <row r="461" spans="9:9" ht="16.5" x14ac:dyDescent="0.2">
      <c r="I461" s="101"/>
    </row>
    <row r="462" spans="9:9" ht="16.5" x14ac:dyDescent="0.2">
      <c r="I462" s="101"/>
    </row>
    <row r="463" spans="9:9" ht="16.5" x14ac:dyDescent="0.2">
      <c r="I463" s="101"/>
    </row>
    <row r="464" spans="9:9" ht="16.5" x14ac:dyDescent="0.2">
      <c r="I464" s="101"/>
    </row>
    <row r="465" spans="9:9" ht="16.5" x14ac:dyDescent="0.2">
      <c r="I465" s="101"/>
    </row>
  </sheetData>
  <autoFilter ref="B17:G17"/>
  <mergeCells count="9">
    <mergeCell ref="A5:G5"/>
    <mergeCell ref="B13:F13"/>
    <mergeCell ref="B12:G12"/>
    <mergeCell ref="A12:A15"/>
    <mergeCell ref="B14:F14"/>
    <mergeCell ref="A6:G6"/>
    <mergeCell ref="A7:G7"/>
    <mergeCell ref="A8:G8"/>
    <mergeCell ref="A9:G9"/>
  </mergeCells>
  <phoneticPr fontId="3" type="noConversion"/>
  <printOptions horizontalCentered="1"/>
  <pageMargins left="0.23622047244094491" right="0.23622047244094491" top="0.74803149606299213" bottom="0.74803149606299213" header="0.31496062992125984" footer="0.31496062992125984"/>
  <pageSetup scale="52" fitToHeight="0" orientation="portrait" r:id="rId1"/>
  <headerFooter alignWithMargins="0">
    <oddFooter>Página &amp;P</oddFooter>
  </headerFooter>
  <rowBreaks count="5" manualBreakCount="5">
    <brk id="62" max="6" man="1"/>
    <brk id="110" max="6" man="1"/>
    <brk id="165" max="6" man="1"/>
    <brk id="205" max="6" man="1"/>
    <brk id="25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C000"/>
  </sheetPr>
  <dimension ref="A1:CQ207"/>
  <sheetViews>
    <sheetView view="pageBreakPreview" topLeftCell="B135" zoomScale="60" zoomScaleNormal="80" workbookViewId="0">
      <selection activeCell="H153" sqref="H153"/>
    </sheetView>
  </sheetViews>
  <sheetFormatPr baseColWidth="10" defaultColWidth="9.140625" defaultRowHeight="12.75" x14ac:dyDescent="0.2"/>
  <cols>
    <col min="1" max="1" width="0" style="11" hidden="1" customWidth="1"/>
    <col min="2" max="2" width="1.5703125" style="11" customWidth="1"/>
    <col min="3" max="3" width="3.7109375" style="1" customWidth="1"/>
    <col min="4" max="4" width="18.7109375" style="1" customWidth="1"/>
    <col min="5" max="5" width="16" style="172" customWidth="1"/>
    <col min="6" max="6" width="46.7109375" style="1" customWidth="1"/>
    <col min="7" max="7" width="22.85546875" style="1" customWidth="1"/>
    <col min="8" max="8" width="35.140625" style="1" customWidth="1"/>
    <col min="9" max="9" width="23.5703125" style="1" customWidth="1"/>
    <col min="10" max="10" width="19.42578125" style="11" bestFit="1" customWidth="1"/>
    <col min="11" max="11" width="25.140625" style="11" customWidth="1"/>
    <col min="12" max="13" width="9.140625" style="11"/>
    <col min="14" max="16384" width="9.140625" style="1"/>
  </cols>
  <sheetData>
    <row r="1" spans="1:13" s="11" customFormat="1" ht="15" customHeight="1" x14ac:dyDescent="0.2">
      <c r="E1" s="167"/>
    </row>
    <row r="2" spans="1:13" s="11" customFormat="1" x14ac:dyDescent="0.2">
      <c r="E2" s="167"/>
    </row>
    <row r="3" spans="1:13" s="14" customFormat="1" ht="12" customHeight="1" x14ac:dyDescent="0.2">
      <c r="E3" s="168"/>
    </row>
    <row r="4" spans="1:13" s="15" customFormat="1" ht="18" customHeight="1" x14ac:dyDescent="0.3">
      <c r="B4" s="16"/>
      <c r="C4" s="16"/>
      <c r="D4" s="12"/>
      <c r="E4" s="169"/>
      <c r="F4" s="16"/>
      <c r="G4" s="16"/>
      <c r="H4" s="16"/>
      <c r="I4" s="16"/>
      <c r="J4" s="16"/>
      <c r="K4" s="16"/>
    </row>
    <row r="5" spans="1:13" s="13" customFormat="1" ht="18" customHeight="1" x14ac:dyDescent="0.2">
      <c r="A5" s="13" t="s">
        <v>9</v>
      </c>
      <c r="E5" s="12"/>
    </row>
    <row r="6" spans="1:13" s="15" customFormat="1" ht="15" customHeight="1" x14ac:dyDescent="0.3">
      <c r="B6" s="13"/>
      <c r="C6" s="245" t="s">
        <v>10</v>
      </c>
      <c r="D6" s="245"/>
      <c r="E6" s="245"/>
      <c r="F6" s="245"/>
      <c r="G6" s="245"/>
      <c r="H6" s="245"/>
      <c r="I6" s="245"/>
      <c r="J6" s="16"/>
      <c r="K6" s="16"/>
    </row>
    <row r="7" spans="1:13" s="14" customFormat="1" ht="18.75" x14ac:dyDescent="0.2">
      <c r="B7" s="18"/>
      <c r="C7" s="251" t="s">
        <v>18</v>
      </c>
      <c r="D7" s="251"/>
      <c r="E7" s="251"/>
      <c r="F7" s="251"/>
      <c r="G7" s="251"/>
      <c r="H7" s="251"/>
      <c r="I7" s="251"/>
    </row>
    <row r="8" spans="1:13" s="17" customFormat="1" ht="21" customHeight="1" x14ac:dyDescent="0.2">
      <c r="B8" s="18"/>
      <c r="C8" s="251" t="s">
        <v>3</v>
      </c>
      <c r="D8" s="251"/>
      <c r="E8" s="251"/>
      <c r="F8" s="251"/>
      <c r="G8" s="251"/>
      <c r="H8" s="251"/>
      <c r="I8" s="251"/>
    </row>
    <row r="9" spans="1:13" s="14" customFormat="1" ht="18.75" x14ac:dyDescent="0.2">
      <c r="C9" s="252" t="s">
        <v>112</v>
      </c>
      <c r="D9" s="252"/>
      <c r="E9" s="252"/>
      <c r="F9" s="252"/>
      <c r="G9" s="252"/>
      <c r="H9" s="252"/>
      <c r="I9" s="252"/>
    </row>
    <row r="10" spans="1:13" s="11" customFormat="1" ht="19.5" customHeight="1" thickBot="1" x14ac:dyDescent="0.25">
      <c r="E10" s="167"/>
    </row>
    <row r="11" spans="1:13" s="3" customFormat="1" ht="28.5" customHeight="1" thickTop="1" thickBot="1" x14ac:dyDescent="0.25">
      <c r="A11" s="7"/>
      <c r="B11" s="7"/>
      <c r="C11" s="250"/>
      <c r="D11" s="247" t="s">
        <v>113</v>
      </c>
      <c r="E11" s="247"/>
      <c r="F11" s="247"/>
      <c r="G11" s="247"/>
      <c r="H11" s="247"/>
      <c r="I11" s="247"/>
      <c r="J11" s="7"/>
      <c r="K11" s="7"/>
      <c r="L11" s="7"/>
      <c r="M11" s="7"/>
    </row>
    <row r="12" spans="1:13" s="3" customFormat="1" ht="18" customHeight="1" thickTop="1" thickBot="1" x14ac:dyDescent="0.25">
      <c r="A12" s="7"/>
      <c r="B12" s="7"/>
      <c r="C12" s="250"/>
      <c r="D12" s="246" t="s">
        <v>7</v>
      </c>
      <c r="E12" s="246"/>
      <c r="F12" s="246"/>
      <c r="G12" s="246"/>
      <c r="H12" s="246"/>
      <c r="I12" s="50">
        <f>+'[1]CTA. RECOLECTORA AUXILIAR 3001'!$J$5471</f>
        <v>-20447607.724699929</v>
      </c>
      <c r="J12" s="7"/>
      <c r="K12" s="7"/>
      <c r="L12" s="7"/>
      <c r="M12" s="7"/>
    </row>
    <row r="13" spans="1:13" s="3" customFormat="1" ht="33" customHeight="1" thickTop="1" thickBot="1" x14ac:dyDescent="0.25">
      <c r="A13" s="7"/>
      <c r="B13" s="7"/>
      <c r="C13" s="250"/>
      <c r="D13" s="61" t="s">
        <v>4</v>
      </c>
      <c r="E13" s="166" t="s">
        <v>5</v>
      </c>
      <c r="F13" s="61" t="s">
        <v>6</v>
      </c>
      <c r="G13" s="61" t="s">
        <v>0</v>
      </c>
      <c r="H13" s="61" t="s">
        <v>1</v>
      </c>
      <c r="I13" s="61" t="s">
        <v>2</v>
      </c>
      <c r="J13" s="7"/>
      <c r="K13" s="7"/>
      <c r="L13" s="7"/>
      <c r="M13" s="7"/>
    </row>
    <row r="14" spans="1:13" s="10" customFormat="1" ht="29.25" customHeight="1" thickTop="1" thickBot="1" x14ac:dyDescent="0.25">
      <c r="C14" s="138"/>
      <c r="D14" s="139"/>
      <c r="E14" s="170"/>
      <c r="F14" s="135">
        <f>+'INGRESOS CUENTA COLECT'!D16</f>
        <v>45596</v>
      </c>
      <c r="G14" s="140"/>
      <c r="H14" s="141">
        <v>0</v>
      </c>
      <c r="I14" s="60">
        <f>+I12</f>
        <v>-20447607.724699929</v>
      </c>
    </row>
    <row r="15" spans="1:13" s="27" customFormat="1" ht="31.5" customHeight="1" thickTop="1" thickBot="1" x14ac:dyDescent="0.25">
      <c r="C15" s="62"/>
      <c r="D15" s="64">
        <v>45597</v>
      </c>
      <c r="E15" s="65"/>
      <c r="F15" s="92" t="s">
        <v>22</v>
      </c>
      <c r="G15" s="96">
        <v>4329356.7300000004</v>
      </c>
      <c r="H15" s="96"/>
      <c r="I15" s="44">
        <f>I14+G15-H15</f>
        <v>-16118250.994699929</v>
      </c>
    </row>
    <row r="16" spans="1:13" s="27" customFormat="1" ht="31.5" customHeight="1" thickTop="1" thickBot="1" x14ac:dyDescent="0.25">
      <c r="C16" s="131"/>
      <c r="D16" s="64">
        <v>45601</v>
      </c>
      <c r="E16" s="68"/>
      <c r="F16" s="92" t="s">
        <v>22</v>
      </c>
      <c r="G16" s="97">
        <v>138250</v>
      </c>
      <c r="H16" s="97"/>
      <c r="I16" s="44">
        <f t="shared" ref="I16:I79" si="0">I15+G16-H16</f>
        <v>-15980000.994699929</v>
      </c>
    </row>
    <row r="17" spans="3:9" s="27" customFormat="1" ht="24.75" customHeight="1" thickTop="1" thickBot="1" x14ac:dyDescent="0.25">
      <c r="C17" s="63"/>
      <c r="D17" s="64">
        <v>45602</v>
      </c>
      <c r="E17" s="65"/>
      <c r="F17" s="92" t="s">
        <v>22</v>
      </c>
      <c r="G17" s="97">
        <v>4599593.4400000004</v>
      </c>
      <c r="H17" s="94"/>
      <c r="I17" s="44">
        <f t="shared" si="0"/>
        <v>-11380407.554699928</v>
      </c>
    </row>
    <row r="18" spans="3:9" s="27" customFormat="1" ht="30" thickTop="1" thickBot="1" x14ac:dyDescent="0.25">
      <c r="C18" s="63"/>
      <c r="D18" s="64">
        <v>45603</v>
      </c>
      <c r="E18" s="68"/>
      <c r="F18" s="92" t="s">
        <v>22</v>
      </c>
      <c r="G18" s="97">
        <v>2505232.2000000002</v>
      </c>
      <c r="H18" s="94"/>
      <c r="I18" s="44">
        <f t="shared" si="0"/>
        <v>-8875175.3546999283</v>
      </c>
    </row>
    <row r="19" spans="3:9" s="27" customFormat="1" ht="30" thickTop="1" thickBot="1" x14ac:dyDescent="0.25">
      <c r="C19" s="63"/>
      <c r="D19" s="64">
        <v>45603</v>
      </c>
      <c r="E19" s="65" t="s">
        <v>114</v>
      </c>
      <c r="F19" s="92" t="s">
        <v>16</v>
      </c>
      <c r="G19" s="97"/>
      <c r="H19" s="94">
        <v>5350</v>
      </c>
      <c r="I19" s="44">
        <f t="shared" si="0"/>
        <v>-8880525.3546999283</v>
      </c>
    </row>
    <row r="20" spans="3:9" s="27" customFormat="1" ht="30" thickTop="1" thickBot="1" x14ac:dyDescent="0.25">
      <c r="C20" s="63"/>
      <c r="D20" s="64">
        <v>45603</v>
      </c>
      <c r="E20" s="65" t="s">
        <v>114</v>
      </c>
      <c r="F20" s="92" t="s">
        <v>58</v>
      </c>
      <c r="G20" s="97"/>
      <c r="H20" s="94">
        <v>6900</v>
      </c>
      <c r="I20" s="44">
        <f t="shared" si="0"/>
        <v>-8887425.3546999283</v>
      </c>
    </row>
    <row r="21" spans="3:9" s="27" customFormat="1" ht="30" thickTop="1" thickBot="1" x14ac:dyDescent="0.25">
      <c r="C21" s="63"/>
      <c r="D21" s="64">
        <v>45603</v>
      </c>
      <c r="E21" s="65" t="s">
        <v>114</v>
      </c>
      <c r="F21" s="92" t="s">
        <v>178</v>
      </c>
      <c r="G21" s="97"/>
      <c r="H21" s="94">
        <v>117750</v>
      </c>
      <c r="I21" s="44">
        <f t="shared" si="0"/>
        <v>-9005175.3546999283</v>
      </c>
    </row>
    <row r="22" spans="3:9" s="27" customFormat="1" ht="30" thickTop="1" thickBot="1" x14ac:dyDescent="0.25">
      <c r="C22" s="63"/>
      <c r="D22" s="64">
        <v>45603</v>
      </c>
      <c r="E22" s="65" t="s">
        <v>115</v>
      </c>
      <c r="F22" s="92" t="s">
        <v>16</v>
      </c>
      <c r="G22" s="97"/>
      <c r="H22" s="94">
        <v>14435.441999999999</v>
      </c>
      <c r="I22" s="44">
        <f t="shared" si="0"/>
        <v>-9019610.7966999281</v>
      </c>
    </row>
    <row r="23" spans="3:9" s="27" customFormat="1" ht="18" thickTop="1" thickBot="1" x14ac:dyDescent="0.25">
      <c r="C23" s="63"/>
      <c r="D23" s="64">
        <v>45603</v>
      </c>
      <c r="E23" s="65" t="s">
        <v>115</v>
      </c>
      <c r="F23" s="92" t="s">
        <v>179</v>
      </c>
      <c r="G23" s="97"/>
      <c r="H23" s="94">
        <v>326240.98800000001</v>
      </c>
      <c r="I23" s="44">
        <f t="shared" si="0"/>
        <v>-9345851.784699928</v>
      </c>
    </row>
    <row r="24" spans="3:9" s="27" customFormat="1" ht="30" thickTop="1" thickBot="1" x14ac:dyDescent="0.25">
      <c r="C24" s="63"/>
      <c r="D24" s="64">
        <v>45603</v>
      </c>
      <c r="E24" s="65" t="s">
        <v>116</v>
      </c>
      <c r="F24" s="92" t="s">
        <v>16</v>
      </c>
      <c r="G24" s="97"/>
      <c r="H24" s="94">
        <v>1545.13</v>
      </c>
      <c r="I24" s="44">
        <f t="shared" si="0"/>
        <v>-9347396.9146999288</v>
      </c>
    </row>
    <row r="25" spans="3:9" s="27" customFormat="1" ht="30" thickTop="1" thickBot="1" x14ac:dyDescent="0.25">
      <c r="C25" s="63"/>
      <c r="D25" s="64">
        <v>45603</v>
      </c>
      <c r="E25" s="65" t="s">
        <v>116</v>
      </c>
      <c r="F25" s="92" t="s">
        <v>74</v>
      </c>
      <c r="G25" s="97"/>
      <c r="H25" s="94">
        <v>665154.87</v>
      </c>
      <c r="I25" s="44">
        <f t="shared" si="0"/>
        <v>-10012551.784699928</v>
      </c>
    </row>
    <row r="26" spans="3:9" s="27" customFormat="1" ht="30" thickTop="1" thickBot="1" x14ac:dyDescent="0.25">
      <c r="C26" s="63"/>
      <c r="D26" s="64">
        <v>45603</v>
      </c>
      <c r="E26" s="65" t="s">
        <v>117</v>
      </c>
      <c r="F26" s="92" t="s">
        <v>16</v>
      </c>
      <c r="G26" s="97"/>
      <c r="H26" s="94">
        <v>26000</v>
      </c>
      <c r="I26" s="44">
        <f t="shared" si="0"/>
        <v>-10038551.784699928</v>
      </c>
    </row>
    <row r="27" spans="3:9" s="27" customFormat="1" ht="18" thickTop="1" thickBot="1" x14ac:dyDescent="0.25">
      <c r="C27" s="63"/>
      <c r="D27" s="64">
        <v>45603</v>
      </c>
      <c r="E27" s="65" t="s">
        <v>117</v>
      </c>
      <c r="F27" s="92" t="s">
        <v>180</v>
      </c>
      <c r="G27" s="97"/>
      <c r="H27" s="94">
        <v>587600</v>
      </c>
      <c r="I27" s="44">
        <f t="shared" si="0"/>
        <v>-10626151.784699928</v>
      </c>
    </row>
    <row r="28" spans="3:9" s="27" customFormat="1" ht="30" thickTop="1" thickBot="1" x14ac:dyDescent="0.25">
      <c r="C28" s="63"/>
      <c r="D28" s="64">
        <v>45603</v>
      </c>
      <c r="E28" s="65" t="s">
        <v>118</v>
      </c>
      <c r="F28" s="92" t="s">
        <v>16</v>
      </c>
      <c r="G28" s="97"/>
      <c r="H28" s="94">
        <v>7500</v>
      </c>
      <c r="I28" s="44">
        <f t="shared" si="0"/>
        <v>-10633651.784699928</v>
      </c>
    </row>
    <row r="29" spans="3:9" s="27" customFormat="1" ht="30" thickTop="1" thickBot="1" x14ac:dyDescent="0.25">
      <c r="C29" s="63"/>
      <c r="D29" s="64">
        <v>45603</v>
      </c>
      <c r="E29" s="65" t="s">
        <v>118</v>
      </c>
      <c r="F29" s="92" t="s">
        <v>58</v>
      </c>
      <c r="G29" s="97"/>
      <c r="H29" s="94">
        <v>8100</v>
      </c>
      <c r="I29" s="44">
        <f t="shared" si="0"/>
        <v>-10641751.784699928</v>
      </c>
    </row>
    <row r="30" spans="3:9" s="27" customFormat="1" ht="18" thickTop="1" thickBot="1" x14ac:dyDescent="0.25">
      <c r="C30" s="63"/>
      <c r="D30" s="64">
        <v>45603</v>
      </c>
      <c r="E30" s="65" t="s">
        <v>118</v>
      </c>
      <c r="F30" s="92" t="s">
        <v>181</v>
      </c>
      <c r="G30" s="97"/>
      <c r="H30" s="94">
        <v>161400</v>
      </c>
      <c r="I30" s="44">
        <f t="shared" si="0"/>
        <v>-10803151.784699928</v>
      </c>
    </row>
    <row r="31" spans="3:9" s="27" customFormat="1" ht="18" thickTop="1" thickBot="1" x14ac:dyDescent="0.25">
      <c r="C31" s="63"/>
      <c r="D31" s="64">
        <v>45603</v>
      </c>
      <c r="E31" s="65" t="s">
        <v>119</v>
      </c>
      <c r="F31" s="92" t="s">
        <v>73</v>
      </c>
      <c r="G31" s="97"/>
      <c r="H31" s="94">
        <v>49665</v>
      </c>
      <c r="I31" s="44">
        <f t="shared" si="0"/>
        <v>-10852816.784699928</v>
      </c>
    </row>
    <row r="32" spans="3:9" s="27" customFormat="1" ht="30" thickTop="1" thickBot="1" x14ac:dyDescent="0.25">
      <c r="C32" s="63"/>
      <c r="D32" s="64">
        <v>45604</v>
      </c>
      <c r="E32" s="65"/>
      <c r="F32" s="92" t="s">
        <v>22</v>
      </c>
      <c r="G32" s="97">
        <v>180186</v>
      </c>
      <c r="H32" s="94"/>
      <c r="I32" s="44">
        <f t="shared" si="0"/>
        <v>-10672630.784699928</v>
      </c>
    </row>
    <row r="33" spans="3:9" s="27" customFormat="1" ht="18" thickTop="1" thickBot="1" x14ac:dyDescent="0.25">
      <c r="C33" s="63"/>
      <c r="D33" s="64">
        <v>45604</v>
      </c>
      <c r="E33" s="65" t="s">
        <v>120</v>
      </c>
      <c r="F33" s="92" t="s">
        <v>73</v>
      </c>
      <c r="G33" s="97"/>
      <c r="H33" s="94">
        <v>1088680</v>
      </c>
      <c r="I33" s="44">
        <f t="shared" si="0"/>
        <v>-11761310.784699928</v>
      </c>
    </row>
    <row r="34" spans="3:9" s="27" customFormat="1" ht="30" thickTop="1" thickBot="1" x14ac:dyDescent="0.25">
      <c r="C34" s="63"/>
      <c r="D34" s="64">
        <v>45604</v>
      </c>
      <c r="E34" s="65" t="s">
        <v>121</v>
      </c>
      <c r="F34" s="92" t="s">
        <v>16</v>
      </c>
      <c r="G34" s="97"/>
      <c r="H34" s="94">
        <v>12200</v>
      </c>
      <c r="I34" s="44">
        <f t="shared" si="0"/>
        <v>-11773510.784699928</v>
      </c>
    </row>
    <row r="35" spans="3:9" s="27" customFormat="1" ht="18" thickTop="1" thickBot="1" x14ac:dyDescent="0.25">
      <c r="C35" s="63"/>
      <c r="D35" s="64">
        <v>45604</v>
      </c>
      <c r="E35" s="65" t="s">
        <v>121</v>
      </c>
      <c r="F35" s="92" t="s">
        <v>72</v>
      </c>
      <c r="G35" s="97"/>
      <c r="H35" s="94">
        <v>231800</v>
      </c>
      <c r="I35" s="44">
        <f t="shared" si="0"/>
        <v>-12005310.784699928</v>
      </c>
    </row>
    <row r="36" spans="3:9" s="27" customFormat="1" ht="30" thickTop="1" thickBot="1" x14ac:dyDescent="0.25">
      <c r="C36" s="63"/>
      <c r="D36" s="64">
        <v>45604</v>
      </c>
      <c r="E36" s="65" t="s">
        <v>122</v>
      </c>
      <c r="F36" s="92" t="s">
        <v>16</v>
      </c>
      <c r="G36" s="97"/>
      <c r="H36" s="94">
        <v>49290.400000000001</v>
      </c>
      <c r="I36" s="44">
        <f t="shared" si="0"/>
        <v>-12054601.184699928</v>
      </c>
    </row>
    <row r="37" spans="3:9" s="27" customFormat="1" ht="18" thickTop="1" thickBot="1" x14ac:dyDescent="0.25">
      <c r="C37" s="63"/>
      <c r="D37" s="64">
        <v>45604</v>
      </c>
      <c r="E37" s="65" t="s">
        <v>122</v>
      </c>
      <c r="F37" s="92" t="s">
        <v>72</v>
      </c>
      <c r="G37" s="97"/>
      <c r="H37" s="94">
        <v>936517.6</v>
      </c>
      <c r="I37" s="44">
        <f t="shared" si="0"/>
        <v>-12991118.784699928</v>
      </c>
    </row>
    <row r="38" spans="3:9" s="27" customFormat="1" ht="30" thickTop="1" thickBot="1" x14ac:dyDescent="0.25">
      <c r="C38" s="63"/>
      <c r="D38" s="64">
        <v>45604</v>
      </c>
      <c r="E38" s="68" t="s">
        <v>123</v>
      </c>
      <c r="F38" s="92" t="s">
        <v>16</v>
      </c>
      <c r="G38" s="97"/>
      <c r="H38" s="94">
        <v>86258.200000000012</v>
      </c>
      <c r="I38" s="44">
        <f t="shared" si="0"/>
        <v>-13077376.984699927</v>
      </c>
    </row>
    <row r="39" spans="3:9" s="27" customFormat="1" ht="18" thickTop="1" thickBot="1" x14ac:dyDescent="0.25">
      <c r="C39" s="63"/>
      <c r="D39" s="64">
        <v>45604</v>
      </c>
      <c r="E39" s="68" t="s">
        <v>123</v>
      </c>
      <c r="F39" s="92" t="s">
        <v>72</v>
      </c>
      <c r="G39" s="97"/>
      <c r="H39" s="94">
        <v>1638905.8</v>
      </c>
      <c r="I39" s="44">
        <f t="shared" si="0"/>
        <v>-14716282.784699928</v>
      </c>
    </row>
    <row r="40" spans="3:9" s="27" customFormat="1" ht="30" thickTop="1" thickBot="1" x14ac:dyDescent="0.25">
      <c r="C40" s="63"/>
      <c r="D40" s="64">
        <v>45606</v>
      </c>
      <c r="E40" s="68" t="s">
        <v>124</v>
      </c>
      <c r="F40" s="92" t="s">
        <v>16</v>
      </c>
      <c r="G40" s="97"/>
      <c r="H40" s="94">
        <v>11500</v>
      </c>
      <c r="I40" s="44">
        <f t="shared" si="0"/>
        <v>-14727782.784699928</v>
      </c>
    </row>
    <row r="41" spans="3:9" s="27" customFormat="1" ht="18" thickTop="1" thickBot="1" x14ac:dyDescent="0.25">
      <c r="C41" s="63"/>
      <c r="D41" s="64">
        <v>45606</v>
      </c>
      <c r="E41" s="68" t="s">
        <v>124</v>
      </c>
      <c r="F41" s="92" t="s">
        <v>72</v>
      </c>
      <c r="G41" s="97"/>
      <c r="H41" s="94">
        <v>218500</v>
      </c>
      <c r="I41" s="44">
        <f t="shared" si="0"/>
        <v>-14946282.784699928</v>
      </c>
    </row>
    <row r="42" spans="3:9" s="27" customFormat="1" ht="30" thickTop="1" thickBot="1" x14ac:dyDescent="0.25">
      <c r="C42" s="63"/>
      <c r="D42" s="64">
        <v>45606</v>
      </c>
      <c r="E42" s="68" t="s">
        <v>125</v>
      </c>
      <c r="F42" s="92" t="s">
        <v>16</v>
      </c>
      <c r="G42" s="97"/>
      <c r="H42" s="94">
        <v>78000</v>
      </c>
      <c r="I42" s="44">
        <f t="shared" si="0"/>
        <v>-15024282.784699928</v>
      </c>
    </row>
    <row r="43" spans="3:9" s="27" customFormat="1" ht="18" thickTop="1" thickBot="1" x14ac:dyDescent="0.25">
      <c r="C43" s="63"/>
      <c r="D43" s="64">
        <v>45606</v>
      </c>
      <c r="E43" s="68" t="s">
        <v>125</v>
      </c>
      <c r="F43" s="92" t="s">
        <v>182</v>
      </c>
      <c r="G43" s="97"/>
      <c r="H43" s="94">
        <v>1482000</v>
      </c>
      <c r="I43" s="44">
        <f t="shared" si="0"/>
        <v>-16506282.784699928</v>
      </c>
    </row>
    <row r="44" spans="3:9" s="27" customFormat="1" ht="30" thickTop="1" thickBot="1" x14ac:dyDescent="0.25">
      <c r="C44" s="63"/>
      <c r="D44" s="64">
        <v>45606</v>
      </c>
      <c r="E44" s="68" t="s">
        <v>126</v>
      </c>
      <c r="F44" s="92" t="s">
        <v>16</v>
      </c>
      <c r="G44" s="97"/>
      <c r="H44" s="94">
        <v>28437.5</v>
      </c>
      <c r="I44" s="44">
        <f t="shared" si="0"/>
        <v>-16534720.284699928</v>
      </c>
    </row>
    <row r="45" spans="3:9" s="27" customFormat="1" ht="18" thickTop="1" thickBot="1" x14ac:dyDescent="0.25">
      <c r="C45" s="63"/>
      <c r="D45" s="64">
        <v>45606</v>
      </c>
      <c r="E45" s="68" t="s">
        <v>126</v>
      </c>
      <c r="F45" s="92" t="s">
        <v>182</v>
      </c>
      <c r="G45" s="97"/>
      <c r="H45" s="94">
        <v>540312.5</v>
      </c>
      <c r="I45" s="44">
        <f t="shared" si="0"/>
        <v>-17075032.784699928</v>
      </c>
    </row>
    <row r="46" spans="3:9" s="27" customFormat="1" ht="30" thickTop="1" thickBot="1" x14ac:dyDescent="0.25">
      <c r="C46" s="63"/>
      <c r="D46" s="64">
        <v>45606</v>
      </c>
      <c r="E46" s="68" t="s">
        <v>127</v>
      </c>
      <c r="F46" s="92" t="s">
        <v>16</v>
      </c>
      <c r="G46" s="97"/>
      <c r="H46" s="94">
        <v>55200</v>
      </c>
      <c r="I46" s="44">
        <f t="shared" si="0"/>
        <v>-17130232.784699928</v>
      </c>
    </row>
    <row r="47" spans="3:9" s="27" customFormat="1" ht="18" thickTop="1" thickBot="1" x14ac:dyDescent="0.25">
      <c r="C47" s="63"/>
      <c r="D47" s="64">
        <v>45606</v>
      </c>
      <c r="E47" s="68" t="s">
        <v>127</v>
      </c>
      <c r="F47" s="92" t="s">
        <v>183</v>
      </c>
      <c r="G47" s="97"/>
      <c r="H47" s="94">
        <v>1048800</v>
      </c>
      <c r="I47" s="44">
        <f t="shared" si="0"/>
        <v>-18179032.784699928</v>
      </c>
    </row>
    <row r="48" spans="3:9" s="27" customFormat="1" ht="30" thickTop="1" thickBot="1" x14ac:dyDescent="0.25">
      <c r="C48" s="63"/>
      <c r="D48" s="64">
        <v>45606</v>
      </c>
      <c r="E48" s="68" t="s">
        <v>128</v>
      </c>
      <c r="F48" s="92" t="s">
        <v>16</v>
      </c>
      <c r="G48" s="97"/>
      <c r="H48" s="94">
        <v>2625</v>
      </c>
      <c r="I48" s="44">
        <f t="shared" si="0"/>
        <v>-18181657.784699928</v>
      </c>
    </row>
    <row r="49" spans="3:9" s="27" customFormat="1" ht="18" thickTop="1" thickBot="1" x14ac:dyDescent="0.25">
      <c r="C49" s="63"/>
      <c r="D49" s="64">
        <v>45606</v>
      </c>
      <c r="E49" s="68" t="s">
        <v>128</v>
      </c>
      <c r="F49" s="92" t="s">
        <v>183</v>
      </c>
      <c r="G49" s="97"/>
      <c r="H49" s="94">
        <v>49875</v>
      </c>
      <c r="I49" s="44">
        <f t="shared" si="0"/>
        <v>-18231532.784699928</v>
      </c>
    </row>
    <row r="50" spans="3:9" s="27" customFormat="1" ht="30" thickTop="1" thickBot="1" x14ac:dyDescent="0.25">
      <c r="C50" s="63"/>
      <c r="D50" s="64">
        <v>45606</v>
      </c>
      <c r="E50" s="68" t="s">
        <v>129</v>
      </c>
      <c r="F50" s="92" t="s">
        <v>16</v>
      </c>
      <c r="G50" s="97"/>
      <c r="H50" s="94">
        <v>5800</v>
      </c>
      <c r="I50" s="44">
        <f t="shared" si="0"/>
        <v>-18237332.784699928</v>
      </c>
    </row>
    <row r="51" spans="3:9" s="27" customFormat="1" ht="18" thickTop="1" thickBot="1" x14ac:dyDescent="0.25">
      <c r="C51" s="63"/>
      <c r="D51" s="64">
        <v>45606</v>
      </c>
      <c r="E51" s="68" t="s">
        <v>129</v>
      </c>
      <c r="F51" s="92" t="s">
        <v>183</v>
      </c>
      <c r="G51" s="97"/>
      <c r="H51" s="94">
        <v>110200</v>
      </c>
      <c r="I51" s="44">
        <f t="shared" si="0"/>
        <v>-18347532.784699928</v>
      </c>
    </row>
    <row r="52" spans="3:9" s="27" customFormat="1" ht="30" thickTop="1" thickBot="1" x14ac:dyDescent="0.25">
      <c r="C52" s="63"/>
      <c r="D52" s="64">
        <v>45606</v>
      </c>
      <c r="E52" s="68" t="s">
        <v>130</v>
      </c>
      <c r="F52" s="92" t="s">
        <v>16</v>
      </c>
      <c r="G52" s="97"/>
      <c r="H52" s="94">
        <v>8930</v>
      </c>
      <c r="I52" s="44">
        <f t="shared" si="0"/>
        <v>-18356462.784699928</v>
      </c>
    </row>
    <row r="53" spans="3:9" s="27" customFormat="1" ht="30" thickTop="1" thickBot="1" x14ac:dyDescent="0.25">
      <c r="C53" s="63"/>
      <c r="D53" s="64">
        <v>45606</v>
      </c>
      <c r="E53" s="68" t="s">
        <v>130</v>
      </c>
      <c r="F53" s="92" t="s">
        <v>184</v>
      </c>
      <c r="G53" s="97"/>
      <c r="H53" s="94">
        <v>201818</v>
      </c>
      <c r="I53" s="44">
        <f t="shared" si="0"/>
        <v>-18558280.784699928</v>
      </c>
    </row>
    <row r="54" spans="3:9" s="27" customFormat="1" ht="30" thickTop="1" thickBot="1" x14ac:dyDescent="0.25">
      <c r="C54" s="63"/>
      <c r="D54" s="64">
        <v>45606</v>
      </c>
      <c r="E54" s="68" t="s">
        <v>131</v>
      </c>
      <c r="F54" s="92" t="s">
        <v>16</v>
      </c>
      <c r="G54" s="97"/>
      <c r="H54" s="94">
        <v>87000</v>
      </c>
      <c r="I54" s="44">
        <f t="shared" si="0"/>
        <v>-18645280.784699928</v>
      </c>
    </row>
    <row r="55" spans="3:9" s="27" customFormat="1" ht="18" thickTop="1" thickBot="1" x14ac:dyDescent="0.25">
      <c r="C55" s="63"/>
      <c r="D55" s="64">
        <v>45606</v>
      </c>
      <c r="E55" s="68" t="s">
        <v>131</v>
      </c>
      <c r="F55" s="92" t="s">
        <v>183</v>
      </c>
      <c r="G55" s="97"/>
      <c r="H55" s="94">
        <v>1653000</v>
      </c>
      <c r="I55" s="44">
        <f t="shared" si="0"/>
        <v>-20298280.784699928</v>
      </c>
    </row>
    <row r="56" spans="3:9" s="27" customFormat="1" ht="30" thickTop="1" thickBot="1" x14ac:dyDescent="0.25">
      <c r="C56" s="63"/>
      <c r="D56" s="64">
        <v>45607</v>
      </c>
      <c r="E56" s="68"/>
      <c r="F56" s="92" t="s">
        <v>22</v>
      </c>
      <c r="G56" s="97">
        <v>917336.24</v>
      </c>
      <c r="H56" s="94"/>
      <c r="I56" s="44">
        <f t="shared" si="0"/>
        <v>-19380944.54469993</v>
      </c>
    </row>
    <row r="57" spans="3:9" s="27" customFormat="1" ht="30" thickTop="1" thickBot="1" x14ac:dyDescent="0.25">
      <c r="C57" s="63"/>
      <c r="D57" s="64">
        <v>45608</v>
      </c>
      <c r="E57" s="68" t="s">
        <v>132</v>
      </c>
      <c r="F57" s="92" t="s">
        <v>16</v>
      </c>
      <c r="G57" s="97"/>
      <c r="H57" s="94">
        <v>121091.8</v>
      </c>
      <c r="I57" s="44">
        <f t="shared" si="0"/>
        <v>-19502036.34469993</v>
      </c>
    </row>
    <row r="58" spans="3:9" s="27" customFormat="1" ht="18" thickTop="1" thickBot="1" x14ac:dyDescent="0.25">
      <c r="C58" s="63"/>
      <c r="D58" s="64">
        <v>45608</v>
      </c>
      <c r="E58" s="68" t="s">
        <v>132</v>
      </c>
      <c r="F58" s="92" t="s">
        <v>183</v>
      </c>
      <c r="G58" s="97"/>
      <c r="H58" s="94">
        <v>2300744.2000000002</v>
      </c>
      <c r="I58" s="44">
        <f t="shared" si="0"/>
        <v>-21802780.54469993</v>
      </c>
    </row>
    <row r="59" spans="3:9" s="27" customFormat="1" ht="18" thickTop="1" thickBot="1" x14ac:dyDescent="0.25">
      <c r="C59" s="63"/>
      <c r="D59" s="64">
        <v>45608</v>
      </c>
      <c r="E59" s="68" t="s">
        <v>133</v>
      </c>
      <c r="F59" s="92" t="s">
        <v>185</v>
      </c>
      <c r="G59" s="97"/>
      <c r="H59" s="94">
        <v>1247400</v>
      </c>
      <c r="I59" s="44">
        <f t="shared" si="0"/>
        <v>-23050180.54469993</v>
      </c>
    </row>
    <row r="60" spans="3:9" s="27" customFormat="1" ht="30" thickTop="1" thickBot="1" x14ac:dyDescent="0.25">
      <c r="C60" s="63"/>
      <c r="D60" s="64">
        <v>45608</v>
      </c>
      <c r="E60" s="68" t="s">
        <v>134</v>
      </c>
      <c r="F60" s="92" t="s">
        <v>16</v>
      </c>
      <c r="G60" s="97"/>
      <c r="H60" s="94">
        <v>63713.259999999995</v>
      </c>
      <c r="I60" s="44">
        <f t="shared" si="0"/>
        <v>-23113893.804699931</v>
      </c>
    </row>
    <row r="61" spans="3:9" s="27" customFormat="1" ht="18" thickTop="1" thickBot="1" x14ac:dyDescent="0.25">
      <c r="C61" s="63"/>
      <c r="D61" s="64">
        <v>45608</v>
      </c>
      <c r="E61" s="68" t="s">
        <v>134</v>
      </c>
      <c r="F61" s="92" t="s">
        <v>46</v>
      </c>
      <c r="G61" s="97"/>
      <c r="H61" s="94">
        <v>1210551.94</v>
      </c>
      <c r="I61" s="44">
        <f t="shared" si="0"/>
        <v>-24324445.744699933</v>
      </c>
    </row>
    <row r="62" spans="3:9" s="27" customFormat="1" ht="30" thickTop="1" thickBot="1" x14ac:dyDescent="0.25">
      <c r="C62" s="63"/>
      <c r="D62" s="64">
        <v>45608</v>
      </c>
      <c r="E62" s="68" t="s">
        <v>135</v>
      </c>
      <c r="F62" s="92" t="s">
        <v>16</v>
      </c>
      <c r="G62" s="97"/>
      <c r="H62" s="94">
        <v>116255</v>
      </c>
      <c r="I62" s="44">
        <f t="shared" si="0"/>
        <v>-24440700.744699933</v>
      </c>
    </row>
    <row r="63" spans="3:9" s="27" customFormat="1" ht="18" thickTop="1" thickBot="1" x14ac:dyDescent="0.25">
      <c r="C63" s="63"/>
      <c r="D63" s="64">
        <v>45608</v>
      </c>
      <c r="E63" s="68" t="s">
        <v>135</v>
      </c>
      <c r="F63" s="92" t="s">
        <v>46</v>
      </c>
      <c r="G63" s="97"/>
      <c r="H63" s="94">
        <v>2208845</v>
      </c>
      <c r="I63" s="44">
        <f t="shared" si="0"/>
        <v>-26649545.744699933</v>
      </c>
    </row>
    <row r="64" spans="3:9" s="27" customFormat="1" ht="30" thickTop="1" thickBot="1" x14ac:dyDescent="0.25">
      <c r="C64" s="63"/>
      <c r="D64" s="64">
        <v>45608</v>
      </c>
      <c r="E64" s="68" t="s">
        <v>136</v>
      </c>
      <c r="F64" s="92" t="s">
        <v>16</v>
      </c>
      <c r="G64" s="97"/>
      <c r="H64" s="94">
        <v>2975</v>
      </c>
      <c r="I64" s="44">
        <f t="shared" si="0"/>
        <v>-26652520.744699933</v>
      </c>
    </row>
    <row r="65" spans="3:9" s="27" customFormat="1" ht="18" thickTop="1" thickBot="1" x14ac:dyDescent="0.25">
      <c r="C65" s="63"/>
      <c r="D65" s="64">
        <v>45608</v>
      </c>
      <c r="E65" s="68" t="s">
        <v>136</v>
      </c>
      <c r="F65" s="92" t="s">
        <v>46</v>
      </c>
      <c r="G65" s="97"/>
      <c r="H65" s="94">
        <v>56525</v>
      </c>
      <c r="I65" s="44">
        <f t="shared" si="0"/>
        <v>-26709045.744699933</v>
      </c>
    </row>
    <row r="66" spans="3:9" s="27" customFormat="1" ht="30" thickTop="1" thickBot="1" x14ac:dyDescent="0.25">
      <c r="C66" s="63"/>
      <c r="D66" s="64">
        <v>45609</v>
      </c>
      <c r="E66" s="68"/>
      <c r="F66" s="92" t="s">
        <v>22</v>
      </c>
      <c r="G66" s="97">
        <v>1756856.91</v>
      </c>
      <c r="H66" s="94"/>
      <c r="I66" s="44">
        <f t="shared" si="0"/>
        <v>-24952188.834699932</v>
      </c>
    </row>
    <row r="67" spans="3:9" s="27" customFormat="1" ht="30" thickTop="1" thickBot="1" x14ac:dyDescent="0.25">
      <c r="C67" s="63"/>
      <c r="D67" s="64">
        <v>45609</v>
      </c>
      <c r="E67" s="68" t="s">
        <v>137</v>
      </c>
      <c r="F67" s="92" t="s">
        <v>16</v>
      </c>
      <c r="G67" s="97"/>
      <c r="H67" s="94">
        <v>38097.11</v>
      </c>
      <c r="I67" s="44">
        <f t="shared" si="0"/>
        <v>-24990285.944699932</v>
      </c>
    </row>
    <row r="68" spans="3:9" s="27" customFormat="1" ht="30" thickTop="1" thickBot="1" x14ac:dyDescent="0.25">
      <c r="C68" s="63"/>
      <c r="D68" s="64">
        <v>45609</v>
      </c>
      <c r="E68" s="68" t="s">
        <v>137</v>
      </c>
      <c r="F68" s="92" t="s">
        <v>58</v>
      </c>
      <c r="G68" s="97"/>
      <c r="H68" s="94">
        <v>41144.877</v>
      </c>
      <c r="I68" s="44">
        <f t="shared" si="0"/>
        <v>-25031430.821699932</v>
      </c>
    </row>
    <row r="69" spans="3:9" s="27" customFormat="1" ht="18" thickTop="1" thickBot="1" x14ac:dyDescent="0.25">
      <c r="C69" s="63"/>
      <c r="D69" s="64">
        <v>45609</v>
      </c>
      <c r="E69" s="65" t="s">
        <v>137</v>
      </c>
      <c r="F69" s="92" t="s">
        <v>186</v>
      </c>
      <c r="G69" s="97"/>
      <c r="H69" s="94">
        <v>819849.76</v>
      </c>
      <c r="I69" s="44">
        <f t="shared" si="0"/>
        <v>-25851280.581699934</v>
      </c>
    </row>
    <row r="70" spans="3:9" s="27" customFormat="1" ht="30" thickTop="1" thickBot="1" x14ac:dyDescent="0.25">
      <c r="C70" s="63"/>
      <c r="D70" s="64">
        <v>45609</v>
      </c>
      <c r="E70" s="68" t="s">
        <v>138</v>
      </c>
      <c r="F70" s="92" t="s">
        <v>16</v>
      </c>
      <c r="G70" s="97"/>
      <c r="H70" s="94">
        <v>8505.3540000000012</v>
      </c>
      <c r="I70" s="44">
        <f t="shared" si="0"/>
        <v>-25859785.935699932</v>
      </c>
    </row>
    <row r="71" spans="3:9" s="27" customFormat="1" ht="30" thickTop="1" thickBot="1" x14ac:dyDescent="0.25">
      <c r="C71" s="63"/>
      <c r="D71" s="64">
        <v>45609</v>
      </c>
      <c r="E71" s="65" t="s">
        <v>138</v>
      </c>
      <c r="F71" s="92" t="s">
        <v>58</v>
      </c>
      <c r="G71" s="97"/>
      <c r="H71" s="94">
        <v>9185.780999999999</v>
      </c>
      <c r="I71" s="44">
        <f t="shared" si="0"/>
        <v>-25868971.716699932</v>
      </c>
    </row>
    <row r="72" spans="3:9" s="27" customFormat="1" ht="18" thickTop="1" thickBot="1" x14ac:dyDescent="0.25">
      <c r="C72" s="63"/>
      <c r="D72" s="64">
        <v>45609</v>
      </c>
      <c r="E72" s="68" t="s">
        <v>138</v>
      </c>
      <c r="F72" s="92" t="s">
        <v>186</v>
      </c>
      <c r="G72" s="97"/>
      <c r="H72" s="93">
        <v>183035.21500000003</v>
      </c>
      <c r="I72" s="44">
        <f t="shared" si="0"/>
        <v>-26052006.931699932</v>
      </c>
    </row>
    <row r="73" spans="3:9" s="27" customFormat="1" ht="30" thickTop="1" thickBot="1" x14ac:dyDescent="0.25">
      <c r="C73" s="63"/>
      <c r="D73" s="64">
        <v>45609</v>
      </c>
      <c r="E73" s="68" t="s">
        <v>139</v>
      </c>
      <c r="F73" s="92" t="s">
        <v>16</v>
      </c>
      <c r="G73" s="97"/>
      <c r="H73" s="93">
        <v>39900</v>
      </c>
      <c r="I73" s="44">
        <f t="shared" si="0"/>
        <v>-26091906.931699932</v>
      </c>
    </row>
    <row r="74" spans="3:9" s="27" customFormat="1" ht="18" thickTop="1" thickBot="1" x14ac:dyDescent="0.25">
      <c r="C74" s="63"/>
      <c r="D74" s="64">
        <v>45609</v>
      </c>
      <c r="E74" s="65" t="s">
        <v>139</v>
      </c>
      <c r="F74" s="92" t="s">
        <v>75</v>
      </c>
      <c r="G74" s="97"/>
      <c r="H74" s="94">
        <v>758100</v>
      </c>
      <c r="I74" s="44">
        <f t="shared" si="0"/>
        <v>-26850006.931699932</v>
      </c>
    </row>
    <row r="75" spans="3:9" s="27" customFormat="1" ht="30" thickTop="1" thickBot="1" x14ac:dyDescent="0.25">
      <c r="C75" s="63"/>
      <c r="D75" s="64">
        <v>45609</v>
      </c>
      <c r="E75" s="65" t="s">
        <v>140</v>
      </c>
      <c r="F75" s="92" t="s">
        <v>16</v>
      </c>
      <c r="G75" s="97"/>
      <c r="H75" s="94">
        <v>1140</v>
      </c>
      <c r="I75" s="44">
        <f t="shared" si="0"/>
        <v>-26851146.931699932</v>
      </c>
    </row>
    <row r="76" spans="3:9" s="27" customFormat="1" ht="18" thickTop="1" thickBot="1" x14ac:dyDescent="0.25">
      <c r="C76" s="63"/>
      <c r="D76" s="64">
        <v>45609</v>
      </c>
      <c r="E76" s="68" t="s">
        <v>140</v>
      </c>
      <c r="F76" s="92" t="s">
        <v>75</v>
      </c>
      <c r="G76" s="97"/>
      <c r="H76" s="94">
        <v>21660</v>
      </c>
      <c r="I76" s="44">
        <f t="shared" si="0"/>
        <v>-26872806.931699932</v>
      </c>
    </row>
    <row r="77" spans="3:9" s="27" customFormat="1" ht="18" thickTop="1" thickBot="1" x14ac:dyDescent="0.25">
      <c r="C77" s="63"/>
      <c r="D77" s="64">
        <v>45609</v>
      </c>
      <c r="E77" s="68" t="s">
        <v>141</v>
      </c>
      <c r="F77" s="92" t="s">
        <v>187</v>
      </c>
      <c r="G77" s="97"/>
      <c r="H77" s="94">
        <v>4525074.5</v>
      </c>
      <c r="I77" s="44">
        <f t="shared" si="0"/>
        <v>-31397881.431699932</v>
      </c>
    </row>
    <row r="78" spans="3:9" s="27" customFormat="1" ht="30" thickTop="1" thickBot="1" x14ac:dyDescent="0.25">
      <c r="C78" s="63"/>
      <c r="D78" s="64">
        <v>45609</v>
      </c>
      <c r="E78" s="65" t="s">
        <v>142</v>
      </c>
      <c r="F78" s="92" t="s">
        <v>16</v>
      </c>
      <c r="G78" s="98"/>
      <c r="H78" s="94">
        <v>177406.0085</v>
      </c>
      <c r="I78" s="44">
        <f t="shared" si="0"/>
        <v>-31575287.44019993</v>
      </c>
    </row>
    <row r="79" spans="3:9" s="27" customFormat="1" ht="18" thickTop="1" thickBot="1" x14ac:dyDescent="0.25">
      <c r="C79" s="63"/>
      <c r="D79" s="64">
        <v>45609</v>
      </c>
      <c r="E79" s="68" t="s">
        <v>142</v>
      </c>
      <c r="F79" s="66" t="s">
        <v>188</v>
      </c>
      <c r="G79" s="95"/>
      <c r="H79" s="77">
        <v>4009375.7914999998</v>
      </c>
      <c r="I79" s="44">
        <f t="shared" si="0"/>
        <v>-35584663.231699929</v>
      </c>
    </row>
    <row r="80" spans="3:9" s="27" customFormat="1" ht="30" thickTop="1" thickBot="1" x14ac:dyDescent="0.25">
      <c r="C80" s="63"/>
      <c r="D80" s="64">
        <v>45610</v>
      </c>
      <c r="E80" s="65"/>
      <c r="F80" s="66" t="s">
        <v>22</v>
      </c>
      <c r="G80" s="77">
        <v>68094.13</v>
      </c>
      <c r="H80" s="77"/>
      <c r="I80" s="44">
        <f t="shared" ref="I80:I90" si="1">I79+G80-H80</f>
        <v>-35516569.101699926</v>
      </c>
    </row>
    <row r="81" spans="3:9" s="27" customFormat="1" ht="18" thickTop="1" thickBot="1" x14ac:dyDescent="0.25">
      <c r="C81" s="63"/>
      <c r="D81" s="64">
        <v>45610</v>
      </c>
      <c r="E81" s="68" t="s">
        <v>143</v>
      </c>
      <c r="F81" s="66" t="s">
        <v>187</v>
      </c>
      <c r="G81" s="77"/>
      <c r="H81" s="77">
        <v>107731.27</v>
      </c>
      <c r="I81" s="44">
        <f t="shared" si="1"/>
        <v>-35624300.371699929</v>
      </c>
    </row>
    <row r="82" spans="3:9" s="27" customFormat="1" ht="18" thickTop="1" thickBot="1" x14ac:dyDescent="0.25">
      <c r="C82" s="63"/>
      <c r="D82" s="64">
        <v>45610</v>
      </c>
      <c r="E82" s="65" t="s">
        <v>144</v>
      </c>
      <c r="F82" s="66" t="s">
        <v>187</v>
      </c>
      <c r="G82" s="77"/>
      <c r="H82" s="77">
        <v>64287.8</v>
      </c>
      <c r="I82" s="44">
        <f t="shared" si="1"/>
        <v>-35688588.171699926</v>
      </c>
    </row>
    <row r="83" spans="3:9" s="27" customFormat="1" ht="18" thickTop="1" thickBot="1" x14ac:dyDescent="0.25">
      <c r="C83" s="63"/>
      <c r="D83" s="64">
        <v>45610</v>
      </c>
      <c r="E83" s="68" t="s">
        <v>145</v>
      </c>
      <c r="F83" s="66" t="s">
        <v>187</v>
      </c>
      <c r="G83" s="77"/>
      <c r="H83" s="77">
        <v>4788.4399999999996</v>
      </c>
      <c r="I83" s="44">
        <f t="shared" si="1"/>
        <v>-35693376.611699924</v>
      </c>
    </row>
    <row r="84" spans="3:9" s="27" customFormat="1" ht="30" thickTop="1" thickBot="1" x14ac:dyDescent="0.25">
      <c r="C84" s="63"/>
      <c r="D84" s="64">
        <v>45610</v>
      </c>
      <c r="E84" s="65" t="s">
        <v>146</v>
      </c>
      <c r="F84" s="66" t="s">
        <v>189</v>
      </c>
      <c r="G84" s="77"/>
      <c r="H84" s="77">
        <v>30320</v>
      </c>
      <c r="I84" s="44">
        <f t="shared" si="1"/>
        <v>-35723696.611699924</v>
      </c>
    </row>
    <row r="85" spans="3:9" s="27" customFormat="1" ht="30" thickTop="1" thickBot="1" x14ac:dyDescent="0.25">
      <c r="C85" s="63"/>
      <c r="D85" s="64">
        <v>45610</v>
      </c>
      <c r="E85" s="68" t="s">
        <v>147</v>
      </c>
      <c r="F85" s="66" t="s">
        <v>16</v>
      </c>
      <c r="G85" s="77"/>
      <c r="H85" s="67">
        <v>11269.326000000001</v>
      </c>
      <c r="I85" s="44">
        <f t="shared" si="1"/>
        <v>-35734965.937699921</v>
      </c>
    </row>
    <row r="86" spans="3:9" s="27" customFormat="1" ht="30" thickTop="1" thickBot="1" x14ac:dyDescent="0.25">
      <c r="C86" s="63"/>
      <c r="D86" s="64">
        <v>45610</v>
      </c>
      <c r="E86" s="65" t="s">
        <v>147</v>
      </c>
      <c r="F86" s="66" t="s">
        <v>58</v>
      </c>
      <c r="G86" s="77"/>
      <c r="H86" s="67">
        <v>12170.870999999999</v>
      </c>
      <c r="I86" s="44">
        <f t="shared" si="1"/>
        <v>-35747136.808699921</v>
      </c>
    </row>
    <row r="87" spans="3:9" s="27" customFormat="1" ht="18" thickTop="1" thickBot="1" x14ac:dyDescent="0.25">
      <c r="C87" s="63"/>
      <c r="D87" s="64">
        <v>45610</v>
      </c>
      <c r="E87" s="68" t="s">
        <v>147</v>
      </c>
      <c r="F87" s="66" t="s">
        <v>190</v>
      </c>
      <c r="G87" s="77"/>
      <c r="H87" s="67">
        <v>242515.89300000004</v>
      </c>
      <c r="I87" s="44">
        <f t="shared" si="1"/>
        <v>-35989652.70169992</v>
      </c>
    </row>
    <row r="88" spans="3:9" s="27" customFormat="1" ht="30" thickTop="1" thickBot="1" x14ac:dyDescent="0.25">
      <c r="C88" s="63"/>
      <c r="D88" s="64">
        <v>45610</v>
      </c>
      <c r="E88" s="65" t="s">
        <v>148</v>
      </c>
      <c r="F88" s="66" t="s">
        <v>16</v>
      </c>
      <c r="G88" s="77"/>
      <c r="H88" s="67">
        <v>2680</v>
      </c>
      <c r="I88" s="44">
        <f t="shared" si="1"/>
        <v>-35992332.70169992</v>
      </c>
    </row>
    <row r="89" spans="3:9" s="27" customFormat="1" ht="30" thickTop="1" thickBot="1" x14ac:dyDescent="0.25">
      <c r="C89" s="63"/>
      <c r="D89" s="64">
        <v>45610</v>
      </c>
      <c r="E89" s="68" t="s">
        <v>148</v>
      </c>
      <c r="F89" s="66" t="s">
        <v>58</v>
      </c>
      <c r="G89" s="77"/>
      <c r="H89" s="67">
        <v>2894.4</v>
      </c>
      <c r="I89" s="44">
        <f t="shared" si="1"/>
        <v>-35995227.101699919</v>
      </c>
    </row>
    <row r="90" spans="3:9" s="27" customFormat="1" ht="18" thickTop="1" thickBot="1" x14ac:dyDescent="0.25">
      <c r="C90" s="63"/>
      <c r="D90" s="64">
        <v>45610</v>
      </c>
      <c r="E90" s="68" t="s">
        <v>148</v>
      </c>
      <c r="F90" s="66" t="s">
        <v>191</v>
      </c>
      <c r="G90" s="77"/>
      <c r="H90" s="67">
        <v>57673.599999999999</v>
      </c>
      <c r="I90" s="44">
        <f t="shared" si="1"/>
        <v>-36052900.70169992</v>
      </c>
    </row>
    <row r="91" spans="3:9" s="27" customFormat="1" ht="35.25" customHeight="1" thickTop="1" thickBot="1" x14ac:dyDescent="0.25">
      <c r="C91" s="63"/>
      <c r="D91" s="64">
        <v>45610</v>
      </c>
      <c r="E91" s="68" t="s">
        <v>149</v>
      </c>
      <c r="F91" s="66" t="s">
        <v>16</v>
      </c>
      <c r="G91" s="77"/>
      <c r="H91" s="67">
        <v>7305</v>
      </c>
      <c r="I91" s="44">
        <f>I90+G91-H91</f>
        <v>-36060205.70169992</v>
      </c>
    </row>
    <row r="92" spans="3:9" s="27" customFormat="1" ht="18" thickTop="1" thickBot="1" x14ac:dyDescent="0.25">
      <c r="C92" s="63"/>
      <c r="D92" s="64">
        <v>45610</v>
      </c>
      <c r="E92" s="68" t="s">
        <v>149</v>
      </c>
      <c r="F92" s="66" t="s">
        <v>192</v>
      </c>
      <c r="G92" s="77"/>
      <c r="H92" s="67">
        <v>165093</v>
      </c>
      <c r="I92" s="44">
        <f t="shared" ref="I92:I104" si="2">I91+G92-H92</f>
        <v>-36225298.70169992</v>
      </c>
    </row>
    <row r="93" spans="3:9" s="27" customFormat="1" ht="18" thickTop="1" thickBot="1" x14ac:dyDescent="0.25">
      <c r="C93" s="63"/>
      <c r="D93" s="64">
        <v>45610</v>
      </c>
      <c r="E93" s="68" t="s">
        <v>150</v>
      </c>
      <c r="F93" s="66" t="s">
        <v>40</v>
      </c>
      <c r="G93" s="77"/>
      <c r="H93" s="67">
        <v>109312</v>
      </c>
      <c r="I93" s="44">
        <f t="shared" si="2"/>
        <v>-36334610.70169992</v>
      </c>
    </row>
    <row r="94" spans="3:9" s="27" customFormat="1" ht="18" thickTop="1" thickBot="1" x14ac:dyDescent="0.25">
      <c r="C94" s="63"/>
      <c r="D94" s="64">
        <v>45610</v>
      </c>
      <c r="E94" s="68" t="s">
        <v>151</v>
      </c>
      <c r="F94" s="66" t="s">
        <v>40</v>
      </c>
      <c r="G94" s="77"/>
      <c r="H94" s="67">
        <v>288917.59999999998</v>
      </c>
      <c r="I94" s="44">
        <f t="shared" si="2"/>
        <v>-36623528.301699921</v>
      </c>
    </row>
    <row r="95" spans="3:9" s="27" customFormat="1" ht="18" thickTop="1" thickBot="1" x14ac:dyDescent="0.25">
      <c r="C95" s="63"/>
      <c r="D95" s="64">
        <v>45610</v>
      </c>
      <c r="E95" s="68" t="s">
        <v>152</v>
      </c>
      <c r="F95" s="66" t="s">
        <v>42</v>
      </c>
      <c r="G95" s="77"/>
      <c r="H95" s="67">
        <v>246745.60000000003</v>
      </c>
      <c r="I95" s="44">
        <f t="shared" si="2"/>
        <v>-36870273.901699923</v>
      </c>
    </row>
    <row r="96" spans="3:9" s="27" customFormat="1" ht="18" thickTop="1" thickBot="1" x14ac:dyDescent="0.25">
      <c r="C96" s="63"/>
      <c r="D96" s="64">
        <v>45610</v>
      </c>
      <c r="E96" s="68" t="s">
        <v>153</v>
      </c>
      <c r="F96" s="66" t="s">
        <v>41</v>
      </c>
      <c r="G96" s="77"/>
      <c r="H96" s="67">
        <v>58117.5</v>
      </c>
      <c r="I96" s="44">
        <f t="shared" si="2"/>
        <v>-36928391.401699923</v>
      </c>
    </row>
    <row r="97" spans="3:9" s="27" customFormat="1" ht="30" thickTop="1" thickBot="1" x14ac:dyDescent="0.25">
      <c r="C97" s="63"/>
      <c r="D97" s="64">
        <v>45610</v>
      </c>
      <c r="E97" s="68" t="s">
        <v>154</v>
      </c>
      <c r="F97" s="66" t="s">
        <v>16</v>
      </c>
      <c r="G97" s="77"/>
      <c r="H97" s="67">
        <v>16766.439999999999</v>
      </c>
      <c r="I97" s="44">
        <f t="shared" si="2"/>
        <v>-36945157.841699921</v>
      </c>
    </row>
    <row r="98" spans="3:9" s="27" customFormat="1" ht="18" thickTop="1" thickBot="1" x14ac:dyDescent="0.25">
      <c r="C98" s="63"/>
      <c r="D98" s="64">
        <v>45610</v>
      </c>
      <c r="E98" s="68" t="s">
        <v>154</v>
      </c>
      <c r="F98" s="66" t="s">
        <v>43</v>
      </c>
      <c r="G98" s="77"/>
      <c r="H98" s="67">
        <v>104790.25</v>
      </c>
      <c r="I98" s="44">
        <f t="shared" si="2"/>
        <v>-37049948.091699921</v>
      </c>
    </row>
    <row r="99" spans="3:9" s="27" customFormat="1" ht="30" thickTop="1" thickBot="1" x14ac:dyDescent="0.25">
      <c r="C99" s="63"/>
      <c r="D99" s="64">
        <v>45615</v>
      </c>
      <c r="E99" s="68" t="s">
        <v>76</v>
      </c>
      <c r="F99" s="66" t="s">
        <v>39</v>
      </c>
      <c r="G99" s="77"/>
      <c r="H99" s="67">
        <v>3560.01</v>
      </c>
      <c r="I99" s="44">
        <f t="shared" si="2"/>
        <v>-37053508.101699919</v>
      </c>
    </row>
    <row r="100" spans="3:9" s="27" customFormat="1" ht="30" thickTop="1" thickBot="1" x14ac:dyDescent="0.25">
      <c r="C100" s="63"/>
      <c r="D100" s="64">
        <v>45615</v>
      </c>
      <c r="E100" s="68" t="s">
        <v>76</v>
      </c>
      <c r="F100" s="66" t="s">
        <v>193</v>
      </c>
      <c r="G100" s="77"/>
      <c r="H100" s="67">
        <v>64534.12</v>
      </c>
      <c r="I100" s="44">
        <f t="shared" si="2"/>
        <v>-37118042.221699916</v>
      </c>
    </row>
    <row r="101" spans="3:9" s="27" customFormat="1" ht="30" thickTop="1" thickBot="1" x14ac:dyDescent="0.25">
      <c r="C101" s="63"/>
      <c r="D101" s="64">
        <v>45616</v>
      </c>
      <c r="E101" s="68"/>
      <c r="F101" s="66" t="s">
        <v>22</v>
      </c>
      <c r="G101" s="77">
        <v>1977641.43</v>
      </c>
      <c r="H101" s="67"/>
      <c r="I101" s="44">
        <f t="shared" si="2"/>
        <v>-35140400.791699916</v>
      </c>
    </row>
    <row r="102" spans="3:9" s="27" customFormat="1" ht="30" thickTop="1" thickBot="1" x14ac:dyDescent="0.25">
      <c r="C102" s="63"/>
      <c r="D102" s="64">
        <v>45616</v>
      </c>
      <c r="E102" s="68" t="s">
        <v>155</v>
      </c>
      <c r="F102" s="66" t="s">
        <v>16</v>
      </c>
      <c r="G102" s="77"/>
      <c r="H102" s="67">
        <v>111952.5</v>
      </c>
      <c r="I102" s="44">
        <f t="shared" si="2"/>
        <v>-35252353.291699916</v>
      </c>
    </row>
    <row r="103" spans="3:9" s="27" customFormat="1" ht="30" thickTop="1" thickBot="1" x14ac:dyDescent="0.25">
      <c r="C103" s="63"/>
      <c r="D103" s="64">
        <v>45616</v>
      </c>
      <c r="E103" s="68" t="s">
        <v>155</v>
      </c>
      <c r="F103" s="66" t="s">
        <v>58</v>
      </c>
      <c r="G103" s="77"/>
      <c r="H103" s="67">
        <v>120908.7</v>
      </c>
      <c r="I103" s="44">
        <f t="shared" si="2"/>
        <v>-35373261.991699919</v>
      </c>
    </row>
    <row r="104" spans="3:9" s="27" customFormat="1" ht="18" thickTop="1" thickBot="1" x14ac:dyDescent="0.25">
      <c r="C104" s="63"/>
      <c r="D104" s="64">
        <v>45616</v>
      </c>
      <c r="E104" s="68" t="s">
        <v>155</v>
      </c>
      <c r="F104" s="66" t="s">
        <v>59</v>
      </c>
      <c r="G104" s="77"/>
      <c r="H104" s="67">
        <v>2409217.7999999998</v>
      </c>
      <c r="I104" s="44">
        <f t="shared" si="2"/>
        <v>-37782479.791699916</v>
      </c>
    </row>
    <row r="105" spans="3:9" s="27" customFormat="1" ht="30" thickTop="1" thickBot="1" x14ac:dyDescent="0.25">
      <c r="C105" s="63"/>
      <c r="D105" s="64">
        <v>45617</v>
      </c>
      <c r="E105" s="68"/>
      <c r="F105" s="66" t="s">
        <v>22</v>
      </c>
      <c r="G105" s="77">
        <v>9625650</v>
      </c>
      <c r="H105" s="67"/>
      <c r="I105" s="44">
        <f>I104+G105-H105</f>
        <v>-28156829.791699916</v>
      </c>
    </row>
    <row r="106" spans="3:9" s="27" customFormat="1" ht="30" thickTop="1" thickBot="1" x14ac:dyDescent="0.25">
      <c r="C106" s="63"/>
      <c r="D106" s="64">
        <v>45617</v>
      </c>
      <c r="E106" s="68" t="s">
        <v>156</v>
      </c>
      <c r="F106" s="66" t="s">
        <v>16</v>
      </c>
      <c r="G106" s="77"/>
      <c r="H106" s="67">
        <v>122440.70000000001</v>
      </c>
      <c r="I106" s="44">
        <f t="shared" ref="I106:I122" si="3">I105+G106-H106</f>
        <v>-28279270.491699915</v>
      </c>
    </row>
    <row r="107" spans="3:9" s="27" customFormat="1" ht="18" thickTop="1" thickBot="1" x14ac:dyDescent="0.25">
      <c r="C107" s="63"/>
      <c r="D107" s="64">
        <v>45617</v>
      </c>
      <c r="E107" s="68" t="s">
        <v>156</v>
      </c>
      <c r="F107" s="66" t="s">
        <v>194</v>
      </c>
      <c r="G107" s="77"/>
      <c r="H107" s="67">
        <v>2767159.82</v>
      </c>
      <c r="I107" s="44">
        <f t="shared" si="3"/>
        <v>-31046430.311699916</v>
      </c>
    </row>
    <row r="108" spans="3:9" s="27" customFormat="1" ht="30" thickTop="1" thickBot="1" x14ac:dyDescent="0.25">
      <c r="C108" s="63"/>
      <c r="D108" s="64">
        <v>45617</v>
      </c>
      <c r="E108" s="68" t="s">
        <v>157</v>
      </c>
      <c r="F108" s="66" t="s">
        <v>16</v>
      </c>
      <c r="G108" s="77"/>
      <c r="H108" s="67">
        <v>3720</v>
      </c>
      <c r="I108" s="44">
        <f t="shared" si="3"/>
        <v>-31050150.311699916</v>
      </c>
    </row>
    <row r="109" spans="3:9" s="27" customFormat="1" ht="18" thickTop="1" thickBot="1" x14ac:dyDescent="0.25">
      <c r="C109" s="63"/>
      <c r="D109" s="64">
        <v>45617</v>
      </c>
      <c r="E109" s="68" t="s">
        <v>157</v>
      </c>
      <c r="F109" s="66" t="s">
        <v>195</v>
      </c>
      <c r="G109" s="77"/>
      <c r="H109" s="67">
        <v>70680</v>
      </c>
      <c r="I109" s="44">
        <f t="shared" si="3"/>
        <v>-31120830.311699916</v>
      </c>
    </row>
    <row r="110" spans="3:9" s="27" customFormat="1" ht="30" thickTop="1" thickBot="1" x14ac:dyDescent="0.25">
      <c r="C110" s="63"/>
      <c r="D110" s="64">
        <v>45617</v>
      </c>
      <c r="E110" s="68" t="s">
        <v>158</v>
      </c>
      <c r="F110" s="66" t="s">
        <v>16</v>
      </c>
      <c r="G110" s="77"/>
      <c r="H110" s="67">
        <v>35992.800000000003</v>
      </c>
      <c r="I110" s="44">
        <f t="shared" si="3"/>
        <v>-31156823.111699916</v>
      </c>
    </row>
    <row r="111" spans="3:9" s="27" customFormat="1" ht="18" thickTop="1" thickBot="1" x14ac:dyDescent="0.25">
      <c r="C111" s="63"/>
      <c r="D111" s="64">
        <v>45617</v>
      </c>
      <c r="E111" s="68" t="s">
        <v>158</v>
      </c>
      <c r="F111" s="66" t="s">
        <v>195</v>
      </c>
      <c r="G111" s="77"/>
      <c r="H111" s="67">
        <v>683863.2</v>
      </c>
      <c r="I111" s="44">
        <f t="shared" si="3"/>
        <v>-31840686.311699916</v>
      </c>
    </row>
    <row r="112" spans="3:9" s="27" customFormat="1" ht="30" thickTop="1" thickBot="1" x14ac:dyDescent="0.25">
      <c r="C112" s="63"/>
      <c r="D112" s="64">
        <v>45617</v>
      </c>
      <c r="E112" s="68" t="s">
        <v>159</v>
      </c>
      <c r="F112" s="66" t="s">
        <v>16</v>
      </c>
      <c r="G112" s="77"/>
      <c r="H112" s="67">
        <v>14575.41</v>
      </c>
      <c r="I112" s="44">
        <f t="shared" si="3"/>
        <v>-31855261.721699916</v>
      </c>
    </row>
    <row r="113" spans="3:9" s="27" customFormat="1" ht="18" thickTop="1" thickBot="1" x14ac:dyDescent="0.25">
      <c r="C113" s="63"/>
      <c r="D113" s="64">
        <v>45617</v>
      </c>
      <c r="E113" s="68" t="s">
        <v>159</v>
      </c>
      <c r="F113" s="66" t="s">
        <v>195</v>
      </c>
      <c r="G113" s="77"/>
      <c r="H113" s="67">
        <v>276932.79000000004</v>
      </c>
      <c r="I113" s="44">
        <f t="shared" si="3"/>
        <v>-32132194.511699915</v>
      </c>
    </row>
    <row r="114" spans="3:9" s="27" customFormat="1" ht="30" thickTop="1" thickBot="1" x14ac:dyDescent="0.25">
      <c r="C114" s="63"/>
      <c r="D114" s="64">
        <v>45617</v>
      </c>
      <c r="E114" s="68" t="s">
        <v>160</v>
      </c>
      <c r="F114" s="66" t="s">
        <v>16</v>
      </c>
      <c r="G114" s="77"/>
      <c r="H114" s="67">
        <v>62806.57</v>
      </c>
      <c r="I114" s="44">
        <f t="shared" si="3"/>
        <v>-32195001.081699915</v>
      </c>
    </row>
    <row r="115" spans="3:9" s="27" customFormat="1" ht="18" thickTop="1" thickBot="1" x14ac:dyDescent="0.25">
      <c r="C115" s="63"/>
      <c r="D115" s="64">
        <v>45617</v>
      </c>
      <c r="E115" s="68" t="s">
        <v>160</v>
      </c>
      <c r="F115" s="66" t="s">
        <v>195</v>
      </c>
      <c r="G115" s="77"/>
      <c r="H115" s="67">
        <v>1193324.8299999998</v>
      </c>
      <c r="I115" s="44">
        <f t="shared" si="3"/>
        <v>-33388325.911699913</v>
      </c>
    </row>
    <row r="116" spans="3:9" s="27" customFormat="1" ht="30" thickTop="1" thickBot="1" x14ac:dyDescent="0.25">
      <c r="C116" s="63"/>
      <c r="D116" s="64">
        <v>45617</v>
      </c>
      <c r="E116" s="68" t="s">
        <v>161</v>
      </c>
      <c r="F116" s="66" t="s">
        <v>16</v>
      </c>
      <c r="G116" s="77"/>
      <c r="H116" s="67">
        <v>117492</v>
      </c>
      <c r="I116" s="44">
        <f t="shared" si="3"/>
        <v>-33505817.911699913</v>
      </c>
    </row>
    <row r="117" spans="3:9" s="27" customFormat="1" ht="18" thickTop="1" thickBot="1" x14ac:dyDescent="0.25">
      <c r="C117" s="63"/>
      <c r="D117" s="64">
        <v>45617</v>
      </c>
      <c r="E117" s="68" t="s">
        <v>161</v>
      </c>
      <c r="F117" s="66" t="s">
        <v>195</v>
      </c>
      <c r="G117" s="77"/>
      <c r="H117" s="67">
        <v>2232348</v>
      </c>
      <c r="I117" s="44">
        <f t="shared" si="3"/>
        <v>-35738165.911699913</v>
      </c>
    </row>
    <row r="118" spans="3:9" s="27" customFormat="1" ht="30" thickTop="1" thickBot="1" x14ac:dyDescent="0.25">
      <c r="C118" s="63"/>
      <c r="D118" s="64">
        <v>45617</v>
      </c>
      <c r="E118" s="68" t="s">
        <v>162</v>
      </c>
      <c r="F118" s="66" t="s">
        <v>16</v>
      </c>
      <c r="G118" s="77"/>
      <c r="H118" s="67">
        <v>48320</v>
      </c>
      <c r="I118" s="44">
        <f t="shared" si="3"/>
        <v>-35786485.911699913</v>
      </c>
    </row>
    <row r="119" spans="3:9" s="27" customFormat="1" ht="18" thickTop="1" thickBot="1" x14ac:dyDescent="0.25">
      <c r="C119" s="63"/>
      <c r="D119" s="64">
        <v>45617</v>
      </c>
      <c r="E119" s="68" t="s">
        <v>162</v>
      </c>
      <c r="F119" s="66" t="s">
        <v>195</v>
      </c>
      <c r="G119" s="77"/>
      <c r="H119" s="67">
        <v>918080</v>
      </c>
      <c r="I119" s="44">
        <f t="shared" si="3"/>
        <v>-36704565.911699913</v>
      </c>
    </row>
    <row r="120" spans="3:9" s="27" customFormat="1" ht="30" thickTop="1" thickBot="1" x14ac:dyDescent="0.25">
      <c r="C120" s="63"/>
      <c r="D120" s="64">
        <v>45617</v>
      </c>
      <c r="E120" s="68" t="s">
        <v>163</v>
      </c>
      <c r="F120" s="66" t="s">
        <v>16</v>
      </c>
      <c r="G120" s="77"/>
      <c r="H120" s="67">
        <v>44892.800000000003</v>
      </c>
      <c r="I120" s="44">
        <f t="shared" si="3"/>
        <v>-36749458.71169991</v>
      </c>
    </row>
    <row r="121" spans="3:9" s="27" customFormat="1" ht="18" thickTop="1" thickBot="1" x14ac:dyDescent="0.25">
      <c r="C121" s="63"/>
      <c r="D121" s="64">
        <v>45617</v>
      </c>
      <c r="E121" s="68" t="s">
        <v>163</v>
      </c>
      <c r="F121" s="66" t="s">
        <v>195</v>
      </c>
      <c r="G121" s="77"/>
      <c r="H121" s="67">
        <v>852963.2</v>
      </c>
      <c r="I121" s="44">
        <f t="shared" si="3"/>
        <v>-37602421.911699913</v>
      </c>
    </row>
    <row r="122" spans="3:9" s="27" customFormat="1" ht="30" thickTop="1" thickBot="1" x14ac:dyDescent="0.25">
      <c r="C122" s="63"/>
      <c r="D122" s="64">
        <v>45618</v>
      </c>
      <c r="E122" s="68" t="s">
        <v>164</v>
      </c>
      <c r="F122" s="66" t="s">
        <v>16</v>
      </c>
      <c r="G122" s="77"/>
      <c r="H122" s="67">
        <v>13702.7</v>
      </c>
      <c r="I122" s="44">
        <f t="shared" si="3"/>
        <v>-37616124.611699916</v>
      </c>
    </row>
    <row r="123" spans="3:9" s="27" customFormat="1" ht="30" thickTop="1" thickBot="1" x14ac:dyDescent="0.25">
      <c r="C123" s="63"/>
      <c r="D123" s="64">
        <v>45618</v>
      </c>
      <c r="E123" s="68" t="s">
        <v>164</v>
      </c>
      <c r="F123" s="66" t="s">
        <v>196</v>
      </c>
      <c r="G123" s="77"/>
      <c r="H123" s="67">
        <v>309681.02</v>
      </c>
      <c r="I123" s="44">
        <f>I122+G123-H123</f>
        <v>-37925805.63169992</v>
      </c>
    </row>
    <row r="124" spans="3:9" s="27" customFormat="1" ht="30" thickTop="1" thickBot="1" x14ac:dyDescent="0.25">
      <c r="C124" s="63"/>
      <c r="D124" s="64">
        <v>45618</v>
      </c>
      <c r="E124" s="68" t="s">
        <v>165</v>
      </c>
      <c r="F124" s="66" t="s">
        <v>16</v>
      </c>
      <c r="G124" s="77"/>
      <c r="H124" s="67">
        <v>27756.550000000003</v>
      </c>
      <c r="I124" s="44">
        <f t="shared" ref="I124:I137" si="4">I123+G124-H124</f>
        <v>-37953562.181699917</v>
      </c>
    </row>
    <row r="125" spans="3:9" s="27" customFormat="1" ht="18" thickTop="1" thickBot="1" x14ac:dyDescent="0.25">
      <c r="C125" s="63"/>
      <c r="D125" s="64">
        <v>45618</v>
      </c>
      <c r="E125" s="68" t="s">
        <v>165</v>
      </c>
      <c r="F125" s="66" t="s">
        <v>197</v>
      </c>
      <c r="G125" s="77"/>
      <c r="H125" s="67">
        <v>627298.03</v>
      </c>
      <c r="I125" s="44">
        <f t="shared" si="4"/>
        <v>-38580860.211699918</v>
      </c>
    </row>
    <row r="126" spans="3:9" s="27" customFormat="1" ht="30" thickTop="1" thickBot="1" x14ac:dyDescent="0.25">
      <c r="C126" s="63"/>
      <c r="D126" s="64">
        <v>45618</v>
      </c>
      <c r="E126" s="68" t="s">
        <v>166</v>
      </c>
      <c r="F126" s="66" t="s">
        <v>16</v>
      </c>
      <c r="G126" s="77"/>
      <c r="H126" s="67">
        <v>23834.790000000005</v>
      </c>
      <c r="I126" s="44">
        <f t="shared" si="4"/>
        <v>-38604695.001699917</v>
      </c>
    </row>
    <row r="127" spans="3:9" s="27" customFormat="1" ht="30" thickTop="1" thickBot="1" x14ac:dyDescent="0.25">
      <c r="C127" s="63"/>
      <c r="D127" s="64">
        <v>45618</v>
      </c>
      <c r="E127" s="68" t="s">
        <v>166</v>
      </c>
      <c r="F127" s="66" t="s">
        <v>58</v>
      </c>
      <c r="G127" s="77"/>
      <c r="H127" s="67">
        <v>25741.572</v>
      </c>
      <c r="I127" s="44">
        <f t="shared" si="4"/>
        <v>-38630436.573699914</v>
      </c>
    </row>
    <row r="128" spans="3:9" s="27" customFormat="1" ht="18" thickTop="1" thickBot="1" x14ac:dyDescent="0.25">
      <c r="C128" s="63"/>
      <c r="D128" s="64">
        <v>45618</v>
      </c>
      <c r="E128" s="68" t="s">
        <v>166</v>
      </c>
      <c r="F128" s="66" t="s">
        <v>198</v>
      </c>
      <c r="G128" s="77"/>
      <c r="H128" s="67">
        <v>512924.67800000001</v>
      </c>
      <c r="I128" s="44">
        <f t="shared" si="4"/>
        <v>-39143361.251699917</v>
      </c>
    </row>
    <row r="129" spans="3:9" s="27" customFormat="1" ht="30" thickTop="1" thickBot="1" x14ac:dyDescent="0.25">
      <c r="C129" s="63"/>
      <c r="D129" s="64">
        <v>45618</v>
      </c>
      <c r="E129" s="68" t="s">
        <v>167</v>
      </c>
      <c r="F129" s="66" t="s">
        <v>16</v>
      </c>
      <c r="G129" s="77"/>
      <c r="H129" s="67">
        <v>57574.625</v>
      </c>
      <c r="I129" s="44">
        <f t="shared" si="4"/>
        <v>-39200935.876699917</v>
      </c>
    </row>
    <row r="130" spans="3:9" s="27" customFormat="1" ht="30" thickTop="1" thickBot="1" x14ac:dyDescent="0.25">
      <c r="C130" s="63"/>
      <c r="D130" s="64">
        <v>45618</v>
      </c>
      <c r="E130" s="68" t="s">
        <v>167</v>
      </c>
      <c r="F130" s="66" t="s">
        <v>199</v>
      </c>
      <c r="G130" s="77"/>
      <c r="H130" s="67">
        <v>1301186.5249999999</v>
      </c>
      <c r="I130" s="44">
        <f t="shared" si="4"/>
        <v>-40502122.401699916</v>
      </c>
    </row>
    <row r="131" spans="3:9" s="27" customFormat="1" ht="30" thickTop="1" thickBot="1" x14ac:dyDescent="0.25">
      <c r="C131" s="100"/>
      <c r="D131" s="64">
        <v>45618</v>
      </c>
      <c r="E131" s="68" t="s">
        <v>168</v>
      </c>
      <c r="F131" s="66" t="s">
        <v>16</v>
      </c>
      <c r="G131" s="77"/>
      <c r="H131" s="67">
        <v>7985.5300000000007</v>
      </c>
      <c r="I131" s="44">
        <f t="shared" si="4"/>
        <v>-40510107.931699917</v>
      </c>
    </row>
    <row r="132" spans="3:9" s="27" customFormat="1" ht="30" thickTop="1" thickBot="1" x14ac:dyDescent="0.25">
      <c r="C132" s="100"/>
      <c r="D132" s="64">
        <v>45618</v>
      </c>
      <c r="E132" s="68" t="s">
        <v>168</v>
      </c>
      <c r="F132" s="66" t="s">
        <v>199</v>
      </c>
      <c r="G132" s="77"/>
      <c r="H132" s="67">
        <v>180472.98</v>
      </c>
      <c r="I132" s="44">
        <f t="shared" si="4"/>
        <v>-40690580.911699913</v>
      </c>
    </row>
    <row r="133" spans="3:9" s="27" customFormat="1" ht="30" thickTop="1" thickBot="1" x14ac:dyDescent="0.25">
      <c r="C133" s="100"/>
      <c r="D133" s="64">
        <v>45621</v>
      </c>
      <c r="E133" s="68"/>
      <c r="F133" s="66" t="s">
        <v>22</v>
      </c>
      <c r="G133" s="77">
        <v>7328101.2000000002</v>
      </c>
      <c r="H133" s="67"/>
      <c r="I133" s="44">
        <f t="shared" si="4"/>
        <v>-33362479.711699914</v>
      </c>
    </row>
    <row r="134" spans="3:9" s="27" customFormat="1" ht="30" thickTop="1" thickBot="1" x14ac:dyDescent="0.25">
      <c r="C134" s="100"/>
      <c r="D134" s="64">
        <v>45621</v>
      </c>
      <c r="E134" s="68" t="s">
        <v>169</v>
      </c>
      <c r="F134" s="66" t="s">
        <v>16</v>
      </c>
      <c r="G134" s="77"/>
      <c r="H134" s="67">
        <v>3564</v>
      </c>
      <c r="I134" s="44">
        <f t="shared" si="4"/>
        <v>-33366043.711699914</v>
      </c>
    </row>
    <row r="135" spans="3:9" s="27" customFormat="1" ht="30" thickTop="1" thickBot="1" x14ac:dyDescent="0.25">
      <c r="C135" s="104"/>
      <c r="D135" s="64">
        <v>45621</v>
      </c>
      <c r="E135" s="68" t="s">
        <v>169</v>
      </c>
      <c r="F135" s="66" t="s">
        <v>200</v>
      </c>
      <c r="G135" s="77"/>
      <c r="H135" s="67">
        <v>67716</v>
      </c>
      <c r="I135" s="44">
        <f t="shared" si="4"/>
        <v>-33433759.711699914</v>
      </c>
    </row>
    <row r="136" spans="3:9" s="27" customFormat="1" ht="30" thickTop="1" thickBot="1" x14ac:dyDescent="0.25">
      <c r="C136" s="104"/>
      <c r="D136" s="64">
        <v>45621</v>
      </c>
      <c r="E136" s="68" t="s">
        <v>170</v>
      </c>
      <c r="F136" s="66" t="s">
        <v>16</v>
      </c>
      <c r="G136" s="77"/>
      <c r="H136" s="67">
        <v>26051.202000000005</v>
      </c>
      <c r="I136" s="44">
        <f t="shared" si="4"/>
        <v>-33459810.913699914</v>
      </c>
    </row>
    <row r="137" spans="3:9" s="27" customFormat="1" ht="30" thickTop="1" thickBot="1" x14ac:dyDescent="0.25">
      <c r="C137" s="104"/>
      <c r="D137" s="64">
        <v>45621</v>
      </c>
      <c r="E137" s="68" t="s">
        <v>170</v>
      </c>
      <c r="F137" s="66" t="s">
        <v>200</v>
      </c>
      <c r="G137" s="77"/>
      <c r="H137" s="67">
        <v>494972.83799999999</v>
      </c>
      <c r="I137" s="44">
        <f t="shared" si="4"/>
        <v>-33954783.751699917</v>
      </c>
    </row>
    <row r="138" spans="3:9" s="27" customFormat="1" ht="30" thickTop="1" thickBot="1" x14ac:dyDescent="0.25">
      <c r="C138" s="104"/>
      <c r="D138" s="64">
        <v>45621</v>
      </c>
      <c r="E138" s="68" t="s">
        <v>171</v>
      </c>
      <c r="F138" s="66" t="s">
        <v>16</v>
      </c>
      <c r="G138" s="77"/>
      <c r="H138" s="67">
        <v>3000</v>
      </c>
      <c r="I138" s="44">
        <f>I137+G138-H138</f>
        <v>-33957783.751699917</v>
      </c>
    </row>
    <row r="139" spans="3:9" s="27" customFormat="1" ht="30" thickTop="1" thickBot="1" x14ac:dyDescent="0.25">
      <c r="C139" s="104"/>
      <c r="D139" s="64">
        <v>45621</v>
      </c>
      <c r="E139" s="68" t="s">
        <v>171</v>
      </c>
      <c r="F139" s="66" t="s">
        <v>200</v>
      </c>
      <c r="G139" s="77"/>
      <c r="H139" s="67">
        <v>382000</v>
      </c>
      <c r="I139" s="44">
        <f t="shared" ref="I139:I149" si="5">I138+G139-H139</f>
        <v>-34339783.751699917</v>
      </c>
    </row>
    <row r="140" spans="3:9" s="27" customFormat="1" ht="30" thickTop="1" thickBot="1" x14ac:dyDescent="0.25">
      <c r="C140" s="104"/>
      <c r="D140" s="64">
        <v>45621</v>
      </c>
      <c r="E140" s="68" t="s">
        <v>172</v>
      </c>
      <c r="F140" s="66" t="s">
        <v>200</v>
      </c>
      <c r="G140" s="77"/>
      <c r="H140" s="67">
        <v>30300</v>
      </c>
      <c r="I140" s="44">
        <f t="shared" si="5"/>
        <v>-34370083.751699917</v>
      </c>
    </row>
    <row r="141" spans="3:9" s="27" customFormat="1" ht="30" thickTop="1" thickBot="1" x14ac:dyDescent="0.25">
      <c r="C141" s="104"/>
      <c r="D141" s="64">
        <v>45621</v>
      </c>
      <c r="E141" s="68" t="s">
        <v>173</v>
      </c>
      <c r="F141" s="66" t="s">
        <v>16</v>
      </c>
      <c r="G141" s="77"/>
      <c r="H141" s="67">
        <v>13055</v>
      </c>
      <c r="I141" s="44">
        <f t="shared" si="5"/>
        <v>-34383138.751699917</v>
      </c>
    </row>
    <row r="142" spans="3:9" s="27" customFormat="1" ht="30" thickTop="1" thickBot="1" x14ac:dyDescent="0.25">
      <c r="C142" s="104"/>
      <c r="D142" s="64">
        <v>45621</v>
      </c>
      <c r="E142" s="68" t="s">
        <v>173</v>
      </c>
      <c r="F142" s="66" t="s">
        <v>200</v>
      </c>
      <c r="G142" s="77"/>
      <c r="H142" s="67">
        <v>248045</v>
      </c>
      <c r="I142" s="44">
        <f t="shared" si="5"/>
        <v>-34631183.751699917</v>
      </c>
    </row>
    <row r="143" spans="3:9" s="27" customFormat="1" ht="30" thickTop="1" thickBot="1" x14ac:dyDescent="0.25">
      <c r="C143" s="104"/>
      <c r="D143" s="64">
        <v>45622</v>
      </c>
      <c r="E143" s="68"/>
      <c r="F143" s="66" t="s">
        <v>22</v>
      </c>
      <c r="G143" s="77">
        <v>10632474.4</v>
      </c>
      <c r="H143" s="67"/>
      <c r="I143" s="44">
        <f t="shared" si="5"/>
        <v>-23998709.351699919</v>
      </c>
    </row>
    <row r="144" spans="3:9" s="27" customFormat="1" ht="30" thickTop="1" thickBot="1" x14ac:dyDescent="0.25">
      <c r="C144" s="104"/>
      <c r="D144" s="64">
        <v>45623</v>
      </c>
      <c r="E144" s="68"/>
      <c r="F144" s="66" t="s">
        <v>22</v>
      </c>
      <c r="G144" s="77">
        <v>1403378.99</v>
      </c>
      <c r="H144" s="67"/>
      <c r="I144" s="44">
        <f t="shared" si="5"/>
        <v>-22595330.36169992</v>
      </c>
    </row>
    <row r="145" spans="3:95" s="27" customFormat="1" ht="30" thickTop="1" thickBot="1" x14ac:dyDescent="0.25">
      <c r="C145" s="104"/>
      <c r="D145" s="64">
        <v>45626</v>
      </c>
      <c r="E145" s="68" t="s">
        <v>174</v>
      </c>
      <c r="F145" s="66" t="s">
        <v>39</v>
      </c>
      <c r="G145" s="77"/>
      <c r="H145" s="67">
        <v>7767.48</v>
      </c>
      <c r="I145" s="44">
        <f t="shared" si="5"/>
        <v>-22603097.841699921</v>
      </c>
    </row>
    <row r="146" spans="3:95" s="27" customFormat="1" ht="18" thickTop="1" thickBot="1" x14ac:dyDescent="0.25">
      <c r="C146" s="104"/>
      <c r="D146" s="64">
        <v>45626</v>
      </c>
      <c r="E146" s="68" t="s">
        <v>174</v>
      </c>
      <c r="F146" s="66" t="s">
        <v>201</v>
      </c>
      <c r="G146" s="77"/>
      <c r="H146" s="67">
        <v>168438.94</v>
      </c>
      <c r="I146" s="44">
        <f t="shared" si="5"/>
        <v>-22771536.781699922</v>
      </c>
    </row>
    <row r="147" spans="3:95" s="27" customFormat="1" ht="30" thickTop="1" thickBot="1" x14ac:dyDescent="0.25">
      <c r="C147" s="104"/>
      <c r="D147" s="64">
        <v>45626</v>
      </c>
      <c r="E147" s="68" t="s">
        <v>175</v>
      </c>
      <c r="F147" s="66" t="s">
        <v>39</v>
      </c>
      <c r="G147" s="77"/>
      <c r="H147" s="67">
        <v>6422</v>
      </c>
      <c r="I147" s="44">
        <f t="shared" si="5"/>
        <v>-22777958.781699922</v>
      </c>
    </row>
    <row r="148" spans="3:95" s="27" customFormat="1" ht="18" thickTop="1" thickBot="1" x14ac:dyDescent="0.25">
      <c r="C148" s="104"/>
      <c r="D148" s="64">
        <v>45626</v>
      </c>
      <c r="E148" s="68" t="s">
        <v>175</v>
      </c>
      <c r="F148" s="66" t="s">
        <v>202</v>
      </c>
      <c r="G148" s="77"/>
      <c r="H148" s="67">
        <v>155957.39000000001</v>
      </c>
      <c r="I148" s="44">
        <f t="shared" si="5"/>
        <v>-22933916.171699923</v>
      </c>
    </row>
    <row r="149" spans="3:95" s="27" customFormat="1" ht="30" thickTop="1" thickBot="1" x14ac:dyDescent="0.25">
      <c r="C149" s="104"/>
      <c r="D149" s="64">
        <v>45626</v>
      </c>
      <c r="E149" s="68" t="s">
        <v>176</v>
      </c>
      <c r="F149" s="66" t="s">
        <v>39</v>
      </c>
      <c r="G149" s="77"/>
      <c r="H149" s="67">
        <v>4725.74</v>
      </c>
      <c r="I149" s="44">
        <f t="shared" si="5"/>
        <v>-22938641.911699921</v>
      </c>
    </row>
    <row r="150" spans="3:95" s="27" customFormat="1" ht="18" thickTop="1" thickBot="1" x14ac:dyDescent="0.25">
      <c r="C150" s="104"/>
      <c r="D150" s="64">
        <v>45626</v>
      </c>
      <c r="E150" s="68" t="s">
        <v>176</v>
      </c>
      <c r="F150" s="66" t="s">
        <v>203</v>
      </c>
      <c r="G150" s="77"/>
      <c r="H150" s="67">
        <v>103711.32</v>
      </c>
      <c r="I150" s="44">
        <f>I149+G150-H150</f>
        <v>-23042353.231699921</v>
      </c>
    </row>
    <row r="151" spans="3:95" s="27" customFormat="1" ht="30" thickTop="1" thickBot="1" x14ac:dyDescent="0.25">
      <c r="C151" s="104"/>
      <c r="D151" s="64">
        <v>45626</v>
      </c>
      <c r="E151" s="68" t="s">
        <v>177</v>
      </c>
      <c r="F151" s="66" t="s">
        <v>39</v>
      </c>
      <c r="G151" s="77"/>
      <c r="H151" s="67">
        <v>4927.47</v>
      </c>
      <c r="I151" s="44">
        <f t="shared" ref="I151:I154" si="6">I150+G151-H151</f>
        <v>-23047280.70169992</v>
      </c>
    </row>
    <row r="152" spans="3:95" s="27" customFormat="1" ht="30" thickTop="1" thickBot="1" x14ac:dyDescent="0.25">
      <c r="C152" s="104"/>
      <c r="D152" s="64">
        <v>45626</v>
      </c>
      <c r="E152" s="68" t="s">
        <v>177</v>
      </c>
      <c r="F152" s="66" t="s">
        <v>204</v>
      </c>
      <c r="G152" s="77"/>
      <c r="H152" s="67">
        <v>85567.59</v>
      </c>
      <c r="I152" s="44">
        <f t="shared" si="6"/>
        <v>-23132848.29169992</v>
      </c>
    </row>
    <row r="153" spans="3:95" s="27" customFormat="1" ht="18" thickTop="1" thickBot="1" x14ac:dyDescent="0.25">
      <c r="C153" s="104"/>
      <c r="D153" s="64"/>
      <c r="E153" s="68"/>
      <c r="F153" s="66"/>
      <c r="G153" s="77"/>
      <c r="H153" s="67"/>
      <c r="I153" s="44">
        <f t="shared" si="6"/>
        <v>-23132848.29169992</v>
      </c>
    </row>
    <row r="154" spans="3:95" s="27" customFormat="1" ht="15.75" customHeight="1" thickTop="1" thickBot="1" x14ac:dyDescent="0.25">
      <c r="C154" s="104"/>
      <c r="D154" s="64"/>
      <c r="E154" s="68"/>
      <c r="F154" s="66"/>
      <c r="G154" s="77"/>
      <c r="H154" s="67"/>
      <c r="I154" s="44">
        <f t="shared" si="6"/>
        <v>-23132848.29169992</v>
      </c>
    </row>
    <row r="155" spans="3:95" s="11" customFormat="1" ht="18" thickTop="1" thickBot="1" x14ac:dyDescent="0.25">
      <c r="C155" s="254" t="s">
        <v>8</v>
      </c>
      <c r="D155" s="255"/>
      <c r="E155" s="255"/>
      <c r="F155" s="255"/>
      <c r="G155" s="83">
        <f>SUM(G15:G154)</f>
        <v>45462151.670000002</v>
      </c>
      <c r="H155" s="83">
        <f>SUM(H15:H154)</f>
        <v>48147392.236999996</v>
      </c>
      <c r="I155" s="84">
        <f>+I14+G155-H155</f>
        <v>-23132848.291699924</v>
      </c>
      <c r="J155" s="28">
        <f>+I155-'[1]CTA. RECOLECTORA AUXILIAR 3001'!$J$5613</f>
        <v>0</v>
      </c>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row>
    <row r="156" spans="3:95" s="11" customFormat="1" ht="17.25" thickTop="1" x14ac:dyDescent="0.2">
      <c r="C156" s="127"/>
      <c r="D156" s="127"/>
      <c r="E156" s="127"/>
      <c r="F156" s="127"/>
      <c r="G156" s="128"/>
      <c r="H156" s="128"/>
      <c r="I156" s="82"/>
      <c r="J156" s="196"/>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row>
    <row r="157" spans="3:95" s="11" customFormat="1" ht="16.5" x14ac:dyDescent="0.2">
      <c r="C157" s="127"/>
      <c r="D157" s="127"/>
      <c r="E157" s="127"/>
      <c r="F157" s="127"/>
      <c r="G157" s="128"/>
      <c r="H157" s="128"/>
      <c r="I157" s="82"/>
      <c r="J157" s="196"/>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row>
    <row r="158" spans="3:95" s="11" customFormat="1" ht="16.5" x14ac:dyDescent="0.2">
      <c r="C158" s="127"/>
      <c r="D158" s="127"/>
      <c r="E158" s="127"/>
      <c r="F158" s="127"/>
      <c r="G158" s="128"/>
      <c r="H158" s="128"/>
      <c r="I158" s="82"/>
      <c r="J158" s="196"/>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row>
    <row r="159" spans="3:95" s="11" customFormat="1" ht="16.5" x14ac:dyDescent="0.2">
      <c r="C159" s="127"/>
      <c r="D159" s="127"/>
      <c r="E159" s="127"/>
      <c r="F159" s="127"/>
      <c r="G159" s="128"/>
      <c r="H159" s="128"/>
      <c r="I159" s="82"/>
      <c r="J159" s="196"/>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row>
    <row r="160" spans="3:95" s="11" customFormat="1" ht="16.5" x14ac:dyDescent="0.2">
      <c r="C160" s="127"/>
      <c r="D160" s="127"/>
      <c r="E160" s="127"/>
      <c r="F160" s="127"/>
      <c r="G160" s="128"/>
      <c r="H160" s="128"/>
      <c r="I160" s="82"/>
      <c r="J160" s="196"/>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row>
    <row r="161" spans="3:95" s="11" customFormat="1" ht="16.5" x14ac:dyDescent="0.2">
      <c r="C161" s="5"/>
      <c r="D161" s="5"/>
      <c r="E161" s="78"/>
      <c r="F161" s="79"/>
      <c r="G161" s="8"/>
      <c r="H161" s="78"/>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row>
    <row r="162" spans="3:95" s="11" customFormat="1" ht="16.5" x14ac:dyDescent="0.2">
      <c r="C162" s="5"/>
      <c r="D162" s="78" t="s">
        <v>34</v>
      </c>
      <c r="E162" s="9"/>
      <c r="F162" s="79"/>
      <c r="G162" s="9"/>
      <c r="H162" s="78"/>
      <c r="I162" s="9"/>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row>
    <row r="163" spans="3:95" s="11" customFormat="1" ht="16.5" x14ac:dyDescent="0.2">
      <c r="C163" s="5"/>
      <c r="D163" s="78" t="s">
        <v>30</v>
      </c>
      <c r="E163" s="9"/>
      <c r="F163" s="79" t="s">
        <v>36</v>
      </c>
      <c r="G163" s="188"/>
      <c r="H163" s="78" t="s">
        <v>35</v>
      </c>
      <c r="I163" s="9"/>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row>
    <row r="164" spans="3:95" s="11" customFormat="1" ht="16.5" x14ac:dyDescent="0.2">
      <c r="C164" s="5"/>
      <c r="D164" s="78" t="s">
        <v>65</v>
      </c>
      <c r="E164" s="9"/>
      <c r="F164" s="78" t="s">
        <v>62</v>
      </c>
      <c r="G164" s="188"/>
      <c r="H164" s="124" t="s">
        <v>44</v>
      </c>
      <c r="I164" s="9"/>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row>
    <row r="165" spans="3:95" s="11" customFormat="1" ht="30" x14ac:dyDescent="0.2">
      <c r="C165" s="5"/>
      <c r="D165" s="78" t="s">
        <v>33</v>
      </c>
      <c r="E165" s="9"/>
      <c r="F165" s="202" t="s">
        <v>63</v>
      </c>
      <c r="G165" s="188"/>
      <c r="H165" s="203" t="s">
        <v>64</v>
      </c>
      <c r="I165" s="9"/>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row>
    <row r="166" spans="3:95" s="11" customFormat="1" ht="16.5" x14ac:dyDescent="0.2">
      <c r="C166" s="5"/>
      <c r="D166" s="9"/>
      <c r="E166" s="1"/>
      <c r="F166" s="78"/>
      <c r="G166" s="9"/>
      <c r="H166" s="202"/>
      <c r="I166" s="9"/>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row>
    <row r="167" spans="3:95" s="11" customFormat="1" ht="16.5" x14ac:dyDescent="0.2">
      <c r="C167" s="5"/>
      <c r="D167" s="5"/>
      <c r="E167" s="80"/>
      <c r="F167" s="78"/>
      <c r="G167" s="79"/>
      <c r="H167" s="8"/>
      <c r="I167" s="8"/>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row>
    <row r="168" spans="3:95" s="11" customFormat="1" ht="18" x14ac:dyDescent="0.25">
      <c r="C168" s="21"/>
      <c r="D168" s="5"/>
      <c r="E168" s="80"/>
      <c r="F168" s="78"/>
      <c r="G168" s="79"/>
      <c r="H168" s="8"/>
      <c r="I168" s="19"/>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row>
    <row r="169" spans="3:95" s="11" customFormat="1" ht="18" x14ac:dyDescent="0.2">
      <c r="C169" s="22"/>
      <c r="D169" s="5"/>
      <c r="E169" s="80"/>
      <c r="F169" s="78"/>
      <c r="G169" s="79"/>
      <c r="H169" s="8"/>
      <c r="I169" s="23"/>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row>
    <row r="170" spans="3:95" s="11" customFormat="1" ht="18" x14ac:dyDescent="0.2">
      <c r="C170" s="22"/>
      <c r="D170" s="5"/>
      <c r="E170" s="80"/>
      <c r="G170" s="79"/>
      <c r="H170" s="8"/>
      <c r="I170" s="23"/>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row>
    <row r="171" spans="3:95" s="11" customFormat="1" ht="16.5" x14ac:dyDescent="0.2">
      <c r="C171" s="5"/>
      <c r="D171" s="5"/>
      <c r="E171" s="80"/>
      <c r="F171" s="79"/>
      <c r="G171" s="79"/>
      <c r="H171" s="8"/>
      <c r="I171" s="4"/>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row>
    <row r="172" spans="3:95" s="11" customFormat="1" ht="20.25" x14ac:dyDescent="0.2">
      <c r="C172" s="253"/>
      <c r="D172" s="253"/>
      <c r="E172" s="253"/>
      <c r="F172" s="253"/>
      <c r="G172" s="253"/>
      <c r="H172" s="253"/>
      <c r="I172" s="253"/>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row>
    <row r="173" spans="3:95" s="11" customFormat="1" ht="20.25" x14ac:dyDescent="0.2">
      <c r="C173" s="253"/>
      <c r="D173" s="253"/>
      <c r="E173" s="253"/>
      <c r="F173" s="253"/>
      <c r="G173" s="253"/>
      <c r="H173" s="253"/>
      <c r="I173" s="253"/>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row>
    <row r="174" spans="3:95" s="11" customFormat="1" ht="20.25" x14ac:dyDescent="0.2">
      <c r="C174" s="253"/>
      <c r="D174" s="253"/>
      <c r="E174" s="253"/>
      <c r="F174" s="253"/>
      <c r="G174" s="253"/>
      <c r="H174" s="253"/>
      <c r="I174" s="253"/>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row>
    <row r="175" spans="3:95" s="11" customFormat="1" ht="20.25" x14ac:dyDescent="0.2">
      <c r="C175" s="253"/>
      <c r="D175" s="253"/>
      <c r="E175" s="253"/>
      <c r="F175" s="253"/>
      <c r="G175" s="253"/>
      <c r="H175" s="253"/>
      <c r="I175" s="253"/>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row>
    <row r="176" spans="3:95" s="11" customFormat="1" x14ac:dyDescent="0.2">
      <c r="C176" s="9"/>
      <c r="D176" s="9"/>
      <c r="E176" s="171"/>
      <c r="F176" s="9"/>
      <c r="G176" s="9"/>
      <c r="H176" s="9"/>
      <c r="I176" s="9"/>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row>
    <row r="177" spans="3:95" s="11" customFormat="1" x14ac:dyDescent="0.2">
      <c r="C177" s="9"/>
      <c r="D177" s="9"/>
      <c r="E177" s="171"/>
      <c r="F177" s="9"/>
      <c r="G177" s="9"/>
      <c r="H177" s="9"/>
      <c r="I177" s="9"/>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row>
    <row r="178" spans="3:95" s="11" customFormat="1" x14ac:dyDescent="0.2">
      <c r="C178" s="9"/>
      <c r="D178" s="9"/>
      <c r="E178" s="171"/>
      <c r="F178" s="9"/>
      <c r="G178" s="9"/>
      <c r="H178" s="9"/>
      <c r="I178" s="9"/>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row>
    <row r="179" spans="3:95" s="11" customFormat="1" x14ac:dyDescent="0.2">
      <c r="C179" s="9"/>
      <c r="D179" s="9"/>
      <c r="E179" s="171"/>
      <c r="F179" s="9"/>
      <c r="G179" s="9"/>
      <c r="H179" s="9"/>
      <c r="I179" s="9"/>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row>
    <row r="180" spans="3:95" s="11" customFormat="1" x14ac:dyDescent="0.2">
      <c r="C180" s="9"/>
      <c r="D180" s="9"/>
      <c r="E180" s="171"/>
      <c r="F180" s="9"/>
      <c r="G180" s="9"/>
      <c r="H180" s="9"/>
      <c r="I180" s="9"/>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row>
    <row r="181" spans="3:95" s="11" customFormat="1" x14ac:dyDescent="0.2">
      <c r="C181" s="9"/>
      <c r="D181" s="9"/>
      <c r="E181" s="171"/>
      <c r="F181" s="9"/>
      <c r="G181" s="9"/>
      <c r="H181" s="9"/>
      <c r="I181" s="9"/>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row>
    <row r="182" spans="3:95" s="11" customFormat="1" x14ac:dyDescent="0.2">
      <c r="C182" s="9"/>
      <c r="D182" s="9"/>
      <c r="E182" s="171"/>
      <c r="F182" s="9"/>
      <c r="G182" s="9"/>
      <c r="H182" s="9"/>
      <c r="I182" s="9"/>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row>
    <row r="183" spans="3:95" s="11" customFormat="1" x14ac:dyDescent="0.2">
      <c r="C183" s="9"/>
      <c r="D183" s="9"/>
      <c r="E183" s="171"/>
      <c r="F183" s="9"/>
      <c r="G183" s="9"/>
      <c r="H183" s="9"/>
      <c r="I183" s="9"/>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row>
    <row r="184" spans="3:95" s="11" customFormat="1" ht="3" customHeight="1" x14ac:dyDescent="0.2">
      <c r="C184" s="9"/>
      <c r="D184" s="9"/>
      <c r="E184" s="171"/>
      <c r="F184" s="9"/>
      <c r="G184" s="9"/>
      <c r="H184" s="9"/>
      <c r="I184" s="9"/>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row>
    <row r="185" spans="3:95" s="11" customFormat="1" x14ac:dyDescent="0.2">
      <c r="C185" s="9"/>
      <c r="D185" s="9"/>
      <c r="E185" s="171"/>
      <c r="F185" s="9"/>
      <c r="G185" s="9"/>
      <c r="H185" s="9"/>
      <c r="I185" s="9"/>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row>
    <row r="186" spans="3:95" s="11" customFormat="1" x14ac:dyDescent="0.2">
      <c r="C186" s="9"/>
      <c r="D186" s="9"/>
      <c r="E186" s="171"/>
      <c r="F186" s="9"/>
      <c r="G186" s="9"/>
      <c r="H186" s="9"/>
      <c r="I186" s="9"/>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row>
    <row r="187" spans="3:95" s="11" customFormat="1" x14ac:dyDescent="0.2">
      <c r="C187" s="9"/>
      <c r="D187" s="9"/>
      <c r="E187" s="171"/>
      <c r="F187" s="9"/>
      <c r="G187" s="9"/>
      <c r="H187" s="9"/>
      <c r="I187" s="9"/>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row>
    <row r="206" spans="3:3" ht="13.5" thickBot="1" x14ac:dyDescent="0.25"/>
    <row r="207" spans="3:3" ht="15" x14ac:dyDescent="0.2">
      <c r="C207" s="2"/>
    </row>
  </sheetData>
  <mergeCells count="12">
    <mergeCell ref="C6:I6"/>
    <mergeCell ref="C7:I7"/>
    <mergeCell ref="C172:I172"/>
    <mergeCell ref="C8:I8"/>
    <mergeCell ref="C9:I9"/>
    <mergeCell ref="C173:I173"/>
    <mergeCell ref="C174:I174"/>
    <mergeCell ref="C175:I175"/>
    <mergeCell ref="D11:I11"/>
    <mergeCell ref="C11:C13"/>
    <mergeCell ref="D12:H12"/>
    <mergeCell ref="C155:F155"/>
  </mergeCells>
  <printOptions horizontalCentered="1"/>
  <pageMargins left="0.23622047244094491" right="0.23622047244094491" top="0.74803149606299213" bottom="0.74803149606299213" header="0.31496062992125984" footer="0.31496062992125984"/>
  <pageSetup scale="59" orientation="portrait" r:id="rId1"/>
  <headerFooter alignWithMargins="0">
    <oddFooter>Página &amp;P</oddFooter>
  </headerFooter>
  <rowBreaks count="5" manualBreakCount="5">
    <brk id="49" min="1" max="8" man="1"/>
    <brk id="87" min="1" max="8" man="1"/>
    <brk id="125" min="1" max="8" man="1"/>
    <brk id="149" min="1" max="8" man="1"/>
    <brk id="171" min="1"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P97"/>
  <sheetViews>
    <sheetView topLeftCell="B13" zoomScale="80" zoomScaleNormal="80" zoomScaleSheetLayoutView="55" workbookViewId="0">
      <selection activeCell="F72" sqref="F72"/>
    </sheetView>
  </sheetViews>
  <sheetFormatPr baseColWidth="10" defaultColWidth="9.140625" defaultRowHeight="12.75" x14ac:dyDescent="0.2"/>
  <cols>
    <col min="1" max="1" width="0" style="11" hidden="1" customWidth="1"/>
    <col min="2" max="2" width="3.140625" style="11" customWidth="1"/>
    <col min="3" max="3" width="5" style="1" customWidth="1"/>
    <col min="4" max="4" width="16.28515625" style="1" customWidth="1"/>
    <col min="5" max="5" width="17.28515625" style="1" customWidth="1"/>
    <col min="6" max="6" width="46.42578125" style="37" customWidth="1"/>
    <col min="7" max="7" width="20.42578125" style="1" customWidth="1"/>
    <col min="8" max="8" width="21" style="1" customWidth="1"/>
    <col min="9" max="9" width="24.42578125" style="1" customWidth="1"/>
    <col min="10" max="10" width="20.140625" style="11" customWidth="1"/>
    <col min="11" max="12" width="9.140625" style="11"/>
    <col min="13" max="16384" width="9.140625" style="1"/>
  </cols>
  <sheetData>
    <row r="1" spans="1:12" s="11" customFormat="1" ht="15" customHeight="1" x14ac:dyDescent="0.2">
      <c r="F1" s="32"/>
    </row>
    <row r="2" spans="1:12" s="11" customFormat="1" x14ac:dyDescent="0.2">
      <c r="F2" s="32"/>
    </row>
    <row r="3" spans="1:12" s="14" customFormat="1" ht="12" customHeight="1" x14ac:dyDescent="0.2">
      <c r="F3" s="33"/>
    </row>
    <row r="4" spans="1:12" s="15" customFormat="1" ht="18" customHeight="1" x14ac:dyDescent="0.3">
      <c r="B4" s="16"/>
      <c r="C4" s="16"/>
      <c r="D4" s="12"/>
      <c r="E4" s="16"/>
      <c r="F4" s="34"/>
      <c r="G4" s="16"/>
      <c r="H4" s="16"/>
      <c r="I4" s="16"/>
      <c r="J4" s="16"/>
    </row>
    <row r="5" spans="1:12" s="13" customFormat="1" ht="18" customHeight="1" x14ac:dyDescent="0.2">
      <c r="A5" s="13" t="s">
        <v>9</v>
      </c>
      <c r="F5" s="35"/>
    </row>
    <row r="6" spans="1:12" s="15" customFormat="1" ht="20.25" customHeight="1" x14ac:dyDescent="0.25">
      <c r="B6" s="13"/>
      <c r="C6" s="245" t="s">
        <v>10</v>
      </c>
      <c r="D6" s="245"/>
      <c r="E6" s="245"/>
      <c r="F6" s="245"/>
      <c r="G6" s="245"/>
      <c r="H6" s="245"/>
      <c r="I6" s="245"/>
      <c r="J6" s="38"/>
    </row>
    <row r="7" spans="1:12" s="14" customFormat="1" ht="18" customHeight="1" x14ac:dyDescent="0.2">
      <c r="B7" s="18"/>
      <c r="C7" s="251" t="s">
        <v>11</v>
      </c>
      <c r="D7" s="251"/>
      <c r="E7" s="251"/>
      <c r="F7" s="251"/>
      <c r="G7" s="251"/>
      <c r="H7" s="251"/>
      <c r="I7" s="251"/>
      <c r="J7" s="39"/>
    </row>
    <row r="8" spans="1:12" s="17" customFormat="1" ht="15.75" customHeight="1" x14ac:dyDescent="0.2">
      <c r="B8" s="18"/>
      <c r="C8" s="251" t="s">
        <v>20</v>
      </c>
      <c r="D8" s="251"/>
      <c r="E8" s="251"/>
      <c r="F8" s="251"/>
      <c r="G8" s="251"/>
      <c r="H8" s="251"/>
      <c r="I8" s="251"/>
      <c r="J8" s="40"/>
    </row>
    <row r="9" spans="1:12" s="14" customFormat="1" ht="19.5" thickBot="1" x14ac:dyDescent="0.25">
      <c r="B9" s="15"/>
      <c r="C9" s="252" t="s">
        <v>112</v>
      </c>
      <c r="D9" s="252"/>
      <c r="E9" s="252"/>
      <c r="F9" s="252"/>
      <c r="G9" s="252"/>
      <c r="H9" s="252"/>
      <c r="I9" s="252"/>
      <c r="J9" s="39"/>
    </row>
    <row r="10" spans="1:12" s="3" customFormat="1" ht="28.5" customHeight="1" thickTop="1" thickBot="1" x14ac:dyDescent="0.25">
      <c r="A10" s="7"/>
      <c r="B10" s="7"/>
      <c r="C10" s="258"/>
      <c r="D10" s="247" t="s">
        <v>13</v>
      </c>
      <c r="E10" s="247"/>
      <c r="F10" s="247"/>
      <c r="G10" s="247"/>
      <c r="H10" s="247"/>
      <c r="I10" s="247"/>
      <c r="J10" s="7"/>
      <c r="K10" s="7"/>
      <c r="L10" s="7"/>
    </row>
    <row r="11" spans="1:12" s="3" customFormat="1" ht="18" customHeight="1" thickTop="1" thickBot="1" x14ac:dyDescent="0.25">
      <c r="A11" s="7"/>
      <c r="B11" s="7"/>
      <c r="C11" s="259"/>
      <c r="D11" s="246" t="s">
        <v>7</v>
      </c>
      <c r="E11" s="246"/>
      <c r="F11" s="246"/>
      <c r="G11" s="246"/>
      <c r="H11" s="246"/>
      <c r="I11" s="50">
        <f>+'[1]CTA. OPERATIVA.(160)'!$J$1283</f>
        <v>67643.161400009572</v>
      </c>
      <c r="J11" s="7"/>
      <c r="K11" s="7"/>
      <c r="L11" s="7"/>
    </row>
    <row r="12" spans="1:12" s="3" customFormat="1" ht="39" customHeight="1" thickTop="1" thickBot="1" x14ac:dyDescent="0.25">
      <c r="A12" s="7"/>
      <c r="B12" s="7"/>
      <c r="C12" s="259"/>
      <c r="D12" s="49" t="s">
        <v>4</v>
      </c>
      <c r="E12" s="49" t="s">
        <v>5</v>
      </c>
      <c r="F12" s="49" t="s">
        <v>6</v>
      </c>
      <c r="G12" s="49" t="s">
        <v>0</v>
      </c>
      <c r="H12" s="49" t="s">
        <v>1</v>
      </c>
      <c r="I12" s="49" t="s">
        <v>2</v>
      </c>
      <c r="J12" s="7"/>
      <c r="K12" s="7"/>
      <c r="L12" s="7"/>
    </row>
    <row r="13" spans="1:12" s="10" customFormat="1" ht="19.5" customHeight="1" thickTop="1" thickBot="1" x14ac:dyDescent="0.25">
      <c r="C13" s="132"/>
      <c r="D13" s="133"/>
      <c r="E13" s="134"/>
      <c r="F13" s="135">
        <f>+'INGRESOS CUENTA COLECT'!D16</f>
        <v>45596</v>
      </c>
      <c r="G13" s="136"/>
      <c r="H13" s="137">
        <v>0</v>
      </c>
      <c r="I13" s="60">
        <f>+I11</f>
        <v>67643.161400009572</v>
      </c>
    </row>
    <row r="14" spans="1:12" s="10" customFormat="1" ht="43.5" thickTop="1" x14ac:dyDescent="0.2">
      <c r="C14" s="51"/>
      <c r="D14" s="52">
        <v>45597</v>
      </c>
      <c r="E14" s="72" t="s">
        <v>205</v>
      </c>
      <c r="F14" s="43" t="s">
        <v>209</v>
      </c>
      <c r="G14" s="53">
        <v>4653.21</v>
      </c>
      <c r="H14" s="53"/>
      <c r="I14" s="45">
        <f>I13+G14-H14</f>
        <v>72296.371400009579</v>
      </c>
    </row>
    <row r="15" spans="1:12" s="10" customFormat="1" ht="16.5" x14ac:dyDescent="0.2">
      <c r="C15" s="54"/>
      <c r="D15" s="55">
        <v>45597</v>
      </c>
      <c r="E15" s="73"/>
      <c r="F15" s="46" t="s">
        <v>12</v>
      </c>
      <c r="G15" s="56"/>
      <c r="H15" s="47">
        <v>20.04</v>
      </c>
      <c r="I15" s="48">
        <f t="shared" ref="I15:I65" si="0">I14+G15-H15</f>
        <v>72276.331400009585</v>
      </c>
    </row>
    <row r="16" spans="1:12" s="7" customFormat="1" ht="16.5" x14ac:dyDescent="0.2">
      <c r="C16" s="54"/>
      <c r="D16" s="55">
        <v>45601</v>
      </c>
      <c r="E16" s="147" t="s">
        <v>206</v>
      </c>
      <c r="F16" s="46" t="s">
        <v>210</v>
      </c>
      <c r="G16" s="56"/>
      <c r="H16" s="47">
        <v>7129.68</v>
      </c>
      <c r="I16" s="48">
        <f t="shared" si="0"/>
        <v>65146.651400009585</v>
      </c>
    </row>
    <row r="17" spans="3:9" s="7" customFormat="1" ht="42.75" x14ac:dyDescent="0.2">
      <c r="C17" s="54"/>
      <c r="D17" s="55">
        <v>45608</v>
      </c>
      <c r="E17" s="73">
        <v>2295</v>
      </c>
      <c r="F17" s="46" t="s">
        <v>211</v>
      </c>
      <c r="G17" s="56">
        <v>1423.68</v>
      </c>
      <c r="H17" s="47"/>
      <c r="I17" s="48">
        <f t="shared" si="0"/>
        <v>66570.331400009585</v>
      </c>
    </row>
    <row r="18" spans="3:9" s="7" customFormat="1" ht="28.5" x14ac:dyDescent="0.2">
      <c r="C18" s="54"/>
      <c r="D18" s="55">
        <v>45608</v>
      </c>
      <c r="E18" s="73" t="s">
        <v>207</v>
      </c>
      <c r="F18" s="46" t="s">
        <v>212</v>
      </c>
      <c r="G18" s="56">
        <v>62254.5</v>
      </c>
      <c r="H18" s="47"/>
      <c r="I18" s="48">
        <f t="shared" si="0"/>
        <v>128824.83140000959</v>
      </c>
    </row>
    <row r="19" spans="3:9" s="7" customFormat="1" ht="16.5" x14ac:dyDescent="0.2">
      <c r="C19" s="54"/>
      <c r="D19" s="55">
        <v>45609</v>
      </c>
      <c r="E19" s="73" t="s">
        <v>208</v>
      </c>
      <c r="F19" s="46" t="s">
        <v>213</v>
      </c>
      <c r="G19" s="56"/>
      <c r="H19" s="47">
        <v>9480.5084999999999</v>
      </c>
      <c r="I19" s="48">
        <f t="shared" si="0"/>
        <v>119344.32290000959</v>
      </c>
    </row>
    <row r="20" spans="3:9" s="7" customFormat="1" ht="16.5" x14ac:dyDescent="0.2">
      <c r="C20" s="54"/>
      <c r="D20" s="55">
        <v>45614</v>
      </c>
      <c r="E20" s="73"/>
      <c r="F20" s="46" t="s">
        <v>12</v>
      </c>
      <c r="G20" s="56"/>
      <c r="H20" s="47">
        <v>14.22</v>
      </c>
      <c r="I20" s="48">
        <f t="shared" si="0"/>
        <v>119330.10290000959</v>
      </c>
    </row>
    <row r="21" spans="3:9" s="7" customFormat="1" ht="16.5" x14ac:dyDescent="0.2">
      <c r="C21" s="54"/>
      <c r="D21" s="55">
        <v>45615</v>
      </c>
      <c r="E21" s="73"/>
      <c r="F21" s="46" t="s">
        <v>12</v>
      </c>
      <c r="G21" s="56"/>
      <c r="H21" s="47">
        <v>10.69</v>
      </c>
      <c r="I21" s="48">
        <f t="shared" si="0"/>
        <v>119319.41290000959</v>
      </c>
    </row>
    <row r="22" spans="3:9" s="7" customFormat="1" ht="16.5" x14ac:dyDescent="0.2">
      <c r="C22" s="54"/>
      <c r="D22" s="55">
        <v>45617</v>
      </c>
      <c r="E22" s="73"/>
      <c r="F22" s="46" t="s">
        <v>12</v>
      </c>
      <c r="G22" s="56"/>
      <c r="H22" s="47">
        <v>2.96</v>
      </c>
      <c r="I22" s="48">
        <f t="shared" si="0"/>
        <v>119316.45290000958</v>
      </c>
    </row>
    <row r="23" spans="3:9" s="7" customFormat="1" ht="16.5" x14ac:dyDescent="0.2">
      <c r="C23" s="54"/>
      <c r="D23" s="55">
        <v>45618</v>
      </c>
      <c r="E23" s="73">
        <v>2405</v>
      </c>
      <c r="F23" s="46" t="s">
        <v>214</v>
      </c>
      <c r="G23" s="56"/>
      <c r="H23" s="47">
        <v>37145.699999999997</v>
      </c>
      <c r="I23" s="48">
        <f t="shared" si="0"/>
        <v>82170.752900009582</v>
      </c>
    </row>
    <row r="24" spans="3:9" s="7" customFormat="1" ht="29.25" thickBot="1" x14ac:dyDescent="0.25">
      <c r="C24" s="54"/>
      <c r="D24" s="55">
        <v>45626</v>
      </c>
      <c r="E24" s="73"/>
      <c r="F24" s="46" t="s">
        <v>29</v>
      </c>
      <c r="G24" s="56"/>
      <c r="H24" s="47">
        <v>175</v>
      </c>
      <c r="I24" s="48">
        <f t="shared" si="0"/>
        <v>81995.752900009582</v>
      </c>
    </row>
    <row r="25" spans="3:9" s="7" customFormat="1" ht="16.5" hidden="1" x14ac:dyDescent="0.2">
      <c r="C25" s="54"/>
      <c r="D25" s="55"/>
      <c r="E25" s="73"/>
      <c r="F25" s="46"/>
      <c r="G25" s="56"/>
      <c r="H25" s="47"/>
      <c r="I25" s="48">
        <f t="shared" si="0"/>
        <v>81995.752900009582</v>
      </c>
    </row>
    <row r="26" spans="3:9" s="7" customFormat="1" ht="16.5" hidden="1" x14ac:dyDescent="0.2">
      <c r="C26" s="54"/>
      <c r="D26" s="55"/>
      <c r="E26" s="73"/>
      <c r="F26" s="46"/>
      <c r="G26" s="56"/>
      <c r="H26" s="47"/>
      <c r="I26" s="48">
        <f t="shared" si="0"/>
        <v>81995.752900009582</v>
      </c>
    </row>
    <row r="27" spans="3:9" s="7" customFormat="1" ht="16.5" hidden="1" x14ac:dyDescent="0.2">
      <c r="C27" s="54"/>
      <c r="D27" s="55"/>
      <c r="E27" s="73"/>
      <c r="F27" s="46"/>
      <c r="G27" s="56"/>
      <c r="H27" s="47"/>
      <c r="I27" s="48">
        <f t="shared" si="0"/>
        <v>81995.752900009582</v>
      </c>
    </row>
    <row r="28" spans="3:9" s="7" customFormat="1" ht="16.5" hidden="1" x14ac:dyDescent="0.2">
      <c r="C28" s="54"/>
      <c r="D28" s="55"/>
      <c r="E28" s="73"/>
      <c r="F28" s="46"/>
      <c r="G28" s="56"/>
      <c r="H28" s="47"/>
      <c r="I28" s="48">
        <f t="shared" si="0"/>
        <v>81995.752900009582</v>
      </c>
    </row>
    <row r="29" spans="3:9" s="7" customFormat="1" ht="16.5" hidden="1" x14ac:dyDescent="0.2">
      <c r="C29" s="54"/>
      <c r="D29" s="55"/>
      <c r="E29" s="73"/>
      <c r="F29" s="46"/>
      <c r="G29" s="56"/>
      <c r="H29" s="47"/>
      <c r="I29" s="48">
        <f t="shared" si="0"/>
        <v>81995.752900009582</v>
      </c>
    </row>
    <row r="30" spans="3:9" s="7" customFormat="1" ht="16.5" hidden="1" x14ac:dyDescent="0.2">
      <c r="C30" s="54"/>
      <c r="D30" s="55"/>
      <c r="E30" s="73"/>
      <c r="F30" s="46"/>
      <c r="G30" s="56"/>
      <c r="H30" s="47"/>
      <c r="I30" s="48">
        <f t="shared" si="0"/>
        <v>81995.752900009582</v>
      </c>
    </row>
    <row r="31" spans="3:9" s="7" customFormat="1" ht="16.5" hidden="1" x14ac:dyDescent="0.2">
      <c r="C31" s="54"/>
      <c r="D31" s="55"/>
      <c r="E31" s="73"/>
      <c r="F31" s="46"/>
      <c r="G31" s="56"/>
      <c r="H31" s="47"/>
      <c r="I31" s="48">
        <f t="shared" si="0"/>
        <v>81995.752900009582</v>
      </c>
    </row>
    <row r="32" spans="3:9" s="7" customFormat="1" ht="16.5" hidden="1" x14ac:dyDescent="0.2">
      <c r="C32" s="54"/>
      <c r="D32" s="55"/>
      <c r="E32" s="73"/>
      <c r="F32" s="46"/>
      <c r="G32" s="56"/>
      <c r="H32" s="47"/>
      <c r="I32" s="48">
        <f t="shared" si="0"/>
        <v>81995.752900009582</v>
      </c>
    </row>
    <row r="33" spans="3:9" s="7" customFormat="1" ht="16.5" hidden="1" x14ac:dyDescent="0.2">
      <c r="C33" s="54"/>
      <c r="D33" s="55"/>
      <c r="E33" s="73"/>
      <c r="F33" s="46"/>
      <c r="G33" s="56"/>
      <c r="H33" s="47"/>
      <c r="I33" s="48">
        <f t="shared" si="0"/>
        <v>81995.752900009582</v>
      </c>
    </row>
    <row r="34" spans="3:9" s="7" customFormat="1" ht="16.5" hidden="1" x14ac:dyDescent="0.2">
      <c r="C34" s="54"/>
      <c r="D34" s="55"/>
      <c r="E34" s="73"/>
      <c r="F34" s="46"/>
      <c r="G34" s="56"/>
      <c r="H34" s="47"/>
      <c r="I34" s="48">
        <f t="shared" si="0"/>
        <v>81995.752900009582</v>
      </c>
    </row>
    <row r="35" spans="3:9" s="7" customFormat="1" ht="16.5" hidden="1" x14ac:dyDescent="0.2">
      <c r="C35" s="54"/>
      <c r="D35" s="55"/>
      <c r="E35" s="73"/>
      <c r="F35" s="46"/>
      <c r="G35" s="56"/>
      <c r="H35" s="47"/>
      <c r="I35" s="48">
        <f t="shared" si="0"/>
        <v>81995.752900009582</v>
      </c>
    </row>
    <row r="36" spans="3:9" s="7" customFormat="1" ht="16.5" hidden="1" x14ac:dyDescent="0.2">
      <c r="C36" s="54"/>
      <c r="D36" s="55"/>
      <c r="E36" s="73"/>
      <c r="F36" s="46"/>
      <c r="G36" s="56"/>
      <c r="H36" s="47"/>
      <c r="I36" s="48">
        <f t="shared" si="0"/>
        <v>81995.752900009582</v>
      </c>
    </row>
    <row r="37" spans="3:9" s="7" customFormat="1" ht="16.5" hidden="1" x14ac:dyDescent="0.2">
      <c r="C37" s="54"/>
      <c r="D37" s="55"/>
      <c r="E37" s="73"/>
      <c r="F37" s="46"/>
      <c r="G37" s="56"/>
      <c r="H37" s="47"/>
      <c r="I37" s="48">
        <f t="shared" si="0"/>
        <v>81995.752900009582</v>
      </c>
    </row>
    <row r="38" spans="3:9" s="7" customFormat="1" ht="16.5" hidden="1" x14ac:dyDescent="0.2">
      <c r="C38" s="54"/>
      <c r="D38" s="55"/>
      <c r="E38" s="73"/>
      <c r="F38" s="46"/>
      <c r="G38" s="56"/>
      <c r="H38" s="47"/>
      <c r="I38" s="48">
        <f t="shared" si="0"/>
        <v>81995.752900009582</v>
      </c>
    </row>
    <row r="39" spans="3:9" s="7" customFormat="1" ht="16.5" hidden="1" x14ac:dyDescent="0.2">
      <c r="C39" s="54"/>
      <c r="D39" s="55"/>
      <c r="E39" s="73"/>
      <c r="F39" s="46"/>
      <c r="G39" s="56"/>
      <c r="H39" s="47"/>
      <c r="I39" s="48">
        <f t="shared" si="0"/>
        <v>81995.752900009582</v>
      </c>
    </row>
    <row r="40" spans="3:9" s="7" customFormat="1" ht="16.5" hidden="1" x14ac:dyDescent="0.2">
      <c r="C40" s="54"/>
      <c r="D40" s="55"/>
      <c r="E40" s="73"/>
      <c r="F40" s="46"/>
      <c r="G40" s="56"/>
      <c r="H40" s="47"/>
      <c r="I40" s="48">
        <f t="shared" si="0"/>
        <v>81995.752900009582</v>
      </c>
    </row>
    <row r="41" spans="3:9" s="7" customFormat="1" ht="16.5" hidden="1" x14ac:dyDescent="0.2">
      <c r="C41" s="54"/>
      <c r="D41" s="55"/>
      <c r="E41" s="73"/>
      <c r="F41" s="46"/>
      <c r="G41" s="56"/>
      <c r="H41" s="47"/>
      <c r="I41" s="48">
        <f t="shared" si="0"/>
        <v>81995.752900009582</v>
      </c>
    </row>
    <row r="42" spans="3:9" s="7" customFormat="1" ht="16.5" hidden="1" x14ac:dyDescent="0.2">
      <c r="C42" s="54"/>
      <c r="D42" s="55"/>
      <c r="E42" s="73"/>
      <c r="F42" s="46"/>
      <c r="G42" s="56"/>
      <c r="H42" s="47"/>
      <c r="I42" s="48">
        <f t="shared" si="0"/>
        <v>81995.752900009582</v>
      </c>
    </row>
    <row r="43" spans="3:9" s="7" customFormat="1" ht="16.5" hidden="1" x14ac:dyDescent="0.2">
      <c r="C43" s="54"/>
      <c r="D43" s="55"/>
      <c r="E43" s="73"/>
      <c r="F43" s="46"/>
      <c r="G43" s="56"/>
      <c r="H43" s="47"/>
      <c r="I43" s="48">
        <f t="shared" si="0"/>
        <v>81995.752900009582</v>
      </c>
    </row>
    <row r="44" spans="3:9" s="7" customFormat="1" ht="16.5" hidden="1" x14ac:dyDescent="0.2">
      <c r="C44" s="54"/>
      <c r="D44" s="55"/>
      <c r="E44" s="73"/>
      <c r="F44" s="46"/>
      <c r="G44" s="56"/>
      <c r="H44" s="47"/>
      <c r="I44" s="48">
        <f t="shared" si="0"/>
        <v>81995.752900009582</v>
      </c>
    </row>
    <row r="45" spans="3:9" s="7" customFormat="1" ht="16.5" hidden="1" x14ac:dyDescent="0.2">
      <c r="C45" s="54"/>
      <c r="D45" s="57"/>
      <c r="E45" s="58"/>
      <c r="F45" s="46"/>
      <c r="G45" s="56"/>
      <c r="H45" s="59"/>
      <c r="I45" s="48">
        <f t="shared" si="0"/>
        <v>81995.752900009582</v>
      </c>
    </row>
    <row r="46" spans="3:9" s="7" customFormat="1" ht="16.5" hidden="1" x14ac:dyDescent="0.2">
      <c r="C46" s="54"/>
      <c r="D46" s="57"/>
      <c r="E46" s="73"/>
      <c r="F46" s="46"/>
      <c r="G46" s="56"/>
      <c r="H46" s="47"/>
      <c r="I46" s="48">
        <f t="shared" si="0"/>
        <v>81995.752900009582</v>
      </c>
    </row>
    <row r="47" spans="3:9" s="7" customFormat="1" ht="16.5" hidden="1" x14ac:dyDescent="0.2">
      <c r="C47" s="54"/>
      <c r="D47" s="55"/>
      <c r="E47" s="73"/>
      <c r="F47" s="46"/>
      <c r="G47" s="56"/>
      <c r="H47" s="47"/>
      <c r="I47" s="48">
        <f t="shared" si="0"/>
        <v>81995.752900009582</v>
      </c>
    </row>
    <row r="48" spans="3:9" s="7" customFormat="1" ht="16.5" hidden="1" x14ac:dyDescent="0.2">
      <c r="C48" s="54"/>
      <c r="D48" s="55"/>
      <c r="E48" s="73"/>
      <c r="F48" s="46"/>
      <c r="G48" s="56"/>
      <c r="H48" s="47"/>
      <c r="I48" s="48">
        <f t="shared" si="0"/>
        <v>81995.752900009582</v>
      </c>
    </row>
    <row r="49" spans="3:9" s="7" customFormat="1" ht="16.5" hidden="1" x14ac:dyDescent="0.2">
      <c r="C49" s="54"/>
      <c r="D49" s="55"/>
      <c r="E49" s="147"/>
      <c r="F49" s="46"/>
      <c r="G49" s="56"/>
      <c r="H49" s="47"/>
      <c r="I49" s="48">
        <f t="shared" si="0"/>
        <v>81995.752900009582</v>
      </c>
    </row>
    <row r="50" spans="3:9" s="7" customFormat="1" ht="16.5" hidden="1" x14ac:dyDescent="0.2">
      <c r="C50" s="54"/>
      <c r="D50" s="55"/>
      <c r="E50" s="73"/>
      <c r="F50" s="46"/>
      <c r="G50" s="56"/>
      <c r="H50" s="47"/>
      <c r="I50" s="48">
        <f t="shared" si="0"/>
        <v>81995.752900009582</v>
      </c>
    </row>
    <row r="51" spans="3:9" s="7" customFormat="1" ht="16.5" hidden="1" x14ac:dyDescent="0.2">
      <c r="C51" s="54"/>
      <c r="D51" s="55"/>
      <c r="E51" s="73"/>
      <c r="F51" s="46"/>
      <c r="G51" s="56"/>
      <c r="H51" s="47"/>
      <c r="I51" s="48">
        <f t="shared" si="0"/>
        <v>81995.752900009582</v>
      </c>
    </row>
    <row r="52" spans="3:9" s="7" customFormat="1" ht="16.5" hidden="1" x14ac:dyDescent="0.2">
      <c r="C52" s="88"/>
      <c r="D52" s="86"/>
      <c r="E52" s="99"/>
      <c r="F52" s="89"/>
      <c r="G52" s="87"/>
      <c r="H52" s="85"/>
      <c r="I52" s="48">
        <f t="shared" si="0"/>
        <v>81995.752900009582</v>
      </c>
    </row>
    <row r="53" spans="3:9" s="7" customFormat="1" ht="16.5" hidden="1" x14ac:dyDescent="0.2">
      <c r="C53" s="88"/>
      <c r="D53" s="86"/>
      <c r="E53" s="99"/>
      <c r="F53" s="89"/>
      <c r="G53" s="87"/>
      <c r="H53" s="85"/>
      <c r="I53" s="48">
        <f t="shared" si="0"/>
        <v>81995.752900009582</v>
      </c>
    </row>
    <row r="54" spans="3:9" s="7" customFormat="1" ht="16.5" hidden="1" x14ac:dyDescent="0.2">
      <c r="C54" s="88"/>
      <c r="D54" s="155"/>
      <c r="E54" s="99"/>
      <c r="F54" s="89"/>
      <c r="G54" s="87"/>
      <c r="H54" s="85"/>
      <c r="I54" s="48">
        <f t="shared" si="0"/>
        <v>81995.752900009582</v>
      </c>
    </row>
    <row r="55" spans="3:9" s="7" customFormat="1" ht="16.5" hidden="1" x14ac:dyDescent="0.2">
      <c r="C55" s="88"/>
      <c r="D55" s="86"/>
      <c r="E55" s="99"/>
      <c r="F55" s="89"/>
      <c r="G55" s="87"/>
      <c r="H55" s="85"/>
      <c r="I55" s="48">
        <f t="shared" si="0"/>
        <v>81995.752900009582</v>
      </c>
    </row>
    <row r="56" spans="3:9" s="7" customFormat="1" ht="16.5" hidden="1" x14ac:dyDescent="0.2">
      <c r="C56" s="88"/>
      <c r="D56" s="86"/>
      <c r="E56" s="99"/>
      <c r="F56" s="89"/>
      <c r="G56" s="87"/>
      <c r="H56" s="85"/>
      <c r="I56" s="48">
        <f t="shared" si="0"/>
        <v>81995.752900009582</v>
      </c>
    </row>
    <row r="57" spans="3:9" s="7" customFormat="1" ht="17.25" hidden="1" thickBot="1" x14ac:dyDescent="0.25">
      <c r="C57" s="88"/>
      <c r="D57" s="86"/>
      <c r="E57" s="99"/>
      <c r="F57" s="89"/>
      <c r="G57" s="87"/>
      <c r="H57" s="85"/>
      <c r="I57" s="48">
        <f t="shared" si="0"/>
        <v>81995.752900009582</v>
      </c>
    </row>
    <row r="58" spans="3:9" s="7" customFormat="1" ht="16.5" hidden="1" x14ac:dyDescent="0.2">
      <c r="C58" s="88"/>
      <c r="D58" s="86"/>
      <c r="E58" s="99"/>
      <c r="F58" s="89"/>
      <c r="G58" s="87"/>
      <c r="H58" s="85"/>
      <c r="I58" s="48">
        <f t="shared" si="0"/>
        <v>81995.752900009582</v>
      </c>
    </row>
    <row r="59" spans="3:9" s="7" customFormat="1" ht="16.5" hidden="1" x14ac:dyDescent="0.2">
      <c r="C59" s="88"/>
      <c r="D59" s="86"/>
      <c r="E59" s="99"/>
      <c r="F59" s="89"/>
      <c r="G59" s="87"/>
      <c r="H59" s="85"/>
      <c r="I59" s="48">
        <f t="shared" si="0"/>
        <v>81995.752900009582</v>
      </c>
    </row>
    <row r="60" spans="3:9" s="7" customFormat="1" ht="16.5" hidden="1" x14ac:dyDescent="0.2">
      <c r="C60" s="88"/>
      <c r="D60" s="86"/>
      <c r="E60" s="99"/>
      <c r="F60" s="89"/>
      <c r="G60" s="87"/>
      <c r="H60" s="85"/>
      <c r="I60" s="48">
        <f t="shared" si="0"/>
        <v>81995.752900009582</v>
      </c>
    </row>
    <row r="61" spans="3:9" s="7" customFormat="1" ht="16.5" hidden="1" x14ac:dyDescent="0.2">
      <c r="C61" s="88"/>
      <c r="D61" s="86"/>
      <c r="E61" s="99"/>
      <c r="F61" s="89"/>
      <c r="G61" s="87"/>
      <c r="H61" s="85"/>
      <c r="I61" s="48">
        <f t="shared" si="0"/>
        <v>81995.752900009582</v>
      </c>
    </row>
    <row r="62" spans="3:9" s="7" customFormat="1" ht="16.5" hidden="1" x14ac:dyDescent="0.2">
      <c r="C62" s="88"/>
      <c r="D62" s="86"/>
      <c r="E62" s="99"/>
      <c r="F62" s="89"/>
      <c r="G62" s="87"/>
      <c r="H62" s="85"/>
      <c r="I62" s="48">
        <f t="shared" si="0"/>
        <v>81995.752900009582</v>
      </c>
    </row>
    <row r="63" spans="3:9" s="7" customFormat="1" ht="16.5" hidden="1" x14ac:dyDescent="0.2">
      <c r="C63" s="88"/>
      <c r="D63" s="86"/>
      <c r="E63" s="99"/>
      <c r="F63" s="89"/>
      <c r="G63" s="87"/>
      <c r="H63" s="85"/>
      <c r="I63" s="48">
        <f t="shared" si="0"/>
        <v>81995.752900009582</v>
      </c>
    </row>
    <row r="64" spans="3:9" s="7" customFormat="1" ht="16.5" hidden="1" x14ac:dyDescent="0.2">
      <c r="C64" s="88"/>
      <c r="D64" s="86"/>
      <c r="E64" s="99"/>
      <c r="F64" s="89"/>
      <c r="G64" s="87"/>
      <c r="H64" s="85"/>
      <c r="I64" s="48">
        <f t="shared" si="0"/>
        <v>81995.752900009582</v>
      </c>
    </row>
    <row r="65" spans="3:94" s="7" customFormat="1" ht="15.75" hidden="1" customHeight="1" thickBot="1" x14ac:dyDescent="0.25">
      <c r="C65" s="88"/>
      <c r="D65" s="86"/>
      <c r="E65" s="99"/>
      <c r="F65" s="148"/>
      <c r="G65" s="87"/>
      <c r="H65" s="85"/>
      <c r="I65" s="48">
        <f t="shared" si="0"/>
        <v>81995.752900009582</v>
      </c>
    </row>
    <row r="66" spans="3:94" s="11" customFormat="1" ht="17.25" thickBot="1" x14ac:dyDescent="0.25">
      <c r="C66" s="256" t="s">
        <v>8</v>
      </c>
      <c r="D66" s="257"/>
      <c r="E66" s="257"/>
      <c r="F66" s="257"/>
      <c r="G66" s="90">
        <f>SUM(G14:G65)</f>
        <v>68331.39</v>
      </c>
      <c r="H66" s="90">
        <f>SUM(H14:H65)</f>
        <v>53978.798499999997</v>
      </c>
      <c r="I66" s="91">
        <f>+I13+G66-H66</f>
        <v>81995.752900009567</v>
      </c>
      <c r="J66" s="25">
        <f>+I66-'[1]CTA. OPERATIVA.(160)'!$J$1294</f>
        <v>0</v>
      </c>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row>
    <row r="67" spans="3:94" s="11" customFormat="1" ht="16.5" x14ac:dyDescent="0.2">
      <c r="C67" s="127"/>
      <c r="D67" s="127"/>
      <c r="E67" s="127"/>
      <c r="F67" s="127"/>
      <c r="G67" s="128"/>
      <c r="H67" s="128"/>
      <c r="I67" s="82"/>
      <c r="J67" s="25"/>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row>
    <row r="68" spans="3:94" s="11" customFormat="1" ht="16.5" x14ac:dyDescent="0.2">
      <c r="C68" s="127"/>
      <c r="D68" s="127"/>
      <c r="E68" s="127"/>
      <c r="F68" s="127"/>
      <c r="G68" s="128"/>
      <c r="H68" s="128"/>
      <c r="I68" s="82"/>
      <c r="J68" s="25"/>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row>
    <row r="69" spans="3:94" s="11" customFormat="1" ht="16.5" x14ac:dyDescent="0.2">
      <c r="C69" s="127"/>
      <c r="D69" s="127"/>
      <c r="E69" s="127"/>
      <c r="F69" s="127"/>
      <c r="G69" s="128"/>
      <c r="H69" s="128"/>
      <c r="I69" s="82"/>
      <c r="J69" s="25"/>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row>
    <row r="70" spans="3:94" s="11" customFormat="1" ht="16.5" x14ac:dyDescent="0.2">
      <c r="C70" s="5"/>
      <c r="D70" s="5"/>
      <c r="E70" s="5"/>
      <c r="F70" s="36"/>
      <c r="G70" s="9"/>
      <c r="H70" s="79"/>
      <c r="I70" s="9"/>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row>
    <row r="71" spans="3:94" s="11" customFormat="1" ht="16.5" x14ac:dyDescent="0.2">
      <c r="C71" s="5"/>
      <c r="D71" s="78" t="s">
        <v>34</v>
      </c>
      <c r="E71" s="9"/>
      <c r="G71" s="9"/>
      <c r="H71" s="78" t="s">
        <v>35</v>
      </c>
      <c r="I71" s="9"/>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row>
    <row r="72" spans="3:94" s="11" customFormat="1" ht="16.5" x14ac:dyDescent="0.2">
      <c r="C72" s="5"/>
      <c r="D72" s="78" t="s">
        <v>30</v>
      </c>
      <c r="E72" s="9"/>
      <c r="F72" s="79" t="s">
        <v>36</v>
      </c>
      <c r="G72" s="188"/>
      <c r="H72" s="124" t="s">
        <v>44</v>
      </c>
      <c r="I72" s="9"/>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row>
    <row r="73" spans="3:94" s="11" customFormat="1" ht="16.5" x14ac:dyDescent="0.2">
      <c r="C73" s="5"/>
      <c r="D73" s="78" t="s">
        <v>32</v>
      </c>
      <c r="E73" s="9"/>
      <c r="F73" s="78" t="s">
        <v>31</v>
      </c>
      <c r="G73" s="188"/>
      <c r="H73" s="124" t="s">
        <v>38</v>
      </c>
      <c r="I73" s="9"/>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row>
    <row r="74" spans="3:94" s="11" customFormat="1" ht="28.5" x14ac:dyDescent="0.2">
      <c r="C74" s="5"/>
      <c r="D74" s="78" t="s">
        <v>33</v>
      </c>
      <c r="E74" s="9"/>
      <c r="F74" s="202" t="s">
        <v>61</v>
      </c>
      <c r="G74" s="188"/>
      <c r="H74" s="202" t="s">
        <v>57</v>
      </c>
      <c r="I74" s="9"/>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row>
    <row r="75" spans="3:94" s="11" customFormat="1" ht="16.5" x14ac:dyDescent="0.2">
      <c r="C75" s="5"/>
      <c r="D75" s="9"/>
      <c r="E75" s="1"/>
      <c r="F75" s="78"/>
      <c r="G75" s="9"/>
      <c r="H75" s="78"/>
      <c r="I75" s="9"/>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row>
    <row r="76" spans="3:94" s="11" customFormat="1" ht="16.5" x14ac:dyDescent="0.2">
      <c r="C76" s="5"/>
      <c r="D76" s="9"/>
      <c r="E76" s="9"/>
      <c r="G76" s="9"/>
      <c r="H76" s="1"/>
      <c r="I76" s="9"/>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row>
    <row r="77" spans="3:94" s="11" customFormat="1" ht="18" x14ac:dyDescent="0.2">
      <c r="C77" s="22"/>
      <c r="D77" s="9"/>
      <c r="E77" s="9"/>
      <c r="G77" s="9"/>
      <c r="H77" s="9"/>
      <c r="I77" s="9"/>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row>
    <row r="78" spans="3:94" s="11" customFormat="1" ht="18" x14ac:dyDescent="0.2">
      <c r="C78" s="22"/>
      <c r="D78" s="9"/>
      <c r="E78" s="9"/>
      <c r="F78" s="79"/>
      <c r="G78" s="9"/>
      <c r="H78" s="9"/>
      <c r="I78" s="9"/>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row>
    <row r="79" spans="3:94" x14ac:dyDescent="0.2">
      <c r="E79" s="9"/>
    </row>
    <row r="97" spans="3:3" ht="15" x14ac:dyDescent="0.2">
      <c r="C97" s="81"/>
    </row>
  </sheetData>
  <mergeCells count="8">
    <mergeCell ref="C66:F66"/>
    <mergeCell ref="C10:C12"/>
    <mergeCell ref="D10:I10"/>
    <mergeCell ref="D11:H11"/>
    <mergeCell ref="C6:I6"/>
    <mergeCell ref="C7:I7"/>
    <mergeCell ref="C8:I8"/>
    <mergeCell ref="C9:I9"/>
  </mergeCells>
  <printOptions horizontalCentered="1"/>
  <pageMargins left="0.25" right="0.25" top="0.75" bottom="0.75" header="0.3" footer="0.3"/>
  <pageSetup scale="65" orientation="portrait" r:id="rId1"/>
  <headerFooter alignWithMargins="0">
    <oddFooter>Página &amp;P</oddFooter>
  </headerFooter>
  <rowBreaks count="1" manualBreakCount="1">
    <brk id="75"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107"/>
  <sheetViews>
    <sheetView topLeftCell="C7" zoomScale="85" zoomScaleNormal="85" zoomScaleSheetLayoutView="70" workbookViewId="0">
      <selection activeCell="J63" sqref="J63"/>
    </sheetView>
  </sheetViews>
  <sheetFormatPr baseColWidth="10" defaultColWidth="9.140625" defaultRowHeight="12.75" x14ac:dyDescent="0.2"/>
  <cols>
    <col min="1" max="1" width="0" style="210" hidden="1" customWidth="1"/>
    <col min="2" max="2" width="4.42578125" style="210" hidden="1" customWidth="1"/>
    <col min="3" max="3" width="4.7109375" style="210" customWidth="1"/>
    <col min="4" max="4" width="5.85546875" style="218" customWidth="1"/>
    <col min="5" max="5" width="15.85546875" style="218" customWidth="1"/>
    <col min="6" max="6" width="13.7109375" style="218" customWidth="1"/>
    <col min="7" max="7" width="52.140625" style="218" customWidth="1"/>
    <col min="8" max="8" width="23.85546875" style="218" customWidth="1"/>
    <col min="9" max="9" width="21.140625" style="218" customWidth="1"/>
    <col min="10" max="10" width="25.7109375" style="218" customWidth="1"/>
    <col min="11" max="11" width="24.5703125" style="210" customWidth="1"/>
    <col min="12" max="14" width="9.140625" style="210"/>
    <col min="15" max="16384" width="9.140625" style="218"/>
  </cols>
  <sheetData>
    <row r="1" spans="1:12" s="210" customFormat="1" x14ac:dyDescent="0.2"/>
    <row r="2" spans="1:12" s="211" customFormat="1" ht="12" customHeight="1" x14ac:dyDescent="0.2"/>
    <row r="3" spans="1:12" s="211" customFormat="1" ht="12" customHeight="1" x14ac:dyDescent="0.2"/>
    <row r="4" spans="1:12" s="211" customFormat="1" ht="12" customHeight="1" x14ac:dyDescent="0.2"/>
    <row r="5" spans="1:12" s="212" customFormat="1" ht="18" customHeight="1" x14ac:dyDescent="0.2">
      <c r="C5" s="213"/>
      <c r="D5" s="213"/>
      <c r="E5" s="214"/>
      <c r="F5" s="213"/>
      <c r="G5" s="213"/>
      <c r="H5" s="213"/>
      <c r="I5" s="213"/>
      <c r="J5" s="213"/>
      <c r="K5" s="213"/>
      <c r="L5" s="213"/>
    </row>
    <row r="6" spans="1:12" s="215" customFormat="1" ht="19.5" customHeight="1" x14ac:dyDescent="0.2">
      <c r="A6" s="215" t="s">
        <v>9</v>
      </c>
    </row>
    <row r="7" spans="1:12" s="212" customFormat="1" ht="19.5" customHeight="1" x14ac:dyDescent="0.2">
      <c r="C7" s="215"/>
      <c r="D7" s="260" t="s">
        <v>10</v>
      </c>
      <c r="E7" s="260"/>
      <c r="F7" s="260"/>
      <c r="G7" s="260"/>
      <c r="H7" s="260"/>
      <c r="I7" s="260"/>
      <c r="J7" s="260"/>
      <c r="K7" s="213"/>
      <c r="L7" s="213"/>
    </row>
    <row r="8" spans="1:12" s="211" customFormat="1" x14ac:dyDescent="0.2">
      <c r="C8" s="216"/>
      <c r="D8" s="261" t="s">
        <v>17</v>
      </c>
      <c r="E8" s="261"/>
      <c r="F8" s="261"/>
      <c r="G8" s="261"/>
      <c r="H8" s="261"/>
      <c r="I8" s="261"/>
      <c r="J8" s="261"/>
    </row>
    <row r="9" spans="1:12" s="217" customFormat="1" ht="18" customHeight="1" x14ac:dyDescent="0.2">
      <c r="B9" s="216"/>
      <c r="C9" s="216"/>
      <c r="D9" s="261" t="s">
        <v>19</v>
      </c>
      <c r="E9" s="261"/>
      <c r="F9" s="261"/>
      <c r="G9" s="261"/>
      <c r="H9" s="261"/>
      <c r="I9" s="261"/>
      <c r="J9" s="261"/>
    </row>
    <row r="10" spans="1:12" s="211" customFormat="1" ht="18.75" customHeight="1" thickBot="1" x14ac:dyDescent="0.25">
      <c r="D10" s="264" t="s">
        <v>112</v>
      </c>
      <c r="E10" s="264"/>
      <c r="F10" s="264"/>
      <c r="G10" s="264"/>
      <c r="H10" s="264"/>
      <c r="I10" s="264"/>
      <c r="J10" s="264"/>
    </row>
    <row r="11" spans="1:12" ht="18.75" customHeight="1" thickTop="1" thickBot="1" x14ac:dyDescent="0.25">
      <c r="D11" s="265"/>
      <c r="E11" s="266" t="s">
        <v>17</v>
      </c>
      <c r="F11" s="266"/>
      <c r="G11" s="266"/>
      <c r="H11" s="266"/>
      <c r="I11" s="266"/>
      <c r="J11" s="266"/>
    </row>
    <row r="12" spans="1:12" ht="18" customHeight="1" thickTop="1" thickBot="1" x14ac:dyDescent="0.25">
      <c r="D12" s="265"/>
      <c r="E12" s="267" t="s">
        <v>7</v>
      </c>
      <c r="F12" s="267"/>
      <c r="G12" s="267"/>
      <c r="H12" s="267"/>
      <c r="I12" s="267"/>
      <c r="J12" s="219">
        <f>+'[1]CTA. NOMINA 2000'!$G$1283</f>
        <v>22746684.913999982</v>
      </c>
    </row>
    <row r="13" spans="1:12" ht="36" customHeight="1" thickTop="1" thickBot="1" x14ac:dyDescent="0.25">
      <c r="D13" s="265"/>
      <c r="E13" s="220" t="s">
        <v>4</v>
      </c>
      <c r="F13" s="220" t="s">
        <v>5</v>
      </c>
      <c r="G13" s="220" t="s">
        <v>6</v>
      </c>
      <c r="H13" s="220" t="s">
        <v>0</v>
      </c>
      <c r="I13" s="220" t="s">
        <v>1</v>
      </c>
      <c r="J13" s="221" t="s">
        <v>2</v>
      </c>
    </row>
    <row r="14" spans="1:12" s="222" customFormat="1" ht="21.75" customHeight="1" thickTop="1" x14ac:dyDescent="0.2">
      <c r="D14" s="223"/>
      <c r="E14" s="224"/>
      <c r="F14" s="223"/>
      <c r="G14" s="224">
        <f>+'INGRESOS CUENTA COLECT'!D16</f>
        <v>45596</v>
      </c>
      <c r="H14" s="225"/>
      <c r="I14" s="226">
        <v>0</v>
      </c>
      <c r="J14" s="225">
        <f>+J12</f>
        <v>22746684.913999982</v>
      </c>
    </row>
    <row r="15" spans="1:12" s="222" customFormat="1" ht="76.5" x14ac:dyDescent="0.2">
      <c r="D15" s="227"/>
      <c r="E15" s="228">
        <v>45597</v>
      </c>
      <c r="F15" s="229"/>
      <c r="G15" s="230" t="s">
        <v>215</v>
      </c>
      <c r="H15" s="231">
        <v>18087.32</v>
      </c>
      <c r="I15" s="231"/>
      <c r="J15" s="231">
        <f>J14+H15-I15</f>
        <v>22764772.233999982</v>
      </c>
    </row>
    <row r="16" spans="1:12" s="222" customFormat="1" ht="24" customHeight="1" x14ac:dyDescent="0.2">
      <c r="D16" s="227"/>
      <c r="E16" s="228">
        <v>45610</v>
      </c>
      <c r="F16" s="229"/>
      <c r="G16" s="232" t="s">
        <v>60</v>
      </c>
      <c r="H16" s="231">
        <v>1010358.75</v>
      </c>
      <c r="I16" s="231"/>
      <c r="J16" s="231">
        <f>J15+H16-I16</f>
        <v>23775130.983999982</v>
      </c>
    </row>
    <row r="17" spans="4:11" s="222" customFormat="1" ht="25.5" x14ac:dyDescent="0.2">
      <c r="D17" s="227"/>
      <c r="E17" s="228">
        <v>45610</v>
      </c>
      <c r="F17" s="229"/>
      <c r="G17" s="232" t="s">
        <v>70</v>
      </c>
      <c r="H17" s="231">
        <v>50600</v>
      </c>
      <c r="I17" s="231"/>
      <c r="J17" s="231">
        <f>J16+H17-I17</f>
        <v>23825730.983999982</v>
      </c>
    </row>
    <row r="18" spans="4:11" s="222" customFormat="1" ht="25.5" x14ac:dyDescent="0.2">
      <c r="D18" s="227"/>
      <c r="E18" s="228">
        <v>45610</v>
      </c>
      <c r="F18" s="229"/>
      <c r="G18" s="232" t="s">
        <v>23</v>
      </c>
      <c r="H18" s="231">
        <v>22764772.23</v>
      </c>
      <c r="I18" s="231"/>
      <c r="J18" s="231">
        <f>J17+H18-I18</f>
        <v>46590503.213999987</v>
      </c>
    </row>
    <row r="19" spans="4:11" s="222" customFormat="1" ht="25.5" x14ac:dyDescent="0.2">
      <c r="D19" s="227"/>
      <c r="E19" s="228">
        <v>45610</v>
      </c>
      <c r="F19" s="229"/>
      <c r="G19" s="232" t="s">
        <v>23</v>
      </c>
      <c r="H19" s="231"/>
      <c r="I19" s="231">
        <v>22764772.23</v>
      </c>
      <c r="J19" s="231">
        <f>J18+H19-I19</f>
        <v>23825730.983999986</v>
      </c>
    </row>
    <row r="20" spans="4:11" s="222" customFormat="1" ht="25.5" x14ac:dyDescent="0.2">
      <c r="D20" s="227"/>
      <c r="E20" s="228">
        <v>45610</v>
      </c>
      <c r="F20" s="229"/>
      <c r="G20" s="232" t="s">
        <v>23</v>
      </c>
      <c r="H20" s="231">
        <v>1060958.75</v>
      </c>
      <c r="I20" s="231"/>
      <c r="J20" s="231">
        <f t="shared" ref="J20:J62" si="0">J19+H20-I20</f>
        <v>24886689.733999986</v>
      </c>
    </row>
    <row r="21" spans="4:11" s="222" customFormat="1" ht="25.5" x14ac:dyDescent="0.2">
      <c r="D21" s="227"/>
      <c r="E21" s="228">
        <v>45610</v>
      </c>
      <c r="F21" s="229"/>
      <c r="G21" s="232" t="s">
        <v>23</v>
      </c>
      <c r="H21" s="231"/>
      <c r="I21" s="231">
        <v>1060958.75</v>
      </c>
      <c r="J21" s="231">
        <f t="shared" si="0"/>
        <v>23825730.983999986</v>
      </c>
    </row>
    <row r="22" spans="4:11" s="222" customFormat="1" ht="25.5" x14ac:dyDescent="0.2">
      <c r="D22" s="227"/>
      <c r="E22" s="228">
        <v>45610</v>
      </c>
      <c r="F22" s="229"/>
      <c r="G22" s="232" t="s">
        <v>27</v>
      </c>
      <c r="H22" s="231">
        <v>57246390.390000001</v>
      </c>
      <c r="I22" s="231"/>
      <c r="J22" s="231">
        <f t="shared" si="0"/>
        <v>81072121.373999983</v>
      </c>
    </row>
    <row r="23" spans="4:11" s="222" customFormat="1" ht="25.5" x14ac:dyDescent="0.2">
      <c r="D23" s="227"/>
      <c r="E23" s="228">
        <v>45615</v>
      </c>
      <c r="F23" s="229"/>
      <c r="G23" s="232" t="s">
        <v>23</v>
      </c>
      <c r="H23" s="231">
        <v>24876445.98</v>
      </c>
      <c r="I23" s="231"/>
      <c r="J23" s="231">
        <f t="shared" si="0"/>
        <v>105948567.35399999</v>
      </c>
    </row>
    <row r="24" spans="4:11" s="222" customFormat="1" ht="25.5" x14ac:dyDescent="0.2">
      <c r="D24" s="227"/>
      <c r="E24" s="228">
        <v>45615</v>
      </c>
      <c r="F24" s="229"/>
      <c r="G24" s="232" t="s">
        <v>23</v>
      </c>
      <c r="H24" s="231"/>
      <c r="I24" s="231">
        <v>24876445.98</v>
      </c>
      <c r="J24" s="231">
        <f t="shared" si="0"/>
        <v>81072121.373999983</v>
      </c>
      <c r="K24" s="233"/>
    </row>
    <row r="25" spans="4:11" s="222" customFormat="1" ht="25.5" x14ac:dyDescent="0.2">
      <c r="D25" s="227"/>
      <c r="E25" s="228">
        <v>45615</v>
      </c>
      <c r="F25" s="229" t="s">
        <v>216</v>
      </c>
      <c r="G25" s="232" t="s">
        <v>39</v>
      </c>
      <c r="H25" s="231"/>
      <c r="I25" s="231">
        <v>2297.25</v>
      </c>
      <c r="J25" s="231">
        <f t="shared" si="0"/>
        <v>81069824.123999983</v>
      </c>
    </row>
    <row r="26" spans="4:11" s="222" customFormat="1" ht="24.75" customHeight="1" x14ac:dyDescent="0.2">
      <c r="D26" s="227"/>
      <c r="E26" s="228">
        <v>45615</v>
      </c>
      <c r="F26" s="229" t="s">
        <v>216</v>
      </c>
      <c r="G26" s="232" t="s">
        <v>217</v>
      </c>
      <c r="H26" s="231"/>
      <c r="I26" s="231">
        <v>97702.75</v>
      </c>
      <c r="J26" s="231">
        <f t="shared" si="0"/>
        <v>80972121.373999983</v>
      </c>
    </row>
    <row r="27" spans="4:11" s="222" customFormat="1" ht="25.5" x14ac:dyDescent="0.2">
      <c r="D27" s="227"/>
      <c r="E27" s="228">
        <v>45615</v>
      </c>
      <c r="F27" s="229" t="s">
        <v>218</v>
      </c>
      <c r="G27" s="232" t="s">
        <v>39</v>
      </c>
      <c r="H27" s="231"/>
      <c r="I27" s="231">
        <v>11646.4</v>
      </c>
      <c r="J27" s="231">
        <f t="shared" si="0"/>
        <v>80960474.973999977</v>
      </c>
    </row>
    <row r="28" spans="4:11" s="222" customFormat="1" ht="25.5" x14ac:dyDescent="0.2">
      <c r="D28" s="227"/>
      <c r="E28" s="228">
        <v>45615</v>
      </c>
      <c r="F28" s="229" t="s">
        <v>218</v>
      </c>
      <c r="G28" s="232" t="s">
        <v>219</v>
      </c>
      <c r="H28" s="231"/>
      <c r="I28" s="231">
        <v>104817.57</v>
      </c>
      <c r="J28" s="231">
        <f t="shared" si="0"/>
        <v>80855657.403999984</v>
      </c>
    </row>
    <row r="29" spans="4:11" s="222" customFormat="1" ht="25.5" x14ac:dyDescent="0.2">
      <c r="D29" s="227"/>
      <c r="E29" s="228">
        <v>45615</v>
      </c>
      <c r="F29" s="229" t="s">
        <v>220</v>
      </c>
      <c r="G29" s="232" t="s">
        <v>39</v>
      </c>
      <c r="H29" s="231"/>
      <c r="I29" s="231">
        <v>10393.81</v>
      </c>
      <c r="J29" s="231">
        <f t="shared" si="0"/>
        <v>80845263.593999982</v>
      </c>
    </row>
    <row r="30" spans="4:11" s="222" customFormat="1" ht="25.5" x14ac:dyDescent="0.2">
      <c r="D30" s="227"/>
      <c r="E30" s="228">
        <v>45615</v>
      </c>
      <c r="F30" s="229" t="s">
        <v>220</v>
      </c>
      <c r="G30" s="232" t="s">
        <v>221</v>
      </c>
      <c r="H30" s="231"/>
      <c r="I30" s="231">
        <v>151152.19</v>
      </c>
      <c r="J30" s="231">
        <f t="shared" si="0"/>
        <v>80694111.403999984</v>
      </c>
    </row>
    <row r="31" spans="4:11" s="222" customFormat="1" ht="25.5" x14ac:dyDescent="0.2">
      <c r="D31" s="227"/>
      <c r="E31" s="228">
        <v>45615</v>
      </c>
      <c r="F31" s="229" t="s">
        <v>222</v>
      </c>
      <c r="G31" s="244" t="s">
        <v>39</v>
      </c>
      <c r="H31" s="231"/>
      <c r="I31" s="231">
        <v>40274.120000000003</v>
      </c>
      <c r="J31" s="231">
        <f t="shared" si="0"/>
        <v>80653837.283999979</v>
      </c>
    </row>
    <row r="32" spans="4:11" s="222" customFormat="1" ht="25.5" x14ac:dyDescent="0.2">
      <c r="D32" s="227"/>
      <c r="E32" s="228">
        <v>45615</v>
      </c>
      <c r="F32" s="229" t="s">
        <v>222</v>
      </c>
      <c r="G32" s="244" t="s">
        <v>223</v>
      </c>
      <c r="H32" s="231"/>
      <c r="I32" s="231">
        <v>310149.71999999997</v>
      </c>
      <c r="J32" s="231">
        <f t="shared" si="0"/>
        <v>80343687.563999981</v>
      </c>
    </row>
    <row r="33" spans="4:11" s="222" customFormat="1" ht="25.5" x14ac:dyDescent="0.2">
      <c r="D33" s="227"/>
      <c r="E33" s="228">
        <v>45615</v>
      </c>
      <c r="F33" s="229" t="s">
        <v>224</v>
      </c>
      <c r="G33" s="244" t="s">
        <v>39</v>
      </c>
      <c r="H33" s="231"/>
      <c r="I33" s="231">
        <v>507511.72</v>
      </c>
      <c r="J33" s="231">
        <f t="shared" si="0"/>
        <v>79836175.843999982</v>
      </c>
    </row>
    <row r="34" spans="4:11" s="222" customFormat="1" ht="25.5" x14ac:dyDescent="0.2">
      <c r="D34" s="227"/>
      <c r="E34" s="228">
        <v>45615</v>
      </c>
      <c r="F34" s="229" t="s">
        <v>224</v>
      </c>
      <c r="G34" s="244" t="s">
        <v>225</v>
      </c>
      <c r="H34" s="231"/>
      <c r="I34" s="231">
        <v>4567606.09</v>
      </c>
      <c r="J34" s="231">
        <f t="shared" si="0"/>
        <v>75268569.753999978</v>
      </c>
    </row>
    <row r="35" spans="4:11" s="222" customFormat="1" ht="25.5" x14ac:dyDescent="0.2">
      <c r="D35" s="227"/>
      <c r="E35" s="228">
        <v>45615</v>
      </c>
      <c r="F35" s="229" t="s">
        <v>226</v>
      </c>
      <c r="G35" s="244" t="s">
        <v>39</v>
      </c>
      <c r="H35" s="231"/>
      <c r="I35" s="231">
        <v>270007.95</v>
      </c>
      <c r="J35" s="231">
        <f t="shared" si="0"/>
        <v>74998561.803999975</v>
      </c>
    </row>
    <row r="36" spans="4:11" s="222" customFormat="1" ht="25.5" x14ac:dyDescent="0.2">
      <c r="D36" s="227"/>
      <c r="E36" s="228">
        <v>45615</v>
      </c>
      <c r="F36" s="229" t="s">
        <v>226</v>
      </c>
      <c r="G36" s="244" t="s">
        <v>227</v>
      </c>
      <c r="H36" s="231"/>
      <c r="I36" s="231">
        <v>9098783.4399999995</v>
      </c>
      <c r="J36" s="231">
        <f t="shared" si="0"/>
        <v>65899778.363999978</v>
      </c>
    </row>
    <row r="37" spans="4:11" s="222" customFormat="1" ht="25.5" x14ac:dyDescent="0.2">
      <c r="D37" s="227"/>
      <c r="E37" s="228">
        <v>45615</v>
      </c>
      <c r="F37" s="229" t="s">
        <v>228</v>
      </c>
      <c r="G37" s="244" t="s">
        <v>39</v>
      </c>
      <c r="H37" s="231"/>
      <c r="I37" s="231">
        <v>976591.45</v>
      </c>
      <c r="J37" s="231">
        <f t="shared" si="0"/>
        <v>64923186.913999975</v>
      </c>
    </row>
    <row r="38" spans="4:11" s="222" customFormat="1" ht="25.5" x14ac:dyDescent="0.2">
      <c r="D38" s="227"/>
      <c r="E38" s="228">
        <v>45615</v>
      </c>
      <c r="F38" s="229" t="s">
        <v>228</v>
      </c>
      <c r="G38" s="244" t="s">
        <v>229</v>
      </c>
      <c r="H38" s="231"/>
      <c r="I38" s="231">
        <v>15510902.210000001</v>
      </c>
      <c r="J38" s="231">
        <f t="shared" si="0"/>
        <v>49412284.703999974</v>
      </c>
    </row>
    <row r="39" spans="4:11" s="222" customFormat="1" ht="26.25" customHeight="1" x14ac:dyDescent="0.2">
      <c r="D39" s="227"/>
      <c r="E39" s="228">
        <v>45615</v>
      </c>
      <c r="F39" s="229" t="s">
        <v>230</v>
      </c>
      <c r="G39" s="230" t="s">
        <v>39</v>
      </c>
      <c r="H39" s="231"/>
      <c r="I39" s="231">
        <v>437546.77</v>
      </c>
      <c r="J39" s="231">
        <f t="shared" si="0"/>
        <v>48974737.933999971</v>
      </c>
    </row>
    <row r="40" spans="4:11" s="222" customFormat="1" ht="25.5" x14ac:dyDescent="0.2">
      <c r="D40" s="227"/>
      <c r="E40" s="228">
        <v>45615</v>
      </c>
      <c r="F40" s="229" t="s">
        <v>230</v>
      </c>
      <c r="G40" s="230" t="s">
        <v>231</v>
      </c>
      <c r="H40" s="231"/>
      <c r="I40" s="231">
        <v>16170743.02</v>
      </c>
      <c r="J40" s="231">
        <f t="shared" si="0"/>
        <v>32803994.913999971</v>
      </c>
      <c r="K40" s="233"/>
    </row>
    <row r="41" spans="4:11" s="222" customFormat="1" ht="25.5" x14ac:dyDescent="0.2">
      <c r="D41" s="227"/>
      <c r="E41" s="228">
        <v>45615</v>
      </c>
      <c r="F41" s="229" t="s">
        <v>232</v>
      </c>
      <c r="G41" s="234" t="s">
        <v>39</v>
      </c>
      <c r="H41" s="231"/>
      <c r="I41" s="231">
        <v>43405.04</v>
      </c>
      <c r="J41" s="231">
        <f t="shared" si="0"/>
        <v>32760589.873999972</v>
      </c>
      <c r="K41" s="233"/>
    </row>
    <row r="42" spans="4:11" s="222" customFormat="1" ht="25.5" x14ac:dyDescent="0.2">
      <c r="D42" s="227"/>
      <c r="E42" s="228">
        <v>45615</v>
      </c>
      <c r="F42" s="229" t="s">
        <v>232</v>
      </c>
      <c r="G42" s="234" t="s">
        <v>233</v>
      </c>
      <c r="H42" s="231"/>
      <c r="I42" s="231">
        <v>390645.46</v>
      </c>
      <c r="J42" s="231">
        <f t="shared" si="0"/>
        <v>32369944.413999971</v>
      </c>
      <c r="K42" s="233"/>
    </row>
    <row r="43" spans="4:11" s="222" customFormat="1" ht="25.5" x14ac:dyDescent="0.2">
      <c r="D43" s="227"/>
      <c r="E43" s="228">
        <v>45616</v>
      </c>
      <c r="F43" s="229" t="s">
        <v>234</v>
      </c>
      <c r="G43" s="234" t="s">
        <v>235</v>
      </c>
      <c r="H43" s="231"/>
      <c r="I43" s="231">
        <v>826421.73</v>
      </c>
      <c r="J43" s="231">
        <f t="shared" si="0"/>
        <v>31543522.683999971</v>
      </c>
      <c r="K43" s="233"/>
    </row>
    <row r="44" spans="4:11" s="222" customFormat="1" ht="25.5" x14ac:dyDescent="0.2">
      <c r="D44" s="227"/>
      <c r="E44" s="228">
        <v>45618</v>
      </c>
      <c r="F44" s="229" t="s">
        <v>236</v>
      </c>
      <c r="G44" s="234" t="s">
        <v>16</v>
      </c>
      <c r="H44" s="231"/>
      <c r="I44" s="231">
        <v>2131.2000000000003</v>
      </c>
      <c r="J44" s="231">
        <f t="shared" si="0"/>
        <v>31541391.483999971</v>
      </c>
      <c r="K44" s="233"/>
    </row>
    <row r="45" spans="4:11" s="222" customFormat="1" x14ac:dyDescent="0.2">
      <c r="D45" s="227"/>
      <c r="E45" s="228">
        <v>45618</v>
      </c>
      <c r="F45" s="229" t="s">
        <v>236</v>
      </c>
      <c r="G45" s="234" t="s">
        <v>195</v>
      </c>
      <c r="H45" s="231"/>
      <c r="I45" s="231">
        <v>40492.800000000003</v>
      </c>
      <c r="J45" s="231">
        <f t="shared" si="0"/>
        <v>31500898.683999971</v>
      </c>
      <c r="K45" s="233"/>
    </row>
    <row r="46" spans="4:11" s="222" customFormat="1" x14ac:dyDescent="0.2">
      <c r="D46" s="227"/>
      <c r="E46" s="228">
        <v>45618</v>
      </c>
      <c r="F46" s="229" t="s">
        <v>237</v>
      </c>
      <c r="G46" s="234" t="s">
        <v>200</v>
      </c>
      <c r="H46" s="231"/>
      <c r="I46" s="231">
        <v>137248</v>
      </c>
      <c r="J46" s="231">
        <f t="shared" si="0"/>
        <v>31363650.683999971</v>
      </c>
      <c r="K46" s="233"/>
    </row>
    <row r="47" spans="4:11" s="222" customFormat="1" ht="25.5" x14ac:dyDescent="0.2">
      <c r="D47" s="227"/>
      <c r="E47" s="228">
        <v>45618</v>
      </c>
      <c r="F47" s="229"/>
      <c r="G47" s="234" t="s">
        <v>238</v>
      </c>
      <c r="H47" s="231">
        <v>86261.5</v>
      </c>
      <c r="I47" s="231"/>
      <c r="J47" s="231">
        <f t="shared" si="0"/>
        <v>31449912.183999971</v>
      </c>
      <c r="K47" s="233"/>
    </row>
    <row r="48" spans="4:11" s="222" customFormat="1" ht="25.5" x14ac:dyDescent="0.2">
      <c r="D48" s="227"/>
      <c r="E48" s="228">
        <v>45622</v>
      </c>
      <c r="F48" s="229"/>
      <c r="G48" s="234" t="s">
        <v>23</v>
      </c>
      <c r="H48" s="231">
        <v>32456205.91</v>
      </c>
      <c r="I48" s="231"/>
      <c r="J48" s="231">
        <f t="shared" si="0"/>
        <v>63906118.093999967</v>
      </c>
      <c r="K48" s="233"/>
    </row>
    <row r="49" spans="4:96" s="222" customFormat="1" ht="25.5" x14ac:dyDescent="0.2">
      <c r="D49" s="227"/>
      <c r="E49" s="228">
        <v>45622</v>
      </c>
      <c r="F49" s="229"/>
      <c r="G49" s="234" t="s">
        <v>23</v>
      </c>
      <c r="H49" s="231"/>
      <c r="I49" s="231">
        <v>32456205.91</v>
      </c>
      <c r="J49" s="231">
        <f t="shared" si="0"/>
        <v>31449912.183999967</v>
      </c>
      <c r="K49" s="233"/>
    </row>
    <row r="50" spans="4:96" s="222" customFormat="1" ht="25.5" x14ac:dyDescent="0.2">
      <c r="D50" s="227"/>
      <c r="E50" s="228">
        <v>45624</v>
      </c>
      <c r="F50" s="229"/>
      <c r="G50" s="234" t="s">
        <v>239</v>
      </c>
      <c r="H50" s="231">
        <v>45632701.509999998</v>
      </c>
      <c r="I50" s="231"/>
      <c r="J50" s="231">
        <f t="shared" si="0"/>
        <v>77082613.693999961</v>
      </c>
      <c r="K50" s="233"/>
    </row>
    <row r="51" spans="4:96" s="222" customFormat="1" ht="25.5" x14ac:dyDescent="0.2">
      <c r="D51" s="227"/>
      <c r="E51" s="228">
        <v>45625</v>
      </c>
      <c r="F51" s="229"/>
      <c r="G51" s="234" t="s">
        <v>23</v>
      </c>
      <c r="H51" s="231">
        <v>10669207.08</v>
      </c>
      <c r="I51" s="231"/>
      <c r="J51" s="231">
        <f t="shared" si="0"/>
        <v>87751820.773999959</v>
      </c>
      <c r="K51" s="233"/>
    </row>
    <row r="52" spans="4:96" s="222" customFormat="1" ht="25.5" x14ac:dyDescent="0.2">
      <c r="D52" s="227"/>
      <c r="E52" s="228">
        <v>45625</v>
      </c>
      <c r="F52" s="229"/>
      <c r="G52" s="234" t="s">
        <v>23</v>
      </c>
      <c r="H52" s="231"/>
      <c r="I52" s="231">
        <v>10669207.08</v>
      </c>
      <c r="J52" s="231">
        <f t="shared" si="0"/>
        <v>77082613.693999961</v>
      </c>
      <c r="K52" s="233"/>
    </row>
    <row r="53" spans="4:96" s="222" customFormat="1" ht="25.5" x14ac:dyDescent="0.2">
      <c r="D53" s="227"/>
      <c r="E53" s="228">
        <v>45625</v>
      </c>
      <c r="F53" s="229" t="s">
        <v>240</v>
      </c>
      <c r="G53" s="234" t="s">
        <v>241</v>
      </c>
      <c r="H53" s="231"/>
      <c r="I53" s="231">
        <v>100000</v>
      </c>
      <c r="J53" s="231">
        <f t="shared" si="0"/>
        <v>76982613.693999961</v>
      </c>
      <c r="K53" s="233"/>
    </row>
    <row r="54" spans="4:96" s="222" customFormat="1" ht="38.25" x14ac:dyDescent="0.2">
      <c r="D54" s="227"/>
      <c r="E54" s="228">
        <v>45625</v>
      </c>
      <c r="F54" s="229" t="s">
        <v>242</v>
      </c>
      <c r="G54" s="234" t="s">
        <v>243</v>
      </c>
      <c r="H54" s="231"/>
      <c r="I54" s="231">
        <v>140000</v>
      </c>
      <c r="J54" s="231">
        <f t="shared" si="0"/>
        <v>76842613.693999961</v>
      </c>
      <c r="K54" s="233"/>
    </row>
    <row r="55" spans="4:96" s="222" customFormat="1" ht="25.5" x14ac:dyDescent="0.2">
      <c r="D55" s="227"/>
      <c r="E55" s="228">
        <v>45625</v>
      </c>
      <c r="F55" s="229" t="s">
        <v>244</v>
      </c>
      <c r="G55" s="234" t="s">
        <v>245</v>
      </c>
      <c r="H55" s="231"/>
      <c r="I55" s="231">
        <v>305000</v>
      </c>
      <c r="J55" s="231">
        <f t="shared" si="0"/>
        <v>76537613.693999961</v>
      </c>
      <c r="K55" s="233"/>
    </row>
    <row r="56" spans="4:96" s="222" customFormat="1" ht="25.5" x14ac:dyDescent="0.2">
      <c r="D56" s="227"/>
      <c r="E56" s="228">
        <v>45625</v>
      </c>
      <c r="F56" s="229" t="s">
        <v>246</v>
      </c>
      <c r="G56" s="234" t="s">
        <v>247</v>
      </c>
      <c r="H56" s="231"/>
      <c r="I56" s="231">
        <v>4791280.1399999997</v>
      </c>
      <c r="J56" s="231">
        <f t="shared" si="0"/>
        <v>71746333.55399996</v>
      </c>
      <c r="K56" s="233"/>
    </row>
    <row r="57" spans="4:96" s="222" customFormat="1" ht="25.5" x14ac:dyDescent="0.2">
      <c r="D57" s="227"/>
      <c r="E57" s="228">
        <v>45625</v>
      </c>
      <c r="F57" s="229" t="s">
        <v>240</v>
      </c>
      <c r="G57" s="234" t="s">
        <v>248</v>
      </c>
      <c r="H57" s="231"/>
      <c r="I57" s="231">
        <v>1223637.24</v>
      </c>
      <c r="J57" s="231">
        <f t="shared" si="0"/>
        <v>70522696.313999966</v>
      </c>
      <c r="K57" s="233"/>
    </row>
    <row r="58" spans="4:96" s="222" customFormat="1" ht="25.5" x14ac:dyDescent="0.2">
      <c r="D58" s="227"/>
      <c r="E58" s="228">
        <v>45625</v>
      </c>
      <c r="F58" s="229" t="s">
        <v>240</v>
      </c>
      <c r="G58" s="234" t="s">
        <v>249</v>
      </c>
      <c r="H58" s="231"/>
      <c r="I58" s="231">
        <v>7968415.0099999998</v>
      </c>
      <c r="J58" s="231">
        <f t="shared" si="0"/>
        <v>62554281.303999968</v>
      </c>
      <c r="K58" s="233"/>
    </row>
    <row r="59" spans="4:96" s="222" customFormat="1" ht="39" thickBot="1" x14ac:dyDescent="0.25">
      <c r="D59" s="227"/>
      <c r="E59" s="228">
        <v>45625</v>
      </c>
      <c r="F59" s="229" t="s">
        <v>240</v>
      </c>
      <c r="G59" s="234" t="s">
        <v>250</v>
      </c>
      <c r="H59" s="231"/>
      <c r="I59" s="231">
        <v>14237043.560000001</v>
      </c>
      <c r="J59" s="231">
        <f>J58+H59-I59</f>
        <v>48317237.743999965</v>
      </c>
      <c r="K59" s="233"/>
    </row>
    <row r="60" spans="4:96" s="222" customFormat="1" ht="25.5" hidden="1" x14ac:dyDescent="0.2">
      <c r="D60" s="227"/>
      <c r="E60" s="228">
        <v>45625</v>
      </c>
      <c r="F60" s="229" t="s">
        <v>240</v>
      </c>
      <c r="G60" s="234" t="s">
        <v>251</v>
      </c>
      <c r="H60" s="231"/>
      <c r="I60" s="231">
        <v>14360037.039999999</v>
      </c>
      <c r="J60" s="231">
        <f t="shared" si="0"/>
        <v>33957200.703999966</v>
      </c>
      <c r="K60" s="233"/>
    </row>
    <row r="61" spans="4:96" s="222" customFormat="1" hidden="1" x14ac:dyDescent="0.2">
      <c r="D61" s="227"/>
      <c r="E61" s="228"/>
      <c r="F61" s="229"/>
      <c r="G61" s="234"/>
      <c r="H61" s="231"/>
      <c r="I61" s="231"/>
      <c r="J61" s="231">
        <f t="shared" si="0"/>
        <v>33957200.703999966</v>
      </c>
      <c r="K61" s="233"/>
    </row>
    <row r="62" spans="4:96" s="222" customFormat="1" ht="13.5" hidden="1" thickBot="1" x14ac:dyDescent="0.25">
      <c r="D62" s="227"/>
      <c r="E62" s="228"/>
      <c r="F62" s="229"/>
      <c r="G62" s="234"/>
      <c r="H62" s="231"/>
      <c r="I62" s="231"/>
      <c r="J62" s="231">
        <f t="shared" si="0"/>
        <v>33957200.703999966</v>
      </c>
      <c r="K62" s="233"/>
    </row>
    <row r="63" spans="4:96" s="210" customFormat="1" ht="13.5" thickBot="1" x14ac:dyDescent="0.25">
      <c r="D63" s="262" t="s">
        <v>8</v>
      </c>
      <c r="E63" s="263"/>
      <c r="F63" s="263"/>
      <c r="G63" s="263"/>
      <c r="H63" s="235">
        <f>SUM(H15:H62)</f>
        <v>195871989.42000002</v>
      </c>
      <c r="I63" s="235">
        <f>SUM(I15:I62)</f>
        <v>184661473.62999997</v>
      </c>
      <c r="J63" s="236">
        <f>+J14+H63-I63</f>
        <v>33957200.704000026</v>
      </c>
      <c r="K63" s="237">
        <f>+J63-'[1]CTA. NOMINA 2000'!$G$1329</f>
        <v>5.9604644775390625E-8</v>
      </c>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18"/>
      <c r="AR63" s="218"/>
      <c r="AS63" s="218"/>
      <c r="AT63" s="218"/>
      <c r="AU63" s="218"/>
      <c r="AV63" s="218"/>
      <c r="AW63" s="218"/>
      <c r="AX63" s="218"/>
      <c r="AY63" s="218"/>
      <c r="AZ63" s="218"/>
      <c r="BA63" s="218"/>
      <c r="BB63" s="218"/>
      <c r="BC63" s="218"/>
      <c r="BD63" s="218"/>
      <c r="BE63" s="218"/>
      <c r="BF63" s="218"/>
      <c r="BG63" s="218"/>
      <c r="BH63" s="218"/>
      <c r="BI63" s="218"/>
      <c r="BJ63" s="218"/>
      <c r="BK63" s="218"/>
      <c r="BL63" s="218"/>
      <c r="BM63" s="218"/>
      <c r="BN63" s="218"/>
      <c r="BO63" s="218"/>
      <c r="BP63" s="218"/>
      <c r="BQ63" s="218"/>
      <c r="BR63" s="218"/>
      <c r="BS63" s="218"/>
      <c r="BT63" s="218"/>
      <c r="BU63" s="218"/>
      <c r="BV63" s="218"/>
      <c r="BW63" s="218"/>
      <c r="BX63" s="218"/>
      <c r="BY63" s="218"/>
      <c r="BZ63" s="218"/>
      <c r="CA63" s="218"/>
      <c r="CB63" s="218"/>
      <c r="CC63" s="218"/>
      <c r="CD63" s="218"/>
      <c r="CE63" s="218"/>
      <c r="CF63" s="218"/>
      <c r="CG63" s="218"/>
      <c r="CH63" s="218"/>
      <c r="CI63" s="218"/>
      <c r="CJ63" s="218"/>
      <c r="CK63" s="218"/>
      <c r="CL63" s="218"/>
      <c r="CM63" s="218"/>
      <c r="CN63" s="218"/>
      <c r="CO63" s="218"/>
      <c r="CP63" s="218"/>
      <c r="CQ63" s="218"/>
      <c r="CR63" s="218"/>
    </row>
    <row r="64" spans="4:96" s="210" customFormat="1" x14ac:dyDescent="0.2">
      <c r="D64" s="238"/>
      <c r="E64" s="238"/>
      <c r="F64" s="238"/>
      <c r="G64" s="36"/>
      <c r="H64" s="9"/>
      <c r="I64" s="239"/>
      <c r="J64" s="9"/>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8"/>
      <c r="BR64" s="218"/>
      <c r="BS64" s="218"/>
      <c r="BT64" s="218"/>
      <c r="BU64" s="218"/>
      <c r="BV64" s="218"/>
      <c r="BW64" s="218"/>
      <c r="BX64" s="218"/>
      <c r="BY64" s="218"/>
      <c r="BZ64" s="218"/>
      <c r="CA64" s="218"/>
      <c r="CB64" s="218"/>
      <c r="CC64" s="218"/>
      <c r="CD64" s="218"/>
      <c r="CE64" s="218"/>
      <c r="CF64" s="218"/>
      <c r="CG64" s="218"/>
      <c r="CH64" s="218"/>
      <c r="CI64" s="218"/>
      <c r="CJ64" s="218"/>
      <c r="CK64" s="218"/>
      <c r="CL64" s="218"/>
      <c r="CM64" s="218"/>
      <c r="CN64" s="218"/>
      <c r="CO64" s="218"/>
      <c r="CP64" s="218"/>
      <c r="CQ64" s="218"/>
      <c r="CR64" s="218"/>
    </row>
    <row r="65" spans="4:96" s="210" customFormat="1" x14ac:dyDescent="0.2">
      <c r="D65" s="238"/>
      <c r="E65" s="238"/>
      <c r="F65" s="238"/>
      <c r="G65" s="36"/>
      <c r="H65" s="9"/>
      <c r="I65" s="239"/>
      <c r="J65" s="9"/>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row>
    <row r="66" spans="4:96" s="210" customFormat="1" x14ac:dyDescent="0.2">
      <c r="D66" s="238"/>
      <c r="E66" s="238"/>
      <c r="F66" s="238"/>
      <c r="G66" s="36"/>
      <c r="H66" s="9"/>
      <c r="I66" s="239"/>
      <c r="J66" s="9"/>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P66" s="218"/>
      <c r="BQ66" s="218"/>
      <c r="BR66" s="218"/>
      <c r="BS66" s="218"/>
      <c r="BT66" s="218"/>
      <c r="BU66" s="218"/>
      <c r="BV66" s="218"/>
      <c r="BW66" s="218"/>
      <c r="BX66" s="218"/>
      <c r="BY66" s="218"/>
      <c r="BZ66" s="218"/>
      <c r="CA66" s="218"/>
      <c r="CB66" s="218"/>
      <c r="CC66" s="218"/>
      <c r="CD66" s="218"/>
      <c r="CE66" s="218"/>
      <c r="CF66" s="218"/>
      <c r="CG66" s="218"/>
      <c r="CH66" s="218"/>
      <c r="CI66" s="218"/>
      <c r="CJ66" s="218"/>
      <c r="CK66" s="218"/>
      <c r="CL66" s="218"/>
      <c r="CM66" s="218"/>
      <c r="CN66" s="218"/>
      <c r="CO66" s="218"/>
      <c r="CP66" s="218"/>
      <c r="CQ66" s="218"/>
      <c r="CR66" s="218"/>
    </row>
    <row r="67" spans="4:96" s="210" customFormat="1" x14ac:dyDescent="0.2">
      <c r="D67" s="238"/>
      <c r="E67" s="238"/>
      <c r="F67" s="238"/>
      <c r="G67" s="36"/>
      <c r="H67" s="9"/>
      <c r="I67" s="239"/>
      <c r="J67" s="9"/>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c r="AP67" s="218"/>
      <c r="AQ67" s="218"/>
      <c r="AR67" s="218"/>
      <c r="AS67" s="218"/>
      <c r="AT67" s="218"/>
      <c r="AU67" s="218"/>
      <c r="AV67" s="218"/>
      <c r="AW67" s="218"/>
      <c r="AX67" s="218"/>
      <c r="AY67" s="218"/>
      <c r="AZ67" s="218"/>
      <c r="BA67" s="218"/>
      <c r="BB67" s="218"/>
      <c r="BC67" s="218"/>
      <c r="BD67" s="218"/>
      <c r="BE67" s="218"/>
      <c r="BF67" s="218"/>
      <c r="BG67" s="218"/>
      <c r="BH67" s="218"/>
      <c r="BI67" s="218"/>
      <c r="BJ67" s="218"/>
      <c r="BK67" s="218"/>
      <c r="BL67" s="218"/>
      <c r="BM67" s="218"/>
      <c r="BN67" s="218"/>
      <c r="BO67" s="218"/>
      <c r="BP67" s="218"/>
      <c r="BQ67" s="218"/>
      <c r="BR67" s="218"/>
      <c r="BS67" s="218"/>
      <c r="BT67" s="218"/>
      <c r="BU67" s="218"/>
      <c r="BV67" s="218"/>
      <c r="BW67" s="218"/>
      <c r="BX67" s="218"/>
      <c r="BY67" s="218"/>
      <c r="BZ67" s="218"/>
      <c r="CA67" s="218"/>
      <c r="CB67" s="218"/>
      <c r="CC67" s="218"/>
      <c r="CD67" s="218"/>
      <c r="CE67" s="218"/>
      <c r="CF67" s="218"/>
      <c r="CG67" s="218"/>
      <c r="CH67" s="218"/>
      <c r="CI67" s="218"/>
      <c r="CJ67" s="218"/>
      <c r="CK67" s="218"/>
      <c r="CL67" s="218"/>
      <c r="CM67" s="218"/>
      <c r="CN67" s="218"/>
      <c r="CO67" s="218"/>
      <c r="CP67" s="218"/>
      <c r="CQ67" s="218"/>
      <c r="CR67" s="218"/>
    </row>
    <row r="68" spans="4:96" s="210" customFormat="1" x14ac:dyDescent="0.2">
      <c r="D68" s="238"/>
      <c r="E68" s="238"/>
      <c r="F68" s="238"/>
      <c r="G68" s="36"/>
      <c r="H68" s="9"/>
      <c r="I68" s="239"/>
      <c r="J68" s="9"/>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c r="AQ68" s="218"/>
      <c r="AR68" s="218"/>
      <c r="AS68" s="218"/>
      <c r="AT68" s="218"/>
      <c r="AU68" s="218"/>
      <c r="AV68" s="218"/>
      <c r="AW68" s="218"/>
      <c r="AX68" s="218"/>
      <c r="AY68" s="218"/>
      <c r="AZ68" s="218"/>
      <c r="BA68" s="218"/>
      <c r="BB68" s="218"/>
      <c r="BC68" s="218"/>
      <c r="BD68" s="218"/>
      <c r="BE68" s="218"/>
      <c r="BF68" s="218"/>
      <c r="BG68" s="218"/>
      <c r="BH68" s="218"/>
      <c r="BI68" s="218"/>
      <c r="BJ68" s="218"/>
      <c r="BK68" s="218"/>
      <c r="BL68" s="218"/>
      <c r="BM68" s="218"/>
      <c r="BN68" s="218"/>
      <c r="BO68" s="218"/>
      <c r="BP68" s="218"/>
      <c r="BQ68" s="218"/>
      <c r="BR68" s="218"/>
      <c r="BS68" s="218"/>
      <c r="BT68" s="218"/>
      <c r="BU68" s="218"/>
      <c r="BV68" s="218"/>
      <c r="BW68" s="218"/>
      <c r="BX68" s="218"/>
      <c r="BY68" s="218"/>
      <c r="BZ68" s="218"/>
      <c r="CA68" s="218"/>
      <c r="CB68" s="218"/>
      <c r="CC68" s="218"/>
      <c r="CD68" s="218"/>
      <c r="CE68" s="218"/>
      <c r="CF68" s="218"/>
      <c r="CG68" s="218"/>
      <c r="CH68" s="218"/>
      <c r="CI68" s="218"/>
      <c r="CJ68" s="218"/>
      <c r="CK68" s="218"/>
      <c r="CL68" s="218"/>
      <c r="CM68" s="218"/>
      <c r="CN68" s="218"/>
      <c r="CO68" s="218"/>
      <c r="CP68" s="218"/>
      <c r="CQ68" s="218"/>
      <c r="CR68" s="218"/>
    </row>
    <row r="69" spans="4:96" s="210" customFormat="1" x14ac:dyDescent="0.2">
      <c r="D69" s="9"/>
      <c r="E69" s="240" t="s">
        <v>34</v>
      </c>
      <c r="F69" s="9"/>
      <c r="G69" s="239" t="s">
        <v>36</v>
      </c>
      <c r="H69" s="9"/>
      <c r="I69" s="240" t="s">
        <v>35</v>
      </c>
      <c r="J69" s="9"/>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8"/>
      <c r="BN69" s="218"/>
      <c r="BO69" s="218"/>
      <c r="BP69" s="218"/>
      <c r="BQ69" s="218"/>
      <c r="BR69" s="218"/>
      <c r="BS69" s="218"/>
      <c r="BT69" s="218"/>
      <c r="BU69" s="218"/>
      <c r="BV69" s="218"/>
      <c r="BW69" s="218"/>
      <c r="BX69" s="218"/>
      <c r="BY69" s="218"/>
      <c r="BZ69" s="218"/>
      <c r="CA69" s="218"/>
      <c r="CB69" s="218"/>
      <c r="CC69" s="218"/>
      <c r="CD69" s="218"/>
      <c r="CE69" s="218"/>
      <c r="CF69" s="218"/>
      <c r="CG69" s="218"/>
      <c r="CH69" s="218"/>
      <c r="CI69" s="218"/>
      <c r="CJ69" s="218"/>
      <c r="CK69" s="218"/>
      <c r="CL69" s="218"/>
      <c r="CM69" s="218"/>
      <c r="CN69" s="218"/>
      <c r="CO69" s="218"/>
      <c r="CP69" s="218"/>
      <c r="CQ69" s="218"/>
      <c r="CR69" s="218"/>
    </row>
    <row r="70" spans="4:96" s="210" customFormat="1" x14ac:dyDescent="0.2">
      <c r="D70" s="9"/>
      <c r="E70" s="240" t="s">
        <v>30</v>
      </c>
      <c r="F70" s="9"/>
      <c r="G70" s="240" t="s">
        <v>31</v>
      </c>
      <c r="H70" s="241"/>
      <c r="I70" s="240" t="s">
        <v>44</v>
      </c>
      <c r="J70" s="9"/>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8"/>
      <c r="BN70" s="218"/>
      <c r="BO70" s="218"/>
      <c r="BP70" s="218"/>
      <c r="BQ70" s="218"/>
      <c r="BR70" s="218"/>
      <c r="BS70" s="218"/>
      <c r="BT70" s="218"/>
      <c r="BU70" s="218"/>
      <c r="BV70" s="218"/>
      <c r="BW70" s="218"/>
      <c r="BX70" s="218"/>
      <c r="BY70" s="218"/>
      <c r="BZ70" s="218"/>
      <c r="CA70" s="218"/>
      <c r="CB70" s="218"/>
      <c r="CC70" s="218"/>
      <c r="CD70" s="218"/>
      <c r="CE70" s="218"/>
      <c r="CF70" s="218"/>
      <c r="CG70" s="218"/>
      <c r="CH70" s="218"/>
      <c r="CI70" s="218"/>
      <c r="CJ70" s="218"/>
      <c r="CK70" s="218"/>
      <c r="CL70" s="218"/>
      <c r="CM70" s="218"/>
      <c r="CN70" s="218"/>
      <c r="CO70" s="218"/>
      <c r="CP70" s="218"/>
      <c r="CQ70" s="218"/>
      <c r="CR70" s="218"/>
    </row>
    <row r="71" spans="4:96" s="210" customFormat="1" ht="25.5" x14ac:dyDescent="0.2">
      <c r="D71" s="9"/>
      <c r="E71" s="240" t="s">
        <v>32</v>
      </c>
      <c r="F71" s="9"/>
      <c r="G71" s="242" t="s">
        <v>61</v>
      </c>
      <c r="H71" s="241"/>
      <c r="I71" s="240" t="s">
        <v>38</v>
      </c>
      <c r="J71" s="9"/>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8"/>
      <c r="BN71" s="218"/>
      <c r="BO71" s="218"/>
      <c r="BP71" s="218"/>
      <c r="BQ71" s="218"/>
      <c r="BR71" s="218"/>
      <c r="BS71" s="218"/>
      <c r="BT71" s="218"/>
      <c r="BU71" s="218"/>
      <c r="BV71" s="218"/>
      <c r="BW71" s="218"/>
      <c r="BX71" s="218"/>
      <c r="BY71" s="218"/>
      <c r="BZ71" s="218"/>
      <c r="CA71" s="218"/>
      <c r="CB71" s="218"/>
      <c r="CC71" s="218"/>
      <c r="CD71" s="218"/>
      <c r="CE71" s="218"/>
      <c r="CF71" s="218"/>
      <c r="CG71" s="218"/>
      <c r="CH71" s="218"/>
      <c r="CI71" s="218"/>
      <c r="CJ71" s="218"/>
      <c r="CK71" s="218"/>
      <c r="CL71" s="218"/>
      <c r="CM71" s="218"/>
      <c r="CN71" s="218"/>
      <c r="CO71" s="218"/>
      <c r="CP71" s="218"/>
      <c r="CQ71" s="218"/>
      <c r="CR71" s="218"/>
    </row>
    <row r="72" spans="4:96" s="210" customFormat="1" ht="25.5" x14ac:dyDescent="0.2">
      <c r="D72" s="9"/>
      <c r="E72" s="240" t="s">
        <v>33</v>
      </c>
      <c r="F72" s="9"/>
      <c r="G72" s="240"/>
      <c r="H72" s="241"/>
      <c r="I72" s="242" t="s">
        <v>57</v>
      </c>
      <c r="J72" s="9"/>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8"/>
      <c r="BR72" s="218"/>
      <c r="BS72" s="218"/>
      <c r="BT72" s="218"/>
      <c r="BU72" s="218"/>
      <c r="BV72" s="218"/>
      <c r="BW72" s="218"/>
      <c r="BX72" s="218"/>
      <c r="BY72" s="218"/>
      <c r="BZ72" s="218"/>
      <c r="CA72" s="218"/>
      <c r="CB72" s="218"/>
      <c r="CC72" s="218"/>
      <c r="CD72" s="218"/>
      <c r="CE72" s="218"/>
      <c r="CF72" s="218"/>
      <c r="CG72" s="218"/>
      <c r="CH72" s="218"/>
      <c r="CI72" s="218"/>
      <c r="CJ72" s="218"/>
      <c r="CK72" s="218"/>
      <c r="CL72" s="218"/>
      <c r="CM72" s="218"/>
      <c r="CN72" s="218"/>
      <c r="CO72" s="218"/>
      <c r="CP72" s="218"/>
      <c r="CQ72" s="218"/>
      <c r="CR72" s="218"/>
    </row>
    <row r="73" spans="4:96" s="210" customFormat="1" x14ac:dyDescent="0.2">
      <c r="D73" s="9"/>
      <c r="E73" s="9"/>
      <c r="F73" s="9"/>
      <c r="H73" s="9"/>
      <c r="I73" s="9"/>
      <c r="J73" s="9"/>
      <c r="O73" s="218"/>
      <c r="P73" s="218"/>
      <c r="Q73" s="218"/>
      <c r="R73" s="218"/>
      <c r="S73" s="218"/>
      <c r="T73" s="218"/>
      <c r="U73" s="218"/>
      <c r="V73" s="218"/>
      <c r="W73" s="218"/>
      <c r="X73" s="218"/>
      <c r="Y73" s="218"/>
      <c r="Z73" s="218"/>
      <c r="AA73" s="218"/>
      <c r="AB73" s="218"/>
      <c r="AC73" s="218"/>
      <c r="AD73" s="218"/>
      <c r="AE73" s="218"/>
      <c r="AF73" s="218"/>
      <c r="AG73" s="218"/>
      <c r="AH73" s="218"/>
      <c r="AI73" s="218"/>
      <c r="AJ73" s="218"/>
      <c r="AK73" s="218"/>
      <c r="AL73" s="218"/>
      <c r="AM73" s="218"/>
      <c r="AN73" s="218"/>
      <c r="AO73" s="218"/>
      <c r="AP73" s="218"/>
      <c r="AQ73" s="218"/>
      <c r="AR73" s="218"/>
      <c r="AS73" s="218"/>
      <c r="AT73" s="218"/>
      <c r="AU73" s="218"/>
      <c r="AV73" s="218"/>
      <c r="AW73" s="218"/>
      <c r="AX73" s="218"/>
      <c r="AY73" s="218"/>
      <c r="AZ73" s="218"/>
      <c r="BA73" s="218"/>
      <c r="BB73" s="218"/>
      <c r="BC73" s="218"/>
      <c r="BD73" s="218"/>
      <c r="BE73" s="218"/>
      <c r="BF73" s="218"/>
      <c r="BG73" s="218"/>
      <c r="BH73" s="218"/>
      <c r="BI73" s="218"/>
      <c r="BJ73" s="218"/>
      <c r="BK73" s="218"/>
      <c r="BL73" s="218"/>
      <c r="BM73" s="218"/>
      <c r="BN73" s="218"/>
      <c r="BO73" s="218"/>
      <c r="BP73" s="218"/>
      <c r="BQ73" s="218"/>
      <c r="BR73" s="218"/>
      <c r="BS73" s="218"/>
      <c r="BT73" s="218"/>
      <c r="BU73" s="218"/>
      <c r="BV73" s="218"/>
      <c r="BW73" s="218"/>
      <c r="BX73" s="218"/>
      <c r="BY73" s="218"/>
      <c r="BZ73" s="218"/>
      <c r="CA73" s="218"/>
      <c r="CB73" s="218"/>
      <c r="CC73" s="218"/>
      <c r="CD73" s="218"/>
      <c r="CE73" s="218"/>
      <c r="CF73" s="218"/>
      <c r="CG73" s="218"/>
      <c r="CH73" s="218"/>
      <c r="CI73" s="218"/>
      <c r="CJ73" s="218"/>
      <c r="CK73" s="218"/>
      <c r="CL73" s="218"/>
      <c r="CM73" s="218"/>
      <c r="CN73" s="218"/>
      <c r="CO73" s="218"/>
      <c r="CP73" s="218"/>
      <c r="CQ73" s="218"/>
      <c r="CR73" s="218"/>
    </row>
    <row r="74" spans="4:96" s="210" customFormat="1" x14ac:dyDescent="0.2">
      <c r="D74" s="9"/>
      <c r="E74" s="9"/>
      <c r="F74" s="9"/>
      <c r="G74" s="239"/>
      <c r="H74" s="9"/>
      <c r="I74" s="9"/>
      <c r="J74" s="9"/>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8"/>
      <c r="BN74" s="218"/>
      <c r="BO74" s="218"/>
      <c r="BP74" s="218"/>
      <c r="BQ74" s="218"/>
      <c r="BR74" s="218"/>
      <c r="BS74" s="218"/>
      <c r="BT74" s="218"/>
      <c r="BU74" s="218"/>
      <c r="BV74" s="218"/>
      <c r="BW74" s="218"/>
      <c r="BX74" s="218"/>
      <c r="BY74" s="218"/>
      <c r="BZ74" s="218"/>
      <c r="CA74" s="218"/>
      <c r="CB74" s="218"/>
      <c r="CC74" s="218"/>
      <c r="CD74" s="218"/>
      <c r="CE74" s="218"/>
      <c r="CF74" s="218"/>
      <c r="CG74" s="218"/>
      <c r="CH74" s="218"/>
      <c r="CI74" s="218"/>
      <c r="CJ74" s="218"/>
      <c r="CK74" s="218"/>
      <c r="CL74" s="218"/>
      <c r="CM74" s="218"/>
      <c r="CN74" s="218"/>
      <c r="CO74" s="218"/>
      <c r="CP74" s="218"/>
      <c r="CQ74" s="218"/>
      <c r="CR74" s="218"/>
    </row>
    <row r="75" spans="4:96" s="210" customFormat="1" x14ac:dyDescent="0.2">
      <c r="D75" s="9"/>
      <c r="E75" s="9"/>
      <c r="F75" s="9"/>
      <c r="G75" s="9"/>
      <c r="H75" s="9"/>
      <c r="I75" s="9"/>
      <c r="J75" s="9"/>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row>
    <row r="76" spans="4:96" s="210" customFormat="1" x14ac:dyDescent="0.2">
      <c r="D76" s="9"/>
      <c r="E76" s="9"/>
      <c r="F76" s="9"/>
      <c r="G76" s="218"/>
      <c r="H76" s="9"/>
      <c r="I76" s="9"/>
      <c r="J76" s="9"/>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8"/>
      <c r="BN76" s="218"/>
      <c r="BO76" s="218"/>
      <c r="BP76" s="218"/>
      <c r="BQ76" s="218"/>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row>
    <row r="77" spans="4:96" s="210" customFormat="1" x14ac:dyDescent="0.2">
      <c r="D77" s="9"/>
      <c r="E77" s="9"/>
      <c r="F77" s="9"/>
      <c r="G77" s="218"/>
      <c r="H77" s="218"/>
      <c r="I77" s="218"/>
      <c r="J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8"/>
      <c r="BN77" s="218"/>
      <c r="BO77" s="218"/>
      <c r="BP77" s="218"/>
      <c r="BQ77" s="218"/>
      <c r="BR77" s="218"/>
      <c r="BS77" s="218"/>
      <c r="BT77" s="218"/>
      <c r="BU77" s="218"/>
      <c r="BV77" s="218"/>
      <c r="BW77" s="218"/>
      <c r="BX77" s="218"/>
      <c r="BY77" s="218"/>
      <c r="BZ77" s="218"/>
      <c r="CA77" s="218"/>
      <c r="CB77" s="218"/>
      <c r="CC77" s="218"/>
      <c r="CD77" s="218"/>
      <c r="CE77" s="218"/>
      <c r="CF77" s="218"/>
      <c r="CG77" s="218"/>
      <c r="CH77" s="218"/>
      <c r="CI77" s="218"/>
      <c r="CJ77" s="218"/>
      <c r="CK77" s="218"/>
      <c r="CL77" s="218"/>
      <c r="CM77" s="218"/>
      <c r="CN77" s="218"/>
      <c r="CO77" s="218"/>
      <c r="CP77" s="218"/>
      <c r="CQ77" s="218"/>
      <c r="CR77" s="218"/>
    </row>
    <row r="78" spans="4:96" s="210" customFormat="1" x14ac:dyDescent="0.2">
      <c r="D78" s="218"/>
      <c r="E78" s="218"/>
      <c r="F78" s="218"/>
      <c r="G78" s="218"/>
      <c r="H78" s="218"/>
      <c r="I78" s="218"/>
      <c r="J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8"/>
      <c r="CM78" s="218"/>
      <c r="CN78" s="218"/>
      <c r="CO78" s="218"/>
      <c r="CP78" s="218"/>
      <c r="CQ78" s="218"/>
      <c r="CR78" s="218"/>
    </row>
    <row r="79" spans="4:96" s="210" customFormat="1" x14ac:dyDescent="0.2">
      <c r="D79" s="218"/>
      <c r="E79" s="218"/>
      <c r="F79" s="218"/>
      <c r="G79" s="218"/>
      <c r="H79" s="218"/>
      <c r="I79" s="218"/>
      <c r="J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8"/>
      <c r="BN79" s="218"/>
      <c r="BO79" s="218"/>
      <c r="BP79" s="218"/>
      <c r="BQ79" s="218"/>
      <c r="BR79" s="218"/>
      <c r="BS79" s="218"/>
      <c r="BT79" s="218"/>
      <c r="BU79" s="218"/>
      <c r="BV79" s="218"/>
      <c r="BW79" s="218"/>
      <c r="BX79" s="218"/>
      <c r="BY79" s="218"/>
      <c r="BZ79" s="218"/>
      <c r="CA79" s="218"/>
      <c r="CB79" s="218"/>
      <c r="CC79" s="218"/>
      <c r="CD79" s="218"/>
      <c r="CE79" s="218"/>
      <c r="CF79" s="218"/>
      <c r="CG79" s="218"/>
      <c r="CH79" s="218"/>
      <c r="CI79" s="218"/>
      <c r="CJ79" s="218"/>
      <c r="CK79" s="218"/>
      <c r="CL79" s="218"/>
      <c r="CM79" s="218"/>
      <c r="CN79" s="218"/>
      <c r="CO79" s="218"/>
      <c r="CP79" s="218"/>
      <c r="CQ79" s="218"/>
      <c r="CR79" s="218"/>
    </row>
    <row r="80" spans="4:96" s="210" customFormat="1" x14ac:dyDescent="0.2">
      <c r="D80" s="218"/>
      <c r="E80" s="218"/>
      <c r="F80" s="218"/>
      <c r="G80" s="218"/>
      <c r="H80" s="218"/>
      <c r="I80" s="218"/>
      <c r="J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218"/>
      <c r="BA80" s="218"/>
      <c r="BB80" s="218"/>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218"/>
      <c r="CE80" s="218"/>
      <c r="CF80" s="218"/>
      <c r="CG80" s="218"/>
      <c r="CH80" s="218"/>
      <c r="CI80" s="218"/>
      <c r="CJ80" s="218"/>
      <c r="CK80" s="218"/>
      <c r="CL80" s="218"/>
      <c r="CM80" s="218"/>
      <c r="CN80" s="218"/>
      <c r="CO80" s="218"/>
      <c r="CP80" s="218"/>
      <c r="CQ80" s="218"/>
      <c r="CR80" s="218"/>
    </row>
    <row r="81" spans="4:96" s="210" customFormat="1" x14ac:dyDescent="0.2">
      <c r="D81" s="218"/>
      <c r="E81" s="218"/>
      <c r="F81" s="218"/>
      <c r="G81" s="218"/>
      <c r="H81" s="218"/>
      <c r="I81" s="218"/>
      <c r="J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8"/>
      <c r="AM81" s="218"/>
      <c r="AN81" s="218"/>
      <c r="AO81" s="218"/>
      <c r="AP81" s="218"/>
      <c r="AQ81" s="218"/>
      <c r="AR81" s="218"/>
      <c r="AS81" s="218"/>
      <c r="AT81" s="218"/>
      <c r="AU81" s="218"/>
      <c r="AV81" s="218"/>
      <c r="AW81" s="218"/>
      <c r="AX81" s="218"/>
      <c r="AY81" s="218"/>
      <c r="AZ81" s="218"/>
      <c r="BA81" s="218"/>
      <c r="BB81" s="218"/>
      <c r="BC81" s="218"/>
      <c r="BD81" s="218"/>
      <c r="BE81" s="218"/>
      <c r="BF81" s="218"/>
      <c r="BG81" s="218"/>
      <c r="BH81" s="218"/>
      <c r="BI81" s="218"/>
      <c r="BJ81" s="218"/>
      <c r="BK81" s="218"/>
      <c r="BL81" s="218"/>
      <c r="BM81" s="218"/>
      <c r="BN81" s="218"/>
      <c r="BO81" s="218"/>
      <c r="BP81" s="218"/>
      <c r="BQ81" s="218"/>
      <c r="BR81" s="218"/>
      <c r="BS81" s="218"/>
      <c r="BT81" s="218"/>
      <c r="BU81" s="218"/>
      <c r="BV81" s="218"/>
      <c r="BW81" s="218"/>
      <c r="BX81" s="218"/>
      <c r="BY81" s="218"/>
      <c r="BZ81" s="218"/>
      <c r="CA81" s="218"/>
      <c r="CB81" s="218"/>
      <c r="CC81" s="218"/>
      <c r="CD81" s="218"/>
      <c r="CE81" s="218"/>
      <c r="CF81" s="218"/>
      <c r="CG81" s="218"/>
      <c r="CH81" s="218"/>
      <c r="CI81" s="218"/>
      <c r="CJ81" s="218"/>
      <c r="CK81" s="218"/>
      <c r="CL81" s="218"/>
      <c r="CM81" s="218"/>
      <c r="CN81" s="218"/>
      <c r="CO81" s="218"/>
      <c r="CP81" s="218"/>
      <c r="CQ81" s="218"/>
      <c r="CR81" s="218"/>
    </row>
    <row r="82" spans="4:96" s="210" customFormat="1" x14ac:dyDescent="0.2">
      <c r="D82" s="218"/>
      <c r="E82" s="218"/>
      <c r="F82" s="218"/>
      <c r="G82" s="218"/>
      <c r="H82" s="218"/>
      <c r="I82" s="218"/>
      <c r="J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8"/>
      <c r="BN82" s="218"/>
      <c r="BO82" s="218"/>
      <c r="BP82" s="218"/>
      <c r="BQ82" s="218"/>
      <c r="BR82" s="218"/>
      <c r="BS82" s="218"/>
      <c r="BT82" s="218"/>
      <c r="BU82" s="218"/>
      <c r="BV82" s="218"/>
      <c r="BW82" s="218"/>
      <c r="BX82" s="218"/>
      <c r="BY82" s="218"/>
      <c r="BZ82" s="218"/>
      <c r="CA82" s="218"/>
      <c r="CB82" s="218"/>
      <c r="CC82" s="218"/>
      <c r="CD82" s="218"/>
      <c r="CE82" s="218"/>
      <c r="CF82" s="218"/>
      <c r="CG82" s="218"/>
      <c r="CH82" s="218"/>
      <c r="CI82" s="218"/>
      <c r="CJ82" s="218"/>
      <c r="CK82" s="218"/>
      <c r="CL82" s="218"/>
      <c r="CM82" s="218"/>
      <c r="CN82" s="218"/>
      <c r="CO82" s="218"/>
      <c r="CP82" s="218"/>
      <c r="CQ82" s="218"/>
      <c r="CR82" s="218"/>
    </row>
    <row r="83" spans="4:96" s="210" customFormat="1" x14ac:dyDescent="0.2">
      <c r="D83" s="218"/>
      <c r="E83" s="218"/>
      <c r="F83" s="218"/>
      <c r="G83" s="218"/>
      <c r="H83" s="218"/>
      <c r="I83" s="218"/>
      <c r="J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8"/>
      <c r="BN83" s="218"/>
      <c r="BO83" s="218"/>
      <c r="BP83" s="218"/>
      <c r="BQ83" s="218"/>
      <c r="BR83" s="218"/>
      <c r="BS83" s="218"/>
      <c r="BT83" s="218"/>
      <c r="BU83" s="218"/>
      <c r="BV83" s="218"/>
      <c r="BW83" s="218"/>
      <c r="BX83" s="218"/>
      <c r="BY83" s="218"/>
      <c r="BZ83" s="218"/>
      <c r="CA83" s="218"/>
      <c r="CB83" s="218"/>
      <c r="CC83" s="218"/>
      <c r="CD83" s="218"/>
      <c r="CE83" s="218"/>
      <c r="CF83" s="218"/>
      <c r="CG83" s="218"/>
      <c r="CH83" s="218"/>
      <c r="CI83" s="218"/>
      <c r="CJ83" s="218"/>
      <c r="CK83" s="218"/>
      <c r="CL83" s="218"/>
      <c r="CM83" s="218"/>
      <c r="CN83" s="218"/>
      <c r="CO83" s="218"/>
      <c r="CP83" s="218"/>
      <c r="CQ83" s="218"/>
      <c r="CR83" s="218"/>
    </row>
    <row r="84" spans="4:96" s="210" customFormat="1" x14ac:dyDescent="0.2">
      <c r="D84" s="218"/>
      <c r="E84" s="218"/>
      <c r="F84" s="218"/>
      <c r="G84" s="218"/>
      <c r="H84" s="218"/>
      <c r="I84" s="218"/>
      <c r="J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c r="AS84" s="218"/>
      <c r="AT84" s="218"/>
      <c r="AU84" s="218"/>
      <c r="AV84" s="218"/>
      <c r="AW84" s="218"/>
      <c r="AX84" s="218"/>
      <c r="AY84" s="218"/>
      <c r="AZ84" s="218"/>
      <c r="BA84" s="218"/>
      <c r="BB84" s="218"/>
      <c r="BC84" s="218"/>
      <c r="BD84" s="218"/>
      <c r="BE84" s="218"/>
      <c r="BF84" s="218"/>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218"/>
      <c r="CI84" s="218"/>
      <c r="CJ84" s="218"/>
      <c r="CK84" s="218"/>
      <c r="CL84" s="218"/>
      <c r="CM84" s="218"/>
      <c r="CN84" s="218"/>
      <c r="CO84" s="218"/>
      <c r="CP84" s="218"/>
      <c r="CQ84" s="218"/>
      <c r="CR84" s="218"/>
    </row>
    <row r="85" spans="4:96" s="210" customFormat="1" x14ac:dyDescent="0.2">
      <c r="D85" s="218"/>
      <c r="E85" s="218"/>
      <c r="F85" s="218"/>
      <c r="G85" s="9"/>
      <c r="H85" s="218"/>
      <c r="I85" s="218"/>
      <c r="J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218"/>
      <c r="AM85" s="218"/>
      <c r="AN85" s="218"/>
      <c r="AO85" s="218"/>
      <c r="AP85" s="218"/>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row>
    <row r="86" spans="4:96" x14ac:dyDescent="0.2">
      <c r="H86" s="9"/>
      <c r="I86" s="9"/>
      <c r="J86" s="9"/>
    </row>
    <row r="87" spans="4:96" x14ac:dyDescent="0.2">
      <c r="D87" s="9"/>
      <c r="E87" s="9"/>
      <c r="F87" s="9"/>
    </row>
    <row r="107" spans="4:4" x14ac:dyDescent="0.2">
      <c r="D107" s="243"/>
    </row>
  </sheetData>
  <mergeCells count="8">
    <mergeCell ref="D7:J7"/>
    <mergeCell ref="D8:J8"/>
    <mergeCell ref="D63:G63"/>
    <mergeCell ref="D9:J9"/>
    <mergeCell ref="D10:J10"/>
    <mergeCell ref="D11:D13"/>
    <mergeCell ref="E11:J11"/>
    <mergeCell ref="E12:I12"/>
  </mergeCells>
  <printOptions horizontalCentered="1"/>
  <pageMargins left="0.25" right="0.25" top="0.75" bottom="0.75" header="0.3" footer="0.3"/>
  <pageSetup scale="61" orientation="portrait" r:id="rId1"/>
  <headerFooter alignWithMargins="0">
    <oddFooter>Página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73"/>
  <sheetViews>
    <sheetView tabSelected="1" topLeftCell="C1" zoomScale="85" zoomScaleNormal="85" zoomScaleSheetLayoutView="70" workbookViewId="0">
      <selection activeCell="D11" sqref="D11:J11"/>
    </sheetView>
  </sheetViews>
  <sheetFormatPr baseColWidth="10" defaultColWidth="9.140625" defaultRowHeight="12.75" x14ac:dyDescent="0.2"/>
  <cols>
    <col min="1" max="1" width="0" style="11" hidden="1" customWidth="1"/>
    <col min="2" max="2" width="9.140625" style="11" hidden="1" customWidth="1"/>
    <col min="3" max="3" width="5" style="11" customWidth="1"/>
    <col min="4" max="4" width="6" style="1" customWidth="1"/>
    <col min="5" max="5" width="19.85546875" style="1" customWidth="1"/>
    <col min="6" max="6" width="16.85546875" style="1" customWidth="1"/>
    <col min="7" max="7" width="41.85546875" style="1" customWidth="1"/>
    <col min="8" max="8" width="20.42578125" style="1" customWidth="1"/>
    <col min="9" max="9" width="27.140625" style="1" customWidth="1"/>
    <col min="10" max="10" width="24.4257812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245" t="s">
        <v>10</v>
      </c>
      <c r="E8" s="245"/>
      <c r="F8" s="245"/>
      <c r="G8" s="245"/>
      <c r="H8" s="245"/>
      <c r="I8" s="245"/>
      <c r="J8" s="245"/>
      <c r="K8" s="16"/>
      <c r="L8" s="16"/>
    </row>
    <row r="9" spans="1:14" s="14" customFormat="1" ht="18.75" x14ac:dyDescent="0.2">
      <c r="C9" s="18"/>
      <c r="D9" s="251" t="s">
        <v>24</v>
      </c>
      <c r="E9" s="251"/>
      <c r="F9" s="251"/>
      <c r="G9" s="251"/>
      <c r="H9" s="251"/>
      <c r="I9" s="251"/>
      <c r="J9" s="251"/>
    </row>
    <row r="10" spans="1:14" s="17" customFormat="1" ht="18" customHeight="1" x14ac:dyDescent="0.2">
      <c r="B10" s="18"/>
      <c r="C10" s="18"/>
      <c r="D10" s="251" t="s">
        <v>19</v>
      </c>
      <c r="E10" s="251"/>
      <c r="F10" s="251"/>
      <c r="G10" s="251"/>
      <c r="H10" s="251"/>
      <c r="I10" s="251"/>
      <c r="J10" s="251"/>
    </row>
    <row r="11" spans="1:14" s="14" customFormat="1" ht="18.75" customHeight="1" x14ac:dyDescent="0.2">
      <c r="D11" s="264" t="s">
        <v>112</v>
      </c>
      <c r="E11" s="264"/>
      <c r="F11" s="264"/>
      <c r="G11" s="264"/>
      <c r="H11" s="264"/>
      <c r="I11" s="264"/>
      <c r="J11" s="264"/>
    </row>
    <row r="12" spans="1:14" s="14" customFormat="1" ht="18.75" x14ac:dyDescent="0.2">
      <c r="D12" s="75"/>
      <c r="E12" s="75"/>
      <c r="F12" s="75"/>
      <c r="G12" s="75"/>
      <c r="H12" s="75"/>
      <c r="I12" s="75"/>
      <c r="J12" s="75"/>
    </row>
    <row r="13" spans="1:14" s="11" customFormat="1" ht="19.5" customHeight="1" thickBot="1" x14ac:dyDescent="0.25"/>
    <row r="14" spans="1:14" s="3" customFormat="1" ht="27.75" customHeight="1" thickTop="1" thickBot="1" x14ac:dyDescent="0.25">
      <c r="A14" s="7"/>
      <c r="B14" s="7"/>
      <c r="C14" s="7"/>
      <c r="D14" s="250"/>
      <c r="E14" s="247" t="s">
        <v>24</v>
      </c>
      <c r="F14" s="247"/>
      <c r="G14" s="247"/>
      <c r="H14" s="247"/>
      <c r="I14" s="247"/>
      <c r="J14" s="247"/>
      <c r="K14" s="7"/>
      <c r="L14" s="7"/>
      <c r="M14" s="7"/>
      <c r="N14" s="7"/>
    </row>
    <row r="15" spans="1:14" s="3" customFormat="1" ht="18" customHeight="1" thickTop="1" thickBot="1" x14ac:dyDescent="0.25">
      <c r="A15" s="7"/>
      <c r="B15" s="7"/>
      <c r="C15" s="7"/>
      <c r="D15" s="250"/>
      <c r="E15" s="246" t="s">
        <v>25</v>
      </c>
      <c r="F15" s="246"/>
      <c r="G15" s="246"/>
      <c r="H15" s="246"/>
      <c r="I15" s="246"/>
      <c r="J15" s="50">
        <f>+'[1]CTA. FONDOCYT 960'!$J$86</f>
        <v>1822360.3199999998</v>
      </c>
      <c r="K15" s="7"/>
      <c r="L15" s="7"/>
      <c r="M15" s="7"/>
      <c r="N15" s="7"/>
    </row>
    <row r="16" spans="1:14" s="3" customFormat="1" ht="32.25" customHeight="1" thickTop="1" thickBot="1" x14ac:dyDescent="0.25">
      <c r="A16" s="7"/>
      <c r="B16" s="7"/>
      <c r="C16" s="7"/>
      <c r="D16" s="250"/>
      <c r="E16" s="61" t="s">
        <v>4</v>
      </c>
      <c r="F16" s="61" t="s">
        <v>5</v>
      </c>
      <c r="G16" s="61" t="s">
        <v>6</v>
      </c>
      <c r="H16" s="61" t="s">
        <v>0</v>
      </c>
      <c r="I16" s="61" t="s">
        <v>1</v>
      </c>
      <c r="J16" s="61" t="s">
        <v>2</v>
      </c>
      <c r="K16" s="7"/>
      <c r="L16" s="7"/>
      <c r="M16" s="7"/>
      <c r="N16" s="7"/>
    </row>
    <row r="17" spans="4:96" s="10" customFormat="1" ht="30" customHeight="1" thickTop="1" x14ac:dyDescent="0.2">
      <c r="D17" s="105"/>
      <c r="E17" s="106"/>
      <c r="F17" s="105"/>
      <c r="G17" s="106">
        <f>+'INGRESOS CUENTA COLECT'!D16</f>
        <v>45596</v>
      </c>
      <c r="H17" s="107"/>
      <c r="I17" s="108">
        <v>0</v>
      </c>
      <c r="J17" s="107">
        <f>+J15</f>
        <v>1822360.3199999998</v>
      </c>
    </row>
    <row r="18" spans="4:96" s="10" customFormat="1" ht="45.75" customHeight="1" x14ac:dyDescent="0.2">
      <c r="D18" s="160"/>
      <c r="E18" s="161">
        <v>45608</v>
      </c>
      <c r="F18" s="162" t="s">
        <v>207</v>
      </c>
      <c r="G18" s="194" t="s">
        <v>212</v>
      </c>
      <c r="H18" s="163"/>
      <c r="I18" s="164">
        <v>62254.5</v>
      </c>
      <c r="J18" s="69">
        <f t="shared" ref="J18:J19" si="0">J13+H18-I18</f>
        <v>-62254.5</v>
      </c>
    </row>
    <row r="19" spans="4:96" s="10" customFormat="1" ht="27" customHeight="1" x14ac:dyDescent="0.2">
      <c r="D19" s="160"/>
      <c r="E19" s="161">
        <v>45626</v>
      </c>
      <c r="F19" s="162"/>
      <c r="G19" s="194" t="s">
        <v>29</v>
      </c>
      <c r="H19" s="163"/>
      <c r="I19" s="164">
        <v>175</v>
      </c>
      <c r="J19" s="69">
        <f t="shared" si="0"/>
        <v>-175</v>
      </c>
    </row>
    <row r="20" spans="4:96" s="10" customFormat="1" ht="1.5" customHeight="1" thickBot="1" x14ac:dyDescent="0.25">
      <c r="D20" s="160"/>
      <c r="E20" s="161"/>
      <c r="F20" s="162"/>
      <c r="G20" s="194"/>
      <c r="H20" s="163"/>
      <c r="I20" s="164"/>
      <c r="J20" s="69">
        <f>J19+H20-I20</f>
        <v>-175</v>
      </c>
    </row>
    <row r="21" spans="4:96" s="11" customFormat="1" ht="19.5" thickTop="1" thickBot="1" x14ac:dyDescent="0.25">
      <c r="D21" s="268" t="s">
        <v>8</v>
      </c>
      <c r="E21" s="268"/>
      <c r="F21" s="268"/>
      <c r="G21" s="268"/>
      <c r="H21" s="70">
        <f>SUM(H18:H20)</f>
        <v>0</v>
      </c>
      <c r="I21" s="70">
        <f>SUM(I18:I20)</f>
        <v>62429.5</v>
      </c>
      <c r="J21" s="70">
        <f>+J15+H21-I21</f>
        <v>1759930.8199999998</v>
      </c>
      <c r="K21" s="29">
        <f>+J21-'[1]CTA. FONDOCYT 960'!$J$88</f>
        <v>0</v>
      </c>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spans="4:96" s="11" customFormat="1" ht="17.25" thickTop="1" x14ac:dyDescent="0.2">
      <c r="D22" s="5"/>
      <c r="E22" s="5"/>
      <c r="F22" s="5"/>
      <c r="G22" s="5"/>
      <c r="H22" s="8"/>
      <c r="I22" s="8"/>
      <c r="J22" s="8"/>
      <c r="K22" s="11" t="s">
        <v>26</v>
      </c>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spans="4:96" s="11" customFormat="1" ht="16.5" x14ac:dyDescent="0.2">
      <c r="D23" s="5"/>
      <c r="E23" s="5"/>
      <c r="F23" s="5"/>
      <c r="G23" s="5"/>
      <c r="H23" s="8"/>
      <c r="I23" s="8"/>
      <c r="J23" s="8"/>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4:96" s="11" customFormat="1" ht="16.5" x14ac:dyDescent="0.2">
      <c r="D24" s="5" t="s">
        <v>45</v>
      </c>
      <c r="E24" s="78" t="s">
        <v>34</v>
      </c>
      <c r="F24" s="9"/>
      <c r="G24" s="79" t="s">
        <v>36</v>
      </c>
      <c r="H24" s="9"/>
      <c r="I24" s="78" t="s">
        <v>35</v>
      </c>
      <c r="J24" s="9"/>
      <c r="K24" s="25"/>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4:96" s="11" customFormat="1" ht="16.5" x14ac:dyDescent="0.2">
      <c r="D25" s="5"/>
      <c r="E25" s="78" t="s">
        <v>30</v>
      </c>
      <c r="F25" s="9"/>
      <c r="G25" s="78" t="s">
        <v>31</v>
      </c>
      <c r="H25" s="188"/>
      <c r="I25" s="124" t="s">
        <v>44</v>
      </c>
      <c r="J25" s="9"/>
      <c r="K25" s="25"/>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4:96" s="11" customFormat="1" ht="28.5" x14ac:dyDescent="0.2">
      <c r="D26" s="5"/>
      <c r="E26" s="78" t="s">
        <v>32</v>
      </c>
      <c r="F26" s="9"/>
      <c r="G26" s="202" t="s">
        <v>61</v>
      </c>
      <c r="H26" s="188"/>
      <c r="I26" s="124" t="s">
        <v>38</v>
      </c>
      <c r="J26" s="9"/>
      <c r="K26" s="25"/>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4:96" s="11" customFormat="1" ht="28.5" x14ac:dyDescent="0.2">
      <c r="D27" s="5"/>
      <c r="E27" s="78" t="s">
        <v>33</v>
      </c>
      <c r="F27" s="9"/>
      <c r="G27" s="78"/>
      <c r="H27" s="188"/>
      <c r="I27" s="202" t="s">
        <v>57</v>
      </c>
      <c r="J27" s="9"/>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4:96" s="11" customFormat="1" ht="16.5" x14ac:dyDescent="0.2">
      <c r="D28" s="5"/>
      <c r="E28" s="9"/>
      <c r="F28" s="9"/>
      <c r="J28" s="9"/>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4:96" s="11" customFormat="1" ht="16.5" x14ac:dyDescent="0.2">
      <c r="D29" s="5"/>
      <c r="E29" s="9"/>
      <c r="F29" s="9"/>
      <c r="H29" s="9" t="s">
        <v>47</v>
      </c>
      <c r="I29" s="9"/>
      <c r="J29" s="9"/>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4:96" s="11" customFormat="1" ht="16.5" x14ac:dyDescent="0.2">
      <c r="D30" s="5"/>
      <c r="E30" s="9"/>
      <c r="F30" s="9"/>
      <c r="H30" s="9"/>
      <c r="J30" s="9"/>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4:96" s="11" customFormat="1" ht="16.5" x14ac:dyDescent="0.2">
      <c r="D31" s="5"/>
      <c r="E31" s="9"/>
      <c r="F31" s="9"/>
      <c r="H31" s="9"/>
      <c r="J31" s="9"/>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4:96" s="11" customFormat="1" ht="16.5" x14ac:dyDescent="0.2">
      <c r="D32" s="5"/>
      <c r="E32" s="9"/>
      <c r="F32" s="9"/>
      <c r="G32" s="79"/>
      <c r="H32" s="9"/>
      <c r="J32" s="9"/>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4:96" s="11" customFormat="1" ht="16.5" x14ac:dyDescent="0.2">
      <c r="D33" s="5"/>
      <c r="E33" s="5"/>
      <c r="F33" s="5"/>
      <c r="G33" s="5"/>
      <c r="H33" s="8"/>
      <c r="I33" s="8"/>
      <c r="J33" s="8"/>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4:96" s="11" customFormat="1" ht="18" x14ac:dyDescent="0.2">
      <c r="D34" s="22"/>
      <c r="E34" s="21"/>
      <c r="F34" s="20"/>
      <c r="G34" s="20"/>
      <c r="H34" s="23"/>
      <c r="I34" s="23"/>
      <c r="J34" s="23"/>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4:96" s="11" customFormat="1" ht="16.5" x14ac:dyDescent="0.2">
      <c r="D35" s="5"/>
      <c r="E35" s="6"/>
      <c r="F35" s="3"/>
      <c r="G35" s="3"/>
      <c r="H35" s="4"/>
      <c r="I35" s="4"/>
      <c r="J35" s="4"/>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4:96" s="11" customFormat="1" ht="16.5" x14ac:dyDescent="0.2">
      <c r="D36" s="269"/>
      <c r="E36" s="269"/>
      <c r="F36" s="269"/>
      <c r="G36" s="269"/>
      <c r="H36" s="269"/>
      <c r="I36" s="269"/>
      <c r="J36" s="269"/>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4:96" s="11" customFormat="1" ht="16.5" x14ac:dyDescent="0.2">
      <c r="D37" s="270"/>
      <c r="E37" s="270"/>
      <c r="F37" s="270"/>
      <c r="G37" s="270"/>
      <c r="H37" s="270"/>
      <c r="I37" s="270"/>
      <c r="J37" s="270"/>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4:96" s="11" customFormat="1" ht="20.25" x14ac:dyDescent="0.2">
      <c r="D38" s="253"/>
      <c r="E38" s="253"/>
      <c r="F38" s="253"/>
      <c r="G38" s="253"/>
      <c r="H38" s="253"/>
      <c r="I38" s="253"/>
      <c r="J38" s="253"/>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4:96" s="11" customFormat="1" ht="20.25" x14ac:dyDescent="0.2">
      <c r="D39" s="253"/>
      <c r="E39" s="253"/>
      <c r="F39" s="253"/>
      <c r="G39" s="253"/>
      <c r="H39" s="253"/>
      <c r="I39" s="253"/>
      <c r="J39" s="253"/>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4:96" s="11" customFormat="1" ht="20.25" x14ac:dyDescent="0.2">
      <c r="D40" s="253"/>
      <c r="E40" s="253"/>
      <c r="F40" s="253"/>
      <c r="G40" s="253"/>
      <c r="H40" s="253"/>
      <c r="I40" s="253"/>
      <c r="J40" s="253"/>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4:96" s="11" customFormat="1" ht="20.25" x14ac:dyDescent="0.2">
      <c r="D41" s="253"/>
      <c r="E41" s="253"/>
      <c r="F41" s="253"/>
      <c r="G41" s="253"/>
      <c r="H41" s="253"/>
      <c r="I41" s="253"/>
      <c r="J41" s="253"/>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4:96" s="11" customFormat="1" x14ac:dyDescent="0.2">
      <c r="D42" s="9"/>
      <c r="E42" s="9"/>
      <c r="F42" s="9"/>
      <c r="G42" s="9"/>
      <c r="H42" s="9"/>
      <c r="I42" s="9"/>
      <c r="J42" s="9"/>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4:96" s="11" customFormat="1" x14ac:dyDescent="0.2">
      <c r="D43" s="9"/>
      <c r="E43" s="9"/>
      <c r="F43" s="9"/>
      <c r="G43" s="9"/>
      <c r="H43" s="9"/>
      <c r="I43" s="9"/>
      <c r="J43" s="9"/>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4:96" s="11" customFormat="1" x14ac:dyDescent="0.2">
      <c r="D44" s="9"/>
      <c r="E44" s="9"/>
      <c r="F44" s="9"/>
      <c r="G44" s="9"/>
      <c r="H44" s="9"/>
      <c r="I44" s="9"/>
      <c r="J44" s="9"/>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4:96" s="11" customFormat="1" x14ac:dyDescent="0.2">
      <c r="D45" s="9"/>
      <c r="E45" s="9"/>
      <c r="F45" s="9"/>
      <c r="G45" s="9"/>
      <c r="H45" s="9"/>
      <c r="I45" s="9"/>
      <c r="J45" s="9"/>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4:96" s="11" customFormat="1" x14ac:dyDescent="0.2">
      <c r="D46" s="9"/>
      <c r="E46" s="9"/>
      <c r="F46" s="9"/>
      <c r="G46" s="9"/>
      <c r="H46" s="9"/>
      <c r="I46" s="9"/>
      <c r="J46" s="9"/>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4:96" s="11" customFormat="1" x14ac:dyDescent="0.2">
      <c r="D47" s="9"/>
      <c r="E47" s="9"/>
      <c r="F47" s="9"/>
      <c r="G47" s="9"/>
      <c r="H47" s="9"/>
      <c r="I47" s="9"/>
      <c r="J47" s="9"/>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4:96" s="11" customFormat="1" x14ac:dyDescent="0.2">
      <c r="D48" s="9"/>
      <c r="E48" s="9"/>
      <c r="F48" s="9"/>
      <c r="G48" s="9"/>
      <c r="H48" s="9"/>
      <c r="I48" s="9"/>
      <c r="J48" s="9"/>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4:96" s="11" customFormat="1" x14ac:dyDescent="0.2">
      <c r="D49" s="9"/>
      <c r="E49" s="9"/>
      <c r="F49" s="9"/>
      <c r="G49" s="9"/>
      <c r="H49" s="9"/>
      <c r="I49" s="9"/>
      <c r="J49" s="9"/>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4:96" s="11" customFormat="1" x14ac:dyDescent="0.2">
      <c r="D50" s="9"/>
      <c r="E50" s="9"/>
      <c r="F50" s="9"/>
      <c r="G50" s="9"/>
      <c r="H50" s="9"/>
      <c r="I50" s="9"/>
      <c r="J50" s="9"/>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4:96" s="11" customFormat="1" x14ac:dyDescent="0.2">
      <c r="D51" s="9"/>
      <c r="E51" s="9"/>
      <c r="F51" s="9"/>
      <c r="G51" s="9"/>
      <c r="H51" s="9"/>
      <c r="I51" s="9"/>
      <c r="J51" s="9"/>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4:96" s="11" customFormat="1" x14ac:dyDescent="0.2">
      <c r="D52" s="9"/>
      <c r="E52" s="9"/>
      <c r="F52" s="9"/>
      <c r="G52" s="9"/>
      <c r="H52" s="9"/>
      <c r="I52" s="9"/>
      <c r="J52" s="9"/>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4:96" s="11" customFormat="1" x14ac:dyDescent="0.2">
      <c r="D53" s="9"/>
      <c r="E53" s="9"/>
      <c r="F53" s="9"/>
      <c r="G53" s="9"/>
      <c r="H53" s="9"/>
      <c r="I53" s="9"/>
      <c r="J53" s="9"/>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72" spans="4:4" ht="13.5" thickBot="1" x14ac:dyDescent="0.25"/>
    <row r="73" spans="4:4" ht="15" x14ac:dyDescent="0.2">
      <c r="D73" s="2"/>
    </row>
  </sheetData>
  <mergeCells count="14">
    <mergeCell ref="D41:J41"/>
    <mergeCell ref="D21:G21"/>
    <mergeCell ref="D36:J36"/>
    <mergeCell ref="D37:J37"/>
    <mergeCell ref="D38:J38"/>
    <mergeCell ref="D39:J39"/>
    <mergeCell ref="D40:J40"/>
    <mergeCell ref="D8:J8"/>
    <mergeCell ref="D9:J9"/>
    <mergeCell ref="D10:J10"/>
    <mergeCell ref="D11:J11"/>
    <mergeCell ref="D14:D16"/>
    <mergeCell ref="E14:J14"/>
    <mergeCell ref="E15:I15"/>
  </mergeCells>
  <printOptions horizontalCentered="1"/>
  <pageMargins left="0" right="0" top="0.15748031496062992" bottom="0.15748031496062992" header="0" footer="0"/>
  <pageSetup scale="63" orientation="portrait" r:id="rId1"/>
  <headerFooter alignWithMargins="0">
    <oddFooter>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INGRESOS CUENTA COLECT</vt:lpstr>
      <vt:lpstr>EGRESOS CTA. AUXILIAR 3001</vt:lpstr>
      <vt:lpstr>EGRESOS CTA.  OPERT. 160</vt:lpstr>
      <vt:lpstr>EGRESOS CTA. NOMINA</vt:lpstr>
      <vt:lpstr>EGRESOS CTA. FONDOCYT</vt:lpstr>
      <vt:lpstr>'EGRESOS CTA.  OPERT. 160'!Área_de_impresión</vt:lpstr>
      <vt:lpstr>'EGRESOS CTA. AUXILIAR 3001'!Área_de_impresión</vt:lpstr>
      <vt:lpstr>'EGRESOS CTA. FONDOCYT'!Área_de_impresión</vt:lpstr>
      <vt:lpstr>'EGRESOS CTA. NOMINA'!Área_de_impresión</vt:lpstr>
      <vt:lpstr>'INGRESOS CUENTA COLECT'!Área_de_impresión</vt:lpstr>
      <vt:lpstr>'EGRESOS CTA.  OPERT. 160'!Títulos_a_imprimir</vt:lpstr>
      <vt:lpstr>'EGRESOS CTA. AUXILIAR 3001'!Títulos_a_imprimir</vt:lpstr>
      <vt:lpstr>'EGRESOS CTA. FONDOCYT'!Títulos_a_imprimir</vt:lpstr>
      <vt:lpstr>'EGRESOS CTA. NOMINA'!Títulos_a_imprimir</vt:lpstr>
      <vt:lpstr>'INGRESOS CUENTA COLECT'!Títulos_a_imprimir</vt:lpstr>
    </vt:vector>
  </TitlesOfParts>
  <Company>Comision Nacional de Etica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Villar</dc:creator>
  <cp:lastModifiedBy>José Manuel Padilla López</cp:lastModifiedBy>
  <cp:lastPrinted>2024-12-10T18:18:30Z</cp:lastPrinted>
  <dcterms:created xsi:type="dcterms:W3CDTF">2006-07-11T17:39:34Z</dcterms:created>
  <dcterms:modified xsi:type="dcterms:W3CDTF">2024-12-19T16:12:26Z</dcterms:modified>
</cp:coreProperties>
</file>