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4\DICIEMBRE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 CTA. ONCOPEDIATRIA" sheetId="8" r:id="rId6"/>
  </sheets>
  <externalReferences>
    <externalReference r:id="rId7"/>
    <externalReference r:id="rId8"/>
  </externalReferences>
  <definedNames>
    <definedName name="_xlnm._FilterDatabase" localSheetId="0" hidden="1">'INGRESOS CUENTA COLECT'!$B$17:$G$17</definedName>
    <definedName name="_xlnm.Print_Area" localSheetId="5">' CTA. ONCOPEDIATRIA'!$A$1:$J$72</definedName>
    <definedName name="_xlnm.Print_Area" localSheetId="2">'EGRESOS CTA.  OPERT. 160'!$A$1:$I$75</definedName>
    <definedName name="_xlnm.Print_Area" localSheetId="1">'EGRESOS CTA. AUXILIAR 3001'!$B$1:$I$164</definedName>
    <definedName name="_xlnm.Print_Area" localSheetId="4">'EGRESOS CTA. FONDOCYT'!$A$1:$J$36</definedName>
    <definedName name="_xlnm.Print_Area" localSheetId="3">'EGRESOS CTA. NOMINA'!$A$1:$J$164</definedName>
    <definedName name="_xlnm.Print_Area" localSheetId="0">'INGRESOS CUENTA COLECT'!$A$1:$G$359</definedName>
    <definedName name="_xlnm.Print_Titles" localSheetId="5">' CTA. ONCOPEDIATRIA'!$1:$10</definedName>
    <definedName name="_xlnm.Print_Titles" localSheetId="2">'EGRESOS CTA.  OPERT. 160'!$1:$12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 calcOnSave="0"/>
</workbook>
</file>

<file path=xl/calcChain.xml><?xml version="1.0" encoding="utf-8"?>
<calcChain xmlns="http://schemas.openxmlformats.org/spreadsheetml/2006/main">
  <c r="I63" i="8" l="1"/>
  <c r="J12" i="8"/>
  <c r="J15" i="7"/>
  <c r="H155" i="6"/>
  <c r="I155" i="6"/>
  <c r="J12" i="6"/>
  <c r="I11" i="5"/>
  <c r="I12" i="4"/>
  <c r="H63" i="8"/>
  <c r="G14" i="8"/>
  <c r="J14" i="8"/>
  <c r="J63" i="8" l="1"/>
  <c r="K63" i="8" s="1"/>
  <c r="J15" i="8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G13" i="1" l="1"/>
  <c r="J18" i="7" l="1"/>
  <c r="J19" i="7" s="1"/>
  <c r="G17" i="7"/>
  <c r="G14" i="6"/>
  <c r="F13" i="5"/>
  <c r="F14" i="4"/>
  <c r="H155" i="4" l="1"/>
  <c r="F350" i="1"/>
  <c r="J14" i="6" l="1"/>
  <c r="I13" i="5"/>
  <c r="I14" i="4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J155" i="6" l="1"/>
  <c r="K155" i="6" s="1"/>
  <c r="H66" i="5"/>
  <c r="E350" i="1" l="1"/>
  <c r="H20" i="7" l="1"/>
  <c r="I20" i="7"/>
  <c r="J20" i="7" l="1"/>
  <c r="K20" i="7" s="1"/>
  <c r="G66" i="5"/>
  <c r="I66" i="5" l="1"/>
  <c r="J66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G155" i="4" l="1"/>
  <c r="I155" i="4" s="1"/>
  <c r="J155" i="4" s="1"/>
  <c r="J17" i="7" l="1"/>
  <c r="E16" i="1"/>
  <c r="J15" i="6" l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l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J95" i="6" s="1"/>
  <c r="J96" i="6" s="1"/>
  <c r="J97" i="6" s="1"/>
  <c r="J98" i="6" s="1"/>
  <c r="J99" i="6" s="1"/>
  <c r="J100" i="6" s="1"/>
  <c r="J101" i="6" s="1"/>
  <c r="J102" i="6" s="1"/>
  <c r="J103" i="6" s="1"/>
  <c r="J104" i="6" s="1"/>
  <c r="J105" i="6" s="1"/>
  <c r="J106" i="6" s="1"/>
  <c r="J107" i="6" s="1"/>
  <c r="J108" i="6" s="1"/>
  <c r="J109" i="6" s="1"/>
  <c r="J110" i="6" s="1"/>
  <c r="J111" i="6" s="1"/>
  <c r="J112" i="6" s="1"/>
  <c r="J113" i="6" s="1"/>
  <c r="J114" i="6" s="1"/>
  <c r="J115" i="6" s="1"/>
  <c r="J116" i="6" s="1"/>
  <c r="J117" i="6" s="1"/>
  <c r="J118" i="6" s="1"/>
  <c r="J119" i="6" s="1"/>
  <c r="J120" i="6" s="1"/>
  <c r="J121" i="6" s="1"/>
  <c r="J122" i="6" s="1"/>
  <c r="J123" i="6" s="1"/>
  <c r="J124" i="6" s="1"/>
  <c r="J125" i="6" s="1"/>
  <c r="J126" i="6" s="1"/>
  <c r="J127" i="6" s="1"/>
  <c r="J128" i="6" s="1"/>
  <c r="J129" i="6" s="1"/>
  <c r="J130" i="6" s="1"/>
  <c r="J131" i="6" s="1"/>
  <c r="J132" i="6" s="1"/>
  <c r="J133" i="6" s="1"/>
  <c r="J134" i="6" s="1"/>
  <c r="J135" i="6" s="1"/>
  <c r="J136" i="6" s="1"/>
  <c r="J137" i="6" s="1"/>
  <c r="J138" i="6" s="1"/>
  <c r="J139" i="6" s="1"/>
  <c r="J140" i="6" s="1"/>
  <c r="J141" i="6" s="1"/>
  <c r="J142" i="6" s="1"/>
  <c r="J143" i="6" s="1"/>
  <c r="J144" i="6" s="1"/>
  <c r="J145" i="6" s="1"/>
  <c r="J146" i="6" s="1"/>
  <c r="J147" i="6" s="1"/>
  <c r="J148" i="6" s="1"/>
  <c r="J149" i="6" s="1"/>
  <c r="J150" i="6" s="1"/>
  <c r="J151" i="6" s="1"/>
  <c r="J152" i="6" s="1"/>
  <c r="J153" i="6" s="1"/>
  <c r="J154" i="6" s="1"/>
  <c r="G16" i="1"/>
  <c r="G350" i="1" s="1"/>
  <c r="I350" i="1" s="1"/>
  <c r="H350" i="1" l="1"/>
  <c r="G17" i="1"/>
  <c r="G18" i="1" s="1"/>
  <c r="G19" i="1" l="1"/>
  <c r="G20" i="1" l="1"/>
  <c r="G21" i="1" l="1"/>
  <c r="G22" i="1" l="1"/>
  <c r="G23" i="1" l="1"/>
  <c r="G24" i="1" l="1"/>
  <c r="G25" i="1" l="1"/>
  <c r="G26" i="1" l="1"/>
  <c r="G27" i="1" l="1"/>
  <c r="G28" i="1" l="1"/>
  <c r="G29" i="1" l="1"/>
  <c r="G30" i="1" l="1"/>
  <c r="G31" i="1" l="1"/>
  <c r="G32" i="1" l="1"/>
  <c r="G33" i="1" l="1"/>
  <c r="G34" i="1" l="1"/>
  <c r="G35" i="1" l="1"/>
  <c r="G36" i="1" l="1"/>
  <c r="G37" i="1" l="1"/>
  <c r="G38" i="1" l="1"/>
  <c r="G39" i="1" l="1"/>
  <c r="G40" i="1" l="1"/>
  <c r="G41" i="1" l="1"/>
  <c r="G42" i="1" l="1"/>
  <c r="G43" i="1" l="1"/>
  <c r="G44" i="1" l="1"/>
  <c r="G45" i="1" l="1"/>
  <c r="G46" i="1" l="1"/>
  <c r="G47" i="1" l="1"/>
  <c r="G48" i="1" l="1"/>
  <c r="G49" i="1" l="1"/>
  <c r="G50" i="1" l="1"/>
  <c r="G51" i="1" l="1"/>
  <c r="G52" i="1" l="1"/>
  <c r="G53" i="1" l="1"/>
  <c r="G54" i="1" l="1"/>
  <c r="G55" i="1" l="1"/>
  <c r="G56" i="1" l="1"/>
  <c r="G57" i="1" l="1"/>
  <c r="G58" i="1" l="1"/>
  <c r="G59" i="1" l="1"/>
  <c r="G60" i="1" l="1"/>
  <c r="G61" i="1" l="1"/>
  <c r="G62" i="1" l="1"/>
  <c r="G63" i="1" l="1"/>
  <c r="G64" i="1" l="1"/>
  <c r="G65" i="1" l="1"/>
  <c r="G66" i="1" l="1"/>
  <c r="G67" i="1" l="1"/>
  <c r="G68" i="1" l="1"/>
  <c r="G69" i="1" l="1"/>
  <c r="G70" i="1" l="1"/>
  <c r="G71" i="1" l="1"/>
  <c r="G72" i="1" l="1"/>
  <c r="G73" i="1" l="1"/>
  <c r="G74" i="1" l="1"/>
  <c r="G75" i="1" l="1"/>
  <c r="G76" i="1" l="1"/>
  <c r="G77" i="1" l="1"/>
  <c r="G78" i="1" l="1"/>
  <c r="G79" i="1" l="1"/>
  <c r="G80" i="1" l="1"/>
  <c r="G81" i="1" l="1"/>
  <c r="G82" i="1" l="1"/>
  <c r="G83" i="1" l="1"/>
  <c r="G84" i="1" l="1"/>
  <c r="G85" i="1" l="1"/>
  <c r="G86" i="1" l="1"/>
  <c r="G87" i="1" l="1"/>
  <c r="G88" i="1" l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l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K90" i="1"/>
  <c r="K241" i="1" l="1"/>
</calcChain>
</file>

<file path=xl/sharedStrings.xml><?xml version="1.0" encoding="utf-8"?>
<sst xmlns="http://schemas.openxmlformats.org/spreadsheetml/2006/main" count="929" uniqueCount="283">
  <si>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</si>
  <si>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</si>
  <si>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</si>
  <si>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</si>
  <si>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</si>
  <si>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</si>
  <si>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</si>
  <si>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</si>
  <si>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</si>
  <si>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</si>
  <si>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</si>
  <si>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</si>
  <si>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</si>
  <si>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</si>
  <si>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</si>
  <si>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</si>
  <si>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</si>
  <si>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</si>
  <si>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</si>
  <si>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</si>
  <si>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</si>
  <si>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</si>
  <si>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</si>
  <si>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</si>
  <si>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</si>
  <si>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</si>
  <si>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</si>
  <si>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</si>
  <si>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</si>
  <si>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</si>
  <si>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</si>
  <si>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Lcda. Julia Villar Pimentel </t>
  </si>
  <si>
    <t>Analista Financiera</t>
  </si>
  <si>
    <t>____________________</t>
  </si>
  <si>
    <t>_________________________</t>
  </si>
  <si>
    <t xml:space="preserve">      ______________________________</t>
  </si>
  <si>
    <t>DEPOSITO</t>
  </si>
  <si>
    <t xml:space="preserve">Lcda. Sandra Ciprian </t>
  </si>
  <si>
    <t>RETENCION ISR SALARIAL POR TRASF. VIA LIBRAMIENTOS NOMINA</t>
  </si>
  <si>
    <t>HUMANO SEGUROS, S.A.</t>
  </si>
  <si>
    <t>MAPFRE SALUD ARS, S.A.</t>
  </si>
  <si>
    <t>SEGURO NACIONAL DE SALUD (SENASA)</t>
  </si>
  <si>
    <t xml:space="preserve">    Aprobabdo Por:</t>
  </si>
  <si>
    <t xml:space="preserve">      </t>
  </si>
  <si>
    <t xml:space="preserve">                                                                     </t>
  </si>
  <si>
    <t>DEPOSITO VIA TRANSF. ARS SENASA ODONTOLOGIA</t>
  </si>
  <si>
    <t>DEPOSITO VIA TRANSF. ARS SEMMA</t>
  </si>
  <si>
    <t xml:space="preserve">DEPOSITO VIA CHEQUE ARS PRIMERA DE HUMANO </t>
  </si>
  <si>
    <t>DEPOSITO VIA CHEQUE ARS HUMANO SEGUROS</t>
  </si>
  <si>
    <t>DEPOSITO VIA TRANSF. ARS MAPFRE SALUD</t>
  </si>
  <si>
    <t>DEPOSITO VIA TRANSF. ARS RENACER</t>
  </si>
  <si>
    <t>Encargada Dpto. Finanzas</t>
  </si>
  <si>
    <t>RETENCION 0.30% POR TRASF. VIA LIBRAMIENTOS A PROVEERDORES</t>
  </si>
  <si>
    <t>DISS DOMINICANA, S.R.L.</t>
  </si>
  <si>
    <t>ASIGNACION PRESUPUESTARIA PARA PAGO MEDICAMENTOS</t>
  </si>
  <si>
    <t>Revisado Por:</t>
  </si>
  <si>
    <t>Lcda. Sandra Ciprian  Encargada Dpto. Finanzas</t>
  </si>
  <si>
    <t xml:space="preserve">Lcda. Julia Villar </t>
  </si>
  <si>
    <t>Lcda. Julia Villar  
Analista Financiera</t>
  </si>
  <si>
    <t>__________________</t>
  </si>
  <si>
    <t>________________________</t>
  </si>
  <si>
    <t>___________________________________________</t>
  </si>
  <si>
    <t>DEPOSITO VIA CHEQUE ARS ASEMAP</t>
  </si>
  <si>
    <t>DOCTORES MALLEN GUERRA, S. A.</t>
  </si>
  <si>
    <t>OSCAR A. RENTA NEGRON, S. A.</t>
  </si>
  <si>
    <t>DISTRIBUIDORES INTERNACIONALES DE PETROLEO, S.A.</t>
  </si>
  <si>
    <t>DEPOSITO VIA CHEQUE ARS APS</t>
  </si>
  <si>
    <t>DEPOSITO VIA TRANSF. ARS RESERVAS</t>
  </si>
  <si>
    <t>Cuenta Bancaria No: AUXILIAR NO. 999503001</t>
  </si>
  <si>
    <t>BIO-NUCLEAR, S. A.</t>
  </si>
  <si>
    <t>Del 01 Al 31 De Diciembre 2024</t>
  </si>
  <si>
    <t>NOTA DEBITO POR COBRO TARJETA CREDITO NOVIEMBRE 2024</t>
  </si>
  <si>
    <t xml:space="preserve">Dp via transferencia por laFundación Funpha. ,  ayuda Martina Soriano Morillo  Récord #: 2024/1557  para Abono Ecocardiograma Strain (factura #112820-24 por RD$1,500.00)
Paciente pagó RD$1,500.00.
Subsidio de Trabajo Social por RD$500.00
</t>
  </si>
  <si>
    <t xml:space="preserve">Dp via transferencia donacion GABY'S VARIEDADES FOUNDATION a la  Sr.Isabel Mateo  Récord #: 2016/2259 - Abono Biopsia Tomodirigida de Pulmón (factura #86278-24 , por el monto de RD$6,600.00
</t>
  </si>
  <si>
    <t xml:space="preserve">Dp via transferencia por laFundación Funpha. ,  ayuda Kenia Margarita Pineda Concepción  Récord #: 2022/4797  para Abono Saldo Mamografía Bilateral (factura #86594-24 por RD$1,100.00)
</t>
  </si>
  <si>
    <t>TRANSFERENCIA RECIBIDA EN LA CUENTA  3000 DEVOLUCION FONDOS POR SUBSIDIOS DE ENFERMEDAD COMUN CORRESPONDIENTE AL MES DE NOVIEMBRE 2024 RD$169,219.16</t>
  </si>
  <si>
    <t xml:space="preserve">Dp via transferencia  paciente  Ana Altagracia Sánchez Batista  Récord #: 2022/7458  Abono procedimientos no cubiertos cirugía (pendiente de factura final) por el monto RD$51,000.00
</t>
  </si>
  <si>
    <t xml:space="preserve">Dp via transferencia  paciente  Ana Altagracia Sánchez Batista  Récord #: 2022/7458  para completivos procedimientos no cubiertos cirugía (pendiente de factura final) por el monto RD$53,000.00
</t>
  </si>
  <si>
    <t xml:space="preserve">Dp via transferencia  paciente  Soto Encarnacion    pago de alta por el monto RD$8,570.00
</t>
  </si>
  <si>
    <t xml:space="preserve">Dp via transferencia por la Sra. Santa Geannis Medrano de León ,  ayuda paciente   Manuel de Jesús Cuevas      Récord #: 2022/15236 Saldo  Saldo Ecocardiograma Strain (factura #114503-24 por RD$1,500.00)
</t>
  </si>
  <si>
    <t xml:space="preserve">Dp via transferencia Centro de Imágenes Medicas Especializadas Nuclear (CIMEN)   
Total RD$368,046.72
 </t>
  </si>
  <si>
    <t>Deposito Cheque  #002520  Asoc. Mujeres Solidarias (AMSI) Donacion a la Sra. Francia Contrerasl,  para proceso medico por el monto de RD$ 1,650.00</t>
  </si>
  <si>
    <t xml:space="preserve">Dp via transferencia por la Sra. Santa Geannis Medrano de León ,  ayuda paciente   Mónica María Gil Ochoa  Récord #: 2023/10891 Saldo Consulta Cardiología (factura #39378-24 por RD$500.00)
</t>
  </si>
  <si>
    <t>pago de alquiler de espacio máquinas expendedoras snacks y café  por RD$$40,000.00 de parte de VS Solution, SRL  mes  Octubre y Noviembre 2024</t>
  </si>
  <si>
    <t>NOTA DEBITO POR COBRO TARJETA CREDITO AMERICAN EXPRESS</t>
  </si>
  <si>
    <t>DEPOSITO VIA CHEQUE ARS UNIVERSAL</t>
  </si>
  <si>
    <t>Deposito Via cheque  # 0330578 Liga Dominicana Contra El Cancer, Pago de factura10714 por el monto de  RD$114,274.50;factura 5569 por el monto de  RD$887,345.95; factura 5570 por el monto de  1,114,509.58</t>
  </si>
  <si>
    <t>DEPOSITO VIA TRANSF. ARS META SALUD</t>
  </si>
  <si>
    <t>DEPOSITO VIA TRANSF. ARS FUTURO</t>
  </si>
  <si>
    <t>DEPOSITO VIA CHEQUE ARS MONUMENTAL</t>
  </si>
  <si>
    <t xml:space="preserve">Dp via transferencia por la Sra. Santa Geannis Medrano de León ,  ayuda paciente   Maritza Delgado Abreu  Récord #: 2023/12339 Abono Ecocardiograma (factura #116798-24 por RD$1,000.00)
</t>
  </si>
  <si>
    <t>DEPOSITO VIA CHEQUE ARS SIMAG (ABEL GONZALEZ)</t>
  </si>
  <si>
    <t>DEPOSITO VIA TRANSF. ARS YUNEN</t>
  </si>
  <si>
    <t>Lic. Jose Ml. Padilla Lopez     Encargado Dpto. Contabilidad</t>
  </si>
  <si>
    <t>5591-1</t>
  </si>
  <si>
    <t>5596-1</t>
  </si>
  <si>
    <t>5598-1</t>
  </si>
  <si>
    <t>5608-1</t>
  </si>
  <si>
    <t>5606-1</t>
  </si>
  <si>
    <t>5610-1</t>
  </si>
  <si>
    <t>5623-1</t>
  </si>
  <si>
    <t>5634-1</t>
  </si>
  <si>
    <t>5636-1</t>
  </si>
  <si>
    <t>5639-1</t>
  </si>
  <si>
    <t>5641-1</t>
  </si>
  <si>
    <t>5645-1</t>
  </si>
  <si>
    <t>5674-1</t>
  </si>
  <si>
    <t>5653-1</t>
  </si>
  <si>
    <t>5655-1</t>
  </si>
  <si>
    <t>5659-1</t>
  </si>
  <si>
    <t>5667-1</t>
  </si>
  <si>
    <t>5670-1</t>
  </si>
  <si>
    <t>5691-1</t>
  </si>
  <si>
    <t>5699-1</t>
  </si>
  <si>
    <t>5702-1</t>
  </si>
  <si>
    <t>5759-1</t>
  </si>
  <si>
    <t>5763-1</t>
  </si>
  <si>
    <t>5765-1</t>
  </si>
  <si>
    <t>5769-1</t>
  </si>
  <si>
    <t>5810-1</t>
  </si>
  <si>
    <t>5812-1</t>
  </si>
  <si>
    <t>5816-1</t>
  </si>
  <si>
    <t>5820-1</t>
  </si>
  <si>
    <t>5822-1</t>
  </si>
  <si>
    <t>5824-1</t>
  </si>
  <si>
    <t>6039-1</t>
  </si>
  <si>
    <t>6048-1</t>
  </si>
  <si>
    <t>6050-1</t>
  </si>
  <si>
    <t>6052-1</t>
  </si>
  <si>
    <t>6054-1</t>
  </si>
  <si>
    <t>6058-1</t>
  </si>
  <si>
    <t>6062-1</t>
  </si>
  <si>
    <t>6064-1</t>
  </si>
  <si>
    <t>6068-1</t>
  </si>
  <si>
    <t>6070-1</t>
  </si>
  <si>
    <t>6072-1</t>
  </si>
  <si>
    <t>6076-1</t>
  </si>
  <si>
    <t>6082-1</t>
  </si>
  <si>
    <t>6087-1</t>
  </si>
  <si>
    <t>6089-1</t>
  </si>
  <si>
    <t>6091-1</t>
  </si>
  <si>
    <t>6118-1</t>
  </si>
  <si>
    <t>6093-1</t>
  </si>
  <si>
    <t>6096-1</t>
  </si>
  <si>
    <t>6098-1</t>
  </si>
  <si>
    <t>6100-1</t>
  </si>
  <si>
    <t>6102-1</t>
  </si>
  <si>
    <t>6104-1</t>
  </si>
  <si>
    <t>6106-1</t>
  </si>
  <si>
    <t>6108-1</t>
  </si>
  <si>
    <t>6110-1</t>
  </si>
  <si>
    <t>6112-1</t>
  </si>
  <si>
    <t>6114-1</t>
  </si>
  <si>
    <t>6125-1</t>
  </si>
  <si>
    <t>6127-1</t>
  </si>
  <si>
    <t>6129-1</t>
  </si>
  <si>
    <t>6131-1</t>
  </si>
  <si>
    <t>6133-1</t>
  </si>
  <si>
    <t>6140-1</t>
  </si>
  <si>
    <t>DHL DOMINICANA</t>
  </si>
  <si>
    <t>REFERENCIA LABORATORIO CLINICO</t>
  </si>
  <si>
    <t>ALIANZA INNOVADORA DE SERVICIOS AMBIENTALES, SRL</t>
  </si>
  <si>
    <t>ALTICE DOMINCANA, S.A.</t>
  </si>
  <si>
    <t>COMPU-OFFICE DOMINICANA, SRL</t>
  </si>
  <si>
    <t>QUIMICOS ESPECIALIZADOS (QUIES)</t>
  </si>
  <si>
    <t>COMPAÑÍA DOMINICANA DE TELEFONOS</t>
  </si>
  <si>
    <t>GRUPO FARMACEUTICO CAR-M,  S. R. L.</t>
  </si>
  <si>
    <t>SUIPHAR DOMINICANA,  S. R. L.</t>
  </si>
  <si>
    <t>BIO-NOVA, S.R.L.</t>
  </si>
  <si>
    <t>DRL &amp; ASOCIADOS, S.R.L.</t>
  </si>
  <si>
    <t>CORPORACION DEL ACUEDUCTO Y ALCANTARILLADO DE SANTO DOMINGO, CAASD</t>
  </si>
  <si>
    <t>NEW MED SUMINISTROS MEDICOS, S.R.L.</t>
  </si>
  <si>
    <t>INVERSIONES ND &amp; ASOCIADOS, S.R.L.</t>
  </si>
  <si>
    <t>AGUA PLANETA AZUL, S.A.</t>
  </si>
  <si>
    <t>OFFITEK, S.R.L.</t>
  </si>
  <si>
    <t>OMX MULTISERVICIOS, S.R.L.</t>
  </si>
  <si>
    <t>LUIS E BETANCES R &amp; CO, S.A.S</t>
  </si>
  <si>
    <t>CEPEDA ENCARNACION SERVICIOS DE INGENIERIA, S.R.L.</t>
  </si>
  <si>
    <t>ELECTRO SERVICIOS QUISQUEYA, S.R.L.</t>
  </si>
  <si>
    <t>Y &amp; E PHARMA, S.R.L.</t>
  </si>
  <si>
    <t>CORAMCA, S.R.L.</t>
  </si>
  <si>
    <t>MACROTECH FARMACEUTICA, SRL</t>
  </si>
  <si>
    <t>SUPLIDORES DIVERSOS SRL</t>
  </si>
  <si>
    <t>HIDROMED, S.R..L</t>
  </si>
  <si>
    <t>SUED &amp; FARGESA,  S. R. L.</t>
  </si>
  <si>
    <t>WEST, S.A.</t>
  </si>
  <si>
    <t xml:space="preserve">HOSPIFAR, S. R. L.              </t>
  </si>
  <si>
    <t>ULTRALAB, S. R. L.</t>
  </si>
  <si>
    <t>CIENCIA TECNOLOGIA Y CONSULTAS, S.R.L. (CIENTEC)</t>
  </si>
  <si>
    <t>JEAN CARLOS BASULTO LOPEZ</t>
  </si>
  <si>
    <t>SANTOS &amp; OTIZ GROUP, S.R.L.</t>
  </si>
  <si>
    <t>PROPANO Y DERIVADOS, S.A.</t>
  </si>
  <si>
    <t>DK PETROLEUM, SRL</t>
  </si>
  <si>
    <t>Lic. Jose Ml.  Padilla Lopez     Encargado Dpto. Contabilidad</t>
  </si>
  <si>
    <t>0058-2024</t>
  </si>
  <si>
    <t>0059-2024</t>
  </si>
  <si>
    <t>DIRECCION GENERAL DE IMPUESTOS INTERNOS</t>
  </si>
  <si>
    <t xml:space="preserve">  COMISION POR PAGO AL INSTANTE COLECTOR IMPUESTOS INTERNOS 0058-2024</t>
  </si>
  <si>
    <t xml:space="preserve">  COMISION POR PAGO AL INSTANTE COLECTOR IMPUESTOS INTERNOS 0059-2024</t>
  </si>
  <si>
    <t>5709-1</t>
  </si>
  <si>
    <t>SEVEN PHARMA D.R, S.R.L.</t>
  </si>
  <si>
    <t>5755-1</t>
  </si>
  <si>
    <t>EPX DOMINICANA, S.R.L.</t>
  </si>
  <si>
    <t>5774-1</t>
  </si>
  <si>
    <t>5781-1</t>
  </si>
  <si>
    <t>CRISTALIA DOMINICANA SRL</t>
  </si>
  <si>
    <t>5783-1</t>
  </si>
  <si>
    <t>5828-1</t>
  </si>
  <si>
    <t>SILVER PHARMA, S.R.L.</t>
  </si>
  <si>
    <t>5830-1</t>
  </si>
  <si>
    <t>5805-1</t>
  </si>
  <si>
    <t>MEGA LABS, S.R.L. (ROEMMERS)</t>
  </si>
  <si>
    <t>5807-1</t>
  </si>
  <si>
    <t>5834-1</t>
  </si>
  <si>
    <t>5838-1</t>
  </si>
  <si>
    <t>6035-1</t>
  </si>
  <si>
    <t>5844-1</t>
  </si>
  <si>
    <t>5848-1</t>
  </si>
  <si>
    <t>5852-1</t>
  </si>
  <si>
    <t>5856-1</t>
  </si>
  <si>
    <t>5860-1</t>
  </si>
  <si>
    <t>5863-1</t>
  </si>
  <si>
    <t>5867-1</t>
  </si>
  <si>
    <t>GRUPO ASTRO, S.R.L.</t>
  </si>
  <si>
    <t>5898-1</t>
  </si>
  <si>
    <t>5943-1</t>
  </si>
  <si>
    <t>INTESOL CORPORATION, S.R.L.</t>
  </si>
  <si>
    <t>5945-1</t>
  </si>
  <si>
    <t>5947-1</t>
  </si>
  <si>
    <t>5955-1</t>
  </si>
  <si>
    <t>ALMANZAR ESTEVEZ, S.R.L.</t>
  </si>
  <si>
    <t>5959-1</t>
  </si>
  <si>
    <t>5920-1</t>
  </si>
  <si>
    <t>LE3 S.R.L</t>
  </si>
  <si>
    <t>5976-1</t>
  </si>
  <si>
    <t>PHOENIX CALIBRATION D.R., S.R.L.</t>
  </si>
  <si>
    <t>5979-1</t>
  </si>
  <si>
    <t>5995-1</t>
  </si>
  <si>
    <t>5991-1</t>
  </si>
  <si>
    <t>RETENCION 0.10% POR TRASF. VIA LIBRAMIENTOS A PROVEERDORES</t>
  </si>
  <si>
    <t>LUG HEALTHCARE TECHNOLOGY  S.L.</t>
  </si>
  <si>
    <t>5993-1</t>
  </si>
  <si>
    <t>6000-1</t>
  </si>
  <si>
    <t>6021-1</t>
  </si>
  <si>
    <t>PRODUCTOS MEDICINALES SRL (PROMEDCA)</t>
  </si>
  <si>
    <t>6023-1</t>
  </si>
  <si>
    <t>5647-1</t>
  </si>
  <si>
    <t>NOMINA INDEMNIZACION EX COLABORADORES  NOVIEMBRE  2024, FONDO GENERAL</t>
  </si>
  <si>
    <t>5649-1</t>
  </si>
  <si>
    <t xml:space="preserve">RETENCION DESCUENTO DE CAFETERIA POR TRASF. VIA LIBRAMIENTOS </t>
  </si>
  <si>
    <t>NOMINA VACACIONES NO DISFRUTADAS EX COLABORADORES NOVIEMBRE  2024, FONDO GENERAL</t>
  </si>
  <si>
    <t>5869-1</t>
  </si>
  <si>
    <t>NOMINA COMPENSACION MIILITAR DICIEMBRE  2024, FONDO GENERAL</t>
  </si>
  <si>
    <t>5871-1</t>
  </si>
  <si>
    <t>NOMINA COMPENSACION ESPECIAL DICIEMBRE  2024 FONDO GENERAL</t>
  </si>
  <si>
    <t>5873-1</t>
  </si>
  <si>
    <t>NOMINA  PERSONAL CARÁCTER TEMPORAL (CICLOTRON) DICIEMBRE  2024 FONDO GENERAL</t>
  </si>
  <si>
    <t>5875-1</t>
  </si>
  <si>
    <t>NOMINA PERSONAL CARÁCTER EVENTUAL  EXTRANJEROS DICIEMBRE  2024 FG</t>
  </si>
  <si>
    <t>5877-1</t>
  </si>
  <si>
    <t>NOMINA PERSONAL CARÁCTER SUPLENCIA  DICIEMBRE 2024 FG</t>
  </si>
  <si>
    <t>5879-1</t>
  </si>
  <si>
    <t>NOMINA PERSONAL CARÁCTER EVENTUAL DICIEMBRE  2024 FG</t>
  </si>
  <si>
    <t>5581-1</t>
  </si>
  <si>
    <t>NOMINA   PERSONAL CARÁCTER TEMPORAL DICIEMBRE  2024 FG 100</t>
  </si>
  <si>
    <t>5883-1</t>
  </si>
  <si>
    <t>NOMINA  PERSONAL CARÁCTER TEMPORAL DICIEMBRE  2024 FONDO GENERAL</t>
  </si>
  <si>
    <t>5901-1</t>
  </si>
  <si>
    <t>NOMINA  PERSONAL CARÁCTER FIJO ONCOPEDIATRICO DICIEMBRE   2024 FONDO GENERAL</t>
  </si>
  <si>
    <t>5903-1</t>
  </si>
  <si>
    <t>NOMINA  PERSONAL CARÁCTER FIJO   DICIEMBRE   2024 FONDO GENERAL</t>
  </si>
  <si>
    <t>6025-1</t>
  </si>
  <si>
    <t>CLINIMED, S.R.L.</t>
  </si>
  <si>
    <t>6029-1</t>
  </si>
  <si>
    <t>SUPLIDORES MEDICOS COMERCIALES, SRL (SUMEDCOR)</t>
  </si>
  <si>
    <t>6032-1</t>
  </si>
  <si>
    <t>6014-1</t>
  </si>
  <si>
    <t xml:space="preserve">  NOMINA REGALIA PASCUAL A BENEFICIARIO DE EX COLABORADOR FALLECIDO DICIEMBRE   2024 FONDO GENERAL</t>
  </si>
  <si>
    <t>6016-1</t>
  </si>
  <si>
    <t xml:space="preserve">  NOMINA VACACIONES NO DISFRUTADA  A BENEFICIARIO DE EX COLABORADOR FALLECIDO NOVIEMBRE   2024 FONDO GENERAL</t>
  </si>
  <si>
    <t>AJUSTE POR DIFERENCIA CAMBIARIA LUG HEALTHCARE TECHNOLOGY  S.L  5991-1 5993-1</t>
  </si>
  <si>
    <t>CENTRO ONCOPEDIATRIA Cuenta Bancaria NO. 04002002000</t>
  </si>
  <si>
    <t>Deposito Via cheque  # 002747 Coliseo Gallistico De Santo Domingo, Inc. (Alberto Bonetti Burgos) Donacion para la unidad Oncopediatrica del Incart por el monto de  RD$500,000.00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</si>
</sst>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43" fontId="22" fillId="0" borderId="39" xfId="4" applyFont="1" applyFill="1" applyBorder="1" applyAlignment="1">
      <alignment vertical="center"/>
    </xf>
    <xf numFmtId="0" fontId="22" fillId="0" borderId="11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top" wrapText="1"/>
    </xf>
    <xf numFmtId="43" fontId="6" fillId="3" borderId="0" xfId="1" applyFont="1" applyFill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20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165" fontId="22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 wrapText="1"/>
    </xf>
    <xf numFmtId="43" fontId="22" fillId="0" borderId="40" xfId="4" applyFont="1" applyFill="1" applyBorder="1" applyAlignment="1">
      <alignment vertical="center"/>
    </xf>
    <xf numFmtId="43" fontId="22" fillId="0" borderId="0" xfId="1" applyFont="1" applyFill="1" applyBorder="1"/>
    <xf numFmtId="0" fontId="1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3" borderId="0" xfId="0" applyFont="1" applyFill="1" applyBorder="1" applyAlignment="1">
      <alignment vertical="center"/>
    </xf>
    <xf numFmtId="0" fontId="27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3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165" fontId="29" fillId="0" borderId="6" xfId="0" applyNumberFormat="1" applyFont="1" applyFill="1" applyBorder="1" applyAlignment="1">
      <alignment horizontal="center" vertical="center"/>
    </xf>
    <xf numFmtId="43" fontId="30" fillId="0" borderId="6" xfId="1" applyFont="1" applyFill="1" applyBorder="1" applyAlignment="1">
      <alignment vertical="center"/>
    </xf>
    <xf numFmtId="43" fontId="29" fillId="0" borderId="6" xfId="1" applyFont="1" applyFill="1" applyBorder="1" applyAlignment="1">
      <alignment horizontal="right" vertical="center"/>
    </xf>
    <xf numFmtId="0" fontId="31" fillId="3" borderId="7" xfId="0" applyFont="1" applyFill="1" applyBorder="1" applyAlignment="1">
      <alignment horizontal="center" vertical="center"/>
    </xf>
    <xf numFmtId="165" fontId="31" fillId="0" borderId="7" xfId="0" applyNumberFormat="1" applyFont="1" applyFill="1" applyBorder="1" applyAlignment="1">
      <alignment horizontal="left" vertical="center" wrapText="1"/>
    </xf>
    <xf numFmtId="0" fontId="31" fillId="0" borderId="7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vertical="center" wrapText="1"/>
    </xf>
    <xf numFmtId="43" fontId="31" fillId="0" borderId="7" xfId="1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vertical="center" wrapText="1"/>
    </xf>
    <xf numFmtId="43" fontId="1" fillId="3" borderId="0" xfId="0" applyNumberFormat="1" applyFont="1" applyFill="1" applyAlignment="1">
      <alignment horizontal="center" vertical="center"/>
    </xf>
    <xf numFmtId="0" fontId="32" fillId="0" borderId="38" xfId="0" applyFont="1" applyFill="1" applyBorder="1" applyAlignment="1">
      <alignment vertical="center" wrapText="1"/>
    </xf>
    <xf numFmtId="4" fontId="29" fillId="3" borderId="20" xfId="0" applyNumberFormat="1" applyFont="1" applyFill="1" applyBorder="1" applyAlignment="1">
      <alignment horizontal="right" vertical="center"/>
    </xf>
    <xf numFmtId="43" fontId="30" fillId="0" borderId="21" xfId="1" applyFont="1" applyFill="1" applyBorder="1" applyAlignment="1">
      <alignment vertical="center"/>
    </xf>
    <xf numFmtId="43" fontId="1" fillId="3" borderId="0" xfId="1" applyFont="1" applyFill="1" applyAlignment="1">
      <alignment vertical="center"/>
    </xf>
    <xf numFmtId="4" fontId="29" fillId="3" borderId="0" xfId="0" applyNumberFormat="1" applyFont="1" applyFill="1" applyBorder="1" applyAlignment="1">
      <alignment horizontal="center" vertical="center"/>
    </xf>
    <xf numFmtId="0" fontId="32" fillId="0" borderId="0" xfId="0" applyFont="1"/>
    <xf numFmtId="0" fontId="30" fillId="0" borderId="0" xfId="0" applyFont="1" applyAlignment="1">
      <alignment horizontal="center"/>
    </xf>
    <xf numFmtId="43" fontId="1" fillId="0" borderId="0" xfId="1" applyFont="1" applyAlignment="1">
      <alignment vertical="center"/>
    </xf>
    <xf numFmtId="0" fontId="30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  <xf numFmtId="0" fontId="31" fillId="0" borderId="3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4" fontId="29" fillId="3" borderId="19" xfId="0" applyNumberFormat="1" applyFont="1" applyFill="1" applyBorder="1" applyAlignment="1">
      <alignment horizontal="center" vertical="center"/>
    </xf>
    <xf numFmtId="4" fontId="29" fillId="3" borderId="2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221457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218</xdr:row>
      <xdr:rowOff>28575</xdr:rowOff>
    </xdr:from>
    <xdr:to>
      <xdr:col>7</xdr:col>
      <xdr:colOff>621506</xdr:colOff>
      <xdr:row>228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644525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33618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215</xdr:row>
      <xdr:rowOff>47625</xdr:rowOff>
    </xdr:from>
    <xdr:to>
      <xdr:col>8</xdr:col>
      <xdr:colOff>699328</xdr:colOff>
      <xdr:row>226</xdr:row>
      <xdr:rowOff>47626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216</xdr:row>
      <xdr:rowOff>38100</xdr:rowOff>
    </xdr:from>
    <xdr:to>
      <xdr:col>8</xdr:col>
      <xdr:colOff>851728</xdr:colOff>
      <xdr:row>227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217</xdr:row>
      <xdr:rowOff>38100</xdr:rowOff>
    </xdr:from>
    <xdr:to>
      <xdr:col>8</xdr:col>
      <xdr:colOff>946978</xdr:colOff>
      <xdr:row>228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218</xdr:row>
      <xdr:rowOff>28575</xdr:rowOff>
    </xdr:from>
    <xdr:to>
      <xdr:col>8</xdr:col>
      <xdr:colOff>946978</xdr:colOff>
      <xdr:row>229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761440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9</xdr:col>
      <xdr:colOff>1305484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33618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960" cy="1290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123</xdr:row>
      <xdr:rowOff>47625</xdr:rowOff>
    </xdr:from>
    <xdr:to>
      <xdr:col>8</xdr:col>
      <xdr:colOff>699328</xdr:colOff>
      <xdr:row>134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8641675"/>
          <a:ext cx="6928678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124</xdr:row>
      <xdr:rowOff>38100</xdr:rowOff>
    </xdr:from>
    <xdr:to>
      <xdr:col>8</xdr:col>
      <xdr:colOff>851728</xdr:colOff>
      <xdr:row>135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28794075"/>
          <a:ext cx="6928678" cy="1790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125</xdr:row>
      <xdr:rowOff>38100</xdr:rowOff>
    </xdr:from>
    <xdr:to>
      <xdr:col>8</xdr:col>
      <xdr:colOff>946978</xdr:colOff>
      <xdr:row>136</xdr:row>
      <xdr:rowOff>38101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28956000"/>
          <a:ext cx="6928678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126</xdr:row>
      <xdr:rowOff>28575</xdr:rowOff>
    </xdr:from>
    <xdr:to>
      <xdr:col>8</xdr:col>
      <xdr:colOff>946978</xdr:colOff>
      <xdr:row>137</xdr:row>
      <xdr:rowOff>38101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29108400"/>
          <a:ext cx="6928678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66675"/>
          <a:ext cx="3239699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%20nue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FONDOCYT 960 (2)"/>
      <sheetName val="CTA. EUROS 8000 "/>
      <sheetName val="CTA. EUROS 8001"/>
      <sheetName val="CTA. DOLARES 1500"/>
    </sheetNames>
    <sheetDataSet>
      <sheetData sheetId="0">
        <row r="8717">
          <cell r="G8717">
            <v>19186361.132499855</v>
          </cell>
        </row>
        <row r="9358">
          <cell r="G9358">
            <v>16465906.612499831</v>
          </cell>
        </row>
        <row r="9657">
          <cell r="G9657">
            <v>7340963.0524998596</v>
          </cell>
        </row>
      </sheetData>
      <sheetData sheetId="1">
        <row r="5613">
          <cell r="J5613">
            <v>-23132848.29169992</v>
          </cell>
        </row>
        <row r="5752">
          <cell r="J5752">
            <v>-6216445.641699953</v>
          </cell>
        </row>
      </sheetData>
      <sheetData sheetId="2">
        <row r="1294">
          <cell r="J1294">
            <v>81995.752900009582</v>
          </cell>
        </row>
        <row r="1302">
          <cell r="J1302">
            <v>52285.112900009583</v>
          </cell>
        </row>
      </sheetData>
      <sheetData sheetId="3"/>
      <sheetData sheetId="4">
        <row r="1329">
          <cell r="G1329">
            <v>33957200.703999966</v>
          </cell>
        </row>
        <row r="1460">
          <cell r="G1460">
            <v>3690782.506431981</v>
          </cell>
        </row>
      </sheetData>
      <sheetData sheetId="5">
        <row r="88">
          <cell r="J88">
            <v>1759930.8199999998</v>
          </cell>
        </row>
        <row r="89">
          <cell r="J89">
            <v>1759755.8199999998</v>
          </cell>
        </row>
      </sheetData>
      <sheetData sheetId="6">
        <row r="10">
          <cell r="G10">
            <v>480606.4</v>
          </cell>
        </row>
        <row r="11">
          <cell r="G11">
            <v>980606.4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457"/>
  <sheetViews>
    <sheetView tabSelected="1" view="pageBreakPreview" topLeftCell="B258" zoomScale="50" zoomScaleNormal="80" zoomScaleSheetLayoutView="50" workbookViewId="0">
      <selection activeCell="D354" sqref="D354:F356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43.85546875" style="1" customWidth="1"/>
    <col min="6" max="6" width="31" style="188" customWidth="1"/>
    <col min="7" max="7" width="27.5703125" style="1" customWidth="1"/>
    <col min="8" max="8" width="25.42578125" style="11" hidden="1" customWidth="1"/>
    <col min="9" max="9" width="27.140625" style="11" customWidth="1"/>
    <col min="10" max="10" width="15.28515625" style="11" bestFit="1" customWidth="1"/>
    <col min="11" max="11" width="16.7109375" style="11" bestFit="1" customWidth="1"/>
    <col min="12" max="16384" width="9.140625" style="1"/>
  </cols>
  <sheetData>
    <row r="1" spans="1:14" s="11" customFormat="1" ht="15" customHeight="1" x14ac:dyDescent="0.2">
      <c r="F1" s="176"/>
    </row>
    <row r="2" spans="1:14" s="11" customFormat="1" x14ac:dyDescent="0.2">
      <c r="F2" s="176"/>
    </row>
    <row r="3" spans="1:14" s="14" customFormat="1" ht="12" customHeight="1" x14ac:dyDescent="0.2">
      <c r="F3" s="177"/>
    </row>
    <row r="4" spans="1:14" s="15" customFormat="1" ht="18" customHeight="1" x14ac:dyDescent="0.3">
      <c r="A4" s="16"/>
      <c r="B4" s="12"/>
      <c r="C4" s="16"/>
      <c r="D4" s="16"/>
      <c r="E4" s="16"/>
      <c r="F4" s="178"/>
      <c r="G4" s="16"/>
      <c r="H4" s="16"/>
      <c r="I4" s="16"/>
    </row>
    <row r="5" spans="1:14" s="13" customFormat="1" ht="18.75" x14ac:dyDescent="0.2">
      <c r="A5" s="246"/>
      <c r="B5" s="246"/>
      <c r="C5" s="246"/>
      <c r="D5" s="246"/>
      <c r="E5" s="246"/>
      <c r="F5" s="246"/>
      <c r="G5" s="246"/>
    </row>
    <row r="6" spans="1:14" s="15" customFormat="1" ht="18.75" x14ac:dyDescent="0.3">
      <c r="A6" s="246" t="s">
        <v>10</v>
      </c>
      <c r="B6" s="246"/>
      <c r="C6" s="246"/>
      <c r="D6" s="246"/>
      <c r="E6" s="246"/>
      <c r="F6" s="246"/>
      <c r="G6" s="246"/>
      <c r="H6" s="16"/>
      <c r="I6" s="16"/>
    </row>
    <row r="7" spans="1:14" s="14" customFormat="1" ht="18.75" x14ac:dyDescent="0.2">
      <c r="A7" s="246" t="s">
        <v>15</v>
      </c>
      <c r="B7" s="246"/>
      <c r="C7" s="246"/>
      <c r="D7" s="246"/>
      <c r="E7" s="246"/>
      <c r="F7" s="246"/>
      <c r="G7" s="246"/>
    </row>
    <row r="8" spans="1:14" s="17" customFormat="1" ht="21" customHeight="1" x14ac:dyDescent="0.2">
      <c r="A8" s="252" t="s">
        <v>3</v>
      </c>
      <c r="B8" s="252"/>
      <c r="C8" s="252"/>
      <c r="D8" s="252"/>
      <c r="E8" s="252"/>
      <c r="F8" s="252"/>
      <c r="G8" s="252"/>
    </row>
    <row r="9" spans="1:14" s="14" customFormat="1" ht="18.75" x14ac:dyDescent="0.2">
      <c r="A9" s="253" t="s">
        <v>70</v>
      </c>
      <c r="B9" s="253"/>
      <c r="C9" s="253"/>
      <c r="D9" s="253"/>
      <c r="E9" s="253"/>
      <c r="F9" s="253"/>
      <c r="G9" s="253"/>
    </row>
    <row r="10" spans="1:14" s="14" customFormat="1" ht="18.75" x14ac:dyDescent="0.2">
      <c r="A10" s="15"/>
      <c r="B10" s="31"/>
      <c r="C10" s="31"/>
      <c r="D10" s="31"/>
      <c r="E10" s="31"/>
      <c r="F10" s="179"/>
      <c r="G10" s="15"/>
    </row>
    <row r="11" spans="1:14" s="11" customFormat="1" ht="19.5" customHeight="1" thickBot="1" x14ac:dyDescent="0.25">
      <c r="F11" s="176"/>
      <c r="N11" s="30"/>
    </row>
    <row r="12" spans="1:14" s="3" customFormat="1" ht="27.75" customHeight="1" thickTop="1" thickBot="1" x14ac:dyDescent="0.25">
      <c r="A12" s="249"/>
      <c r="B12" s="248" t="s">
        <v>14</v>
      </c>
      <c r="C12" s="248"/>
      <c r="D12" s="248"/>
      <c r="E12" s="248"/>
      <c r="F12" s="248"/>
      <c r="G12" s="248"/>
      <c r="H12" s="7"/>
      <c r="I12" s="7"/>
      <c r="J12" s="7"/>
      <c r="K12" s="7"/>
    </row>
    <row r="13" spans="1:14" s="3" customFormat="1" ht="27.75" customHeight="1" thickTop="1" thickBot="1" x14ac:dyDescent="0.25">
      <c r="A13" s="249"/>
      <c r="B13" s="247" t="s">
        <v>15</v>
      </c>
      <c r="C13" s="247"/>
      <c r="D13" s="247"/>
      <c r="E13" s="247"/>
      <c r="F13" s="247"/>
      <c r="G13" s="71">
        <f>+'[1]CTA. RECOLECTORA (010) y 3000'!$G$9358</f>
        <v>16465906.612499831</v>
      </c>
      <c r="H13" s="7"/>
      <c r="I13" s="7"/>
      <c r="J13" s="7"/>
      <c r="K13" s="7"/>
    </row>
    <row r="14" spans="1:14" s="3" customFormat="1" ht="26.25" customHeight="1" thickTop="1" thickBot="1" x14ac:dyDescent="0.25">
      <c r="A14" s="249"/>
      <c r="B14" s="251"/>
      <c r="C14" s="251"/>
      <c r="D14" s="251"/>
      <c r="E14" s="251"/>
      <c r="F14" s="251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50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42">
        <v>45626</v>
      </c>
      <c r="E16" s="144">
        <f>'[2]CTA. RECOLECTORA (010)'!E6</f>
        <v>0</v>
      </c>
      <c r="F16" s="145">
        <v>0</v>
      </c>
      <c r="G16" s="146">
        <f>+G13</f>
        <v>16465906.612499831</v>
      </c>
      <c r="H16" s="76"/>
    </row>
    <row r="17" spans="1:9" s="10" customFormat="1" ht="27" customHeight="1" thickTop="1" thickBot="1" x14ac:dyDescent="0.25">
      <c r="A17" s="42"/>
      <c r="B17" s="109">
        <v>45627</v>
      </c>
      <c r="C17" s="110"/>
      <c r="D17" s="111" t="s">
        <v>71</v>
      </c>
      <c r="E17" s="112"/>
      <c r="F17" s="180">
        <v>1208.44</v>
      </c>
      <c r="G17" s="113">
        <f>G16+E17-F17</f>
        <v>16464698.172499832</v>
      </c>
      <c r="H17" s="200"/>
      <c r="I17" s="101"/>
    </row>
    <row r="18" spans="1:9" s="10" customFormat="1" ht="18" thickTop="1" thickBot="1" x14ac:dyDescent="0.25">
      <c r="A18" s="24"/>
      <c r="B18" s="114">
        <v>45627</v>
      </c>
      <c r="C18" s="115"/>
      <c r="D18" s="111" t="s">
        <v>36</v>
      </c>
      <c r="E18" s="112">
        <v>435</v>
      </c>
      <c r="F18" s="181"/>
      <c r="G18" s="113">
        <f t="shared" ref="G18:G66" si="0">G17+E18-F18</f>
        <v>16465133.172499832</v>
      </c>
      <c r="H18" s="200"/>
      <c r="I18" s="101"/>
    </row>
    <row r="19" spans="1:9" s="7" customFormat="1" ht="18" thickTop="1" thickBot="1" x14ac:dyDescent="0.25">
      <c r="A19" s="24"/>
      <c r="B19" s="114">
        <v>45627</v>
      </c>
      <c r="C19" s="115"/>
      <c r="D19" s="111" t="s">
        <v>28</v>
      </c>
      <c r="E19" s="112">
        <v>9000</v>
      </c>
      <c r="F19" s="181">
        <v>240.4</v>
      </c>
      <c r="G19" s="113">
        <f t="shared" si="0"/>
        <v>16473892.772499831</v>
      </c>
      <c r="H19" s="191"/>
      <c r="I19" s="101"/>
    </row>
    <row r="20" spans="1:9" s="7" customFormat="1" ht="18" thickTop="1" thickBot="1" x14ac:dyDescent="0.25">
      <c r="A20" s="24"/>
      <c r="B20" s="114">
        <v>45628</v>
      </c>
      <c r="C20" s="115"/>
      <c r="D20" s="111" t="s">
        <v>36</v>
      </c>
      <c r="E20" s="112">
        <v>13660</v>
      </c>
      <c r="F20" s="181"/>
      <c r="G20" s="113">
        <f t="shared" si="0"/>
        <v>16487552.772499831</v>
      </c>
      <c r="H20" s="191"/>
      <c r="I20" s="101"/>
    </row>
    <row r="21" spans="1:9" s="7" customFormat="1" ht="18" thickTop="1" thickBot="1" x14ac:dyDescent="0.25">
      <c r="A21" s="24"/>
      <c r="B21" s="114">
        <v>45628</v>
      </c>
      <c r="C21" s="115"/>
      <c r="D21" s="111" t="s">
        <v>36</v>
      </c>
      <c r="E21" s="112">
        <v>1000</v>
      </c>
      <c r="F21" s="181"/>
      <c r="G21" s="113">
        <f t="shared" si="0"/>
        <v>16488552.772499831</v>
      </c>
      <c r="H21" s="191"/>
      <c r="I21" s="101"/>
    </row>
    <row r="22" spans="1:9" s="7" customFormat="1" ht="18" thickTop="1" thickBot="1" x14ac:dyDescent="0.25">
      <c r="A22" s="24"/>
      <c r="B22" s="114">
        <v>45628</v>
      </c>
      <c r="C22" s="115"/>
      <c r="D22" s="111" t="s">
        <v>36</v>
      </c>
      <c r="E22" s="112">
        <v>25115</v>
      </c>
      <c r="F22" s="181"/>
      <c r="G22" s="113">
        <f t="shared" si="0"/>
        <v>16513667.772499831</v>
      </c>
      <c r="H22" s="191"/>
      <c r="I22" s="101"/>
    </row>
    <row r="23" spans="1:9" s="7" customFormat="1" ht="18" thickTop="1" thickBot="1" x14ac:dyDescent="0.25">
      <c r="A23" s="24"/>
      <c r="B23" s="114">
        <v>45628</v>
      </c>
      <c r="C23" s="115"/>
      <c r="D23" s="111" t="s">
        <v>36</v>
      </c>
      <c r="E23" s="112">
        <v>3866</v>
      </c>
      <c r="F23" s="181"/>
      <c r="G23" s="113">
        <f t="shared" si="0"/>
        <v>16517533.772499831</v>
      </c>
      <c r="H23" s="191"/>
      <c r="I23" s="101"/>
    </row>
    <row r="24" spans="1:9" s="7" customFormat="1" ht="18" thickTop="1" thickBot="1" x14ac:dyDescent="0.25">
      <c r="A24" s="24"/>
      <c r="B24" s="114">
        <v>45628</v>
      </c>
      <c r="C24" s="115"/>
      <c r="D24" s="111" t="s">
        <v>36</v>
      </c>
      <c r="E24" s="112">
        <v>32510</v>
      </c>
      <c r="F24" s="181"/>
      <c r="G24" s="113">
        <f t="shared" si="0"/>
        <v>16550043.772499831</v>
      </c>
      <c r="H24" s="191"/>
      <c r="I24" s="101"/>
    </row>
    <row r="25" spans="1:9" s="7" customFormat="1" ht="18" customHeight="1" thickTop="1" thickBot="1" x14ac:dyDescent="0.25">
      <c r="A25" s="24"/>
      <c r="B25" s="114">
        <v>45628</v>
      </c>
      <c r="C25" s="115"/>
      <c r="D25" s="111" t="s">
        <v>36</v>
      </c>
      <c r="E25" s="112">
        <v>12180</v>
      </c>
      <c r="F25" s="181"/>
      <c r="G25" s="113">
        <f t="shared" si="0"/>
        <v>16562223.772499831</v>
      </c>
      <c r="H25" s="191"/>
      <c r="I25" s="101"/>
    </row>
    <row r="26" spans="1:9" s="7" customFormat="1" ht="18" thickTop="1" thickBot="1" x14ac:dyDescent="0.25">
      <c r="A26" s="24"/>
      <c r="B26" s="114">
        <v>45628</v>
      </c>
      <c r="C26" s="115"/>
      <c r="D26" s="111" t="s">
        <v>36</v>
      </c>
      <c r="E26" s="112">
        <v>27890</v>
      </c>
      <c r="F26" s="181"/>
      <c r="G26" s="113">
        <f t="shared" si="0"/>
        <v>16590113.772499831</v>
      </c>
      <c r="H26" s="191"/>
      <c r="I26" s="101"/>
    </row>
    <row r="27" spans="1:9" s="7" customFormat="1" ht="17.25" customHeight="1" thickTop="1" thickBot="1" x14ac:dyDescent="0.25">
      <c r="A27" s="24"/>
      <c r="B27" s="114">
        <v>45628</v>
      </c>
      <c r="C27" s="115"/>
      <c r="D27" s="111" t="s">
        <v>28</v>
      </c>
      <c r="E27" s="112">
        <v>107192.53</v>
      </c>
      <c r="F27" s="181">
        <v>2784.49</v>
      </c>
      <c r="G27" s="113">
        <f t="shared" si="0"/>
        <v>16694521.81249983</v>
      </c>
      <c r="H27" s="191"/>
      <c r="I27" s="101"/>
    </row>
    <row r="28" spans="1:9" s="7" customFormat="1" ht="18.75" customHeight="1" thickTop="1" thickBot="1" x14ac:dyDescent="0.25">
      <c r="A28" s="24"/>
      <c r="B28" s="114">
        <v>45628</v>
      </c>
      <c r="C28" s="115"/>
      <c r="D28" s="111" t="s">
        <v>21</v>
      </c>
      <c r="E28" s="112">
        <v>1121668.2</v>
      </c>
      <c r="F28" s="181"/>
      <c r="G28" s="113">
        <f t="shared" si="0"/>
        <v>17816190.012499832</v>
      </c>
      <c r="H28" s="191"/>
      <c r="I28" s="101"/>
    </row>
    <row r="29" spans="1:9" s="7" customFormat="1" ht="18" thickTop="1" thickBot="1" x14ac:dyDescent="0.25">
      <c r="A29" s="24"/>
      <c r="B29" s="114">
        <v>45628</v>
      </c>
      <c r="C29" s="115"/>
      <c r="D29" s="111" t="s">
        <v>21</v>
      </c>
      <c r="E29" s="112">
        <v>5978.22</v>
      </c>
      <c r="F29" s="181"/>
      <c r="G29" s="113">
        <f t="shared" si="0"/>
        <v>17822168.23249983</v>
      </c>
      <c r="H29" s="191"/>
      <c r="I29" s="101"/>
    </row>
    <row r="30" spans="1:9" s="7" customFormat="1" ht="18" thickTop="1" thickBot="1" x14ac:dyDescent="0.25">
      <c r="A30" s="24"/>
      <c r="B30" s="114">
        <v>45628</v>
      </c>
      <c r="C30" s="115"/>
      <c r="D30" s="111" t="s">
        <v>21</v>
      </c>
      <c r="E30" s="112">
        <v>4917.2</v>
      </c>
      <c r="F30" s="181"/>
      <c r="G30" s="113">
        <f t="shared" si="0"/>
        <v>17827085.43249983</v>
      </c>
      <c r="H30" s="191"/>
      <c r="I30" s="101"/>
    </row>
    <row r="31" spans="1:9" s="7" customFormat="1" ht="18" thickTop="1" thickBot="1" x14ac:dyDescent="0.25">
      <c r="A31" s="24"/>
      <c r="B31" s="114">
        <v>45628</v>
      </c>
      <c r="C31" s="115"/>
      <c r="D31" s="111" t="s">
        <v>21</v>
      </c>
      <c r="E31" s="112">
        <v>2479947.37</v>
      </c>
      <c r="F31" s="181"/>
      <c r="G31" s="113">
        <f t="shared" si="0"/>
        <v>20307032.802499831</v>
      </c>
      <c r="H31" s="191"/>
      <c r="I31" s="101"/>
    </row>
    <row r="32" spans="1:9" s="7" customFormat="1" ht="14.25" customHeight="1" thickTop="1" thickBot="1" x14ac:dyDescent="0.25">
      <c r="A32" s="24"/>
      <c r="B32" s="114">
        <v>45628</v>
      </c>
      <c r="C32" s="115"/>
      <c r="D32" s="111" t="s">
        <v>72</v>
      </c>
      <c r="E32" s="112">
        <v>1500</v>
      </c>
      <c r="F32" s="181"/>
      <c r="G32" s="113">
        <f t="shared" si="0"/>
        <v>20308532.802499831</v>
      </c>
      <c r="H32" s="191"/>
      <c r="I32" s="101"/>
    </row>
    <row r="33" spans="1:9" s="7" customFormat="1" ht="64.5" customHeight="1" thickTop="1" thickBot="1" x14ac:dyDescent="0.25">
      <c r="A33" s="24"/>
      <c r="B33" s="114">
        <v>45628</v>
      </c>
      <c r="C33" s="115"/>
      <c r="D33" s="116" t="s">
        <v>73</v>
      </c>
      <c r="E33" s="112">
        <v>6600</v>
      </c>
      <c r="F33" s="181"/>
      <c r="G33" s="113">
        <f t="shared" si="0"/>
        <v>20315132.802499831</v>
      </c>
      <c r="H33" s="191"/>
      <c r="I33" s="101"/>
    </row>
    <row r="34" spans="1:9" s="7" customFormat="1" ht="18" thickTop="1" thickBot="1" x14ac:dyDescent="0.25">
      <c r="A34" s="24"/>
      <c r="B34" s="114">
        <v>45629</v>
      </c>
      <c r="C34" s="115"/>
      <c r="D34" s="111" t="s">
        <v>36</v>
      </c>
      <c r="E34" s="112">
        <v>112</v>
      </c>
      <c r="F34" s="181"/>
      <c r="G34" s="113">
        <f t="shared" si="0"/>
        <v>20315244.802499831</v>
      </c>
      <c r="H34" s="191"/>
      <c r="I34" s="101"/>
    </row>
    <row r="35" spans="1:9" s="7" customFormat="1" ht="24" customHeight="1" thickTop="1" thickBot="1" x14ac:dyDescent="0.25">
      <c r="A35" s="24"/>
      <c r="B35" s="114">
        <v>45629</v>
      </c>
      <c r="C35" s="115"/>
      <c r="D35" s="111" t="s">
        <v>36</v>
      </c>
      <c r="E35" s="112">
        <v>778</v>
      </c>
      <c r="F35" s="181"/>
      <c r="G35" s="113">
        <f t="shared" si="0"/>
        <v>20316022.802499831</v>
      </c>
      <c r="H35" s="191"/>
      <c r="I35" s="101"/>
    </row>
    <row r="36" spans="1:9" s="7" customFormat="1" ht="18" thickTop="1" thickBot="1" x14ac:dyDescent="0.25">
      <c r="A36" s="24"/>
      <c r="B36" s="114">
        <v>45629</v>
      </c>
      <c r="C36" s="115"/>
      <c r="D36" s="111" t="s">
        <v>36</v>
      </c>
      <c r="E36" s="112">
        <v>80235</v>
      </c>
      <c r="F36" s="181"/>
      <c r="G36" s="113">
        <f t="shared" si="0"/>
        <v>20396257.802499831</v>
      </c>
      <c r="H36" s="191"/>
      <c r="I36" s="101"/>
    </row>
    <row r="37" spans="1:9" s="7" customFormat="1" ht="15" customHeight="1" thickTop="1" thickBot="1" x14ac:dyDescent="0.25">
      <c r="A37" s="24"/>
      <c r="B37" s="114">
        <v>45629</v>
      </c>
      <c r="C37" s="115"/>
      <c r="D37" s="111" t="s">
        <v>36</v>
      </c>
      <c r="E37" s="112">
        <v>34400</v>
      </c>
      <c r="F37" s="181"/>
      <c r="G37" s="113">
        <f t="shared" si="0"/>
        <v>20430657.802499831</v>
      </c>
      <c r="H37" s="191"/>
      <c r="I37" s="101"/>
    </row>
    <row r="38" spans="1:9" s="7" customFormat="1" ht="18" customHeight="1" thickTop="1" thickBot="1" x14ac:dyDescent="0.25">
      <c r="A38" s="24"/>
      <c r="B38" s="114">
        <v>45629</v>
      </c>
      <c r="C38" s="115"/>
      <c r="D38" s="111" t="s">
        <v>36</v>
      </c>
      <c r="E38" s="112">
        <v>2900</v>
      </c>
      <c r="F38" s="181"/>
      <c r="G38" s="113">
        <f t="shared" si="0"/>
        <v>20433557.802499831</v>
      </c>
      <c r="H38" s="191"/>
      <c r="I38" s="101"/>
    </row>
    <row r="39" spans="1:9" s="7" customFormat="1" ht="22.5" customHeight="1" thickTop="1" thickBot="1" x14ac:dyDescent="0.25">
      <c r="A39" s="24"/>
      <c r="B39" s="114">
        <v>45629</v>
      </c>
      <c r="C39" s="115"/>
      <c r="D39" s="111" t="s">
        <v>36</v>
      </c>
      <c r="E39" s="112">
        <v>23430</v>
      </c>
      <c r="F39" s="181"/>
      <c r="G39" s="113">
        <f t="shared" si="0"/>
        <v>20456987.802499831</v>
      </c>
      <c r="H39" s="191"/>
      <c r="I39" s="101"/>
    </row>
    <row r="40" spans="1:9" s="7" customFormat="1" ht="18" thickTop="1" thickBot="1" x14ac:dyDescent="0.25">
      <c r="A40" s="24"/>
      <c r="B40" s="114">
        <v>45629</v>
      </c>
      <c r="C40" s="115"/>
      <c r="D40" s="111" t="s">
        <v>36</v>
      </c>
      <c r="E40" s="112">
        <v>10850</v>
      </c>
      <c r="F40" s="181"/>
      <c r="G40" s="113">
        <f t="shared" si="0"/>
        <v>20467837.802499831</v>
      </c>
      <c r="H40" s="191"/>
      <c r="I40" s="101"/>
    </row>
    <row r="41" spans="1:9" s="7" customFormat="1" ht="18" customHeight="1" thickTop="1" thickBot="1" x14ac:dyDescent="0.25">
      <c r="A41" s="24"/>
      <c r="B41" s="114">
        <v>45629</v>
      </c>
      <c r="C41" s="115"/>
      <c r="D41" s="111" t="s">
        <v>36</v>
      </c>
      <c r="E41" s="112">
        <v>6809</v>
      </c>
      <c r="F41" s="182"/>
      <c r="G41" s="113">
        <f t="shared" si="0"/>
        <v>20474646.802499831</v>
      </c>
      <c r="H41" s="191"/>
      <c r="I41" s="101"/>
    </row>
    <row r="42" spans="1:9" s="7" customFormat="1" ht="18" thickTop="1" thickBot="1" x14ac:dyDescent="0.25">
      <c r="A42" s="24"/>
      <c r="B42" s="114">
        <v>45629</v>
      </c>
      <c r="C42" s="115"/>
      <c r="D42" s="111" t="s">
        <v>36</v>
      </c>
      <c r="E42" s="112">
        <v>3145</v>
      </c>
      <c r="F42" s="181"/>
      <c r="G42" s="113">
        <f t="shared" si="0"/>
        <v>20477791.802499831</v>
      </c>
      <c r="H42" s="191"/>
      <c r="I42" s="101"/>
    </row>
    <row r="43" spans="1:9" s="7" customFormat="1" ht="18" thickTop="1" thickBot="1" x14ac:dyDescent="0.25">
      <c r="A43" s="24"/>
      <c r="B43" s="114">
        <v>45629</v>
      </c>
      <c r="C43" s="115"/>
      <c r="D43" s="111" t="s">
        <v>28</v>
      </c>
      <c r="E43" s="112">
        <v>78130.22</v>
      </c>
      <c r="F43" s="181">
        <v>2044.7</v>
      </c>
      <c r="G43" s="113">
        <f t="shared" si="0"/>
        <v>20553877.32249983</v>
      </c>
      <c r="H43" s="191"/>
      <c r="I43" s="101"/>
    </row>
    <row r="44" spans="1:9" s="7" customFormat="1" ht="19.5" customHeight="1" thickTop="1" thickBot="1" x14ac:dyDescent="0.25">
      <c r="A44" s="24"/>
      <c r="B44" s="114">
        <v>45629</v>
      </c>
      <c r="C44" s="115"/>
      <c r="D44" s="111" t="s">
        <v>22</v>
      </c>
      <c r="E44" s="112"/>
      <c r="F44" s="181">
        <v>2642079</v>
      </c>
      <c r="G44" s="113">
        <f t="shared" si="0"/>
        <v>17911798.32249983</v>
      </c>
      <c r="H44" s="191"/>
      <c r="I44" s="101"/>
    </row>
    <row r="45" spans="1:9" s="7" customFormat="1" ht="18.75" customHeight="1" thickTop="1" thickBot="1" x14ac:dyDescent="0.25">
      <c r="A45" s="24"/>
      <c r="B45" s="114">
        <v>45630</v>
      </c>
      <c r="C45" s="115"/>
      <c r="D45" s="129" t="s">
        <v>36</v>
      </c>
      <c r="E45" s="112">
        <v>29840</v>
      </c>
      <c r="F45" s="182"/>
      <c r="G45" s="113">
        <f t="shared" si="0"/>
        <v>17941638.32249983</v>
      </c>
      <c r="H45" s="191"/>
      <c r="I45" s="101"/>
    </row>
    <row r="46" spans="1:9" s="7" customFormat="1" ht="19.5" customHeight="1" thickTop="1" thickBot="1" x14ac:dyDescent="0.25">
      <c r="A46" s="24"/>
      <c r="B46" s="114">
        <v>45630</v>
      </c>
      <c r="C46" s="115"/>
      <c r="D46" s="111" t="s">
        <v>36</v>
      </c>
      <c r="E46" s="112">
        <v>40</v>
      </c>
      <c r="F46" s="182"/>
      <c r="G46" s="113">
        <f t="shared" si="0"/>
        <v>17941678.32249983</v>
      </c>
      <c r="H46" s="191"/>
      <c r="I46" s="101"/>
    </row>
    <row r="47" spans="1:9" s="7" customFormat="1" ht="18" thickTop="1" thickBot="1" x14ac:dyDescent="0.25">
      <c r="A47" s="24"/>
      <c r="B47" s="114">
        <v>45630</v>
      </c>
      <c r="C47" s="115"/>
      <c r="D47" s="111" t="s">
        <v>36</v>
      </c>
      <c r="E47" s="112">
        <v>2270</v>
      </c>
      <c r="F47" s="181"/>
      <c r="G47" s="113">
        <f t="shared" si="0"/>
        <v>17943948.32249983</v>
      </c>
      <c r="H47" s="191"/>
      <c r="I47" s="101"/>
    </row>
    <row r="48" spans="1:9" s="7" customFormat="1" ht="18" thickTop="1" thickBot="1" x14ac:dyDescent="0.25">
      <c r="A48" s="24"/>
      <c r="B48" s="114">
        <v>45630</v>
      </c>
      <c r="C48" s="115"/>
      <c r="D48" s="111" t="s">
        <v>36</v>
      </c>
      <c r="E48" s="112">
        <v>2245</v>
      </c>
      <c r="F48" s="181"/>
      <c r="G48" s="113">
        <f t="shared" si="0"/>
        <v>17946193.32249983</v>
      </c>
      <c r="H48" s="191"/>
      <c r="I48" s="101"/>
    </row>
    <row r="49" spans="1:9" s="7" customFormat="1" ht="18" thickTop="1" thickBot="1" x14ac:dyDescent="0.25">
      <c r="A49" s="24"/>
      <c r="B49" s="114">
        <v>45630</v>
      </c>
      <c r="C49" s="115"/>
      <c r="D49" s="111" t="s">
        <v>36</v>
      </c>
      <c r="E49" s="112">
        <v>2005</v>
      </c>
      <c r="F49" s="181"/>
      <c r="G49" s="113">
        <f t="shared" si="0"/>
        <v>17948198.32249983</v>
      </c>
      <c r="H49" s="191"/>
      <c r="I49" s="101"/>
    </row>
    <row r="50" spans="1:9" s="7" customFormat="1" ht="18" thickTop="1" thickBot="1" x14ac:dyDescent="0.25">
      <c r="A50" s="24"/>
      <c r="B50" s="114">
        <v>45630</v>
      </c>
      <c r="C50" s="115"/>
      <c r="D50" s="111" t="s">
        <v>36</v>
      </c>
      <c r="E50" s="112">
        <v>10900</v>
      </c>
      <c r="F50" s="181"/>
      <c r="G50" s="113">
        <f t="shared" si="0"/>
        <v>17959098.32249983</v>
      </c>
      <c r="H50" s="191"/>
      <c r="I50" s="101"/>
    </row>
    <row r="51" spans="1:9" s="7" customFormat="1" ht="23.25" customHeight="1" thickTop="1" thickBot="1" x14ac:dyDescent="0.25">
      <c r="A51" s="24"/>
      <c r="B51" s="114">
        <v>45630</v>
      </c>
      <c r="C51" s="115"/>
      <c r="D51" s="111" t="s">
        <v>36</v>
      </c>
      <c r="E51" s="112">
        <v>44720</v>
      </c>
      <c r="F51" s="181"/>
      <c r="G51" s="113">
        <f t="shared" si="0"/>
        <v>18003818.32249983</v>
      </c>
      <c r="H51" s="191"/>
      <c r="I51" s="101"/>
    </row>
    <row r="52" spans="1:9" s="7" customFormat="1" ht="18" thickTop="1" thickBot="1" x14ac:dyDescent="0.25">
      <c r="A52" s="24"/>
      <c r="B52" s="114">
        <v>45630</v>
      </c>
      <c r="C52" s="115"/>
      <c r="D52" s="116" t="s">
        <v>36</v>
      </c>
      <c r="E52" s="112">
        <v>22653</v>
      </c>
      <c r="F52" s="183"/>
      <c r="G52" s="113">
        <f t="shared" si="0"/>
        <v>18026471.32249983</v>
      </c>
      <c r="H52" s="191"/>
      <c r="I52" s="101"/>
    </row>
    <row r="53" spans="1:9" s="7" customFormat="1" ht="21" customHeight="1" thickTop="1" thickBot="1" x14ac:dyDescent="0.25">
      <c r="A53" s="24"/>
      <c r="B53" s="114">
        <v>45630</v>
      </c>
      <c r="C53" s="115"/>
      <c r="D53" s="111" t="s">
        <v>28</v>
      </c>
      <c r="E53" s="112">
        <v>43139.35</v>
      </c>
      <c r="F53" s="181">
        <v>1126.04</v>
      </c>
      <c r="G53" s="113">
        <f t="shared" si="0"/>
        <v>18068484.632499833</v>
      </c>
      <c r="H53" s="191"/>
      <c r="I53" s="101"/>
    </row>
    <row r="54" spans="1:9" s="7" customFormat="1" ht="21" customHeight="1" thickTop="1" thickBot="1" x14ac:dyDescent="0.25">
      <c r="A54" s="24"/>
      <c r="B54" s="114">
        <v>45630</v>
      </c>
      <c r="C54" s="115"/>
      <c r="D54" s="111" t="s">
        <v>21</v>
      </c>
      <c r="E54" s="112">
        <v>603031</v>
      </c>
      <c r="F54" s="181"/>
      <c r="G54" s="113">
        <f t="shared" si="0"/>
        <v>18671515.632499833</v>
      </c>
      <c r="H54" s="191"/>
      <c r="I54" s="101"/>
    </row>
    <row r="55" spans="1:9" s="7" customFormat="1" ht="18" thickTop="1" thickBot="1" x14ac:dyDescent="0.25">
      <c r="A55" s="24"/>
      <c r="B55" s="114">
        <v>45630</v>
      </c>
      <c r="C55" s="115"/>
      <c r="D55" s="111" t="s">
        <v>21</v>
      </c>
      <c r="E55" s="112">
        <v>812644.2</v>
      </c>
      <c r="F55" s="181"/>
      <c r="G55" s="113">
        <f t="shared" si="0"/>
        <v>19484159.832499832</v>
      </c>
      <c r="H55" s="191"/>
      <c r="I55" s="101"/>
    </row>
    <row r="56" spans="1:9" s="7" customFormat="1" ht="66.75" customHeight="1" thickTop="1" thickBot="1" x14ac:dyDescent="0.25">
      <c r="A56" s="24"/>
      <c r="B56" s="114">
        <v>45630</v>
      </c>
      <c r="C56" s="115"/>
      <c r="D56" s="116" t="s">
        <v>74</v>
      </c>
      <c r="E56" s="112">
        <v>1100</v>
      </c>
      <c r="F56" s="182"/>
      <c r="G56" s="113">
        <f t="shared" si="0"/>
        <v>19485259.832499832</v>
      </c>
      <c r="H56" s="191"/>
      <c r="I56" s="101"/>
    </row>
    <row r="57" spans="1:9" s="7" customFormat="1" ht="18" thickTop="1" thickBot="1" x14ac:dyDescent="0.25">
      <c r="A57" s="24"/>
      <c r="B57" s="114">
        <v>45630</v>
      </c>
      <c r="C57" s="115"/>
      <c r="D57" s="111" t="s">
        <v>22</v>
      </c>
      <c r="E57" s="112"/>
      <c r="F57" s="181">
        <v>9445592.1199999992</v>
      </c>
      <c r="G57" s="113">
        <f t="shared" si="0"/>
        <v>10039667.712499833</v>
      </c>
      <c r="H57" s="191"/>
      <c r="I57" s="101"/>
    </row>
    <row r="58" spans="1:9" s="7" customFormat="1" ht="15" customHeight="1" thickTop="1" thickBot="1" x14ac:dyDescent="0.25">
      <c r="A58" s="24"/>
      <c r="B58" s="114">
        <v>45631</v>
      </c>
      <c r="C58" s="115"/>
      <c r="D58" s="111" t="s">
        <v>36</v>
      </c>
      <c r="E58" s="112">
        <v>650</v>
      </c>
      <c r="F58" s="181"/>
      <c r="G58" s="113">
        <f t="shared" si="0"/>
        <v>10040317.712499833</v>
      </c>
      <c r="H58" s="191"/>
      <c r="I58" s="101"/>
    </row>
    <row r="59" spans="1:9" s="7" customFormat="1" ht="18" thickTop="1" thickBot="1" x14ac:dyDescent="0.25">
      <c r="A59" s="24"/>
      <c r="B59" s="114">
        <v>45631</v>
      </c>
      <c r="C59" s="115"/>
      <c r="D59" s="111" t="s">
        <v>36</v>
      </c>
      <c r="E59" s="112">
        <v>3500</v>
      </c>
      <c r="F59" s="181"/>
      <c r="G59" s="113">
        <f t="shared" si="0"/>
        <v>10043817.712499833</v>
      </c>
      <c r="H59" s="191"/>
      <c r="I59" s="101"/>
    </row>
    <row r="60" spans="1:9" s="7" customFormat="1" ht="24" customHeight="1" thickTop="1" thickBot="1" x14ac:dyDescent="0.25">
      <c r="A60" s="24"/>
      <c r="B60" s="114">
        <v>45631</v>
      </c>
      <c r="C60" s="115"/>
      <c r="D60" s="111" t="s">
        <v>36</v>
      </c>
      <c r="E60" s="112">
        <v>28265</v>
      </c>
      <c r="F60" s="183"/>
      <c r="G60" s="113">
        <f t="shared" si="0"/>
        <v>10072082.712499833</v>
      </c>
      <c r="H60" s="191"/>
      <c r="I60" s="101"/>
    </row>
    <row r="61" spans="1:9" s="7" customFormat="1" ht="18" thickTop="1" thickBot="1" x14ac:dyDescent="0.25">
      <c r="A61" s="24"/>
      <c r="B61" s="114">
        <v>45631</v>
      </c>
      <c r="C61" s="115"/>
      <c r="D61" s="111" t="s">
        <v>36</v>
      </c>
      <c r="E61" s="112">
        <v>62400</v>
      </c>
      <c r="F61" s="181"/>
      <c r="G61" s="113">
        <f t="shared" si="0"/>
        <v>10134482.712499833</v>
      </c>
      <c r="H61" s="191"/>
      <c r="I61" s="101"/>
    </row>
    <row r="62" spans="1:9" s="7" customFormat="1" ht="19.5" customHeight="1" thickTop="1" thickBot="1" x14ac:dyDescent="0.25">
      <c r="A62" s="24"/>
      <c r="B62" s="114">
        <v>45631</v>
      </c>
      <c r="C62" s="115"/>
      <c r="D62" s="111" t="s">
        <v>36</v>
      </c>
      <c r="E62" s="112">
        <v>7155</v>
      </c>
      <c r="F62" s="181"/>
      <c r="G62" s="113">
        <f t="shared" si="0"/>
        <v>10141637.712499833</v>
      </c>
      <c r="H62" s="191"/>
      <c r="I62" s="101"/>
    </row>
    <row r="63" spans="1:9" s="7" customFormat="1" ht="18" thickTop="1" thickBot="1" x14ac:dyDescent="0.25">
      <c r="A63" s="24"/>
      <c r="B63" s="114">
        <v>45631</v>
      </c>
      <c r="C63" s="115"/>
      <c r="D63" s="116" t="s">
        <v>36</v>
      </c>
      <c r="E63" s="112">
        <v>2410</v>
      </c>
      <c r="F63" s="183"/>
      <c r="G63" s="113">
        <f t="shared" si="0"/>
        <v>10144047.712499833</v>
      </c>
      <c r="H63" s="191"/>
      <c r="I63" s="101"/>
    </row>
    <row r="64" spans="1:9" s="7" customFormat="1" ht="18" thickTop="1" thickBot="1" x14ac:dyDescent="0.25">
      <c r="A64" s="24"/>
      <c r="B64" s="114">
        <v>45631</v>
      </c>
      <c r="C64" s="115"/>
      <c r="D64" s="111" t="s">
        <v>36</v>
      </c>
      <c r="E64" s="112">
        <v>6500</v>
      </c>
      <c r="F64" s="181"/>
      <c r="G64" s="113">
        <f t="shared" si="0"/>
        <v>10150547.712499833</v>
      </c>
      <c r="H64" s="191"/>
      <c r="I64" s="101"/>
    </row>
    <row r="65" spans="1:9" s="7" customFormat="1" ht="18" thickTop="1" thickBot="1" x14ac:dyDescent="0.25">
      <c r="A65" s="24"/>
      <c r="B65" s="114">
        <v>45631</v>
      </c>
      <c r="C65" s="115"/>
      <c r="D65" s="111" t="s">
        <v>36</v>
      </c>
      <c r="E65" s="112">
        <v>25711</v>
      </c>
      <c r="F65" s="181"/>
      <c r="G65" s="113">
        <f t="shared" si="0"/>
        <v>10176258.712499833</v>
      </c>
      <c r="H65" s="191"/>
      <c r="I65" s="101"/>
    </row>
    <row r="66" spans="1:9" s="7" customFormat="1" ht="18" thickTop="1" thickBot="1" x14ac:dyDescent="0.25">
      <c r="A66" s="24"/>
      <c r="B66" s="114">
        <v>45631</v>
      </c>
      <c r="C66" s="115"/>
      <c r="D66" s="111" t="s">
        <v>36</v>
      </c>
      <c r="E66" s="112">
        <v>9517</v>
      </c>
      <c r="F66" s="181"/>
      <c r="G66" s="113">
        <f t="shared" si="0"/>
        <v>10185775.712499833</v>
      </c>
      <c r="H66" s="191"/>
      <c r="I66" s="101"/>
    </row>
    <row r="67" spans="1:9" s="7" customFormat="1" ht="30.75" customHeight="1" thickTop="1" thickBot="1" x14ac:dyDescent="0.25">
      <c r="A67" s="24"/>
      <c r="B67" s="114">
        <v>45631</v>
      </c>
      <c r="C67" s="115"/>
      <c r="D67" s="111" t="s">
        <v>28</v>
      </c>
      <c r="E67" s="112">
        <v>111460.28</v>
      </c>
      <c r="F67" s="181">
        <v>2935.75</v>
      </c>
      <c r="G67" s="113">
        <f>G66+E67-F67</f>
        <v>10294300.242499832</v>
      </c>
      <c r="H67" s="191"/>
      <c r="I67" s="101"/>
    </row>
    <row r="68" spans="1:9" s="7" customFormat="1" ht="21" customHeight="1" thickTop="1" thickBot="1" x14ac:dyDescent="0.25">
      <c r="A68" s="24"/>
      <c r="B68" s="114">
        <v>45631</v>
      </c>
      <c r="C68" s="115"/>
      <c r="D68" s="111" t="s">
        <v>22</v>
      </c>
      <c r="E68" s="181"/>
      <c r="F68" s="181">
        <v>1755543.44</v>
      </c>
      <c r="G68" s="113">
        <f>G67+E68-F68</f>
        <v>8538756.8024998326</v>
      </c>
      <c r="H68" s="191"/>
      <c r="I68" s="101"/>
    </row>
    <row r="69" spans="1:9" s="7" customFormat="1" ht="18" thickTop="1" thickBot="1" x14ac:dyDescent="0.25">
      <c r="A69" s="24"/>
      <c r="B69" s="114">
        <v>45632</v>
      </c>
      <c r="C69" s="115"/>
      <c r="D69" s="111" t="s">
        <v>36</v>
      </c>
      <c r="E69" s="112">
        <v>34800</v>
      </c>
      <c r="F69" s="181"/>
      <c r="G69" s="113">
        <f t="shared" ref="G69:G132" si="1">G68+E69-F69</f>
        <v>8573556.8024998326</v>
      </c>
      <c r="H69" s="191"/>
      <c r="I69" s="101"/>
    </row>
    <row r="70" spans="1:9" s="7" customFormat="1" ht="18" thickTop="1" thickBot="1" x14ac:dyDescent="0.25">
      <c r="A70" s="24"/>
      <c r="B70" s="114">
        <v>45632</v>
      </c>
      <c r="C70" s="115"/>
      <c r="D70" s="111" t="s">
        <v>36</v>
      </c>
      <c r="E70" s="112">
        <v>45695</v>
      </c>
      <c r="F70" s="181"/>
      <c r="G70" s="113">
        <f t="shared" si="1"/>
        <v>8619251.8024998326</v>
      </c>
      <c r="H70" s="191"/>
      <c r="I70" s="101"/>
    </row>
    <row r="71" spans="1:9" s="7" customFormat="1" ht="18" thickTop="1" thickBot="1" x14ac:dyDescent="0.25">
      <c r="A71" s="24"/>
      <c r="B71" s="114">
        <v>45632</v>
      </c>
      <c r="C71" s="115"/>
      <c r="D71" s="111" t="s">
        <v>36</v>
      </c>
      <c r="E71" s="112">
        <v>8000</v>
      </c>
      <c r="F71" s="181"/>
      <c r="G71" s="113">
        <f t="shared" si="1"/>
        <v>8627251.8024998326</v>
      </c>
      <c r="H71" s="191"/>
      <c r="I71" s="101"/>
    </row>
    <row r="72" spans="1:9" s="7" customFormat="1" ht="18" thickTop="1" thickBot="1" x14ac:dyDescent="0.25">
      <c r="A72" s="24"/>
      <c r="B72" s="114">
        <v>45632</v>
      </c>
      <c r="C72" s="115"/>
      <c r="D72" s="111" t="s">
        <v>36</v>
      </c>
      <c r="E72" s="117">
        <v>1850</v>
      </c>
      <c r="F72" s="181"/>
      <c r="G72" s="113">
        <f t="shared" si="1"/>
        <v>8629101.8024998326</v>
      </c>
      <c r="H72" s="191"/>
      <c r="I72" s="101"/>
    </row>
    <row r="73" spans="1:9" s="7" customFormat="1" ht="18" thickTop="1" thickBot="1" x14ac:dyDescent="0.25">
      <c r="A73" s="24"/>
      <c r="B73" s="114">
        <v>45632</v>
      </c>
      <c r="C73" s="115"/>
      <c r="D73" s="111" t="s">
        <v>36</v>
      </c>
      <c r="E73" s="117">
        <v>11400</v>
      </c>
      <c r="F73" s="181"/>
      <c r="G73" s="113">
        <f t="shared" si="1"/>
        <v>8640501.8024998326</v>
      </c>
      <c r="H73" s="191"/>
      <c r="I73" s="101"/>
    </row>
    <row r="74" spans="1:9" s="7" customFormat="1" ht="18" thickTop="1" thickBot="1" x14ac:dyDescent="0.25">
      <c r="A74" s="24"/>
      <c r="B74" s="114">
        <v>45632</v>
      </c>
      <c r="C74" s="115"/>
      <c r="D74" s="111" t="s">
        <v>36</v>
      </c>
      <c r="E74" s="117">
        <v>10710</v>
      </c>
      <c r="F74" s="184"/>
      <c r="G74" s="113">
        <f t="shared" si="1"/>
        <v>8651211.8024998326</v>
      </c>
      <c r="H74" s="191"/>
      <c r="I74" s="101"/>
    </row>
    <row r="75" spans="1:9" s="7" customFormat="1" ht="18" thickTop="1" thickBot="1" x14ac:dyDescent="0.25">
      <c r="A75" s="24"/>
      <c r="B75" s="114">
        <v>45632</v>
      </c>
      <c r="C75" s="115"/>
      <c r="D75" s="111" t="s">
        <v>36</v>
      </c>
      <c r="E75" s="117">
        <v>500</v>
      </c>
      <c r="F75" s="184"/>
      <c r="G75" s="113">
        <f t="shared" si="1"/>
        <v>8651711.8024998326</v>
      </c>
      <c r="H75" s="191"/>
      <c r="I75" s="101"/>
    </row>
    <row r="76" spans="1:9" s="7" customFormat="1" ht="18" thickTop="1" thickBot="1" x14ac:dyDescent="0.25">
      <c r="A76" s="24"/>
      <c r="B76" s="114">
        <v>45632</v>
      </c>
      <c r="C76" s="115"/>
      <c r="D76" s="116" t="s">
        <v>28</v>
      </c>
      <c r="E76" s="112">
        <v>79386.25</v>
      </c>
      <c r="F76" s="181">
        <v>2117.4299999999998</v>
      </c>
      <c r="G76" s="113">
        <f t="shared" si="1"/>
        <v>8728980.6224998329</v>
      </c>
      <c r="H76" s="191"/>
      <c r="I76" s="101"/>
    </row>
    <row r="77" spans="1:9" s="7" customFormat="1" ht="18" customHeight="1" thickTop="1" thickBot="1" x14ac:dyDescent="0.25">
      <c r="A77" s="24"/>
      <c r="B77" s="114">
        <v>45632</v>
      </c>
      <c r="C77" s="115"/>
      <c r="D77" s="111" t="s">
        <v>22</v>
      </c>
      <c r="E77" s="112"/>
      <c r="F77" s="181">
        <v>1658778.72</v>
      </c>
      <c r="G77" s="113">
        <f t="shared" si="1"/>
        <v>7070201.9024998331</v>
      </c>
      <c r="H77" s="191"/>
      <c r="I77" s="101"/>
    </row>
    <row r="78" spans="1:9" s="7" customFormat="1" ht="18" customHeight="1" thickTop="1" thickBot="1" x14ac:dyDescent="0.25">
      <c r="A78" s="24"/>
      <c r="B78" s="114">
        <v>45633</v>
      </c>
      <c r="C78" s="115"/>
      <c r="D78" s="111" t="s">
        <v>36</v>
      </c>
      <c r="E78" s="112">
        <v>20000</v>
      </c>
      <c r="F78" s="181"/>
      <c r="G78" s="113">
        <f t="shared" si="1"/>
        <v>7090201.9024998331</v>
      </c>
      <c r="H78" s="191"/>
      <c r="I78" s="101"/>
    </row>
    <row r="79" spans="1:9" s="103" customFormat="1" ht="18" thickTop="1" thickBot="1" x14ac:dyDescent="0.25">
      <c r="A79" s="102"/>
      <c r="B79" s="114">
        <v>45633</v>
      </c>
      <c r="C79" s="115"/>
      <c r="D79" s="111" t="s">
        <v>28</v>
      </c>
      <c r="E79" s="112">
        <v>20032</v>
      </c>
      <c r="F79" s="181">
        <v>540.47</v>
      </c>
      <c r="G79" s="113">
        <f t="shared" si="1"/>
        <v>7109693.4324998334</v>
      </c>
      <c r="H79" s="201"/>
      <c r="I79" s="101"/>
    </row>
    <row r="80" spans="1:9" s="7" customFormat="1" ht="18" thickTop="1" thickBot="1" x14ac:dyDescent="0.25">
      <c r="A80" s="24"/>
      <c r="B80" s="114">
        <v>45634</v>
      </c>
      <c r="C80" s="115"/>
      <c r="D80" s="111" t="s">
        <v>28</v>
      </c>
      <c r="E80" s="112">
        <v>3500</v>
      </c>
      <c r="F80" s="184">
        <v>95.2</v>
      </c>
      <c r="G80" s="113">
        <f t="shared" si="1"/>
        <v>7113098.2324998332</v>
      </c>
      <c r="H80" s="191"/>
      <c r="I80" s="101"/>
    </row>
    <row r="81" spans="1:11" s="7" customFormat="1" ht="18" thickTop="1" thickBot="1" x14ac:dyDescent="0.25">
      <c r="A81" s="24"/>
      <c r="B81" s="114">
        <v>45635</v>
      </c>
      <c r="C81" s="115"/>
      <c r="D81" s="111" t="s">
        <v>36</v>
      </c>
      <c r="E81" s="112">
        <v>68590</v>
      </c>
      <c r="F81" s="181"/>
      <c r="G81" s="113">
        <f t="shared" si="1"/>
        <v>7181688.2324998332</v>
      </c>
      <c r="H81" s="191"/>
      <c r="I81" s="101"/>
    </row>
    <row r="82" spans="1:11" s="7" customFormat="1" ht="18" thickTop="1" thickBot="1" x14ac:dyDescent="0.25">
      <c r="A82" s="24"/>
      <c r="B82" s="114">
        <v>45635</v>
      </c>
      <c r="C82" s="115"/>
      <c r="D82" s="111" t="s">
        <v>36</v>
      </c>
      <c r="E82" s="112">
        <v>33887</v>
      </c>
      <c r="F82" s="181"/>
      <c r="G82" s="113">
        <f t="shared" si="1"/>
        <v>7215575.2324998332</v>
      </c>
      <c r="H82" s="191"/>
      <c r="I82" s="101"/>
    </row>
    <row r="83" spans="1:11" s="7" customFormat="1" ht="16.5" customHeight="1" thickTop="1" thickBot="1" x14ac:dyDescent="0.25">
      <c r="A83" s="24"/>
      <c r="B83" s="114">
        <v>45635</v>
      </c>
      <c r="C83" s="115"/>
      <c r="D83" s="111" t="s">
        <v>36</v>
      </c>
      <c r="E83" s="112">
        <v>22400</v>
      </c>
      <c r="F83" s="181"/>
      <c r="G83" s="113">
        <f t="shared" si="1"/>
        <v>7237975.2324998332</v>
      </c>
      <c r="H83" s="191"/>
      <c r="I83" s="101"/>
    </row>
    <row r="84" spans="1:11" s="7" customFormat="1" ht="18.75" customHeight="1" thickTop="1" thickBot="1" x14ac:dyDescent="0.25">
      <c r="A84" s="24"/>
      <c r="B84" s="114">
        <v>45635</v>
      </c>
      <c r="C84" s="115"/>
      <c r="D84" s="192" t="s">
        <v>36</v>
      </c>
      <c r="E84" s="112">
        <v>3050</v>
      </c>
      <c r="F84" s="181"/>
      <c r="G84" s="113">
        <f t="shared" si="1"/>
        <v>7241025.2324998332</v>
      </c>
      <c r="H84" s="191"/>
      <c r="I84" s="101"/>
    </row>
    <row r="85" spans="1:11" s="7" customFormat="1" ht="22.5" customHeight="1" thickTop="1" thickBot="1" x14ac:dyDescent="0.25">
      <c r="A85" s="24"/>
      <c r="B85" s="114">
        <v>45635</v>
      </c>
      <c r="C85" s="115"/>
      <c r="D85" s="130" t="s">
        <v>36</v>
      </c>
      <c r="E85" s="112">
        <v>7745</v>
      </c>
      <c r="F85" s="181"/>
      <c r="G85" s="113">
        <f t="shared" si="1"/>
        <v>7248770.2324998332</v>
      </c>
      <c r="H85" s="191"/>
      <c r="I85" s="101"/>
    </row>
    <row r="86" spans="1:11" s="7" customFormat="1" ht="15" customHeight="1" thickTop="1" thickBot="1" x14ac:dyDescent="0.25">
      <c r="A86" s="24"/>
      <c r="B86" s="114">
        <v>45635</v>
      </c>
      <c r="C86" s="115"/>
      <c r="D86" s="111" t="s">
        <v>36</v>
      </c>
      <c r="E86" s="112">
        <v>17575</v>
      </c>
      <c r="F86" s="181"/>
      <c r="G86" s="113">
        <f t="shared" si="1"/>
        <v>7266345.2324998332</v>
      </c>
      <c r="H86" s="191"/>
      <c r="I86" s="101"/>
    </row>
    <row r="87" spans="1:11" s="7" customFormat="1" ht="18" thickTop="1" thickBot="1" x14ac:dyDescent="0.25">
      <c r="A87" s="24"/>
      <c r="B87" s="114">
        <v>45635</v>
      </c>
      <c r="C87" s="115"/>
      <c r="D87" s="111" t="s">
        <v>36</v>
      </c>
      <c r="E87" s="112">
        <v>4510</v>
      </c>
      <c r="F87" s="181"/>
      <c r="G87" s="113">
        <f t="shared" si="1"/>
        <v>7270855.2324998332</v>
      </c>
      <c r="H87" s="191"/>
      <c r="I87" s="101"/>
    </row>
    <row r="88" spans="1:11" s="7" customFormat="1" ht="18" thickTop="1" thickBot="1" x14ac:dyDescent="0.25">
      <c r="A88" s="24"/>
      <c r="B88" s="114">
        <v>45635</v>
      </c>
      <c r="C88" s="115"/>
      <c r="D88" s="111" t="s">
        <v>28</v>
      </c>
      <c r="E88" s="112">
        <v>32563.37</v>
      </c>
      <c r="F88" s="181">
        <v>845.09</v>
      </c>
      <c r="G88" s="113">
        <f t="shared" si="1"/>
        <v>7302573.5124998335</v>
      </c>
      <c r="H88" s="191"/>
      <c r="I88" s="101"/>
    </row>
    <row r="89" spans="1:11" s="7" customFormat="1" ht="61.5" thickTop="1" thickBot="1" x14ac:dyDescent="0.25">
      <c r="A89" s="24"/>
      <c r="B89" s="114">
        <v>45635</v>
      </c>
      <c r="C89" s="115"/>
      <c r="D89" s="111" t="s">
        <v>75</v>
      </c>
      <c r="E89" s="112">
        <v>169219.16</v>
      </c>
      <c r="F89" s="181"/>
      <c r="G89" s="113">
        <f t="shared" si="1"/>
        <v>7471792.6724998336</v>
      </c>
      <c r="H89" s="191"/>
      <c r="I89" s="101"/>
    </row>
    <row r="90" spans="1:11" s="7" customFormat="1" ht="19.5" customHeight="1" thickTop="1" thickBot="1" x14ac:dyDescent="0.25">
      <c r="A90" s="24"/>
      <c r="B90" s="114">
        <v>45635</v>
      </c>
      <c r="C90" s="115"/>
      <c r="D90" s="111" t="s">
        <v>22</v>
      </c>
      <c r="E90" s="112"/>
      <c r="F90" s="181">
        <v>185586.31</v>
      </c>
      <c r="G90" s="113">
        <f t="shared" si="1"/>
        <v>7286206.362499834</v>
      </c>
      <c r="H90" s="191"/>
      <c r="I90" s="101">
        <v>7286206.362499834</v>
      </c>
      <c r="K90" s="101">
        <f>+G90-I90</f>
        <v>0</v>
      </c>
    </row>
    <row r="91" spans="1:11" s="7" customFormat="1" ht="18" thickTop="1" thickBot="1" x14ac:dyDescent="0.25">
      <c r="A91" s="24"/>
      <c r="B91" s="114">
        <v>45636</v>
      </c>
      <c r="C91" s="115"/>
      <c r="D91" s="111" t="s">
        <v>36</v>
      </c>
      <c r="E91" s="112">
        <v>80416</v>
      </c>
      <c r="F91" s="181"/>
      <c r="G91" s="113">
        <f t="shared" si="1"/>
        <v>7366622.362499834</v>
      </c>
      <c r="H91" s="191"/>
      <c r="I91" s="101"/>
    </row>
    <row r="92" spans="1:11" s="7" customFormat="1" ht="18" thickTop="1" thickBot="1" x14ac:dyDescent="0.25">
      <c r="A92" s="24"/>
      <c r="B92" s="114">
        <v>45636</v>
      </c>
      <c r="C92" s="115"/>
      <c r="D92" s="111" t="s">
        <v>36</v>
      </c>
      <c r="E92" s="112">
        <v>491</v>
      </c>
      <c r="F92" s="181"/>
      <c r="G92" s="113">
        <f t="shared" si="1"/>
        <v>7367113.362499834</v>
      </c>
      <c r="H92" s="191"/>
      <c r="I92" s="101"/>
    </row>
    <row r="93" spans="1:11" s="7" customFormat="1" ht="21" customHeight="1" thickTop="1" thickBot="1" x14ac:dyDescent="0.25">
      <c r="A93" s="24"/>
      <c r="B93" s="114">
        <v>45636</v>
      </c>
      <c r="C93" s="115"/>
      <c r="D93" s="111" t="s">
        <v>36</v>
      </c>
      <c r="E93" s="112">
        <v>31506</v>
      </c>
      <c r="F93" s="181"/>
      <c r="G93" s="113">
        <f t="shared" si="1"/>
        <v>7398619.362499834</v>
      </c>
      <c r="H93" s="191"/>
      <c r="I93" s="101"/>
    </row>
    <row r="94" spans="1:11" s="7" customFormat="1" ht="18" thickTop="1" thickBot="1" x14ac:dyDescent="0.25">
      <c r="A94" s="24"/>
      <c r="B94" s="114">
        <v>45636</v>
      </c>
      <c r="C94" s="115"/>
      <c r="D94" s="111" t="s">
        <v>36</v>
      </c>
      <c r="E94" s="112">
        <v>13900</v>
      </c>
      <c r="F94" s="182"/>
      <c r="G94" s="113">
        <f t="shared" si="1"/>
        <v>7412519.362499834</v>
      </c>
      <c r="H94" s="191"/>
      <c r="I94" s="101"/>
    </row>
    <row r="95" spans="1:11" s="7" customFormat="1" ht="18" thickTop="1" thickBot="1" x14ac:dyDescent="0.25">
      <c r="A95" s="24"/>
      <c r="B95" s="114">
        <v>45636</v>
      </c>
      <c r="C95" s="115"/>
      <c r="D95" s="116" t="s">
        <v>36</v>
      </c>
      <c r="E95" s="112">
        <v>14000</v>
      </c>
      <c r="F95" s="181"/>
      <c r="G95" s="113">
        <f t="shared" si="1"/>
        <v>7426519.362499834</v>
      </c>
      <c r="H95" s="191"/>
      <c r="I95" s="101"/>
    </row>
    <row r="96" spans="1:11" s="7" customFormat="1" ht="18" thickTop="1" thickBot="1" x14ac:dyDescent="0.25">
      <c r="A96" s="24"/>
      <c r="B96" s="114">
        <v>45636</v>
      </c>
      <c r="C96" s="115"/>
      <c r="D96" s="111" t="s">
        <v>36</v>
      </c>
      <c r="E96" s="112">
        <v>11420</v>
      </c>
      <c r="F96" s="181"/>
      <c r="G96" s="113">
        <f t="shared" si="1"/>
        <v>7437939.362499834</v>
      </c>
      <c r="H96" s="191"/>
      <c r="I96" s="101"/>
    </row>
    <row r="97" spans="1:9" s="7" customFormat="1" ht="18" thickTop="1" thickBot="1" x14ac:dyDescent="0.25">
      <c r="A97" s="24"/>
      <c r="B97" s="114">
        <v>45636</v>
      </c>
      <c r="C97" s="115"/>
      <c r="D97" s="111" t="s">
        <v>36</v>
      </c>
      <c r="E97" s="112">
        <v>3900</v>
      </c>
      <c r="F97" s="181"/>
      <c r="G97" s="113">
        <f t="shared" si="1"/>
        <v>7441839.362499834</v>
      </c>
      <c r="H97" s="191"/>
      <c r="I97" s="101"/>
    </row>
    <row r="98" spans="1:9" s="7" customFormat="1" ht="20.25" customHeight="1" thickTop="1" thickBot="1" x14ac:dyDescent="0.25">
      <c r="A98" s="24"/>
      <c r="B98" s="114">
        <v>45636</v>
      </c>
      <c r="C98" s="115"/>
      <c r="D98" s="111" t="s">
        <v>36</v>
      </c>
      <c r="E98" s="112">
        <v>990</v>
      </c>
      <c r="F98" s="181"/>
      <c r="G98" s="113">
        <f t="shared" si="1"/>
        <v>7442829.362499834</v>
      </c>
      <c r="H98" s="191"/>
      <c r="I98" s="101"/>
    </row>
    <row r="99" spans="1:9" s="7" customFormat="1" ht="18" thickTop="1" thickBot="1" x14ac:dyDescent="0.25">
      <c r="A99" s="24"/>
      <c r="B99" s="114">
        <v>45636</v>
      </c>
      <c r="C99" s="115"/>
      <c r="D99" s="111" t="s">
        <v>28</v>
      </c>
      <c r="E99" s="112">
        <v>53046.400000000001</v>
      </c>
      <c r="F99" s="181">
        <v>1383.22</v>
      </c>
      <c r="G99" s="113">
        <f t="shared" si="1"/>
        <v>7494492.5424998347</v>
      </c>
      <c r="H99" s="191"/>
      <c r="I99" s="101"/>
    </row>
    <row r="100" spans="1:9" s="7" customFormat="1" ht="61.5" thickTop="1" thickBot="1" x14ac:dyDescent="0.25">
      <c r="A100" s="24"/>
      <c r="B100" s="114">
        <v>45636</v>
      </c>
      <c r="C100" s="115"/>
      <c r="D100" s="111" t="s">
        <v>76</v>
      </c>
      <c r="E100" s="112">
        <v>51000</v>
      </c>
      <c r="F100" s="181"/>
      <c r="G100" s="113">
        <f t="shared" si="1"/>
        <v>7545492.5424998347</v>
      </c>
      <c r="H100" s="191"/>
      <c r="I100" s="101"/>
    </row>
    <row r="101" spans="1:9" s="7" customFormat="1" ht="76.5" thickTop="1" thickBot="1" x14ac:dyDescent="0.25">
      <c r="A101" s="24"/>
      <c r="B101" s="114">
        <v>45636</v>
      </c>
      <c r="C101" s="115"/>
      <c r="D101" s="111" t="s">
        <v>77</v>
      </c>
      <c r="E101" s="112">
        <v>53000</v>
      </c>
      <c r="F101" s="181"/>
      <c r="G101" s="113">
        <f t="shared" si="1"/>
        <v>7598492.5424998347</v>
      </c>
      <c r="H101" s="191"/>
      <c r="I101" s="101"/>
    </row>
    <row r="102" spans="1:9" s="7" customFormat="1" ht="20.25" customHeight="1" thickTop="1" thickBot="1" x14ac:dyDescent="0.25">
      <c r="A102" s="24"/>
      <c r="B102" s="118">
        <v>45636</v>
      </c>
      <c r="C102" s="119"/>
      <c r="D102" s="111" t="s">
        <v>22</v>
      </c>
      <c r="E102" s="112"/>
      <c r="F102" s="181">
        <v>388313.69</v>
      </c>
      <c r="G102" s="113">
        <f t="shared" si="1"/>
        <v>7210178.8524998343</v>
      </c>
      <c r="H102" s="191"/>
      <c r="I102" s="101"/>
    </row>
    <row r="103" spans="1:9" s="7" customFormat="1" ht="18" thickTop="1" thickBot="1" x14ac:dyDescent="0.25">
      <c r="A103" s="24"/>
      <c r="B103" s="114">
        <v>45637</v>
      </c>
      <c r="C103" s="115"/>
      <c r="D103" s="111" t="s">
        <v>36</v>
      </c>
      <c r="E103" s="112">
        <v>20000</v>
      </c>
      <c r="F103" s="181"/>
      <c r="G103" s="113">
        <f t="shared" si="1"/>
        <v>7230178.8524998343</v>
      </c>
      <c r="H103" s="191"/>
      <c r="I103" s="101"/>
    </row>
    <row r="104" spans="1:9" s="7" customFormat="1" ht="18" thickTop="1" thickBot="1" x14ac:dyDescent="0.25">
      <c r="A104" s="24"/>
      <c r="B104" s="114">
        <v>45637</v>
      </c>
      <c r="C104" s="115"/>
      <c r="D104" s="111" t="s">
        <v>36</v>
      </c>
      <c r="E104" s="112">
        <v>13250</v>
      </c>
      <c r="F104" s="181"/>
      <c r="G104" s="113">
        <f t="shared" si="1"/>
        <v>7243428.8524998343</v>
      </c>
      <c r="H104" s="191"/>
      <c r="I104" s="101"/>
    </row>
    <row r="105" spans="1:9" s="7" customFormat="1" ht="17.25" customHeight="1" thickTop="1" thickBot="1" x14ac:dyDescent="0.25">
      <c r="A105" s="24"/>
      <c r="B105" s="114">
        <v>45637</v>
      </c>
      <c r="C105" s="115"/>
      <c r="D105" s="111" t="s">
        <v>36</v>
      </c>
      <c r="E105" s="112">
        <v>42985</v>
      </c>
      <c r="F105" s="181"/>
      <c r="G105" s="113">
        <f t="shared" si="1"/>
        <v>7286413.8524998343</v>
      </c>
      <c r="H105" s="191"/>
      <c r="I105" s="101"/>
    </row>
    <row r="106" spans="1:9" s="7" customFormat="1" ht="18" thickTop="1" thickBot="1" x14ac:dyDescent="0.25">
      <c r="A106" s="24"/>
      <c r="B106" s="114">
        <v>45637</v>
      </c>
      <c r="C106" s="115"/>
      <c r="D106" s="111" t="s">
        <v>36</v>
      </c>
      <c r="E106" s="112">
        <v>20740</v>
      </c>
      <c r="F106" s="181"/>
      <c r="G106" s="113">
        <f t="shared" si="1"/>
        <v>7307153.8524998343</v>
      </c>
      <c r="H106" s="191"/>
      <c r="I106" s="101"/>
    </row>
    <row r="107" spans="1:9" s="7" customFormat="1" ht="21" customHeight="1" thickTop="1" thickBot="1" x14ac:dyDescent="0.25">
      <c r="A107" s="24"/>
      <c r="B107" s="114">
        <v>45637</v>
      </c>
      <c r="C107" s="115"/>
      <c r="D107" s="198" t="s">
        <v>36</v>
      </c>
      <c r="E107" s="197">
        <v>13280</v>
      </c>
      <c r="F107" s="181"/>
      <c r="G107" s="113">
        <f t="shared" si="1"/>
        <v>7320433.8524998343</v>
      </c>
      <c r="H107" s="191"/>
      <c r="I107" s="101"/>
    </row>
    <row r="108" spans="1:9" s="7" customFormat="1" ht="27" customHeight="1" thickTop="1" thickBot="1" x14ac:dyDescent="0.25">
      <c r="A108" s="24"/>
      <c r="B108" s="118">
        <v>45637</v>
      </c>
      <c r="C108" s="119"/>
      <c r="D108" s="198" t="s">
        <v>36</v>
      </c>
      <c r="E108" s="197">
        <v>3650</v>
      </c>
      <c r="F108" s="181"/>
      <c r="G108" s="113">
        <f t="shared" si="1"/>
        <v>7324083.8524998343</v>
      </c>
      <c r="H108" s="191"/>
      <c r="I108" s="101"/>
    </row>
    <row r="109" spans="1:9" s="7" customFormat="1" ht="18" thickTop="1" thickBot="1" x14ac:dyDescent="0.25">
      <c r="A109" s="24"/>
      <c r="B109" s="114">
        <v>45637</v>
      </c>
      <c r="C109" s="115"/>
      <c r="D109" s="198" t="s">
        <v>36</v>
      </c>
      <c r="E109" s="197">
        <v>3170</v>
      </c>
      <c r="F109" s="181"/>
      <c r="G109" s="113">
        <f t="shared" si="1"/>
        <v>7327253.8524998343</v>
      </c>
      <c r="H109" s="191"/>
      <c r="I109" s="101"/>
    </row>
    <row r="110" spans="1:9" s="7" customFormat="1" ht="18" thickTop="1" thickBot="1" x14ac:dyDescent="0.25">
      <c r="A110" s="24"/>
      <c r="B110" s="114">
        <v>45637</v>
      </c>
      <c r="C110" s="115"/>
      <c r="D110" s="198" t="s">
        <v>36</v>
      </c>
      <c r="E110" s="197">
        <v>2790</v>
      </c>
      <c r="F110" s="149"/>
      <c r="G110" s="113">
        <f t="shared" si="1"/>
        <v>7330043.8524998343</v>
      </c>
      <c r="H110" s="191"/>
      <c r="I110" s="101"/>
    </row>
    <row r="111" spans="1:9" s="7" customFormat="1" ht="18" thickTop="1" thickBot="1" x14ac:dyDescent="0.25">
      <c r="A111" s="24"/>
      <c r="B111" s="114">
        <v>45637</v>
      </c>
      <c r="C111" s="115"/>
      <c r="D111" s="198" t="s">
        <v>28</v>
      </c>
      <c r="E111" s="197">
        <v>76097.820000000007</v>
      </c>
      <c r="F111" s="181">
        <v>1932.31</v>
      </c>
      <c r="G111" s="113">
        <f t="shared" si="1"/>
        <v>7404209.362499835</v>
      </c>
      <c r="H111" s="191"/>
      <c r="I111" s="101"/>
    </row>
    <row r="112" spans="1:9" s="7" customFormat="1" ht="46.5" thickTop="1" thickBot="1" x14ac:dyDescent="0.25">
      <c r="A112" s="24"/>
      <c r="B112" s="114">
        <v>45637</v>
      </c>
      <c r="C112" s="115"/>
      <c r="D112" s="198" t="s">
        <v>78</v>
      </c>
      <c r="E112" s="197">
        <v>8570</v>
      </c>
      <c r="F112" s="181"/>
      <c r="G112" s="113">
        <f t="shared" si="1"/>
        <v>7412779.362499835</v>
      </c>
      <c r="H112" s="191"/>
      <c r="I112" s="101"/>
    </row>
    <row r="113" spans="1:9" s="7" customFormat="1" ht="21.75" customHeight="1" thickTop="1" thickBot="1" x14ac:dyDescent="0.25">
      <c r="A113" s="24"/>
      <c r="B113" s="114">
        <v>45637</v>
      </c>
      <c r="C113" s="115"/>
      <c r="D113" s="199" t="s">
        <v>21</v>
      </c>
      <c r="E113" s="197">
        <v>2208</v>
      </c>
      <c r="F113" s="181"/>
      <c r="G113" s="113">
        <f t="shared" si="1"/>
        <v>7414987.362499835</v>
      </c>
      <c r="H113" s="191"/>
      <c r="I113" s="101"/>
    </row>
    <row r="114" spans="1:9" s="7" customFormat="1" ht="68.25" customHeight="1" thickTop="1" thickBot="1" x14ac:dyDescent="0.25">
      <c r="A114" s="24"/>
      <c r="B114" s="114">
        <v>45637</v>
      </c>
      <c r="C114" s="115"/>
      <c r="D114" s="111" t="s">
        <v>79</v>
      </c>
      <c r="E114" s="112">
        <v>1500</v>
      </c>
      <c r="F114" s="181"/>
      <c r="G114" s="113">
        <f t="shared" si="1"/>
        <v>7416487.362499835</v>
      </c>
      <c r="H114" s="191"/>
      <c r="I114" s="101"/>
    </row>
    <row r="115" spans="1:9" s="7" customFormat="1" ht="18" thickTop="1" thickBot="1" x14ac:dyDescent="0.25">
      <c r="A115" s="24"/>
      <c r="B115" s="114">
        <v>45637</v>
      </c>
      <c r="C115" s="115"/>
      <c r="D115" s="111" t="s">
        <v>22</v>
      </c>
      <c r="E115" s="112"/>
      <c r="F115" s="181">
        <v>244132.15</v>
      </c>
      <c r="G115" s="113">
        <f t="shared" si="1"/>
        <v>7172355.2124998346</v>
      </c>
      <c r="H115" s="191"/>
      <c r="I115" s="101"/>
    </row>
    <row r="116" spans="1:9" s="7" customFormat="1" ht="18" thickTop="1" thickBot="1" x14ac:dyDescent="0.25">
      <c r="A116" s="24"/>
      <c r="B116" s="114">
        <v>45638</v>
      </c>
      <c r="C116" s="115"/>
      <c r="D116" s="111" t="s">
        <v>36</v>
      </c>
      <c r="E116" s="112">
        <v>27520</v>
      </c>
      <c r="F116" s="181"/>
      <c r="G116" s="113">
        <f t="shared" si="1"/>
        <v>7199875.2124998346</v>
      </c>
      <c r="H116" s="191"/>
      <c r="I116" s="101"/>
    </row>
    <row r="117" spans="1:9" s="7" customFormat="1" ht="18" thickTop="1" thickBot="1" x14ac:dyDescent="0.25">
      <c r="A117" s="24"/>
      <c r="B117" s="114">
        <v>45638</v>
      </c>
      <c r="C117" s="115"/>
      <c r="D117" s="111" t="s">
        <v>36</v>
      </c>
      <c r="E117" s="112">
        <v>8000</v>
      </c>
      <c r="F117" s="181"/>
      <c r="G117" s="113">
        <f t="shared" si="1"/>
        <v>7207875.2124998346</v>
      </c>
      <c r="H117" s="191"/>
      <c r="I117" s="101"/>
    </row>
    <row r="118" spans="1:9" s="7" customFormat="1" ht="18" thickTop="1" thickBot="1" x14ac:dyDescent="0.25">
      <c r="A118" s="24"/>
      <c r="B118" s="114">
        <v>45638</v>
      </c>
      <c r="C118" s="115"/>
      <c r="D118" s="111" t="s">
        <v>36</v>
      </c>
      <c r="E118" s="112">
        <v>51005</v>
      </c>
      <c r="F118" s="181"/>
      <c r="G118" s="113">
        <f t="shared" si="1"/>
        <v>7258880.2124998346</v>
      </c>
      <c r="H118" s="191"/>
      <c r="I118" s="101"/>
    </row>
    <row r="119" spans="1:9" s="7" customFormat="1" ht="24.75" customHeight="1" thickTop="1" thickBot="1" x14ac:dyDescent="0.25">
      <c r="A119" s="24"/>
      <c r="B119" s="114">
        <v>45638</v>
      </c>
      <c r="C119" s="115"/>
      <c r="D119" s="111" t="s">
        <v>36</v>
      </c>
      <c r="E119" s="112">
        <v>42665</v>
      </c>
      <c r="F119" s="182"/>
      <c r="G119" s="113">
        <f t="shared" si="1"/>
        <v>7301545.2124998346</v>
      </c>
      <c r="H119" s="191"/>
      <c r="I119" s="101"/>
    </row>
    <row r="120" spans="1:9" s="7" customFormat="1" ht="18" thickTop="1" thickBot="1" x14ac:dyDescent="0.25">
      <c r="A120" s="24"/>
      <c r="B120" s="114">
        <v>45638</v>
      </c>
      <c r="C120" s="115"/>
      <c r="D120" s="111" t="s">
        <v>36</v>
      </c>
      <c r="E120" s="112">
        <v>9530</v>
      </c>
      <c r="F120" s="181"/>
      <c r="G120" s="113">
        <f t="shared" si="1"/>
        <v>7311075.2124998346</v>
      </c>
      <c r="H120" s="191"/>
      <c r="I120" s="101"/>
    </row>
    <row r="121" spans="1:9" s="7" customFormat="1" ht="21.75" customHeight="1" thickTop="1" thickBot="1" x14ac:dyDescent="0.25">
      <c r="A121" s="24"/>
      <c r="B121" s="114">
        <v>45638</v>
      </c>
      <c r="C121" s="115"/>
      <c r="D121" s="111" t="s">
        <v>36</v>
      </c>
      <c r="E121" s="112">
        <v>2250</v>
      </c>
      <c r="F121" s="181"/>
      <c r="G121" s="113">
        <f t="shared" si="1"/>
        <v>7313325.2124998346</v>
      </c>
      <c r="H121" s="191"/>
      <c r="I121" s="101"/>
    </row>
    <row r="122" spans="1:9" s="7" customFormat="1" ht="18" thickTop="1" thickBot="1" x14ac:dyDescent="0.25">
      <c r="A122" s="74"/>
      <c r="B122" s="114">
        <v>45638</v>
      </c>
      <c r="C122" s="115"/>
      <c r="D122" s="116" t="s">
        <v>36</v>
      </c>
      <c r="E122" s="112">
        <v>370</v>
      </c>
      <c r="F122" s="183"/>
      <c r="G122" s="113">
        <f t="shared" si="1"/>
        <v>7313695.2124998346</v>
      </c>
      <c r="H122" s="191"/>
      <c r="I122" s="101"/>
    </row>
    <row r="123" spans="1:9" s="7" customFormat="1" ht="18" thickTop="1" thickBot="1" x14ac:dyDescent="0.25">
      <c r="A123" s="74"/>
      <c r="B123" s="114">
        <v>45638</v>
      </c>
      <c r="C123" s="115"/>
      <c r="D123" s="116" t="s">
        <v>28</v>
      </c>
      <c r="E123" s="112">
        <v>84740.79</v>
      </c>
      <c r="F123" s="185">
        <v>2195.63</v>
      </c>
      <c r="G123" s="113">
        <f t="shared" si="1"/>
        <v>7396240.3724998347</v>
      </c>
      <c r="H123" s="191"/>
      <c r="I123" s="101"/>
    </row>
    <row r="124" spans="1:9" s="7" customFormat="1" ht="18" thickTop="1" thickBot="1" x14ac:dyDescent="0.25">
      <c r="A124" s="74"/>
      <c r="B124" s="114">
        <v>45638</v>
      </c>
      <c r="C124" s="115"/>
      <c r="D124" s="111" t="s">
        <v>62</v>
      </c>
      <c r="E124" s="112">
        <v>40907.25</v>
      </c>
      <c r="F124" s="181"/>
      <c r="G124" s="113">
        <f t="shared" si="1"/>
        <v>7437147.6224998347</v>
      </c>
      <c r="H124" s="191"/>
      <c r="I124" s="101"/>
    </row>
    <row r="125" spans="1:9" s="7" customFormat="1" ht="18" thickTop="1" thickBot="1" x14ac:dyDescent="0.25">
      <c r="A125" s="74"/>
      <c r="B125" s="114">
        <v>45638</v>
      </c>
      <c r="C125" s="115"/>
      <c r="D125" s="111" t="s">
        <v>22</v>
      </c>
      <c r="E125" s="112"/>
      <c r="F125" s="181">
        <v>254508.73</v>
      </c>
      <c r="G125" s="113">
        <f t="shared" si="1"/>
        <v>7182638.8924998343</v>
      </c>
      <c r="H125" s="191"/>
      <c r="I125" s="101"/>
    </row>
    <row r="126" spans="1:9" s="7" customFormat="1" ht="18" thickTop="1" thickBot="1" x14ac:dyDescent="0.25">
      <c r="A126" s="74"/>
      <c r="B126" s="114">
        <v>45639</v>
      </c>
      <c r="C126" s="115"/>
      <c r="D126" s="111" t="s">
        <v>36</v>
      </c>
      <c r="E126" s="112">
        <v>64830</v>
      </c>
      <c r="F126" s="181"/>
      <c r="G126" s="113">
        <f t="shared" si="1"/>
        <v>7247468.8924998343</v>
      </c>
      <c r="H126" s="191"/>
      <c r="I126" s="101"/>
    </row>
    <row r="127" spans="1:9" s="7" customFormat="1" ht="20.25" customHeight="1" thickTop="1" thickBot="1" x14ac:dyDescent="0.25">
      <c r="A127" s="74"/>
      <c r="B127" s="114">
        <v>45639</v>
      </c>
      <c r="C127" s="115"/>
      <c r="D127" s="111" t="s">
        <v>36</v>
      </c>
      <c r="E127" s="112">
        <v>47430</v>
      </c>
      <c r="F127" s="181"/>
      <c r="G127" s="113">
        <f t="shared" si="1"/>
        <v>7294898.8924998343</v>
      </c>
      <c r="H127" s="191"/>
      <c r="I127" s="101"/>
    </row>
    <row r="128" spans="1:9" s="7" customFormat="1" ht="18" thickTop="1" thickBot="1" x14ac:dyDescent="0.25">
      <c r="A128" s="74"/>
      <c r="B128" s="114">
        <v>45639</v>
      </c>
      <c r="C128" s="115"/>
      <c r="D128" s="111" t="s">
        <v>36</v>
      </c>
      <c r="E128" s="112">
        <v>40</v>
      </c>
      <c r="F128" s="181"/>
      <c r="G128" s="113">
        <f t="shared" si="1"/>
        <v>7294938.8924998343</v>
      </c>
      <c r="H128" s="191"/>
      <c r="I128" s="101"/>
    </row>
    <row r="129" spans="1:9" s="7" customFormat="1" ht="18" thickTop="1" thickBot="1" x14ac:dyDescent="0.25">
      <c r="A129" s="74"/>
      <c r="B129" s="114">
        <v>45639</v>
      </c>
      <c r="C129" s="115"/>
      <c r="D129" s="111" t="s">
        <v>36</v>
      </c>
      <c r="E129" s="112">
        <v>1400</v>
      </c>
      <c r="F129" s="185"/>
      <c r="G129" s="113">
        <f t="shared" si="1"/>
        <v>7296338.8924998343</v>
      </c>
      <c r="H129" s="191"/>
      <c r="I129" s="101"/>
    </row>
    <row r="130" spans="1:9" s="7" customFormat="1" ht="18" thickTop="1" thickBot="1" x14ac:dyDescent="0.25">
      <c r="A130" s="74"/>
      <c r="B130" s="114">
        <v>45639</v>
      </c>
      <c r="C130" s="115"/>
      <c r="D130" s="111" t="s">
        <v>36</v>
      </c>
      <c r="E130" s="112">
        <v>7675</v>
      </c>
      <c r="F130" s="181"/>
      <c r="G130" s="113">
        <f t="shared" si="1"/>
        <v>7304013.8924998343</v>
      </c>
      <c r="H130" s="191"/>
      <c r="I130" s="101"/>
    </row>
    <row r="131" spans="1:9" s="7" customFormat="1" ht="18" thickTop="1" thickBot="1" x14ac:dyDescent="0.25">
      <c r="A131" s="74"/>
      <c r="B131" s="114">
        <v>45639</v>
      </c>
      <c r="C131" s="115"/>
      <c r="D131" s="111" t="s">
        <v>36</v>
      </c>
      <c r="E131" s="112">
        <v>5640</v>
      </c>
      <c r="F131" s="181"/>
      <c r="G131" s="113">
        <f t="shared" si="1"/>
        <v>7309653.8924998343</v>
      </c>
      <c r="H131" s="191"/>
      <c r="I131" s="101"/>
    </row>
    <row r="132" spans="1:9" s="7" customFormat="1" ht="18" thickTop="1" thickBot="1" x14ac:dyDescent="0.25">
      <c r="A132" s="74"/>
      <c r="B132" s="114">
        <v>45639</v>
      </c>
      <c r="C132" s="115"/>
      <c r="D132" s="111" t="s">
        <v>36</v>
      </c>
      <c r="E132" s="112">
        <v>3180</v>
      </c>
      <c r="F132" s="181"/>
      <c r="G132" s="113">
        <f t="shared" si="1"/>
        <v>7312833.8924998343</v>
      </c>
      <c r="H132" s="191"/>
      <c r="I132" s="101"/>
    </row>
    <row r="133" spans="1:9" s="7" customFormat="1" ht="18" thickTop="1" thickBot="1" x14ac:dyDescent="0.25">
      <c r="A133" s="74"/>
      <c r="B133" s="114">
        <v>45639</v>
      </c>
      <c r="C133" s="115"/>
      <c r="D133" s="111" t="s">
        <v>28</v>
      </c>
      <c r="E133" s="112">
        <v>61445.62</v>
      </c>
      <c r="F133" s="181">
        <v>1645.67</v>
      </c>
      <c r="G133" s="113">
        <f t="shared" ref="G133:G196" si="2">G132+E133-F133</f>
        <v>7372633.8424998345</v>
      </c>
      <c r="H133" s="191"/>
      <c r="I133" s="101"/>
    </row>
    <row r="134" spans="1:9" s="7" customFormat="1" ht="18" thickTop="1" thickBot="1" x14ac:dyDescent="0.25">
      <c r="A134" s="74"/>
      <c r="B134" s="114">
        <v>45639</v>
      </c>
      <c r="C134" s="115"/>
      <c r="D134" s="111" t="s">
        <v>21</v>
      </c>
      <c r="E134" s="112">
        <v>71949.919999999998</v>
      </c>
      <c r="F134" s="181"/>
      <c r="G134" s="113">
        <f t="shared" si="2"/>
        <v>7444583.7624998344</v>
      </c>
      <c r="H134" s="191"/>
      <c r="I134" s="101"/>
    </row>
    <row r="135" spans="1:9" s="7" customFormat="1" ht="18" thickTop="1" thickBot="1" x14ac:dyDescent="0.25">
      <c r="A135" s="74"/>
      <c r="B135" s="114">
        <v>45639</v>
      </c>
      <c r="C135" s="115"/>
      <c r="D135" s="111" t="s">
        <v>21</v>
      </c>
      <c r="E135" s="117">
        <v>701598.39</v>
      </c>
      <c r="F135" s="184"/>
      <c r="G135" s="113">
        <f t="shared" si="2"/>
        <v>8146182.1524998341</v>
      </c>
      <c r="H135" s="191"/>
      <c r="I135" s="101"/>
    </row>
    <row r="136" spans="1:9" s="7" customFormat="1" ht="18" thickTop="1" thickBot="1" x14ac:dyDescent="0.25">
      <c r="A136" s="74"/>
      <c r="B136" s="114">
        <v>45639</v>
      </c>
      <c r="C136" s="115"/>
      <c r="D136" s="111" t="s">
        <v>21</v>
      </c>
      <c r="E136" s="117">
        <v>84020.36</v>
      </c>
      <c r="F136" s="184"/>
      <c r="G136" s="113">
        <f t="shared" si="2"/>
        <v>8230202.5124998344</v>
      </c>
      <c r="H136" s="191"/>
      <c r="I136" s="101"/>
    </row>
    <row r="137" spans="1:9" s="7" customFormat="1" ht="17.25" customHeight="1" thickTop="1" thickBot="1" x14ac:dyDescent="0.25">
      <c r="A137" s="74"/>
      <c r="B137" s="114">
        <v>45639</v>
      </c>
      <c r="C137" s="115"/>
      <c r="D137" s="111" t="s">
        <v>21</v>
      </c>
      <c r="E137" s="117">
        <v>193735.8</v>
      </c>
      <c r="F137" s="181"/>
      <c r="G137" s="113">
        <f t="shared" si="2"/>
        <v>8423938.3124998342</v>
      </c>
      <c r="H137" s="191"/>
      <c r="I137" s="101"/>
    </row>
    <row r="138" spans="1:9" s="7" customFormat="1" ht="18" thickTop="1" thickBot="1" x14ac:dyDescent="0.25">
      <c r="A138" s="74"/>
      <c r="B138" s="114">
        <v>45639</v>
      </c>
      <c r="C138" s="115"/>
      <c r="D138" s="111" t="s">
        <v>21</v>
      </c>
      <c r="E138" s="117">
        <v>125034</v>
      </c>
      <c r="F138" s="181"/>
      <c r="G138" s="113">
        <f t="shared" si="2"/>
        <v>8548972.3124998342</v>
      </c>
      <c r="H138" s="191"/>
      <c r="I138" s="101"/>
    </row>
    <row r="139" spans="1:9" s="7" customFormat="1" ht="18" thickTop="1" thickBot="1" x14ac:dyDescent="0.25">
      <c r="A139" s="74"/>
      <c r="B139" s="114">
        <v>45639</v>
      </c>
      <c r="C139" s="115"/>
      <c r="D139" s="111" t="s">
        <v>21</v>
      </c>
      <c r="E139" s="112">
        <v>687831.45</v>
      </c>
      <c r="F139" s="181"/>
      <c r="G139" s="113">
        <f t="shared" si="2"/>
        <v>9236803.7624998335</v>
      </c>
      <c r="H139" s="191"/>
      <c r="I139" s="101"/>
    </row>
    <row r="140" spans="1:9" s="7" customFormat="1" ht="18" thickTop="1" thickBot="1" x14ac:dyDescent="0.25">
      <c r="A140" s="74"/>
      <c r="B140" s="114">
        <v>45639</v>
      </c>
      <c r="C140" s="115"/>
      <c r="D140" s="111" t="s">
        <v>21</v>
      </c>
      <c r="E140" s="112">
        <v>872467.82</v>
      </c>
      <c r="F140" s="181"/>
      <c r="G140" s="113">
        <f t="shared" si="2"/>
        <v>10109271.582499834</v>
      </c>
      <c r="H140" s="191"/>
      <c r="I140" s="101"/>
    </row>
    <row r="141" spans="1:9" s="7" customFormat="1" ht="18" customHeight="1" thickTop="1" thickBot="1" x14ac:dyDescent="0.25">
      <c r="A141" s="74"/>
      <c r="B141" s="114">
        <v>45639</v>
      </c>
      <c r="C141" s="115"/>
      <c r="D141" s="111" t="s">
        <v>21</v>
      </c>
      <c r="E141" s="112">
        <v>607003.35</v>
      </c>
      <c r="F141" s="181"/>
      <c r="G141" s="113">
        <f t="shared" si="2"/>
        <v>10716274.932499833</v>
      </c>
      <c r="H141" s="191"/>
      <c r="I141" s="101"/>
    </row>
    <row r="142" spans="1:9" s="7" customFormat="1" ht="18" thickTop="1" thickBot="1" x14ac:dyDescent="0.25">
      <c r="A142" s="74"/>
      <c r="B142" s="114">
        <v>45639</v>
      </c>
      <c r="C142" s="115"/>
      <c r="D142" s="111" t="s">
        <v>21</v>
      </c>
      <c r="E142" s="112">
        <v>658435.6</v>
      </c>
      <c r="F142" s="181"/>
      <c r="G142" s="113">
        <f t="shared" si="2"/>
        <v>11374710.532499833</v>
      </c>
      <c r="H142" s="191"/>
      <c r="I142" s="101"/>
    </row>
    <row r="143" spans="1:9" s="7" customFormat="1" ht="18" thickTop="1" thickBot="1" x14ac:dyDescent="0.25">
      <c r="A143" s="74"/>
      <c r="B143" s="114">
        <v>45639</v>
      </c>
      <c r="C143" s="115"/>
      <c r="D143" s="111" t="s">
        <v>21</v>
      </c>
      <c r="E143" s="112">
        <v>815529.01</v>
      </c>
      <c r="F143" s="181"/>
      <c r="G143" s="113">
        <f t="shared" si="2"/>
        <v>12190239.542499833</v>
      </c>
      <c r="H143" s="191"/>
      <c r="I143" s="101"/>
    </row>
    <row r="144" spans="1:9" s="7" customFormat="1" ht="18" thickTop="1" thickBot="1" x14ac:dyDescent="0.25">
      <c r="A144" s="74"/>
      <c r="B144" s="114">
        <v>45639</v>
      </c>
      <c r="C144" s="115"/>
      <c r="D144" s="111" t="s">
        <v>21</v>
      </c>
      <c r="E144" s="112">
        <v>1588217.17</v>
      </c>
      <c r="F144" s="181"/>
      <c r="G144" s="113">
        <f t="shared" si="2"/>
        <v>13778456.712499833</v>
      </c>
      <c r="H144" s="191"/>
      <c r="I144" s="101"/>
    </row>
    <row r="145" spans="1:9" s="7" customFormat="1" ht="18" thickTop="1" thickBot="1" x14ac:dyDescent="0.25">
      <c r="A145" s="74"/>
      <c r="B145" s="114">
        <v>45639</v>
      </c>
      <c r="C145" s="115"/>
      <c r="D145" s="111" t="s">
        <v>21</v>
      </c>
      <c r="E145" s="112">
        <v>273438.42</v>
      </c>
      <c r="F145" s="181"/>
      <c r="G145" s="113">
        <f t="shared" si="2"/>
        <v>14051895.132499833</v>
      </c>
      <c r="H145" s="191"/>
      <c r="I145" s="101"/>
    </row>
    <row r="146" spans="1:9" s="7" customFormat="1" ht="18" thickTop="1" thickBot="1" x14ac:dyDescent="0.25">
      <c r="A146" s="74"/>
      <c r="B146" s="114">
        <v>45639</v>
      </c>
      <c r="C146" s="115"/>
      <c r="D146" s="111" t="s">
        <v>21</v>
      </c>
      <c r="E146" s="112">
        <v>995346</v>
      </c>
      <c r="F146" s="181"/>
      <c r="G146" s="113">
        <f t="shared" si="2"/>
        <v>15047241.132499833</v>
      </c>
      <c r="H146" s="191"/>
      <c r="I146" s="101"/>
    </row>
    <row r="147" spans="1:9" s="7" customFormat="1" ht="18" thickTop="1" thickBot="1" x14ac:dyDescent="0.25">
      <c r="A147" s="74"/>
      <c r="B147" s="114">
        <v>45639</v>
      </c>
      <c r="C147" s="115"/>
      <c r="D147" s="111" t="s">
        <v>21</v>
      </c>
      <c r="E147" s="112">
        <v>4655</v>
      </c>
      <c r="F147" s="181"/>
      <c r="G147" s="113">
        <f t="shared" si="2"/>
        <v>15051896.132499833</v>
      </c>
      <c r="H147" s="191"/>
      <c r="I147" s="101"/>
    </row>
    <row r="148" spans="1:9" s="7" customFormat="1" ht="51.75" customHeight="1" thickTop="1" thickBot="1" x14ac:dyDescent="0.25">
      <c r="A148" s="74"/>
      <c r="B148" s="114">
        <v>45639</v>
      </c>
      <c r="C148" s="115"/>
      <c r="D148" s="116" t="s">
        <v>80</v>
      </c>
      <c r="E148" s="112">
        <v>368046.72</v>
      </c>
      <c r="F148" s="181"/>
      <c r="G148" s="113">
        <f t="shared" si="2"/>
        <v>15419942.852499833</v>
      </c>
      <c r="H148" s="191"/>
      <c r="I148" s="101"/>
    </row>
    <row r="149" spans="1:9" s="7" customFormat="1" ht="18.75" customHeight="1" thickTop="1" thickBot="1" x14ac:dyDescent="0.25">
      <c r="A149" s="74"/>
      <c r="B149" s="114">
        <v>45639</v>
      </c>
      <c r="C149" s="115"/>
      <c r="D149" s="111" t="s">
        <v>67</v>
      </c>
      <c r="E149" s="112">
        <v>215978</v>
      </c>
      <c r="F149" s="181"/>
      <c r="G149" s="113">
        <f t="shared" si="2"/>
        <v>15635920.852499833</v>
      </c>
      <c r="H149" s="191"/>
      <c r="I149" s="101"/>
    </row>
    <row r="150" spans="1:9" s="7" customFormat="1" ht="45" customHeight="1" thickTop="1" thickBot="1" x14ac:dyDescent="0.25">
      <c r="A150" s="74"/>
      <c r="B150" s="114">
        <v>45639</v>
      </c>
      <c r="C150" s="115"/>
      <c r="D150" s="111" t="s">
        <v>81</v>
      </c>
      <c r="E150" s="112">
        <v>1650</v>
      </c>
      <c r="F150" s="181"/>
      <c r="G150" s="113">
        <f t="shared" si="2"/>
        <v>15637570.852499833</v>
      </c>
      <c r="H150" s="191"/>
      <c r="I150" s="101"/>
    </row>
    <row r="151" spans="1:9" s="7" customFormat="1" ht="60" customHeight="1" thickTop="1" thickBot="1" x14ac:dyDescent="0.25">
      <c r="A151" s="74"/>
      <c r="B151" s="114">
        <v>45639</v>
      </c>
      <c r="C151" s="115"/>
      <c r="D151" s="111" t="s">
        <v>82</v>
      </c>
      <c r="E151" s="112">
        <v>500</v>
      </c>
      <c r="F151" s="181"/>
      <c r="G151" s="113">
        <f t="shared" si="2"/>
        <v>15638070.852499833</v>
      </c>
      <c r="H151" s="191"/>
      <c r="I151" s="101"/>
    </row>
    <row r="152" spans="1:9" s="7" customFormat="1" ht="21.75" customHeight="1" thickTop="1" thickBot="1" x14ac:dyDescent="0.25">
      <c r="A152" s="74"/>
      <c r="B152" s="130">
        <v>45640</v>
      </c>
      <c r="C152" s="130"/>
      <c r="D152" s="130" t="s">
        <v>36</v>
      </c>
      <c r="E152" s="152">
        <v>20100</v>
      </c>
      <c r="F152" s="152"/>
      <c r="G152" s="113">
        <f t="shared" si="2"/>
        <v>15658170.852499833</v>
      </c>
      <c r="H152" s="191"/>
      <c r="I152" s="101"/>
    </row>
    <row r="153" spans="1:9" s="7" customFormat="1" ht="18" thickTop="1" thickBot="1" x14ac:dyDescent="0.25">
      <c r="A153" s="74"/>
      <c r="B153" s="130">
        <v>45640</v>
      </c>
      <c r="C153" s="130"/>
      <c r="D153" s="130" t="s">
        <v>28</v>
      </c>
      <c r="E153" s="152">
        <v>32932</v>
      </c>
      <c r="F153" s="152">
        <v>833.86</v>
      </c>
      <c r="G153" s="113">
        <f t="shared" si="2"/>
        <v>15690268.992499834</v>
      </c>
      <c r="H153" s="191"/>
      <c r="I153" s="101"/>
    </row>
    <row r="154" spans="1:9" s="7" customFormat="1" ht="18" thickTop="1" thickBot="1" x14ac:dyDescent="0.25">
      <c r="A154" s="74"/>
      <c r="B154" s="130">
        <v>45641</v>
      </c>
      <c r="C154" s="130"/>
      <c r="D154" s="130" t="s">
        <v>36</v>
      </c>
      <c r="E154" s="152">
        <v>10885</v>
      </c>
      <c r="F154" s="152"/>
      <c r="G154" s="113">
        <f t="shared" si="2"/>
        <v>15701153.992499834</v>
      </c>
      <c r="H154" s="191"/>
      <c r="I154" s="101"/>
    </row>
    <row r="155" spans="1:9" s="7" customFormat="1" ht="18" thickTop="1" thickBot="1" x14ac:dyDescent="0.25">
      <c r="A155" s="74"/>
      <c r="B155" s="130">
        <v>45642</v>
      </c>
      <c r="C155" s="130"/>
      <c r="D155" s="130" t="s">
        <v>36</v>
      </c>
      <c r="E155" s="152">
        <v>340</v>
      </c>
      <c r="F155" s="152"/>
      <c r="G155" s="113">
        <f t="shared" si="2"/>
        <v>15701493.992499834</v>
      </c>
      <c r="H155" s="191"/>
      <c r="I155" s="101"/>
    </row>
    <row r="156" spans="1:9" s="7" customFormat="1" ht="18" thickTop="1" thickBot="1" x14ac:dyDescent="0.25">
      <c r="A156" s="74"/>
      <c r="B156" s="130">
        <v>45642</v>
      </c>
      <c r="C156" s="130"/>
      <c r="D156" s="130" t="s">
        <v>36</v>
      </c>
      <c r="E156" s="152">
        <v>87725</v>
      </c>
      <c r="F156" s="152"/>
      <c r="G156" s="113">
        <f t="shared" si="2"/>
        <v>15789218.992499834</v>
      </c>
      <c r="H156" s="191"/>
      <c r="I156" s="101"/>
    </row>
    <row r="157" spans="1:9" s="7" customFormat="1" ht="18" thickTop="1" thickBot="1" x14ac:dyDescent="0.25">
      <c r="A157" s="74"/>
      <c r="B157" s="130">
        <v>45642</v>
      </c>
      <c r="C157" s="130"/>
      <c r="D157" s="130" t="s">
        <v>36</v>
      </c>
      <c r="E157" s="152">
        <v>31985</v>
      </c>
      <c r="F157" s="152"/>
      <c r="G157" s="113">
        <f t="shared" si="2"/>
        <v>15821203.992499834</v>
      </c>
      <c r="H157" s="191"/>
      <c r="I157" s="101"/>
    </row>
    <row r="158" spans="1:9" s="7" customFormat="1" ht="18" thickTop="1" thickBot="1" x14ac:dyDescent="0.25">
      <c r="A158" s="74"/>
      <c r="B158" s="130">
        <v>45642</v>
      </c>
      <c r="C158" s="130"/>
      <c r="D158" s="130" t="s">
        <v>36</v>
      </c>
      <c r="E158" s="152">
        <v>35815</v>
      </c>
      <c r="F158" s="152"/>
      <c r="G158" s="113">
        <f t="shared" si="2"/>
        <v>15857018.992499834</v>
      </c>
      <c r="H158" s="191"/>
      <c r="I158" s="101"/>
    </row>
    <row r="159" spans="1:9" s="7" customFormat="1" ht="18" thickTop="1" thickBot="1" x14ac:dyDescent="0.25">
      <c r="A159" s="74"/>
      <c r="B159" s="130">
        <v>45642</v>
      </c>
      <c r="C159" s="130"/>
      <c r="D159" s="130" t="s">
        <v>36</v>
      </c>
      <c r="E159" s="152">
        <v>29010</v>
      </c>
      <c r="F159" s="152"/>
      <c r="G159" s="113">
        <f t="shared" si="2"/>
        <v>15886028.992499834</v>
      </c>
      <c r="H159" s="191"/>
      <c r="I159" s="101"/>
    </row>
    <row r="160" spans="1:9" s="7" customFormat="1" ht="18" thickTop="1" thickBot="1" x14ac:dyDescent="0.25">
      <c r="A160" s="74"/>
      <c r="B160" s="130">
        <v>45642</v>
      </c>
      <c r="C160" s="130"/>
      <c r="D160" s="130" t="s">
        <v>36</v>
      </c>
      <c r="E160" s="152">
        <v>5730</v>
      </c>
      <c r="F160" s="152"/>
      <c r="G160" s="113">
        <f t="shared" si="2"/>
        <v>15891758.992499834</v>
      </c>
      <c r="H160" s="191"/>
      <c r="I160" s="101"/>
    </row>
    <row r="161" spans="1:9" s="7" customFormat="1" ht="18" thickTop="1" thickBot="1" x14ac:dyDescent="0.25">
      <c r="A161" s="74"/>
      <c r="B161" s="157">
        <v>45642</v>
      </c>
      <c r="C161" s="158"/>
      <c r="D161" s="154" t="s">
        <v>36</v>
      </c>
      <c r="E161" s="156">
        <v>3850</v>
      </c>
      <c r="F161" s="156"/>
      <c r="G161" s="113">
        <f t="shared" si="2"/>
        <v>15895608.992499834</v>
      </c>
      <c r="H161" s="191"/>
      <c r="I161" s="101"/>
    </row>
    <row r="162" spans="1:9" s="7" customFormat="1" ht="18" thickTop="1" thickBot="1" x14ac:dyDescent="0.25">
      <c r="A162" s="74"/>
      <c r="B162" s="130">
        <v>45642</v>
      </c>
      <c r="C162" s="130"/>
      <c r="D162" s="193" t="s">
        <v>36</v>
      </c>
      <c r="E162" s="152">
        <v>590</v>
      </c>
      <c r="F162" s="152"/>
      <c r="G162" s="113">
        <f t="shared" si="2"/>
        <v>15896198.992499834</v>
      </c>
      <c r="H162" s="191"/>
      <c r="I162" s="101"/>
    </row>
    <row r="163" spans="1:9" s="7" customFormat="1" ht="18" thickTop="1" thickBot="1" x14ac:dyDescent="0.25">
      <c r="A163" s="74"/>
      <c r="B163" s="151">
        <v>45642</v>
      </c>
      <c r="C163" s="130"/>
      <c r="D163" s="150" t="s">
        <v>28</v>
      </c>
      <c r="E163" s="152">
        <v>38208.71</v>
      </c>
      <c r="F163" s="152">
        <v>985.55</v>
      </c>
      <c r="G163" s="113">
        <f t="shared" si="2"/>
        <v>15933422.152499834</v>
      </c>
      <c r="H163" s="191"/>
      <c r="I163" s="101"/>
    </row>
    <row r="164" spans="1:9" s="7" customFormat="1" ht="18" thickTop="1" thickBot="1" x14ac:dyDescent="0.25">
      <c r="A164" s="74"/>
      <c r="B164" s="151">
        <v>45642</v>
      </c>
      <c r="C164" s="130"/>
      <c r="D164" s="150" t="s">
        <v>48</v>
      </c>
      <c r="E164" s="152">
        <v>454881.82</v>
      </c>
      <c r="F164" s="152"/>
      <c r="G164" s="113">
        <f t="shared" si="2"/>
        <v>16388303.972499834</v>
      </c>
      <c r="H164" s="191"/>
      <c r="I164" s="101"/>
    </row>
    <row r="165" spans="1:9" s="7" customFormat="1" ht="18" thickTop="1" thickBot="1" x14ac:dyDescent="0.25">
      <c r="A165" s="74"/>
      <c r="B165" s="151">
        <v>45642</v>
      </c>
      <c r="C165" s="130"/>
      <c r="D165" s="150" t="s">
        <v>47</v>
      </c>
      <c r="E165" s="152">
        <v>2686992.81</v>
      </c>
      <c r="F165" s="152"/>
      <c r="G165" s="113">
        <f t="shared" si="2"/>
        <v>19075296.782499835</v>
      </c>
      <c r="H165" s="191"/>
      <c r="I165" s="101"/>
    </row>
    <row r="166" spans="1:9" s="7" customFormat="1" ht="18" thickTop="1" thickBot="1" x14ac:dyDescent="0.25">
      <c r="A166" s="74"/>
      <c r="B166" s="153">
        <v>45642</v>
      </c>
      <c r="C166" s="149"/>
      <c r="D166" s="154" t="s">
        <v>46</v>
      </c>
      <c r="E166" s="149">
        <v>269062.26</v>
      </c>
      <c r="F166" s="149"/>
      <c r="G166" s="113">
        <f t="shared" si="2"/>
        <v>19344359.042499837</v>
      </c>
      <c r="H166" s="191"/>
      <c r="I166" s="101"/>
    </row>
    <row r="167" spans="1:9" s="7" customFormat="1" ht="39" customHeight="1" thickTop="1" thickBot="1" x14ac:dyDescent="0.25">
      <c r="A167" s="74"/>
      <c r="B167" s="114">
        <v>45642</v>
      </c>
      <c r="C167" s="115"/>
      <c r="D167" s="111" t="s">
        <v>83</v>
      </c>
      <c r="E167" s="112">
        <v>40000</v>
      </c>
      <c r="F167" s="159"/>
      <c r="G167" s="113">
        <f t="shared" si="2"/>
        <v>19384359.042499837</v>
      </c>
      <c r="H167" s="191"/>
      <c r="I167" s="101"/>
    </row>
    <row r="168" spans="1:9" s="7" customFormat="1" ht="18" thickTop="1" thickBot="1" x14ac:dyDescent="0.25">
      <c r="A168" s="74"/>
      <c r="B168" s="120">
        <v>45642</v>
      </c>
      <c r="C168" s="121"/>
      <c r="D168" s="111" t="s">
        <v>22</v>
      </c>
      <c r="E168" s="112"/>
      <c r="F168" s="159">
        <v>511121.49</v>
      </c>
      <c r="G168" s="113">
        <f t="shared" si="2"/>
        <v>18873237.552499838</v>
      </c>
      <c r="H168" s="191"/>
      <c r="I168" s="101"/>
    </row>
    <row r="169" spans="1:9" s="7" customFormat="1" ht="18" thickTop="1" thickBot="1" x14ac:dyDescent="0.25">
      <c r="A169" s="74"/>
      <c r="B169" s="120">
        <v>45643</v>
      </c>
      <c r="C169" s="121"/>
      <c r="D169" s="111" t="s">
        <v>36</v>
      </c>
      <c r="E169" s="112">
        <v>21658</v>
      </c>
      <c r="F169" s="159"/>
      <c r="G169" s="113">
        <f t="shared" si="2"/>
        <v>18894895.552499838</v>
      </c>
      <c r="H169" s="191"/>
      <c r="I169" s="101"/>
    </row>
    <row r="170" spans="1:9" s="7" customFormat="1" ht="18" thickTop="1" thickBot="1" x14ac:dyDescent="0.25">
      <c r="A170" s="74"/>
      <c r="B170" s="120">
        <v>45643</v>
      </c>
      <c r="C170" s="121"/>
      <c r="D170" s="111" t="s">
        <v>36</v>
      </c>
      <c r="E170" s="112">
        <v>35300</v>
      </c>
      <c r="F170" s="159"/>
      <c r="G170" s="113">
        <f t="shared" si="2"/>
        <v>18930195.552499838</v>
      </c>
      <c r="H170" s="191"/>
      <c r="I170" s="101"/>
    </row>
    <row r="171" spans="1:9" s="7" customFormat="1" ht="18" thickTop="1" thickBot="1" x14ac:dyDescent="0.25">
      <c r="A171" s="74"/>
      <c r="B171" s="120">
        <v>45643</v>
      </c>
      <c r="C171" s="121"/>
      <c r="D171" s="111" t="s">
        <v>36</v>
      </c>
      <c r="E171" s="112">
        <v>15625</v>
      </c>
      <c r="F171" s="159"/>
      <c r="G171" s="113">
        <f t="shared" si="2"/>
        <v>18945820.552499838</v>
      </c>
      <c r="H171" s="191"/>
      <c r="I171" s="101"/>
    </row>
    <row r="172" spans="1:9" s="7" customFormat="1" ht="18" thickTop="1" thickBot="1" x14ac:dyDescent="0.25">
      <c r="A172" s="74"/>
      <c r="B172" s="120">
        <v>45643</v>
      </c>
      <c r="C172" s="121"/>
      <c r="D172" s="111" t="s">
        <v>36</v>
      </c>
      <c r="E172" s="112">
        <v>15950</v>
      </c>
      <c r="F172" s="159"/>
      <c r="G172" s="113">
        <f t="shared" si="2"/>
        <v>18961770.552499838</v>
      </c>
      <c r="H172" s="191"/>
      <c r="I172" s="101"/>
    </row>
    <row r="173" spans="1:9" s="7" customFormat="1" ht="18" thickTop="1" thickBot="1" x14ac:dyDescent="0.25">
      <c r="A173" s="74"/>
      <c r="B173" s="120">
        <v>45643</v>
      </c>
      <c r="C173" s="121"/>
      <c r="D173" s="111" t="s">
        <v>36</v>
      </c>
      <c r="E173" s="112">
        <v>22120</v>
      </c>
      <c r="F173" s="159"/>
      <c r="G173" s="113">
        <f t="shared" si="2"/>
        <v>18983890.552499838</v>
      </c>
      <c r="H173" s="191"/>
      <c r="I173" s="101"/>
    </row>
    <row r="174" spans="1:9" s="7" customFormat="1" ht="18" thickTop="1" thickBot="1" x14ac:dyDescent="0.25">
      <c r="A174" s="74"/>
      <c r="B174" s="120">
        <v>45643</v>
      </c>
      <c r="C174" s="121"/>
      <c r="D174" s="111" t="s">
        <v>36</v>
      </c>
      <c r="E174" s="112">
        <v>2460</v>
      </c>
      <c r="F174" s="159"/>
      <c r="G174" s="113">
        <f t="shared" si="2"/>
        <v>18986350.552499838</v>
      </c>
      <c r="H174" s="191"/>
      <c r="I174" s="101"/>
    </row>
    <row r="175" spans="1:9" s="7" customFormat="1" ht="24.75" customHeight="1" thickTop="1" thickBot="1" x14ac:dyDescent="0.25">
      <c r="A175" s="74"/>
      <c r="B175" s="120">
        <v>45643</v>
      </c>
      <c r="C175" s="121"/>
      <c r="D175" s="111" t="s">
        <v>36</v>
      </c>
      <c r="E175" s="112">
        <v>40</v>
      </c>
      <c r="F175" s="159"/>
      <c r="G175" s="113">
        <f t="shared" si="2"/>
        <v>18986390.552499838</v>
      </c>
      <c r="H175" s="191"/>
      <c r="I175" s="101"/>
    </row>
    <row r="176" spans="1:9" s="7" customFormat="1" ht="18" thickTop="1" thickBot="1" x14ac:dyDescent="0.25">
      <c r="A176" s="74"/>
      <c r="B176" s="120">
        <v>45643</v>
      </c>
      <c r="C176" s="121"/>
      <c r="D176" s="111" t="s">
        <v>28</v>
      </c>
      <c r="E176" s="112">
        <v>74657.27</v>
      </c>
      <c r="F176" s="159">
        <v>1977.4</v>
      </c>
      <c r="G176" s="113">
        <f t="shared" si="2"/>
        <v>19059070.422499839</v>
      </c>
      <c r="H176" s="191"/>
      <c r="I176" s="101"/>
    </row>
    <row r="177" spans="1:9" s="7" customFormat="1" ht="18" thickTop="1" thickBot="1" x14ac:dyDescent="0.25">
      <c r="A177" s="74"/>
      <c r="B177" s="120">
        <v>45643</v>
      </c>
      <c r="C177" s="121"/>
      <c r="D177" s="111" t="s">
        <v>50</v>
      </c>
      <c r="E177" s="112">
        <v>37325.120000000003</v>
      </c>
      <c r="F177" s="159"/>
      <c r="G177" s="113">
        <f t="shared" si="2"/>
        <v>19096395.54249984</v>
      </c>
      <c r="H177" s="191"/>
      <c r="I177" s="101"/>
    </row>
    <row r="178" spans="1:9" s="7" customFormat="1" ht="18" thickTop="1" thickBot="1" x14ac:dyDescent="0.25">
      <c r="A178" s="74"/>
      <c r="B178" s="120">
        <v>45643</v>
      </c>
      <c r="C178" s="121"/>
      <c r="D178" s="111" t="s">
        <v>22</v>
      </c>
      <c r="E178" s="112"/>
      <c r="F178" s="159">
        <v>1518714.87</v>
      </c>
      <c r="G178" s="113">
        <f t="shared" si="2"/>
        <v>17577680.672499839</v>
      </c>
      <c r="H178" s="191"/>
      <c r="I178" s="101"/>
    </row>
    <row r="179" spans="1:9" s="7" customFormat="1" ht="18" thickTop="1" thickBot="1" x14ac:dyDescent="0.25">
      <c r="A179" s="74"/>
      <c r="B179" s="120">
        <v>45644</v>
      </c>
      <c r="C179" s="121"/>
      <c r="D179" s="111" t="s">
        <v>36</v>
      </c>
      <c r="E179" s="112">
        <v>23900</v>
      </c>
      <c r="F179" s="159"/>
      <c r="G179" s="113">
        <f t="shared" si="2"/>
        <v>17601580.672499839</v>
      </c>
      <c r="H179" s="191"/>
      <c r="I179" s="101"/>
    </row>
    <row r="180" spans="1:9" s="7" customFormat="1" ht="18" thickTop="1" thickBot="1" x14ac:dyDescent="0.25">
      <c r="A180" s="74"/>
      <c r="B180" s="120">
        <v>45644</v>
      </c>
      <c r="C180" s="121"/>
      <c r="D180" s="111" t="s">
        <v>36</v>
      </c>
      <c r="E180" s="112">
        <v>65125</v>
      </c>
      <c r="F180" s="159"/>
      <c r="G180" s="113">
        <f t="shared" si="2"/>
        <v>17666705.672499839</v>
      </c>
      <c r="H180" s="191"/>
      <c r="I180" s="101"/>
    </row>
    <row r="181" spans="1:9" s="7" customFormat="1" ht="18" thickTop="1" thickBot="1" x14ac:dyDescent="0.25">
      <c r="A181" s="74"/>
      <c r="B181" s="120">
        <v>45644</v>
      </c>
      <c r="C181" s="121"/>
      <c r="D181" s="111" t="s">
        <v>36</v>
      </c>
      <c r="E181" s="112">
        <v>4070</v>
      </c>
      <c r="F181" s="159"/>
      <c r="G181" s="113">
        <f t="shared" si="2"/>
        <v>17670775.672499839</v>
      </c>
      <c r="H181" s="191"/>
      <c r="I181" s="101"/>
    </row>
    <row r="182" spans="1:9" s="7" customFormat="1" ht="18" thickTop="1" thickBot="1" x14ac:dyDescent="0.25">
      <c r="A182" s="74"/>
      <c r="B182" s="120">
        <v>45644</v>
      </c>
      <c r="C182" s="121"/>
      <c r="D182" s="111" t="s">
        <v>36</v>
      </c>
      <c r="E182" s="112">
        <v>5400</v>
      </c>
      <c r="F182" s="159"/>
      <c r="G182" s="113">
        <f t="shared" si="2"/>
        <v>17676175.672499839</v>
      </c>
      <c r="H182" s="191"/>
      <c r="I182" s="101"/>
    </row>
    <row r="183" spans="1:9" s="7" customFormat="1" ht="18" thickTop="1" thickBot="1" x14ac:dyDescent="0.25">
      <c r="A183" s="74"/>
      <c r="B183" s="120">
        <v>45644</v>
      </c>
      <c r="C183" s="121"/>
      <c r="D183" s="111" t="s">
        <v>36</v>
      </c>
      <c r="E183" s="112">
        <v>16650</v>
      </c>
      <c r="F183" s="159"/>
      <c r="G183" s="113">
        <f t="shared" si="2"/>
        <v>17692825.672499839</v>
      </c>
      <c r="H183" s="191"/>
      <c r="I183" s="101"/>
    </row>
    <row r="184" spans="1:9" s="7" customFormat="1" ht="18" thickTop="1" thickBot="1" x14ac:dyDescent="0.25">
      <c r="A184" s="74"/>
      <c r="B184" s="120">
        <v>45644</v>
      </c>
      <c r="C184" s="121"/>
      <c r="D184" s="111" t="s">
        <v>36</v>
      </c>
      <c r="E184" s="112">
        <v>280</v>
      </c>
      <c r="F184" s="159"/>
      <c r="G184" s="113">
        <f t="shared" si="2"/>
        <v>17693105.672499839</v>
      </c>
      <c r="H184" s="191"/>
      <c r="I184" s="101"/>
    </row>
    <row r="185" spans="1:9" s="7" customFormat="1" ht="18" thickTop="1" thickBot="1" x14ac:dyDescent="0.25">
      <c r="A185" s="74"/>
      <c r="B185" s="120">
        <v>45644</v>
      </c>
      <c r="C185" s="121"/>
      <c r="D185" s="111" t="s">
        <v>36</v>
      </c>
      <c r="E185" s="112">
        <v>900</v>
      </c>
      <c r="F185" s="159"/>
      <c r="G185" s="113">
        <f t="shared" si="2"/>
        <v>17694005.672499839</v>
      </c>
      <c r="H185" s="191"/>
      <c r="I185" s="101"/>
    </row>
    <row r="186" spans="1:9" s="7" customFormat="1" ht="18" thickTop="1" thickBot="1" x14ac:dyDescent="0.25">
      <c r="A186" s="74"/>
      <c r="B186" s="120">
        <v>45644</v>
      </c>
      <c r="C186" s="121"/>
      <c r="D186" s="111" t="s">
        <v>28</v>
      </c>
      <c r="E186" s="112">
        <v>57337.26</v>
      </c>
      <c r="F186" s="159">
        <v>3989.52</v>
      </c>
      <c r="G186" s="113">
        <f t="shared" si="2"/>
        <v>17747353.412499841</v>
      </c>
      <c r="H186" s="191"/>
      <c r="I186" s="101"/>
    </row>
    <row r="187" spans="1:9" s="7" customFormat="1" ht="23.25" customHeight="1" thickTop="1" thickBot="1" x14ac:dyDescent="0.25">
      <c r="A187" s="74"/>
      <c r="B187" s="120">
        <v>45644</v>
      </c>
      <c r="C187" s="121"/>
      <c r="D187" s="111" t="s">
        <v>84</v>
      </c>
      <c r="E187" s="112">
        <v>100</v>
      </c>
      <c r="F187" s="159">
        <v>28</v>
      </c>
      <c r="G187" s="113">
        <f t="shared" si="2"/>
        <v>17747425.412499841</v>
      </c>
      <c r="H187" s="191"/>
      <c r="I187" s="101"/>
    </row>
    <row r="188" spans="1:9" s="7" customFormat="1" ht="18" thickTop="1" thickBot="1" x14ac:dyDescent="0.25">
      <c r="A188" s="74"/>
      <c r="B188" s="120">
        <v>45644</v>
      </c>
      <c r="C188" s="121"/>
      <c r="D188" s="111" t="s">
        <v>22</v>
      </c>
      <c r="E188" s="112"/>
      <c r="F188" s="159">
        <v>7326866.54</v>
      </c>
      <c r="G188" s="113">
        <f t="shared" si="2"/>
        <v>10420558.872499842</v>
      </c>
      <c r="H188" s="191"/>
      <c r="I188" s="101"/>
    </row>
    <row r="189" spans="1:9" s="7" customFormat="1" ht="18" thickTop="1" thickBot="1" x14ac:dyDescent="0.25">
      <c r="A189" s="74"/>
      <c r="B189" s="120">
        <v>45645</v>
      </c>
      <c r="C189" s="121"/>
      <c r="D189" s="111" t="s">
        <v>36</v>
      </c>
      <c r="E189" s="112">
        <v>84220</v>
      </c>
      <c r="F189" s="159"/>
      <c r="G189" s="113">
        <f t="shared" si="2"/>
        <v>10504778.872499842</v>
      </c>
      <c r="H189" s="191"/>
      <c r="I189" s="101"/>
    </row>
    <row r="190" spans="1:9" s="7" customFormat="1" ht="18" thickTop="1" thickBot="1" x14ac:dyDescent="0.25">
      <c r="A190" s="74"/>
      <c r="B190" s="120">
        <v>45645</v>
      </c>
      <c r="C190" s="121"/>
      <c r="D190" s="111" t="s">
        <v>36</v>
      </c>
      <c r="E190" s="112">
        <v>95050</v>
      </c>
      <c r="F190" s="159"/>
      <c r="G190" s="113">
        <f t="shared" si="2"/>
        <v>10599828.872499842</v>
      </c>
      <c r="H190" s="191"/>
      <c r="I190" s="101"/>
    </row>
    <row r="191" spans="1:9" s="7" customFormat="1" ht="18" thickTop="1" thickBot="1" x14ac:dyDescent="0.25">
      <c r="A191" s="74"/>
      <c r="B191" s="120">
        <v>45645</v>
      </c>
      <c r="C191" s="121"/>
      <c r="D191" s="111" t="s">
        <v>36</v>
      </c>
      <c r="E191" s="112">
        <v>42860</v>
      </c>
      <c r="F191" s="159"/>
      <c r="G191" s="113">
        <f t="shared" si="2"/>
        <v>10642688.872499842</v>
      </c>
      <c r="H191" s="191"/>
      <c r="I191" s="101"/>
    </row>
    <row r="192" spans="1:9" s="7" customFormat="1" ht="18" thickTop="1" thickBot="1" x14ac:dyDescent="0.25">
      <c r="A192" s="74"/>
      <c r="B192" s="120">
        <v>45645</v>
      </c>
      <c r="C192" s="121"/>
      <c r="D192" s="111" t="s">
        <v>36</v>
      </c>
      <c r="E192" s="112">
        <v>7235</v>
      </c>
      <c r="F192" s="159"/>
      <c r="G192" s="113">
        <f t="shared" si="2"/>
        <v>10649923.872499842</v>
      </c>
      <c r="H192" s="191"/>
      <c r="I192" s="101"/>
    </row>
    <row r="193" spans="1:9" s="7" customFormat="1" ht="18" thickTop="1" thickBot="1" x14ac:dyDescent="0.25">
      <c r="A193" s="74"/>
      <c r="B193" s="120">
        <v>45645</v>
      </c>
      <c r="C193" s="121"/>
      <c r="D193" s="111" t="s">
        <v>36</v>
      </c>
      <c r="E193" s="112">
        <v>2170</v>
      </c>
      <c r="F193" s="159"/>
      <c r="G193" s="113">
        <f t="shared" si="2"/>
        <v>10652093.872499842</v>
      </c>
      <c r="H193" s="191"/>
      <c r="I193" s="101"/>
    </row>
    <row r="194" spans="1:9" s="7" customFormat="1" ht="18" thickTop="1" thickBot="1" x14ac:dyDescent="0.25">
      <c r="A194" s="74"/>
      <c r="B194" s="120">
        <v>45645</v>
      </c>
      <c r="C194" s="121"/>
      <c r="D194" s="111" t="s">
        <v>36</v>
      </c>
      <c r="E194" s="112">
        <v>3150</v>
      </c>
      <c r="F194" s="159"/>
      <c r="G194" s="113">
        <f t="shared" si="2"/>
        <v>10655243.872499842</v>
      </c>
      <c r="H194" s="191"/>
      <c r="I194" s="101"/>
    </row>
    <row r="195" spans="1:9" s="7" customFormat="1" ht="24.75" customHeight="1" thickTop="1" thickBot="1" x14ac:dyDescent="0.25">
      <c r="A195" s="74"/>
      <c r="B195" s="120">
        <v>45645</v>
      </c>
      <c r="C195" s="121"/>
      <c r="D195" s="111" t="s">
        <v>36</v>
      </c>
      <c r="E195" s="112">
        <v>700</v>
      </c>
      <c r="F195" s="159"/>
      <c r="G195" s="113">
        <f t="shared" si="2"/>
        <v>10655943.872499842</v>
      </c>
      <c r="H195" s="191"/>
      <c r="I195" s="101"/>
    </row>
    <row r="196" spans="1:9" s="7" customFormat="1" ht="18" thickTop="1" thickBot="1" x14ac:dyDescent="0.25">
      <c r="A196" s="74"/>
      <c r="B196" s="120">
        <v>45645</v>
      </c>
      <c r="C196" s="121"/>
      <c r="D196" s="111" t="s">
        <v>28</v>
      </c>
      <c r="E196" s="112">
        <v>139164.23000000001</v>
      </c>
      <c r="F196" s="159">
        <v>3542.63</v>
      </c>
      <c r="G196" s="113">
        <f t="shared" si="2"/>
        <v>10791565.472499842</v>
      </c>
      <c r="H196" s="191"/>
      <c r="I196" s="101"/>
    </row>
    <row r="197" spans="1:9" s="7" customFormat="1" ht="18" thickTop="1" thickBot="1" x14ac:dyDescent="0.25">
      <c r="A197" s="74"/>
      <c r="B197" s="120">
        <v>45645</v>
      </c>
      <c r="C197" s="121"/>
      <c r="D197" s="111" t="s">
        <v>21</v>
      </c>
      <c r="E197" s="112">
        <v>93931</v>
      </c>
      <c r="F197" s="159"/>
      <c r="G197" s="113">
        <f t="shared" ref="G197:G260" si="3">G196+E197-F197</f>
        <v>10885496.472499842</v>
      </c>
      <c r="H197" s="191"/>
      <c r="I197" s="101"/>
    </row>
    <row r="198" spans="1:9" s="7" customFormat="1" ht="18" thickTop="1" thickBot="1" x14ac:dyDescent="0.25">
      <c r="A198" s="74"/>
      <c r="B198" s="120">
        <v>45645</v>
      </c>
      <c r="C198" s="121"/>
      <c r="D198" s="111" t="s">
        <v>21</v>
      </c>
      <c r="E198" s="112">
        <v>988632.41</v>
      </c>
      <c r="F198" s="159"/>
      <c r="G198" s="113">
        <f t="shared" si="3"/>
        <v>11874128.882499842</v>
      </c>
      <c r="H198" s="191"/>
      <c r="I198" s="101"/>
    </row>
    <row r="199" spans="1:9" s="7" customFormat="1" ht="18" thickTop="1" thickBot="1" x14ac:dyDescent="0.25">
      <c r="A199" s="74"/>
      <c r="B199" s="120">
        <v>45645</v>
      </c>
      <c r="C199" s="121"/>
      <c r="D199" s="111" t="s">
        <v>21</v>
      </c>
      <c r="E199" s="112">
        <v>356127.21</v>
      </c>
      <c r="F199" s="159"/>
      <c r="G199" s="113">
        <f t="shared" si="3"/>
        <v>12230256.092499843</v>
      </c>
      <c r="H199" s="191"/>
      <c r="I199" s="101"/>
    </row>
    <row r="200" spans="1:9" s="7" customFormat="1" ht="18" thickTop="1" thickBot="1" x14ac:dyDescent="0.25">
      <c r="A200" s="74"/>
      <c r="B200" s="120">
        <v>45645</v>
      </c>
      <c r="C200" s="121"/>
      <c r="D200" s="111" t="s">
        <v>21</v>
      </c>
      <c r="E200" s="112">
        <v>2099626.09</v>
      </c>
      <c r="F200" s="159"/>
      <c r="G200" s="113">
        <f t="shared" si="3"/>
        <v>14329882.182499843</v>
      </c>
      <c r="H200" s="191"/>
      <c r="I200" s="101"/>
    </row>
    <row r="201" spans="1:9" s="7" customFormat="1" ht="18" thickTop="1" thickBot="1" x14ac:dyDescent="0.25">
      <c r="A201" s="74"/>
      <c r="B201" s="120">
        <v>45645</v>
      </c>
      <c r="C201" s="121"/>
      <c r="D201" s="111" t="s">
        <v>21</v>
      </c>
      <c r="E201" s="112">
        <v>2493753.9900000002</v>
      </c>
      <c r="F201" s="159"/>
      <c r="G201" s="113">
        <f t="shared" si="3"/>
        <v>16823636.172499843</v>
      </c>
      <c r="H201" s="191"/>
      <c r="I201" s="101"/>
    </row>
    <row r="202" spans="1:9" s="7" customFormat="1" ht="18" thickTop="1" thickBot="1" x14ac:dyDescent="0.25">
      <c r="A202" s="74"/>
      <c r="B202" s="120">
        <v>45645</v>
      </c>
      <c r="C202" s="121"/>
      <c r="D202" s="111" t="s">
        <v>21</v>
      </c>
      <c r="E202" s="112">
        <v>2804187.2</v>
      </c>
      <c r="F202" s="159"/>
      <c r="G202" s="113">
        <f t="shared" si="3"/>
        <v>19627823.372499842</v>
      </c>
      <c r="H202" s="191"/>
      <c r="I202" s="101"/>
    </row>
    <row r="203" spans="1:9" s="7" customFormat="1" ht="18" thickTop="1" thickBot="1" x14ac:dyDescent="0.25">
      <c r="A203" s="74"/>
      <c r="B203" s="120">
        <v>45645</v>
      </c>
      <c r="C203" s="121"/>
      <c r="D203" s="111" t="s">
        <v>21</v>
      </c>
      <c r="E203" s="112">
        <v>1113395.02</v>
      </c>
      <c r="F203" s="159"/>
      <c r="G203" s="113">
        <f t="shared" si="3"/>
        <v>20741218.392499842</v>
      </c>
      <c r="H203" s="191"/>
      <c r="I203" s="101"/>
    </row>
    <row r="204" spans="1:9" s="7" customFormat="1" ht="18" thickTop="1" thickBot="1" x14ac:dyDescent="0.25">
      <c r="A204" s="74"/>
      <c r="B204" s="120">
        <v>45645</v>
      </c>
      <c r="C204" s="121"/>
      <c r="D204" s="111" t="s">
        <v>21</v>
      </c>
      <c r="E204" s="112">
        <v>2025696.68</v>
      </c>
      <c r="F204" s="159"/>
      <c r="G204" s="113">
        <f t="shared" si="3"/>
        <v>22766915.072499841</v>
      </c>
      <c r="H204" s="191"/>
      <c r="I204" s="101"/>
    </row>
    <row r="205" spans="1:9" s="7" customFormat="1" ht="18" thickTop="1" thickBot="1" x14ac:dyDescent="0.25">
      <c r="A205" s="74"/>
      <c r="B205" s="120">
        <v>45645</v>
      </c>
      <c r="C205" s="121"/>
      <c r="D205" s="111" t="s">
        <v>21</v>
      </c>
      <c r="E205" s="112">
        <v>239906.39</v>
      </c>
      <c r="F205" s="159"/>
      <c r="G205" s="113">
        <f t="shared" si="3"/>
        <v>23006821.462499842</v>
      </c>
      <c r="H205" s="191"/>
      <c r="I205" s="101"/>
    </row>
    <row r="206" spans="1:9" s="7" customFormat="1" ht="18" thickTop="1" thickBot="1" x14ac:dyDescent="0.25">
      <c r="A206" s="74"/>
      <c r="B206" s="120">
        <v>45645</v>
      </c>
      <c r="C206" s="121"/>
      <c r="D206" s="111" t="s">
        <v>21</v>
      </c>
      <c r="E206" s="112">
        <v>9846160.2799999993</v>
      </c>
      <c r="F206" s="159"/>
      <c r="G206" s="113">
        <f t="shared" si="3"/>
        <v>32852981.742499843</v>
      </c>
      <c r="H206" s="191"/>
      <c r="I206" s="101"/>
    </row>
    <row r="207" spans="1:9" s="7" customFormat="1" ht="18" thickTop="1" thickBot="1" x14ac:dyDescent="0.25">
      <c r="A207" s="74"/>
      <c r="B207" s="120">
        <v>45645</v>
      </c>
      <c r="C207" s="121"/>
      <c r="D207" s="111" t="s">
        <v>21</v>
      </c>
      <c r="E207" s="112">
        <v>2743934.66</v>
      </c>
      <c r="F207" s="159"/>
      <c r="G207" s="113">
        <f t="shared" si="3"/>
        <v>35596916.40249984</v>
      </c>
      <c r="H207" s="191"/>
      <c r="I207" s="101"/>
    </row>
    <row r="208" spans="1:9" s="7" customFormat="1" ht="18" thickTop="1" thickBot="1" x14ac:dyDescent="0.25">
      <c r="A208" s="74"/>
      <c r="B208" s="120">
        <v>45645</v>
      </c>
      <c r="C208" s="121"/>
      <c r="D208" s="111" t="s">
        <v>85</v>
      </c>
      <c r="E208" s="112">
        <v>1152624.3600000001</v>
      </c>
      <c r="F208" s="159"/>
      <c r="G208" s="113">
        <f t="shared" si="3"/>
        <v>36749540.762499839</v>
      </c>
      <c r="H208" s="191"/>
      <c r="I208" s="101"/>
    </row>
    <row r="209" spans="1:9" s="7" customFormat="1" ht="18" thickTop="1" thickBot="1" x14ac:dyDescent="0.25">
      <c r="A209" s="74"/>
      <c r="B209" s="120">
        <v>45645</v>
      </c>
      <c r="C209" s="121"/>
      <c r="D209" s="111" t="s">
        <v>66</v>
      </c>
      <c r="E209" s="112">
        <v>168016.88</v>
      </c>
      <c r="F209" s="159"/>
      <c r="G209" s="113">
        <f t="shared" si="3"/>
        <v>36917557.642499842</v>
      </c>
      <c r="H209" s="191"/>
      <c r="I209" s="101"/>
    </row>
    <row r="210" spans="1:9" s="7" customFormat="1" ht="61.5" thickTop="1" thickBot="1" x14ac:dyDescent="0.25">
      <c r="A210" s="74"/>
      <c r="B210" s="120">
        <v>45645</v>
      </c>
      <c r="C210" s="121"/>
      <c r="D210" s="111" t="s">
        <v>86</v>
      </c>
      <c r="E210" s="112">
        <v>1114509.58</v>
      </c>
      <c r="F210" s="159"/>
      <c r="G210" s="113">
        <f t="shared" si="3"/>
        <v>38032067.22249984</v>
      </c>
      <c r="H210" s="191"/>
      <c r="I210" s="101"/>
    </row>
    <row r="211" spans="1:9" s="7" customFormat="1" ht="18" thickTop="1" thickBot="1" x14ac:dyDescent="0.25">
      <c r="A211" s="74"/>
      <c r="B211" s="120">
        <v>45645</v>
      </c>
      <c r="C211" s="121"/>
      <c r="D211" s="111" t="s">
        <v>22</v>
      </c>
      <c r="E211" s="112"/>
      <c r="F211" s="159">
        <v>811073.57</v>
      </c>
      <c r="G211" s="113">
        <f t="shared" si="3"/>
        <v>37220993.65249984</v>
      </c>
      <c r="H211" s="191"/>
      <c r="I211" s="101"/>
    </row>
    <row r="212" spans="1:9" s="7" customFormat="1" ht="18" thickTop="1" thickBot="1" x14ac:dyDescent="0.25">
      <c r="A212" s="74"/>
      <c r="B212" s="120">
        <v>45646</v>
      </c>
      <c r="C212" s="121"/>
      <c r="D212" s="111" t="s">
        <v>36</v>
      </c>
      <c r="E212" s="112">
        <v>450</v>
      </c>
      <c r="F212" s="159"/>
      <c r="G212" s="113">
        <f t="shared" si="3"/>
        <v>37221443.65249984</v>
      </c>
      <c r="H212" s="191"/>
      <c r="I212" s="101"/>
    </row>
    <row r="213" spans="1:9" s="7" customFormat="1" ht="18" thickTop="1" thickBot="1" x14ac:dyDescent="0.25">
      <c r="A213" s="74"/>
      <c r="B213" s="120">
        <v>45646</v>
      </c>
      <c r="C213" s="121"/>
      <c r="D213" s="111" t="s">
        <v>36</v>
      </c>
      <c r="E213" s="112">
        <v>81155</v>
      </c>
      <c r="F213" s="159"/>
      <c r="G213" s="113">
        <f t="shared" si="3"/>
        <v>37302598.65249984</v>
      </c>
      <c r="H213" s="191"/>
      <c r="I213" s="101"/>
    </row>
    <row r="214" spans="1:9" s="7" customFormat="1" ht="18" thickTop="1" thickBot="1" x14ac:dyDescent="0.25">
      <c r="A214" s="74"/>
      <c r="B214" s="120">
        <v>45646</v>
      </c>
      <c r="C214" s="121"/>
      <c r="D214" s="111" t="s">
        <v>36</v>
      </c>
      <c r="E214" s="112">
        <v>46500</v>
      </c>
      <c r="F214" s="159"/>
      <c r="G214" s="113">
        <f t="shared" si="3"/>
        <v>37349098.65249984</v>
      </c>
      <c r="H214" s="191"/>
      <c r="I214" s="101"/>
    </row>
    <row r="215" spans="1:9" s="7" customFormat="1" ht="18" thickTop="1" thickBot="1" x14ac:dyDescent="0.25">
      <c r="A215" s="74"/>
      <c r="B215" s="120">
        <v>45646</v>
      </c>
      <c r="C215" s="121"/>
      <c r="D215" s="111" t="s">
        <v>36</v>
      </c>
      <c r="E215" s="112">
        <v>6130</v>
      </c>
      <c r="F215" s="159"/>
      <c r="G215" s="113">
        <f t="shared" si="3"/>
        <v>37355228.65249984</v>
      </c>
      <c r="H215" s="191"/>
      <c r="I215" s="101"/>
    </row>
    <row r="216" spans="1:9" s="7" customFormat="1" ht="18" thickTop="1" thickBot="1" x14ac:dyDescent="0.25">
      <c r="A216" s="74"/>
      <c r="B216" s="120">
        <v>45646</v>
      </c>
      <c r="C216" s="121"/>
      <c r="D216" s="111" t="s">
        <v>36</v>
      </c>
      <c r="E216" s="112">
        <v>1715</v>
      </c>
      <c r="F216" s="159"/>
      <c r="G216" s="113">
        <f t="shared" si="3"/>
        <v>37356943.65249984</v>
      </c>
      <c r="H216" s="191"/>
      <c r="I216" s="101"/>
    </row>
    <row r="217" spans="1:9" s="7" customFormat="1" ht="18" thickTop="1" thickBot="1" x14ac:dyDescent="0.25">
      <c r="A217" s="74"/>
      <c r="B217" s="120">
        <v>45646</v>
      </c>
      <c r="C217" s="121"/>
      <c r="D217" s="111" t="s">
        <v>36</v>
      </c>
      <c r="E217" s="112">
        <v>3215</v>
      </c>
      <c r="F217" s="159"/>
      <c r="G217" s="113">
        <f t="shared" si="3"/>
        <v>37360158.65249984</v>
      </c>
      <c r="H217" s="191"/>
      <c r="I217" s="101"/>
    </row>
    <row r="218" spans="1:9" s="7" customFormat="1" ht="18" thickTop="1" thickBot="1" x14ac:dyDescent="0.25">
      <c r="A218" s="74"/>
      <c r="B218" s="120">
        <v>45646</v>
      </c>
      <c r="C218" s="121"/>
      <c r="D218" s="111" t="s">
        <v>36</v>
      </c>
      <c r="E218" s="112">
        <v>12320</v>
      </c>
      <c r="F218" s="159"/>
      <c r="G218" s="113">
        <f t="shared" si="3"/>
        <v>37372478.65249984</v>
      </c>
      <c r="H218" s="191"/>
      <c r="I218" s="101"/>
    </row>
    <row r="219" spans="1:9" s="7" customFormat="1" ht="18" thickTop="1" thickBot="1" x14ac:dyDescent="0.25">
      <c r="A219" s="74"/>
      <c r="B219" s="120">
        <v>45646</v>
      </c>
      <c r="C219" s="121"/>
      <c r="D219" s="111" t="s">
        <v>36</v>
      </c>
      <c r="E219" s="112">
        <v>975</v>
      </c>
      <c r="F219" s="159"/>
      <c r="G219" s="113">
        <f t="shared" si="3"/>
        <v>37373453.65249984</v>
      </c>
      <c r="H219" s="191"/>
      <c r="I219" s="101"/>
    </row>
    <row r="220" spans="1:9" s="7" customFormat="1" ht="18" thickTop="1" thickBot="1" x14ac:dyDescent="0.25">
      <c r="A220" s="74"/>
      <c r="B220" s="120">
        <v>45646</v>
      </c>
      <c r="C220" s="121"/>
      <c r="D220" s="111" t="s">
        <v>28</v>
      </c>
      <c r="E220" s="112">
        <v>27750.74</v>
      </c>
      <c r="F220" s="159">
        <v>716.35</v>
      </c>
      <c r="G220" s="113">
        <f t="shared" si="3"/>
        <v>37400488.04249984</v>
      </c>
      <c r="H220" s="191"/>
      <c r="I220" s="101"/>
    </row>
    <row r="221" spans="1:9" s="7" customFormat="1" ht="18" thickTop="1" thickBot="1" x14ac:dyDescent="0.25">
      <c r="A221" s="74"/>
      <c r="B221" s="120">
        <v>45646</v>
      </c>
      <c r="C221" s="121"/>
      <c r="D221" s="111" t="s">
        <v>49</v>
      </c>
      <c r="E221" s="112">
        <v>77664</v>
      </c>
      <c r="F221" s="159"/>
      <c r="G221" s="113">
        <f t="shared" si="3"/>
        <v>37478152.04249984</v>
      </c>
      <c r="H221" s="191"/>
      <c r="I221" s="101"/>
    </row>
    <row r="222" spans="1:9" s="7" customFormat="1" ht="18" thickTop="1" thickBot="1" x14ac:dyDescent="0.25">
      <c r="A222" s="74"/>
      <c r="B222" s="120">
        <v>45646</v>
      </c>
      <c r="C222" s="121"/>
      <c r="D222" s="111" t="s">
        <v>49</v>
      </c>
      <c r="E222" s="112">
        <v>363750</v>
      </c>
      <c r="F222" s="159"/>
      <c r="G222" s="113">
        <f t="shared" si="3"/>
        <v>37841902.04249984</v>
      </c>
      <c r="H222" s="191"/>
      <c r="I222" s="101"/>
    </row>
    <row r="223" spans="1:9" s="7" customFormat="1" ht="18" thickTop="1" thickBot="1" x14ac:dyDescent="0.25">
      <c r="A223" s="74"/>
      <c r="B223" s="120">
        <v>45646</v>
      </c>
      <c r="C223" s="121"/>
      <c r="D223" s="111" t="s">
        <v>49</v>
      </c>
      <c r="E223" s="112">
        <v>315315.7</v>
      </c>
      <c r="F223" s="159"/>
      <c r="G223" s="113">
        <f t="shared" si="3"/>
        <v>38157217.742499843</v>
      </c>
      <c r="H223" s="191"/>
      <c r="I223" s="101"/>
    </row>
    <row r="224" spans="1:9" s="7" customFormat="1" ht="18" thickTop="1" thickBot="1" x14ac:dyDescent="0.25">
      <c r="A224" s="74"/>
      <c r="B224" s="120">
        <v>45646</v>
      </c>
      <c r="C224" s="121"/>
      <c r="D224" s="111" t="s">
        <v>49</v>
      </c>
      <c r="E224" s="112">
        <v>30130.2</v>
      </c>
      <c r="F224" s="159"/>
      <c r="G224" s="113">
        <f t="shared" si="3"/>
        <v>38187347.942499846</v>
      </c>
      <c r="H224" s="191"/>
      <c r="I224" s="101"/>
    </row>
    <row r="225" spans="1:9" s="7" customFormat="1" ht="18" thickTop="1" thickBot="1" x14ac:dyDescent="0.25">
      <c r="A225" s="74"/>
      <c r="B225" s="120">
        <v>45646</v>
      </c>
      <c r="C225" s="121"/>
      <c r="D225" s="111" t="s">
        <v>49</v>
      </c>
      <c r="E225" s="112">
        <v>205608.1</v>
      </c>
      <c r="F225" s="159"/>
      <c r="G225" s="113">
        <f t="shared" si="3"/>
        <v>38392956.042499848</v>
      </c>
      <c r="H225" s="191"/>
      <c r="I225" s="101"/>
    </row>
    <row r="226" spans="1:9" s="7" customFormat="1" ht="18" thickTop="1" thickBot="1" x14ac:dyDescent="0.25">
      <c r="A226" s="74"/>
      <c r="B226" s="120">
        <v>45646</v>
      </c>
      <c r="C226" s="121"/>
      <c r="D226" s="111" t="s">
        <v>49</v>
      </c>
      <c r="E226" s="112">
        <v>8098</v>
      </c>
      <c r="F226" s="159"/>
      <c r="G226" s="113">
        <f t="shared" si="3"/>
        <v>38401054.042499848</v>
      </c>
      <c r="H226" s="191"/>
      <c r="I226" s="101"/>
    </row>
    <row r="227" spans="1:9" s="7" customFormat="1" ht="18" thickTop="1" thickBot="1" x14ac:dyDescent="0.25">
      <c r="A227" s="74"/>
      <c r="B227" s="120">
        <v>45646</v>
      </c>
      <c r="C227" s="121"/>
      <c r="D227" s="111" t="s">
        <v>49</v>
      </c>
      <c r="E227" s="112">
        <v>371273.44</v>
      </c>
      <c r="F227" s="159"/>
      <c r="G227" s="113">
        <f t="shared" si="3"/>
        <v>38772327.482499845</v>
      </c>
      <c r="H227" s="191"/>
      <c r="I227" s="101"/>
    </row>
    <row r="228" spans="1:9" s="7" customFormat="1" ht="18" thickTop="1" thickBot="1" x14ac:dyDescent="0.25">
      <c r="A228" s="74"/>
      <c r="B228" s="120">
        <v>45646</v>
      </c>
      <c r="C228" s="121"/>
      <c r="D228" s="111" t="s">
        <v>49</v>
      </c>
      <c r="E228" s="112">
        <v>2310</v>
      </c>
      <c r="F228" s="159"/>
      <c r="G228" s="113">
        <f t="shared" si="3"/>
        <v>38774637.482499845</v>
      </c>
      <c r="H228" s="191"/>
      <c r="I228" s="101"/>
    </row>
    <row r="229" spans="1:9" s="7" customFormat="1" ht="18" thickTop="1" thickBot="1" x14ac:dyDescent="0.25">
      <c r="A229" s="74"/>
      <c r="B229" s="120">
        <v>45646</v>
      </c>
      <c r="C229" s="121"/>
      <c r="D229" s="111" t="s">
        <v>21</v>
      </c>
      <c r="E229" s="112">
        <v>32210.01</v>
      </c>
      <c r="F229" s="159"/>
      <c r="G229" s="113">
        <f t="shared" si="3"/>
        <v>38806847.492499843</v>
      </c>
      <c r="H229" s="191"/>
      <c r="I229" s="101"/>
    </row>
    <row r="230" spans="1:9" s="7" customFormat="1" ht="18" thickTop="1" thickBot="1" x14ac:dyDescent="0.25">
      <c r="A230" s="74"/>
      <c r="B230" s="120">
        <v>45646</v>
      </c>
      <c r="C230" s="121"/>
      <c r="D230" s="111" t="s">
        <v>45</v>
      </c>
      <c r="E230" s="112">
        <v>50000</v>
      </c>
      <c r="F230" s="159"/>
      <c r="G230" s="113">
        <f t="shared" si="3"/>
        <v>38856847.492499843</v>
      </c>
      <c r="H230" s="191"/>
      <c r="I230" s="101"/>
    </row>
    <row r="231" spans="1:9" s="7" customFormat="1" ht="18" thickTop="1" thickBot="1" x14ac:dyDescent="0.25">
      <c r="A231" s="74"/>
      <c r="B231" s="120">
        <v>45646</v>
      </c>
      <c r="C231" s="121"/>
      <c r="D231" s="111" t="s">
        <v>22</v>
      </c>
      <c r="E231" s="112"/>
      <c r="F231" s="159">
        <v>1512116.32</v>
      </c>
      <c r="G231" s="113">
        <f t="shared" si="3"/>
        <v>37344731.172499843</v>
      </c>
      <c r="H231" s="191"/>
      <c r="I231" s="101"/>
    </row>
    <row r="232" spans="1:9" s="7" customFormat="1" ht="23.25" customHeight="1" thickTop="1" thickBot="1" x14ac:dyDescent="0.25">
      <c r="A232" s="74"/>
      <c r="B232" s="120">
        <v>45647</v>
      </c>
      <c r="C232" s="121"/>
      <c r="D232" s="111" t="s">
        <v>36</v>
      </c>
      <c r="E232" s="112">
        <v>435</v>
      </c>
      <c r="F232" s="159"/>
      <c r="G232" s="113">
        <f t="shared" si="3"/>
        <v>37345166.172499843</v>
      </c>
      <c r="H232" s="191"/>
      <c r="I232" s="101"/>
    </row>
    <row r="233" spans="1:9" s="7" customFormat="1" ht="18" thickTop="1" thickBot="1" x14ac:dyDescent="0.25">
      <c r="A233" s="74"/>
      <c r="B233" s="120">
        <v>45647</v>
      </c>
      <c r="C233" s="121"/>
      <c r="D233" s="111" t="s">
        <v>28</v>
      </c>
      <c r="E233" s="112">
        <v>7500</v>
      </c>
      <c r="F233" s="159">
        <v>187.5</v>
      </c>
      <c r="G233" s="113">
        <f t="shared" si="3"/>
        <v>37352478.672499843</v>
      </c>
      <c r="H233" s="191"/>
      <c r="I233" s="101"/>
    </row>
    <row r="234" spans="1:9" s="7" customFormat="1" ht="18" thickTop="1" thickBot="1" x14ac:dyDescent="0.25">
      <c r="A234" s="74"/>
      <c r="B234" s="120">
        <v>45648</v>
      </c>
      <c r="C234" s="121"/>
      <c r="D234" s="111" t="s">
        <v>36</v>
      </c>
      <c r="E234" s="112">
        <v>435</v>
      </c>
      <c r="F234" s="159"/>
      <c r="G234" s="113">
        <f t="shared" si="3"/>
        <v>37352913.672499843</v>
      </c>
      <c r="H234" s="191"/>
      <c r="I234" s="101"/>
    </row>
    <row r="235" spans="1:9" s="7" customFormat="1" ht="18" thickTop="1" thickBot="1" x14ac:dyDescent="0.25">
      <c r="A235" s="74"/>
      <c r="B235" s="120">
        <v>45649</v>
      </c>
      <c r="C235" s="121"/>
      <c r="D235" s="111" t="s">
        <v>36</v>
      </c>
      <c r="E235" s="112">
        <v>28100</v>
      </c>
      <c r="F235" s="159"/>
      <c r="G235" s="113">
        <f t="shared" si="3"/>
        <v>37381013.672499843</v>
      </c>
      <c r="H235" s="191"/>
      <c r="I235" s="101"/>
    </row>
    <row r="236" spans="1:9" s="7" customFormat="1" ht="18" thickTop="1" thickBot="1" x14ac:dyDescent="0.25">
      <c r="A236" s="74"/>
      <c r="B236" s="120">
        <v>45649</v>
      </c>
      <c r="C236" s="121"/>
      <c r="D236" s="111" t="s">
        <v>36</v>
      </c>
      <c r="E236" s="112">
        <v>47380</v>
      </c>
      <c r="F236" s="159"/>
      <c r="G236" s="113">
        <f t="shared" si="3"/>
        <v>37428393.672499843</v>
      </c>
      <c r="H236" s="191"/>
      <c r="I236" s="101"/>
    </row>
    <row r="237" spans="1:9" s="7" customFormat="1" ht="18" thickTop="1" thickBot="1" x14ac:dyDescent="0.25">
      <c r="A237" s="74"/>
      <c r="B237" s="120">
        <v>45649</v>
      </c>
      <c r="C237" s="121"/>
      <c r="D237" s="111" t="s">
        <v>36</v>
      </c>
      <c r="E237" s="112">
        <v>11550</v>
      </c>
      <c r="F237" s="159"/>
      <c r="G237" s="113">
        <f t="shared" si="3"/>
        <v>37439943.672499843</v>
      </c>
      <c r="H237" s="191"/>
      <c r="I237" s="101"/>
    </row>
    <row r="238" spans="1:9" s="7" customFormat="1" ht="18" thickTop="1" thickBot="1" x14ac:dyDescent="0.25">
      <c r="A238" s="74"/>
      <c r="B238" s="120">
        <v>45649</v>
      </c>
      <c r="C238" s="121"/>
      <c r="D238" s="111" t="s">
        <v>36</v>
      </c>
      <c r="E238" s="112">
        <v>12740</v>
      </c>
      <c r="F238" s="159"/>
      <c r="G238" s="113">
        <f t="shared" si="3"/>
        <v>37452683.672499843</v>
      </c>
      <c r="H238" s="191"/>
      <c r="I238" s="101"/>
    </row>
    <row r="239" spans="1:9" s="7" customFormat="1" ht="18" thickTop="1" thickBot="1" x14ac:dyDescent="0.25">
      <c r="A239" s="74"/>
      <c r="B239" s="120">
        <v>45649</v>
      </c>
      <c r="C239" s="121"/>
      <c r="D239" s="111" t="s">
        <v>36</v>
      </c>
      <c r="E239" s="112">
        <v>1675</v>
      </c>
      <c r="F239" s="159"/>
      <c r="G239" s="113">
        <f t="shared" si="3"/>
        <v>37454358.672499843</v>
      </c>
      <c r="H239" s="191"/>
      <c r="I239" s="101"/>
    </row>
    <row r="240" spans="1:9" s="7" customFormat="1" ht="18" thickTop="1" thickBot="1" x14ac:dyDescent="0.25">
      <c r="A240" s="74"/>
      <c r="B240" s="120">
        <v>45649</v>
      </c>
      <c r="C240" s="121"/>
      <c r="D240" s="111" t="s">
        <v>36</v>
      </c>
      <c r="E240" s="112">
        <v>340</v>
      </c>
      <c r="F240" s="159"/>
      <c r="G240" s="113">
        <f t="shared" si="3"/>
        <v>37454698.672499843</v>
      </c>
      <c r="H240" s="191"/>
      <c r="I240" s="101"/>
    </row>
    <row r="241" spans="1:11" s="7" customFormat="1" ht="18" thickTop="1" thickBot="1" x14ac:dyDescent="0.25">
      <c r="A241" s="74"/>
      <c r="B241" s="120">
        <v>45649</v>
      </c>
      <c r="C241" s="121"/>
      <c r="D241" s="111" t="s">
        <v>28</v>
      </c>
      <c r="E241" s="112">
        <v>103456.93</v>
      </c>
      <c r="F241" s="159">
        <v>2725.69</v>
      </c>
      <c r="G241" s="113">
        <f t="shared" si="3"/>
        <v>37555429.912499845</v>
      </c>
      <c r="H241" s="191"/>
      <c r="I241" s="101">
        <v>37555429.912499845</v>
      </c>
      <c r="K241" s="101">
        <f>+I241-G241</f>
        <v>0</v>
      </c>
    </row>
    <row r="242" spans="1:11" s="7" customFormat="1" ht="18" thickTop="1" thickBot="1" x14ac:dyDescent="0.25">
      <c r="A242" s="74"/>
      <c r="B242" s="120">
        <v>45649</v>
      </c>
      <c r="C242" s="121"/>
      <c r="D242" s="111" t="s">
        <v>87</v>
      </c>
      <c r="E242" s="112">
        <v>23520.68</v>
      </c>
      <c r="F242" s="159"/>
      <c r="G242" s="113">
        <f t="shared" si="3"/>
        <v>37578950.592499845</v>
      </c>
      <c r="H242" s="191"/>
      <c r="I242" s="101"/>
    </row>
    <row r="243" spans="1:11" s="7" customFormat="1" ht="18" thickTop="1" thickBot="1" x14ac:dyDescent="0.25">
      <c r="A243" s="74"/>
      <c r="B243" s="120">
        <v>45650</v>
      </c>
      <c r="C243" s="121"/>
      <c r="D243" s="111" t="s">
        <v>36</v>
      </c>
      <c r="E243" s="112">
        <v>3000</v>
      </c>
      <c r="F243" s="159"/>
      <c r="G243" s="113">
        <f t="shared" si="3"/>
        <v>37581950.592499845</v>
      </c>
      <c r="H243" s="191"/>
      <c r="I243" s="101"/>
    </row>
    <row r="244" spans="1:11" s="7" customFormat="1" ht="22.5" customHeight="1" thickTop="1" thickBot="1" x14ac:dyDescent="0.25">
      <c r="A244" s="74"/>
      <c r="B244" s="120">
        <v>45650</v>
      </c>
      <c r="C244" s="121"/>
      <c r="D244" s="111" t="s">
        <v>28</v>
      </c>
      <c r="E244" s="112">
        <v>26985.5</v>
      </c>
      <c r="F244" s="159">
        <v>723.01</v>
      </c>
      <c r="G244" s="113">
        <f t="shared" si="3"/>
        <v>37608213.082499847</v>
      </c>
      <c r="H244" s="191"/>
      <c r="I244" s="101"/>
    </row>
    <row r="245" spans="1:11" s="7" customFormat="1" ht="18" thickTop="1" thickBot="1" x14ac:dyDescent="0.25">
      <c r="A245" s="74"/>
      <c r="B245" s="120">
        <v>45650</v>
      </c>
      <c r="C245" s="121"/>
      <c r="D245" s="111" t="s">
        <v>22</v>
      </c>
      <c r="E245" s="112"/>
      <c r="F245" s="159">
        <v>704248.98</v>
      </c>
      <c r="G245" s="113">
        <f t="shared" si="3"/>
        <v>36903964.10249985</v>
      </c>
      <c r="H245" s="191"/>
      <c r="I245" s="101"/>
    </row>
    <row r="246" spans="1:11" s="7" customFormat="1" ht="18" thickTop="1" thickBot="1" x14ac:dyDescent="0.25">
      <c r="A246" s="74"/>
      <c r="B246" s="120">
        <v>45650</v>
      </c>
      <c r="C246" s="121"/>
      <c r="D246" s="111" t="s">
        <v>88</v>
      </c>
      <c r="E246" s="112">
        <v>684795.71</v>
      </c>
      <c r="F246" s="159"/>
      <c r="G246" s="113">
        <f t="shared" si="3"/>
        <v>37588759.812499851</v>
      </c>
      <c r="H246" s="191"/>
      <c r="I246" s="101"/>
    </row>
    <row r="247" spans="1:11" s="7" customFormat="1" ht="18" thickTop="1" thickBot="1" x14ac:dyDescent="0.25">
      <c r="A247" s="74"/>
      <c r="B247" s="120">
        <v>45651</v>
      </c>
      <c r="C247" s="121"/>
      <c r="D247" s="111" t="s">
        <v>36</v>
      </c>
      <c r="E247" s="112">
        <v>345</v>
      </c>
      <c r="F247" s="159"/>
      <c r="G247" s="113">
        <f t="shared" si="3"/>
        <v>37589104.812499851</v>
      </c>
      <c r="H247" s="191"/>
      <c r="I247" s="101"/>
    </row>
    <row r="248" spans="1:11" s="7" customFormat="1" ht="18" thickTop="1" thickBot="1" x14ac:dyDescent="0.25">
      <c r="A248" s="74"/>
      <c r="B248" s="120">
        <v>45651</v>
      </c>
      <c r="C248" s="121"/>
      <c r="D248" s="111" t="s">
        <v>36</v>
      </c>
      <c r="E248" s="112">
        <v>90</v>
      </c>
      <c r="F248" s="159"/>
      <c r="G248" s="113">
        <f t="shared" si="3"/>
        <v>37589194.812499851</v>
      </c>
      <c r="H248" s="191"/>
      <c r="I248" s="101"/>
    </row>
    <row r="249" spans="1:11" s="7" customFormat="1" ht="18" thickTop="1" thickBot="1" x14ac:dyDescent="0.25">
      <c r="A249" s="74"/>
      <c r="B249" s="120">
        <v>45652</v>
      </c>
      <c r="C249" s="121"/>
      <c r="D249" s="111" t="s">
        <v>36</v>
      </c>
      <c r="E249" s="112">
        <v>55920</v>
      </c>
      <c r="F249" s="159"/>
      <c r="G249" s="113">
        <f t="shared" si="3"/>
        <v>37645114.812499851</v>
      </c>
      <c r="H249" s="191"/>
      <c r="I249" s="101"/>
    </row>
    <row r="250" spans="1:11" s="7" customFormat="1" ht="18" thickTop="1" thickBot="1" x14ac:dyDescent="0.25">
      <c r="A250" s="74"/>
      <c r="B250" s="120">
        <v>45652</v>
      </c>
      <c r="C250" s="121"/>
      <c r="D250" s="111" t="s">
        <v>36</v>
      </c>
      <c r="E250" s="112">
        <v>40</v>
      </c>
      <c r="F250" s="159"/>
      <c r="G250" s="113">
        <f t="shared" si="3"/>
        <v>37645154.812499851</v>
      </c>
      <c r="H250" s="191"/>
      <c r="I250" s="101"/>
    </row>
    <row r="251" spans="1:11" s="7" customFormat="1" ht="18" thickTop="1" thickBot="1" x14ac:dyDescent="0.25">
      <c r="A251" s="74"/>
      <c r="B251" s="120">
        <v>45652</v>
      </c>
      <c r="C251" s="121"/>
      <c r="D251" s="111" t="s">
        <v>36</v>
      </c>
      <c r="E251" s="112">
        <v>27097</v>
      </c>
      <c r="F251" s="159"/>
      <c r="G251" s="113">
        <f t="shared" si="3"/>
        <v>37672251.812499851</v>
      </c>
      <c r="H251" s="191"/>
      <c r="I251" s="101"/>
    </row>
    <row r="252" spans="1:11" s="7" customFormat="1" ht="18" thickTop="1" thickBot="1" x14ac:dyDescent="0.25">
      <c r="A252" s="74"/>
      <c r="B252" s="120">
        <v>45652</v>
      </c>
      <c r="C252" s="121"/>
      <c r="D252" s="111" t="s">
        <v>36</v>
      </c>
      <c r="E252" s="112">
        <v>8020</v>
      </c>
      <c r="F252" s="159"/>
      <c r="G252" s="113">
        <f t="shared" si="3"/>
        <v>37680271.812499851</v>
      </c>
      <c r="H252" s="191"/>
      <c r="I252" s="101"/>
    </row>
    <row r="253" spans="1:11" s="7" customFormat="1" ht="18" thickTop="1" thickBot="1" x14ac:dyDescent="0.25">
      <c r="A253" s="74"/>
      <c r="B253" s="120">
        <v>45652</v>
      </c>
      <c r="C253" s="121"/>
      <c r="D253" s="111" t="s">
        <v>36</v>
      </c>
      <c r="E253" s="112">
        <v>3160</v>
      </c>
      <c r="F253" s="159"/>
      <c r="G253" s="113">
        <f t="shared" si="3"/>
        <v>37683431.812499851</v>
      </c>
      <c r="H253" s="191"/>
      <c r="I253" s="101"/>
    </row>
    <row r="254" spans="1:11" s="7" customFormat="1" ht="18" thickTop="1" thickBot="1" x14ac:dyDescent="0.25">
      <c r="A254" s="74"/>
      <c r="B254" s="120">
        <v>45652</v>
      </c>
      <c r="C254" s="121"/>
      <c r="D254" s="111" t="s">
        <v>36</v>
      </c>
      <c r="E254" s="112">
        <v>3700</v>
      </c>
      <c r="F254" s="159"/>
      <c r="G254" s="113">
        <f t="shared" si="3"/>
        <v>37687131.812499851</v>
      </c>
      <c r="H254" s="191"/>
      <c r="I254" s="101"/>
    </row>
    <row r="255" spans="1:11" s="7" customFormat="1" ht="18" thickTop="1" thickBot="1" x14ac:dyDescent="0.25">
      <c r="A255" s="74"/>
      <c r="B255" s="120">
        <v>45652</v>
      </c>
      <c r="C255" s="121"/>
      <c r="D255" s="111" t="s">
        <v>36</v>
      </c>
      <c r="E255" s="112">
        <v>2655</v>
      </c>
      <c r="F255" s="159"/>
      <c r="G255" s="113">
        <f t="shared" si="3"/>
        <v>37689786.812499851</v>
      </c>
      <c r="H255" s="191"/>
      <c r="I255" s="101"/>
    </row>
    <row r="256" spans="1:11" s="7" customFormat="1" ht="18" thickTop="1" thickBot="1" x14ac:dyDescent="0.25">
      <c r="A256" s="74"/>
      <c r="B256" s="120">
        <v>45652</v>
      </c>
      <c r="C256" s="121"/>
      <c r="D256" s="111" t="s">
        <v>36</v>
      </c>
      <c r="E256" s="112">
        <v>700</v>
      </c>
      <c r="F256" s="159"/>
      <c r="G256" s="113">
        <f t="shared" si="3"/>
        <v>37690486.812499851</v>
      </c>
      <c r="H256" s="191"/>
      <c r="I256" s="101"/>
    </row>
    <row r="257" spans="1:9" s="7" customFormat="1" ht="18" thickTop="1" thickBot="1" x14ac:dyDescent="0.25">
      <c r="A257" s="74"/>
      <c r="B257" s="120">
        <v>45652</v>
      </c>
      <c r="C257" s="121"/>
      <c r="D257" s="111" t="s">
        <v>28</v>
      </c>
      <c r="E257" s="112">
        <v>58051.74</v>
      </c>
      <c r="F257" s="159">
        <v>1512.48</v>
      </c>
      <c r="G257" s="113">
        <f t="shared" si="3"/>
        <v>37747026.072499856</v>
      </c>
      <c r="H257" s="191"/>
      <c r="I257" s="101"/>
    </row>
    <row r="258" spans="1:9" s="7" customFormat="1" ht="27" customHeight="1" thickTop="1" thickBot="1" x14ac:dyDescent="0.25">
      <c r="A258" s="74"/>
      <c r="B258" s="120">
        <v>45652</v>
      </c>
      <c r="C258" s="121"/>
      <c r="D258" s="116" t="s">
        <v>89</v>
      </c>
      <c r="E258" s="112">
        <v>189000</v>
      </c>
      <c r="F258" s="159"/>
      <c r="G258" s="113">
        <f t="shared" si="3"/>
        <v>37936026.072499856</v>
      </c>
      <c r="H258" s="191"/>
      <c r="I258" s="101"/>
    </row>
    <row r="259" spans="1:9" s="7" customFormat="1" ht="18" thickTop="1" thickBot="1" x14ac:dyDescent="0.25">
      <c r="A259" s="74"/>
      <c r="B259" s="120">
        <v>45652</v>
      </c>
      <c r="C259" s="121"/>
      <c r="D259" s="111" t="s">
        <v>89</v>
      </c>
      <c r="E259" s="112">
        <v>163195.87</v>
      </c>
      <c r="F259" s="159"/>
      <c r="G259" s="113">
        <f t="shared" si="3"/>
        <v>38099221.942499854</v>
      </c>
      <c r="H259" s="191"/>
      <c r="I259" s="101"/>
    </row>
    <row r="260" spans="1:9" s="7" customFormat="1" ht="18" thickTop="1" thickBot="1" x14ac:dyDescent="0.25">
      <c r="A260" s="74"/>
      <c r="B260" s="120">
        <v>45653</v>
      </c>
      <c r="C260" s="121"/>
      <c r="D260" s="111" t="s">
        <v>36</v>
      </c>
      <c r="E260" s="112">
        <v>21295</v>
      </c>
      <c r="F260" s="159"/>
      <c r="G260" s="113">
        <f t="shared" si="3"/>
        <v>38120516.942499854</v>
      </c>
      <c r="H260" s="191"/>
      <c r="I260" s="101"/>
    </row>
    <row r="261" spans="1:9" s="7" customFormat="1" ht="18" thickTop="1" thickBot="1" x14ac:dyDescent="0.25">
      <c r="A261" s="74"/>
      <c r="B261" s="120">
        <v>45653</v>
      </c>
      <c r="C261" s="121"/>
      <c r="D261" s="111" t="s">
        <v>36</v>
      </c>
      <c r="E261" s="112">
        <v>49140</v>
      </c>
      <c r="F261" s="159"/>
      <c r="G261" s="113">
        <f t="shared" ref="G261:G324" si="4">G260+E261-F261</f>
        <v>38169656.942499854</v>
      </c>
      <c r="H261" s="191"/>
      <c r="I261" s="101"/>
    </row>
    <row r="262" spans="1:9" s="7" customFormat="1" ht="18" thickTop="1" thickBot="1" x14ac:dyDescent="0.25">
      <c r="A262" s="74"/>
      <c r="B262" s="120">
        <v>45653</v>
      </c>
      <c r="C262" s="121"/>
      <c r="D262" s="111" t="s">
        <v>36</v>
      </c>
      <c r="E262" s="112">
        <v>7450</v>
      </c>
      <c r="F262" s="159"/>
      <c r="G262" s="113">
        <f t="shared" si="4"/>
        <v>38177106.942499854</v>
      </c>
      <c r="H262" s="191"/>
      <c r="I262" s="101"/>
    </row>
    <row r="263" spans="1:9" s="7" customFormat="1" ht="18" thickTop="1" thickBot="1" x14ac:dyDescent="0.25">
      <c r="A263" s="74"/>
      <c r="B263" s="120">
        <v>45653</v>
      </c>
      <c r="C263" s="121"/>
      <c r="D263" s="111" t="s">
        <v>36</v>
      </c>
      <c r="E263" s="112">
        <v>7240</v>
      </c>
      <c r="F263" s="159"/>
      <c r="G263" s="113">
        <f t="shared" si="4"/>
        <v>38184346.942499854</v>
      </c>
      <c r="H263" s="191"/>
      <c r="I263" s="101"/>
    </row>
    <row r="264" spans="1:9" s="7" customFormat="1" ht="18" thickTop="1" thickBot="1" x14ac:dyDescent="0.25">
      <c r="A264" s="74"/>
      <c r="B264" s="120">
        <v>45653</v>
      </c>
      <c r="C264" s="121"/>
      <c r="D264" s="111" t="s">
        <v>36</v>
      </c>
      <c r="E264" s="112">
        <v>1580</v>
      </c>
      <c r="F264" s="159"/>
      <c r="G264" s="113">
        <f t="shared" si="4"/>
        <v>38185926.942499854</v>
      </c>
      <c r="H264" s="191"/>
      <c r="I264" s="101"/>
    </row>
    <row r="265" spans="1:9" s="7" customFormat="1" ht="18" thickTop="1" thickBot="1" x14ac:dyDescent="0.25">
      <c r="A265" s="74"/>
      <c r="B265" s="120">
        <v>45653</v>
      </c>
      <c r="C265" s="121"/>
      <c r="D265" s="111" t="s">
        <v>36</v>
      </c>
      <c r="E265" s="112">
        <v>1050</v>
      </c>
      <c r="F265" s="159"/>
      <c r="G265" s="113">
        <f t="shared" si="4"/>
        <v>38186976.942499854</v>
      </c>
      <c r="H265" s="191"/>
      <c r="I265" s="101"/>
    </row>
    <row r="266" spans="1:9" s="7" customFormat="1" ht="18" thickTop="1" thickBot="1" x14ac:dyDescent="0.25">
      <c r="A266" s="74"/>
      <c r="B266" s="120">
        <v>45653</v>
      </c>
      <c r="C266" s="121"/>
      <c r="D266" s="111" t="s">
        <v>36</v>
      </c>
      <c r="E266" s="112">
        <v>700</v>
      </c>
      <c r="F266" s="159"/>
      <c r="G266" s="113">
        <f t="shared" si="4"/>
        <v>38187676.942499854</v>
      </c>
      <c r="H266" s="191"/>
      <c r="I266" s="101"/>
    </row>
    <row r="267" spans="1:9" s="7" customFormat="1" ht="18" thickTop="1" thickBot="1" x14ac:dyDescent="0.25">
      <c r="A267" s="74"/>
      <c r="B267" s="120">
        <v>45653</v>
      </c>
      <c r="C267" s="121"/>
      <c r="D267" s="111" t="s">
        <v>28</v>
      </c>
      <c r="E267" s="112">
        <v>52526.400000000001</v>
      </c>
      <c r="F267" s="159">
        <v>1358.8</v>
      </c>
      <c r="G267" s="113">
        <f t="shared" si="4"/>
        <v>38238844.542499855</v>
      </c>
      <c r="H267" s="191"/>
      <c r="I267" s="101"/>
    </row>
    <row r="268" spans="1:9" s="7" customFormat="1" ht="31.5" thickTop="1" thickBot="1" x14ac:dyDescent="0.25">
      <c r="A268" s="74"/>
      <c r="B268" s="120">
        <v>45653</v>
      </c>
      <c r="C268" s="121"/>
      <c r="D268" s="111" t="s">
        <v>84</v>
      </c>
      <c r="E268" s="112">
        <v>5160</v>
      </c>
      <c r="F268" s="159">
        <v>179.79999999999998</v>
      </c>
      <c r="G268" s="113">
        <f t="shared" si="4"/>
        <v>38243824.742499858</v>
      </c>
      <c r="H268" s="191"/>
      <c r="I268" s="101"/>
    </row>
    <row r="269" spans="1:9" s="7" customFormat="1" ht="58.5" customHeight="1" thickTop="1" thickBot="1" x14ac:dyDescent="0.25">
      <c r="A269" s="74"/>
      <c r="B269" s="120">
        <v>45653</v>
      </c>
      <c r="C269" s="121"/>
      <c r="D269" s="111" t="s">
        <v>90</v>
      </c>
      <c r="E269" s="112">
        <v>1000</v>
      </c>
      <c r="F269" s="159"/>
      <c r="G269" s="113">
        <f t="shared" si="4"/>
        <v>38244824.742499858</v>
      </c>
      <c r="H269" s="191"/>
      <c r="I269" s="101"/>
    </row>
    <row r="270" spans="1:9" s="7" customFormat="1" ht="18" thickTop="1" thickBot="1" x14ac:dyDescent="0.25">
      <c r="A270" s="74"/>
      <c r="B270" s="120">
        <v>45653</v>
      </c>
      <c r="C270" s="121"/>
      <c r="D270" s="111" t="s">
        <v>22</v>
      </c>
      <c r="E270" s="112"/>
      <c r="F270" s="159">
        <v>30987945.079999998</v>
      </c>
      <c r="G270" s="113">
        <f t="shared" si="4"/>
        <v>7256879.6624998599</v>
      </c>
      <c r="H270" s="191"/>
      <c r="I270" s="101"/>
    </row>
    <row r="271" spans="1:9" s="7" customFormat="1" ht="18" thickTop="1" thickBot="1" x14ac:dyDescent="0.25">
      <c r="A271" s="74"/>
      <c r="B271" s="120">
        <v>45655</v>
      </c>
      <c r="C271" s="121"/>
      <c r="D271" s="111" t="s">
        <v>36</v>
      </c>
      <c r="E271" s="112">
        <v>7550</v>
      </c>
      <c r="F271" s="159"/>
      <c r="G271" s="113">
        <f t="shared" si="4"/>
        <v>7264429.6624998599</v>
      </c>
      <c r="H271" s="191"/>
      <c r="I271" s="101"/>
    </row>
    <row r="272" spans="1:9" s="7" customFormat="1" ht="18" thickTop="1" thickBot="1" x14ac:dyDescent="0.25">
      <c r="A272" s="74"/>
      <c r="B272" s="120">
        <v>45655</v>
      </c>
      <c r="C272" s="121"/>
      <c r="D272" s="111" t="s">
        <v>28</v>
      </c>
      <c r="E272" s="112">
        <v>18200</v>
      </c>
      <c r="F272" s="159">
        <v>495.04</v>
      </c>
      <c r="G272" s="113">
        <f t="shared" si="4"/>
        <v>7282134.6224998599</v>
      </c>
      <c r="H272" s="191"/>
      <c r="I272" s="101"/>
    </row>
    <row r="273" spans="1:10" s="7" customFormat="1" ht="18" thickTop="1" thickBot="1" x14ac:dyDescent="0.25">
      <c r="A273" s="74"/>
      <c r="B273" s="120">
        <v>45656</v>
      </c>
      <c r="C273" s="121"/>
      <c r="D273" s="111" t="s">
        <v>36</v>
      </c>
      <c r="E273" s="112">
        <v>28370</v>
      </c>
      <c r="F273" s="159"/>
      <c r="G273" s="113">
        <f t="shared" si="4"/>
        <v>7310504.6224998599</v>
      </c>
      <c r="H273" s="191"/>
      <c r="I273" s="101"/>
    </row>
    <row r="274" spans="1:10" s="7" customFormat="1" ht="18" hidden="1" thickTop="1" thickBot="1" x14ac:dyDescent="0.25">
      <c r="A274" s="74"/>
      <c r="B274" s="120"/>
      <c r="C274" s="121"/>
      <c r="D274" s="111"/>
      <c r="E274" s="112"/>
      <c r="F274" s="159"/>
      <c r="G274" s="113">
        <f t="shared" si="4"/>
        <v>7310504.6224998599</v>
      </c>
      <c r="H274" s="191"/>
      <c r="I274" s="101"/>
    </row>
    <row r="275" spans="1:10" s="7" customFormat="1" ht="18" thickTop="1" thickBot="1" x14ac:dyDescent="0.25">
      <c r="A275" s="74"/>
      <c r="B275" s="120">
        <v>45656</v>
      </c>
      <c r="C275" s="121"/>
      <c r="D275" s="111" t="s">
        <v>36</v>
      </c>
      <c r="E275" s="112">
        <v>41125</v>
      </c>
      <c r="F275" s="159"/>
      <c r="G275" s="113">
        <f t="shared" si="4"/>
        <v>7351629.6224998599</v>
      </c>
      <c r="H275" s="191"/>
      <c r="I275" s="101"/>
    </row>
    <row r="276" spans="1:10" s="7" customFormat="1" ht="18" thickTop="1" thickBot="1" x14ac:dyDescent="0.25">
      <c r="A276" s="74"/>
      <c r="B276" s="120">
        <v>45656</v>
      </c>
      <c r="C276" s="121"/>
      <c r="D276" s="111" t="s">
        <v>36</v>
      </c>
      <c r="E276" s="112">
        <v>16691</v>
      </c>
      <c r="F276" s="159"/>
      <c r="G276" s="113">
        <f t="shared" si="4"/>
        <v>7368320.6224998599</v>
      </c>
      <c r="H276" s="191"/>
      <c r="I276" s="101"/>
    </row>
    <row r="277" spans="1:10" s="7" customFormat="1" ht="18" thickTop="1" thickBot="1" x14ac:dyDescent="0.25">
      <c r="A277" s="74"/>
      <c r="B277" s="120">
        <v>45656</v>
      </c>
      <c r="C277" s="121"/>
      <c r="D277" s="111" t="s">
        <v>36</v>
      </c>
      <c r="E277" s="112">
        <v>16100</v>
      </c>
      <c r="F277" s="159"/>
      <c r="G277" s="113">
        <f t="shared" si="4"/>
        <v>7384420.6224998599</v>
      </c>
      <c r="H277" s="191"/>
      <c r="I277" s="101"/>
    </row>
    <row r="278" spans="1:10" s="7" customFormat="1" ht="18" thickTop="1" thickBot="1" x14ac:dyDescent="0.25">
      <c r="A278" s="74"/>
      <c r="B278" s="120">
        <v>45656</v>
      </c>
      <c r="C278" s="121"/>
      <c r="D278" s="111" t="s">
        <v>36</v>
      </c>
      <c r="E278" s="112">
        <v>16000</v>
      </c>
      <c r="F278" s="159"/>
      <c r="G278" s="113">
        <f t="shared" si="4"/>
        <v>7400420.6224998599</v>
      </c>
      <c r="H278" s="191"/>
      <c r="I278" s="101"/>
    </row>
    <row r="279" spans="1:10" s="7" customFormat="1" ht="18" thickTop="1" thickBot="1" x14ac:dyDescent="0.25">
      <c r="A279" s="74"/>
      <c r="B279" s="120">
        <v>45656</v>
      </c>
      <c r="C279" s="121"/>
      <c r="D279" s="111" t="s">
        <v>28</v>
      </c>
      <c r="E279" s="112">
        <v>19555.900000000001</v>
      </c>
      <c r="F279" s="159">
        <v>515.49</v>
      </c>
      <c r="G279" s="113">
        <f t="shared" si="4"/>
        <v>7419461.03249986</v>
      </c>
      <c r="H279" s="191"/>
      <c r="I279" s="101"/>
    </row>
    <row r="280" spans="1:10" s="7" customFormat="1" ht="18" thickTop="1" thickBot="1" x14ac:dyDescent="0.25">
      <c r="A280" s="74"/>
      <c r="B280" s="120">
        <v>45656</v>
      </c>
      <c r="C280" s="121"/>
      <c r="D280" s="111" t="s">
        <v>91</v>
      </c>
      <c r="E280" s="112">
        <v>85058.25</v>
      </c>
      <c r="F280" s="159"/>
      <c r="G280" s="113">
        <f t="shared" si="4"/>
        <v>7504519.28249986</v>
      </c>
      <c r="H280" s="191"/>
      <c r="I280" s="101"/>
    </row>
    <row r="281" spans="1:10" s="7" customFormat="1" ht="18" thickTop="1" thickBot="1" x14ac:dyDescent="0.25">
      <c r="A281" s="74"/>
      <c r="B281" s="120">
        <v>45656</v>
      </c>
      <c r="C281" s="121"/>
      <c r="D281" s="111" t="s">
        <v>91</v>
      </c>
      <c r="E281" s="112">
        <v>118424</v>
      </c>
      <c r="F281" s="159"/>
      <c r="G281" s="113">
        <f t="shared" si="4"/>
        <v>7622943.28249986</v>
      </c>
      <c r="H281" s="191"/>
      <c r="I281" s="101"/>
    </row>
    <row r="282" spans="1:10" s="7" customFormat="1" ht="18" hidden="1" thickTop="1" thickBot="1" x14ac:dyDescent="0.25">
      <c r="A282" s="74"/>
      <c r="B282" s="120">
        <v>45656</v>
      </c>
      <c r="C282" s="121"/>
      <c r="D282" s="111" t="s">
        <v>92</v>
      </c>
      <c r="E282" s="112"/>
      <c r="F282" s="159"/>
      <c r="G282" s="113">
        <f t="shared" si="4"/>
        <v>7622943.28249986</v>
      </c>
      <c r="H282" s="191"/>
      <c r="I282" s="101"/>
    </row>
    <row r="283" spans="1:10" s="7" customFormat="1" ht="18" thickTop="1" thickBot="1" x14ac:dyDescent="0.25">
      <c r="A283" s="74"/>
      <c r="B283" s="120">
        <v>45656</v>
      </c>
      <c r="C283" s="121"/>
      <c r="D283" s="111" t="s">
        <v>22</v>
      </c>
      <c r="E283" s="112"/>
      <c r="F283" s="159">
        <v>455325.36</v>
      </c>
      <c r="G283" s="113">
        <f t="shared" si="4"/>
        <v>7167617.9224998597</v>
      </c>
      <c r="H283" s="191"/>
      <c r="I283" s="101"/>
    </row>
    <row r="284" spans="1:10" s="7" customFormat="1" ht="20.25" customHeight="1" thickTop="1" thickBot="1" x14ac:dyDescent="0.25">
      <c r="A284" s="74"/>
      <c r="B284" s="120">
        <v>45657</v>
      </c>
      <c r="C284" s="121"/>
      <c r="D284" s="111" t="s">
        <v>36</v>
      </c>
      <c r="E284" s="112">
        <v>16035</v>
      </c>
      <c r="F284" s="159"/>
      <c r="G284" s="113">
        <f t="shared" si="4"/>
        <v>7183652.9224998597</v>
      </c>
      <c r="H284" s="191"/>
      <c r="I284" s="101"/>
    </row>
    <row r="285" spans="1:10" s="7" customFormat="1" ht="18" thickTop="1" thickBot="1" x14ac:dyDescent="0.25">
      <c r="A285" s="74"/>
      <c r="B285" s="120">
        <v>45657</v>
      </c>
      <c r="C285" s="121"/>
      <c r="D285" s="111" t="s">
        <v>28</v>
      </c>
      <c r="E285" s="112">
        <v>19519.3</v>
      </c>
      <c r="F285" s="159"/>
      <c r="G285" s="113">
        <f t="shared" si="4"/>
        <v>7203172.2224998595</v>
      </c>
      <c r="H285" s="191"/>
      <c r="I285" s="101"/>
    </row>
    <row r="286" spans="1:10" s="7" customFormat="1" ht="18" thickTop="1" thickBot="1" x14ac:dyDescent="0.25">
      <c r="A286" s="74"/>
      <c r="B286" s="120">
        <v>45657</v>
      </c>
      <c r="C286" s="121"/>
      <c r="D286" s="111" t="s">
        <v>87</v>
      </c>
      <c r="E286" s="112">
        <v>137790.82999999999</v>
      </c>
      <c r="F286" s="159"/>
      <c r="G286" s="113">
        <f t="shared" si="4"/>
        <v>7340963.0524998596</v>
      </c>
      <c r="H286" s="191"/>
      <c r="I286" s="101"/>
      <c r="J286" s="101"/>
    </row>
    <row r="287" spans="1:10" s="7" customFormat="1" ht="18" thickTop="1" thickBot="1" x14ac:dyDescent="0.25">
      <c r="A287" s="74"/>
      <c r="B287" s="120"/>
      <c r="C287" s="121"/>
      <c r="D287" s="111"/>
      <c r="E287" s="112"/>
      <c r="F287" s="159"/>
      <c r="G287" s="113">
        <f t="shared" si="4"/>
        <v>7340963.0524998596</v>
      </c>
      <c r="H287" s="191"/>
      <c r="I287" s="101"/>
    </row>
    <row r="288" spans="1:10" s="7" customFormat="1" ht="18" hidden="1" thickTop="1" thickBot="1" x14ac:dyDescent="0.25">
      <c r="A288" s="74"/>
      <c r="B288" s="120"/>
      <c r="C288" s="121"/>
      <c r="D288" s="111"/>
      <c r="E288" s="112"/>
      <c r="F288" s="159"/>
      <c r="G288" s="113">
        <f t="shared" si="4"/>
        <v>7340963.0524998596</v>
      </c>
      <c r="H288" s="191"/>
      <c r="I288" s="101"/>
    </row>
    <row r="289" spans="1:9" s="7" customFormat="1" ht="18" hidden="1" thickTop="1" thickBot="1" x14ac:dyDescent="0.25">
      <c r="A289" s="74"/>
      <c r="B289" s="120"/>
      <c r="C289" s="121"/>
      <c r="D289" s="111"/>
      <c r="E289" s="112"/>
      <c r="F289" s="159"/>
      <c r="G289" s="113">
        <f t="shared" si="4"/>
        <v>7340963.0524998596</v>
      </c>
      <c r="H289" s="191"/>
      <c r="I289" s="101"/>
    </row>
    <row r="290" spans="1:9" s="7" customFormat="1" ht="18" hidden="1" thickTop="1" thickBot="1" x14ac:dyDescent="0.25">
      <c r="A290" s="74"/>
      <c r="B290" s="120"/>
      <c r="C290" s="121"/>
      <c r="D290" s="111"/>
      <c r="E290" s="112"/>
      <c r="F290" s="159"/>
      <c r="G290" s="113">
        <f t="shared" si="4"/>
        <v>7340963.0524998596</v>
      </c>
      <c r="H290" s="191"/>
      <c r="I290" s="101"/>
    </row>
    <row r="291" spans="1:9" s="7" customFormat="1" ht="18" hidden="1" thickTop="1" thickBot="1" x14ac:dyDescent="0.25">
      <c r="A291" s="74"/>
      <c r="B291" s="120"/>
      <c r="C291" s="121"/>
      <c r="D291" s="111"/>
      <c r="E291" s="112"/>
      <c r="F291" s="159"/>
      <c r="G291" s="113">
        <f t="shared" si="4"/>
        <v>7340963.0524998596</v>
      </c>
      <c r="H291" s="191"/>
      <c r="I291" s="101"/>
    </row>
    <row r="292" spans="1:9" s="7" customFormat="1" ht="18" hidden="1" thickTop="1" thickBot="1" x14ac:dyDescent="0.25">
      <c r="A292" s="74"/>
      <c r="B292" s="120"/>
      <c r="C292" s="121"/>
      <c r="D292" s="111"/>
      <c r="E292" s="112"/>
      <c r="F292" s="159"/>
      <c r="G292" s="113">
        <f t="shared" si="4"/>
        <v>7340963.0524998596</v>
      </c>
      <c r="H292" s="191"/>
      <c r="I292" s="101"/>
    </row>
    <row r="293" spans="1:9" s="7" customFormat="1" ht="18" hidden="1" thickTop="1" thickBot="1" x14ac:dyDescent="0.25">
      <c r="A293" s="74"/>
      <c r="B293" s="120"/>
      <c r="C293" s="121"/>
      <c r="D293" s="111"/>
      <c r="E293" s="112"/>
      <c r="F293" s="159"/>
      <c r="G293" s="113">
        <f t="shared" si="4"/>
        <v>7340963.0524998596</v>
      </c>
      <c r="H293" s="191"/>
      <c r="I293" s="101"/>
    </row>
    <row r="294" spans="1:9" s="7" customFormat="1" ht="18" hidden="1" thickTop="1" thickBot="1" x14ac:dyDescent="0.25">
      <c r="A294" s="74"/>
      <c r="B294" s="120"/>
      <c r="C294" s="121"/>
      <c r="D294" s="111"/>
      <c r="E294" s="112"/>
      <c r="F294" s="159"/>
      <c r="G294" s="113">
        <f t="shared" si="4"/>
        <v>7340963.0524998596</v>
      </c>
      <c r="H294" s="191"/>
      <c r="I294" s="101"/>
    </row>
    <row r="295" spans="1:9" s="7" customFormat="1" ht="18" hidden="1" thickTop="1" thickBot="1" x14ac:dyDescent="0.25">
      <c r="A295" s="74"/>
      <c r="B295" s="120"/>
      <c r="C295" s="121"/>
      <c r="D295" s="111"/>
      <c r="E295" s="112"/>
      <c r="F295" s="159"/>
      <c r="G295" s="113">
        <f t="shared" si="4"/>
        <v>7340963.0524998596</v>
      </c>
      <c r="H295" s="191"/>
      <c r="I295" s="101"/>
    </row>
    <row r="296" spans="1:9" s="7" customFormat="1" ht="18" hidden="1" thickTop="1" thickBot="1" x14ac:dyDescent="0.25">
      <c r="A296" s="74"/>
      <c r="B296" s="120"/>
      <c r="C296" s="121"/>
      <c r="D296" s="111"/>
      <c r="E296" s="112"/>
      <c r="F296" s="159"/>
      <c r="G296" s="113">
        <f t="shared" si="4"/>
        <v>7340963.0524998596</v>
      </c>
      <c r="H296" s="191"/>
      <c r="I296" s="101"/>
    </row>
    <row r="297" spans="1:9" s="7" customFormat="1" ht="18" hidden="1" thickTop="1" thickBot="1" x14ac:dyDescent="0.25">
      <c r="A297" s="74"/>
      <c r="B297" s="120"/>
      <c r="C297" s="121"/>
      <c r="D297" s="111"/>
      <c r="E297" s="112"/>
      <c r="F297" s="159"/>
      <c r="G297" s="113">
        <f t="shared" si="4"/>
        <v>7340963.0524998596</v>
      </c>
      <c r="H297" s="191"/>
      <c r="I297" s="101"/>
    </row>
    <row r="298" spans="1:9" s="7" customFormat="1" ht="18" hidden="1" thickTop="1" thickBot="1" x14ac:dyDescent="0.25">
      <c r="A298" s="74"/>
      <c r="B298" s="120"/>
      <c r="C298" s="121"/>
      <c r="D298" s="111"/>
      <c r="E298" s="112"/>
      <c r="F298" s="159"/>
      <c r="G298" s="113">
        <f t="shared" si="4"/>
        <v>7340963.0524998596</v>
      </c>
      <c r="H298" s="191"/>
      <c r="I298" s="101"/>
    </row>
    <row r="299" spans="1:9" s="7" customFormat="1" ht="18" hidden="1" thickTop="1" thickBot="1" x14ac:dyDescent="0.25">
      <c r="A299" s="74"/>
      <c r="B299" s="120"/>
      <c r="C299" s="121"/>
      <c r="D299" s="111"/>
      <c r="E299" s="112"/>
      <c r="F299" s="159"/>
      <c r="G299" s="113">
        <f t="shared" si="4"/>
        <v>7340963.0524998596</v>
      </c>
      <c r="H299" s="191"/>
      <c r="I299" s="101"/>
    </row>
    <row r="300" spans="1:9" s="7" customFormat="1" ht="18" hidden="1" thickTop="1" thickBot="1" x14ac:dyDescent="0.25">
      <c r="A300" s="74"/>
      <c r="B300" s="120"/>
      <c r="C300" s="121"/>
      <c r="D300" s="111"/>
      <c r="E300" s="112"/>
      <c r="F300" s="159"/>
      <c r="G300" s="113">
        <f t="shared" si="4"/>
        <v>7340963.0524998596</v>
      </c>
      <c r="H300" s="191"/>
      <c r="I300" s="101"/>
    </row>
    <row r="301" spans="1:9" s="7" customFormat="1" ht="18" hidden="1" thickTop="1" thickBot="1" x14ac:dyDescent="0.25">
      <c r="A301" s="74"/>
      <c r="B301" s="120"/>
      <c r="C301" s="121"/>
      <c r="D301" s="111"/>
      <c r="E301" s="112"/>
      <c r="F301" s="159"/>
      <c r="G301" s="113">
        <f t="shared" si="4"/>
        <v>7340963.0524998596</v>
      </c>
      <c r="H301" s="191"/>
      <c r="I301" s="101"/>
    </row>
    <row r="302" spans="1:9" s="7" customFormat="1" ht="18" hidden="1" thickTop="1" thickBot="1" x14ac:dyDescent="0.25">
      <c r="A302" s="74"/>
      <c r="B302" s="120"/>
      <c r="C302" s="121"/>
      <c r="D302" s="111"/>
      <c r="E302" s="112"/>
      <c r="F302" s="159"/>
      <c r="G302" s="113">
        <f t="shared" si="4"/>
        <v>7340963.0524998596</v>
      </c>
      <c r="H302" s="191"/>
      <c r="I302" s="101"/>
    </row>
    <row r="303" spans="1:9" s="7" customFormat="1" ht="18" hidden="1" thickTop="1" thickBot="1" x14ac:dyDescent="0.25">
      <c r="A303" s="74"/>
      <c r="B303" s="120"/>
      <c r="C303" s="121"/>
      <c r="D303" s="111"/>
      <c r="E303" s="112"/>
      <c r="F303" s="159"/>
      <c r="G303" s="113">
        <f t="shared" si="4"/>
        <v>7340963.0524998596</v>
      </c>
      <c r="H303" s="191"/>
      <c r="I303" s="101"/>
    </row>
    <row r="304" spans="1:9" s="7" customFormat="1" ht="18" hidden="1" thickTop="1" thickBot="1" x14ac:dyDescent="0.25">
      <c r="A304" s="74"/>
      <c r="B304" s="120"/>
      <c r="C304" s="121"/>
      <c r="D304" s="111"/>
      <c r="E304" s="112"/>
      <c r="F304" s="159"/>
      <c r="G304" s="113">
        <f t="shared" si="4"/>
        <v>7340963.0524998596</v>
      </c>
      <c r="H304" s="191"/>
      <c r="I304" s="101"/>
    </row>
    <row r="305" spans="1:9" s="7" customFormat="1" ht="18" hidden="1" thickTop="1" thickBot="1" x14ac:dyDescent="0.25">
      <c r="A305" s="74"/>
      <c r="B305" s="120"/>
      <c r="C305" s="121"/>
      <c r="D305" s="111"/>
      <c r="E305" s="112"/>
      <c r="F305" s="159"/>
      <c r="G305" s="113">
        <f t="shared" si="4"/>
        <v>7340963.0524998596</v>
      </c>
      <c r="H305" s="191"/>
      <c r="I305" s="101"/>
    </row>
    <row r="306" spans="1:9" s="7" customFormat="1" ht="18" hidden="1" thickTop="1" thickBot="1" x14ac:dyDescent="0.25">
      <c r="A306" s="74"/>
      <c r="B306" s="120"/>
      <c r="C306" s="121"/>
      <c r="D306" s="111"/>
      <c r="E306" s="112"/>
      <c r="F306" s="159"/>
      <c r="G306" s="113">
        <f t="shared" si="4"/>
        <v>7340963.0524998596</v>
      </c>
      <c r="H306" s="191"/>
      <c r="I306" s="101"/>
    </row>
    <row r="307" spans="1:9" s="7" customFormat="1" ht="18" hidden="1" thickTop="1" thickBot="1" x14ac:dyDescent="0.25">
      <c r="A307" s="74"/>
      <c r="B307" s="120"/>
      <c r="C307" s="121"/>
      <c r="D307" s="111"/>
      <c r="E307" s="112"/>
      <c r="F307" s="159"/>
      <c r="G307" s="113">
        <f t="shared" si="4"/>
        <v>7340963.0524998596</v>
      </c>
      <c r="H307" s="191"/>
      <c r="I307" s="101"/>
    </row>
    <row r="308" spans="1:9" s="7" customFormat="1" ht="18" hidden="1" thickTop="1" thickBot="1" x14ac:dyDescent="0.25">
      <c r="A308" s="74"/>
      <c r="B308" s="120"/>
      <c r="C308" s="121"/>
      <c r="D308" s="111"/>
      <c r="E308" s="112"/>
      <c r="F308" s="159"/>
      <c r="G308" s="113">
        <f t="shared" si="4"/>
        <v>7340963.0524998596</v>
      </c>
      <c r="H308" s="191"/>
      <c r="I308" s="101"/>
    </row>
    <row r="309" spans="1:9" s="7" customFormat="1" ht="18" hidden="1" thickTop="1" thickBot="1" x14ac:dyDescent="0.25">
      <c r="A309" s="74"/>
      <c r="B309" s="120"/>
      <c r="C309" s="121"/>
      <c r="D309" s="111"/>
      <c r="E309" s="112"/>
      <c r="F309" s="159"/>
      <c r="G309" s="113">
        <f t="shared" si="4"/>
        <v>7340963.0524998596</v>
      </c>
      <c r="H309" s="191"/>
      <c r="I309" s="101"/>
    </row>
    <row r="310" spans="1:9" s="7" customFormat="1" ht="18" hidden="1" thickTop="1" thickBot="1" x14ac:dyDescent="0.25">
      <c r="A310" s="74"/>
      <c r="B310" s="120"/>
      <c r="C310" s="121"/>
      <c r="D310" s="111"/>
      <c r="E310" s="112"/>
      <c r="F310" s="159"/>
      <c r="G310" s="113">
        <f t="shared" si="4"/>
        <v>7340963.0524998596</v>
      </c>
      <c r="H310" s="191"/>
      <c r="I310" s="101"/>
    </row>
    <row r="311" spans="1:9" s="7" customFormat="1" ht="18" hidden="1" thickTop="1" thickBot="1" x14ac:dyDescent="0.25">
      <c r="A311" s="74"/>
      <c r="B311" s="120"/>
      <c r="C311" s="121"/>
      <c r="D311" s="111"/>
      <c r="E311" s="112"/>
      <c r="F311" s="159"/>
      <c r="G311" s="113">
        <f t="shared" si="4"/>
        <v>7340963.0524998596</v>
      </c>
      <c r="H311" s="191"/>
      <c r="I311" s="101"/>
    </row>
    <row r="312" spans="1:9" s="7" customFormat="1" ht="18" hidden="1" thickTop="1" thickBot="1" x14ac:dyDescent="0.25">
      <c r="A312" s="74"/>
      <c r="B312" s="120"/>
      <c r="C312" s="121"/>
      <c r="D312" s="111"/>
      <c r="E312" s="112"/>
      <c r="F312" s="159"/>
      <c r="G312" s="113">
        <f t="shared" si="4"/>
        <v>7340963.0524998596</v>
      </c>
      <c r="H312" s="191"/>
      <c r="I312" s="101"/>
    </row>
    <row r="313" spans="1:9" s="7" customFormat="1" ht="18" hidden="1" thickTop="1" thickBot="1" x14ac:dyDescent="0.25">
      <c r="A313" s="74"/>
      <c r="B313" s="120"/>
      <c r="C313" s="121"/>
      <c r="D313" s="111"/>
      <c r="E313" s="112"/>
      <c r="F313" s="159"/>
      <c r="G313" s="113">
        <f t="shared" si="4"/>
        <v>7340963.0524998596</v>
      </c>
      <c r="H313" s="191"/>
      <c r="I313" s="101"/>
    </row>
    <row r="314" spans="1:9" s="7" customFormat="1" ht="18" hidden="1" thickTop="1" thickBot="1" x14ac:dyDescent="0.25">
      <c r="A314" s="74"/>
      <c r="B314" s="120"/>
      <c r="C314" s="121"/>
      <c r="D314" s="111"/>
      <c r="E314" s="112"/>
      <c r="F314" s="159"/>
      <c r="G314" s="113">
        <f t="shared" si="4"/>
        <v>7340963.0524998596</v>
      </c>
      <c r="H314" s="191"/>
      <c r="I314" s="101"/>
    </row>
    <row r="315" spans="1:9" s="7" customFormat="1" ht="18" hidden="1" thickTop="1" thickBot="1" x14ac:dyDescent="0.25">
      <c r="A315" s="74"/>
      <c r="B315" s="120"/>
      <c r="C315" s="121"/>
      <c r="D315" s="111"/>
      <c r="E315" s="112"/>
      <c r="F315" s="159"/>
      <c r="G315" s="113">
        <f t="shared" si="4"/>
        <v>7340963.0524998596</v>
      </c>
      <c r="H315" s="191"/>
      <c r="I315" s="101"/>
    </row>
    <row r="316" spans="1:9" s="7" customFormat="1" ht="18" hidden="1" thickTop="1" thickBot="1" x14ac:dyDescent="0.25">
      <c r="A316" s="74"/>
      <c r="B316" s="120"/>
      <c r="C316" s="121"/>
      <c r="D316" s="111"/>
      <c r="E316" s="112"/>
      <c r="F316" s="159"/>
      <c r="G316" s="113">
        <f t="shared" si="4"/>
        <v>7340963.0524998596</v>
      </c>
      <c r="H316" s="191"/>
      <c r="I316" s="101"/>
    </row>
    <row r="317" spans="1:9" s="7" customFormat="1" ht="18" hidden="1" thickTop="1" thickBot="1" x14ac:dyDescent="0.25">
      <c r="A317" s="74"/>
      <c r="B317" s="120"/>
      <c r="C317" s="121"/>
      <c r="D317" s="111"/>
      <c r="E317" s="112"/>
      <c r="F317" s="159"/>
      <c r="G317" s="113">
        <f t="shared" si="4"/>
        <v>7340963.0524998596</v>
      </c>
      <c r="H317" s="191"/>
      <c r="I317" s="101"/>
    </row>
    <row r="318" spans="1:9" s="7" customFormat="1" ht="18" hidden="1" thickTop="1" thickBot="1" x14ac:dyDescent="0.25">
      <c r="A318" s="74"/>
      <c r="B318" s="120"/>
      <c r="C318" s="121"/>
      <c r="D318" s="111"/>
      <c r="E318" s="112"/>
      <c r="F318" s="159"/>
      <c r="G318" s="113">
        <f t="shared" si="4"/>
        <v>7340963.0524998596</v>
      </c>
      <c r="H318" s="191"/>
      <c r="I318" s="101"/>
    </row>
    <row r="319" spans="1:9" s="7" customFormat="1" ht="18" hidden="1" thickTop="1" thickBot="1" x14ac:dyDescent="0.25">
      <c r="A319" s="74"/>
      <c r="B319" s="120"/>
      <c r="C319" s="121"/>
      <c r="D319" s="111"/>
      <c r="E319" s="112"/>
      <c r="F319" s="159"/>
      <c r="G319" s="113">
        <f t="shared" si="4"/>
        <v>7340963.0524998596</v>
      </c>
      <c r="H319" s="191"/>
      <c r="I319" s="101"/>
    </row>
    <row r="320" spans="1:9" s="7" customFormat="1" ht="18" hidden="1" thickTop="1" thickBot="1" x14ac:dyDescent="0.25">
      <c r="A320" s="74"/>
      <c r="B320" s="120"/>
      <c r="C320" s="121"/>
      <c r="D320" s="111"/>
      <c r="E320" s="112"/>
      <c r="F320" s="159"/>
      <c r="G320" s="113">
        <f t="shared" si="4"/>
        <v>7340963.0524998596</v>
      </c>
      <c r="H320" s="191"/>
      <c r="I320" s="101"/>
    </row>
    <row r="321" spans="1:9" s="7" customFormat="1" ht="18" hidden="1" thickTop="1" thickBot="1" x14ac:dyDescent="0.25">
      <c r="A321" s="74"/>
      <c r="B321" s="120"/>
      <c r="C321" s="121"/>
      <c r="D321" s="111"/>
      <c r="E321" s="112"/>
      <c r="F321" s="159"/>
      <c r="G321" s="113">
        <f t="shared" si="4"/>
        <v>7340963.0524998596</v>
      </c>
      <c r="H321" s="191"/>
      <c r="I321" s="101"/>
    </row>
    <row r="322" spans="1:9" s="7" customFormat="1" ht="18" hidden="1" thickTop="1" thickBot="1" x14ac:dyDescent="0.25">
      <c r="A322" s="74"/>
      <c r="B322" s="120"/>
      <c r="C322" s="121"/>
      <c r="D322" s="111"/>
      <c r="E322" s="112"/>
      <c r="F322" s="159"/>
      <c r="G322" s="113">
        <f t="shared" si="4"/>
        <v>7340963.0524998596</v>
      </c>
      <c r="H322" s="191"/>
      <c r="I322" s="101"/>
    </row>
    <row r="323" spans="1:9" s="7" customFormat="1" ht="18" hidden="1" thickTop="1" thickBot="1" x14ac:dyDescent="0.25">
      <c r="A323" s="74"/>
      <c r="B323" s="120"/>
      <c r="C323" s="121"/>
      <c r="D323" s="111"/>
      <c r="E323" s="112"/>
      <c r="F323" s="159"/>
      <c r="G323" s="113">
        <f t="shared" si="4"/>
        <v>7340963.0524998596</v>
      </c>
      <c r="H323" s="191"/>
      <c r="I323" s="101"/>
    </row>
    <row r="324" spans="1:9" s="7" customFormat="1" ht="18" hidden="1" thickTop="1" thickBot="1" x14ac:dyDescent="0.25">
      <c r="A324" s="74"/>
      <c r="B324" s="120"/>
      <c r="C324" s="121"/>
      <c r="D324" s="111"/>
      <c r="E324" s="112"/>
      <c r="F324" s="159"/>
      <c r="G324" s="113">
        <f t="shared" si="4"/>
        <v>7340963.0524998596</v>
      </c>
      <c r="H324" s="191"/>
      <c r="I324" s="101"/>
    </row>
    <row r="325" spans="1:9" s="7" customFormat="1" ht="18" hidden="1" thickTop="1" thickBot="1" x14ac:dyDescent="0.25">
      <c r="A325" s="74"/>
      <c r="B325" s="120"/>
      <c r="C325" s="121"/>
      <c r="D325" s="111"/>
      <c r="E325" s="112"/>
      <c r="F325" s="159"/>
      <c r="G325" s="113">
        <f t="shared" ref="G325:G349" si="5">G324+E325-F325</f>
        <v>7340963.0524998596</v>
      </c>
      <c r="H325" s="191"/>
      <c r="I325" s="101"/>
    </row>
    <row r="326" spans="1:9" s="7" customFormat="1" ht="18" hidden="1" thickTop="1" thickBot="1" x14ac:dyDescent="0.25">
      <c r="A326" s="74"/>
      <c r="B326" s="120"/>
      <c r="C326" s="121"/>
      <c r="D326" s="111"/>
      <c r="E326" s="112"/>
      <c r="F326" s="159"/>
      <c r="G326" s="113">
        <f t="shared" si="5"/>
        <v>7340963.0524998596</v>
      </c>
      <c r="H326" s="191"/>
      <c r="I326" s="101"/>
    </row>
    <row r="327" spans="1:9" s="7" customFormat="1" ht="18" hidden="1" thickTop="1" thickBot="1" x14ac:dyDescent="0.25">
      <c r="A327" s="74"/>
      <c r="B327" s="120"/>
      <c r="C327" s="121"/>
      <c r="D327" s="111"/>
      <c r="E327" s="112"/>
      <c r="F327" s="159"/>
      <c r="G327" s="113">
        <f t="shared" si="5"/>
        <v>7340963.0524998596</v>
      </c>
      <c r="H327" s="191"/>
      <c r="I327" s="101"/>
    </row>
    <row r="328" spans="1:9" s="7" customFormat="1" ht="18" hidden="1" thickTop="1" thickBot="1" x14ac:dyDescent="0.25">
      <c r="A328" s="74"/>
      <c r="B328" s="120"/>
      <c r="C328" s="121"/>
      <c r="D328" s="111"/>
      <c r="E328" s="112"/>
      <c r="F328" s="159"/>
      <c r="G328" s="113">
        <f t="shared" si="5"/>
        <v>7340963.0524998596</v>
      </c>
      <c r="H328" s="191"/>
      <c r="I328" s="101"/>
    </row>
    <row r="329" spans="1:9" s="7" customFormat="1" ht="18" hidden="1" thickTop="1" thickBot="1" x14ac:dyDescent="0.25">
      <c r="A329" s="74"/>
      <c r="B329" s="120"/>
      <c r="C329" s="121"/>
      <c r="D329" s="111"/>
      <c r="E329" s="112"/>
      <c r="F329" s="159"/>
      <c r="G329" s="113">
        <f t="shared" si="5"/>
        <v>7340963.0524998596</v>
      </c>
      <c r="H329" s="191"/>
      <c r="I329" s="101"/>
    </row>
    <row r="330" spans="1:9" s="7" customFormat="1" ht="18" hidden="1" thickTop="1" thickBot="1" x14ac:dyDescent="0.25">
      <c r="A330" s="74"/>
      <c r="B330" s="120"/>
      <c r="C330" s="121"/>
      <c r="D330" s="111"/>
      <c r="E330" s="112"/>
      <c r="F330" s="159"/>
      <c r="G330" s="113">
        <f t="shared" si="5"/>
        <v>7340963.0524998596</v>
      </c>
      <c r="H330" s="191"/>
      <c r="I330" s="101"/>
    </row>
    <row r="331" spans="1:9" s="7" customFormat="1" ht="18" hidden="1" thickTop="1" thickBot="1" x14ac:dyDescent="0.25">
      <c r="A331" s="74"/>
      <c r="B331" s="120"/>
      <c r="C331" s="121"/>
      <c r="D331" s="111"/>
      <c r="E331" s="112"/>
      <c r="F331" s="159"/>
      <c r="G331" s="113">
        <f t="shared" si="5"/>
        <v>7340963.0524998596</v>
      </c>
      <c r="H331" s="191"/>
      <c r="I331" s="101"/>
    </row>
    <row r="332" spans="1:9" s="7" customFormat="1" ht="18" hidden="1" thickTop="1" thickBot="1" x14ac:dyDescent="0.25">
      <c r="A332" s="74"/>
      <c r="B332" s="120"/>
      <c r="C332" s="121"/>
      <c r="D332" s="111"/>
      <c r="E332" s="112"/>
      <c r="F332" s="159"/>
      <c r="G332" s="113">
        <f t="shared" si="5"/>
        <v>7340963.0524998596</v>
      </c>
      <c r="H332" s="191"/>
      <c r="I332" s="101"/>
    </row>
    <row r="333" spans="1:9" s="7" customFormat="1" ht="18" hidden="1" thickTop="1" thickBot="1" x14ac:dyDescent="0.25">
      <c r="A333" s="74"/>
      <c r="B333" s="120"/>
      <c r="C333" s="121"/>
      <c r="D333" s="111"/>
      <c r="E333" s="112"/>
      <c r="F333" s="159"/>
      <c r="G333" s="113">
        <f t="shared" si="5"/>
        <v>7340963.0524998596</v>
      </c>
      <c r="H333" s="191"/>
      <c r="I333" s="101"/>
    </row>
    <row r="334" spans="1:9" s="7" customFormat="1" ht="18" hidden="1" thickTop="1" thickBot="1" x14ac:dyDescent="0.25">
      <c r="A334" s="74"/>
      <c r="B334" s="120"/>
      <c r="C334" s="121"/>
      <c r="D334" s="111"/>
      <c r="E334" s="112"/>
      <c r="F334" s="159"/>
      <c r="G334" s="113">
        <f t="shared" si="5"/>
        <v>7340963.0524998596</v>
      </c>
      <c r="H334" s="191"/>
      <c r="I334" s="101"/>
    </row>
    <row r="335" spans="1:9" s="7" customFormat="1" ht="18" hidden="1" thickTop="1" thickBot="1" x14ac:dyDescent="0.25">
      <c r="A335" s="74"/>
      <c r="B335" s="120"/>
      <c r="C335" s="121"/>
      <c r="D335" s="111"/>
      <c r="E335" s="112"/>
      <c r="F335" s="159"/>
      <c r="G335" s="113">
        <f t="shared" si="5"/>
        <v>7340963.0524998596</v>
      </c>
      <c r="H335" s="191"/>
      <c r="I335" s="101"/>
    </row>
    <row r="336" spans="1:9" s="7" customFormat="1" ht="18" hidden="1" thickTop="1" thickBot="1" x14ac:dyDescent="0.25">
      <c r="A336" s="74"/>
      <c r="B336" s="120"/>
      <c r="C336" s="121"/>
      <c r="D336" s="111"/>
      <c r="E336" s="112"/>
      <c r="F336" s="159"/>
      <c r="G336" s="113">
        <f t="shared" si="5"/>
        <v>7340963.0524998596</v>
      </c>
      <c r="H336" s="191"/>
      <c r="I336" s="101"/>
    </row>
    <row r="337" spans="1:9" s="7" customFormat="1" ht="18" hidden="1" thickTop="1" thickBot="1" x14ac:dyDescent="0.25">
      <c r="A337" s="74"/>
      <c r="B337" s="120"/>
      <c r="C337" s="121"/>
      <c r="D337" s="111"/>
      <c r="E337" s="112"/>
      <c r="F337" s="159"/>
      <c r="G337" s="113">
        <f t="shared" si="5"/>
        <v>7340963.0524998596</v>
      </c>
      <c r="H337" s="191"/>
      <c r="I337" s="101"/>
    </row>
    <row r="338" spans="1:9" s="7" customFormat="1" ht="18" hidden="1" thickTop="1" thickBot="1" x14ac:dyDescent="0.25">
      <c r="A338" s="74"/>
      <c r="B338" s="120"/>
      <c r="C338" s="121"/>
      <c r="D338" s="111"/>
      <c r="E338" s="112"/>
      <c r="F338" s="159"/>
      <c r="G338" s="113">
        <f t="shared" si="5"/>
        <v>7340963.0524998596</v>
      </c>
      <c r="H338" s="191"/>
      <c r="I338" s="101"/>
    </row>
    <row r="339" spans="1:9" s="7" customFormat="1" ht="18" hidden="1" thickTop="1" thickBot="1" x14ac:dyDescent="0.25">
      <c r="A339" s="74"/>
      <c r="B339" s="120"/>
      <c r="C339" s="121"/>
      <c r="D339" s="111"/>
      <c r="E339" s="112"/>
      <c r="F339" s="159"/>
      <c r="G339" s="113">
        <f t="shared" si="5"/>
        <v>7340963.0524998596</v>
      </c>
      <c r="H339" s="191"/>
      <c r="I339" s="101"/>
    </row>
    <row r="340" spans="1:9" s="7" customFormat="1" ht="18" hidden="1" thickTop="1" thickBot="1" x14ac:dyDescent="0.25">
      <c r="A340" s="74"/>
      <c r="B340" s="120"/>
      <c r="C340" s="121"/>
      <c r="D340" s="111"/>
      <c r="E340" s="112"/>
      <c r="F340" s="159"/>
      <c r="G340" s="113">
        <f t="shared" si="5"/>
        <v>7340963.0524998596</v>
      </c>
      <c r="H340" s="191"/>
      <c r="I340" s="101"/>
    </row>
    <row r="341" spans="1:9" s="7" customFormat="1" ht="18" hidden="1" thickTop="1" thickBot="1" x14ac:dyDescent="0.25">
      <c r="A341" s="74"/>
      <c r="B341" s="120"/>
      <c r="C341" s="121"/>
      <c r="D341" s="111"/>
      <c r="E341" s="112"/>
      <c r="F341" s="159"/>
      <c r="G341" s="113">
        <f t="shared" si="5"/>
        <v>7340963.0524998596</v>
      </c>
      <c r="H341" s="191"/>
      <c r="I341" s="101"/>
    </row>
    <row r="342" spans="1:9" s="7" customFormat="1" ht="18" hidden="1" thickTop="1" thickBot="1" x14ac:dyDescent="0.25">
      <c r="A342" s="74"/>
      <c r="B342" s="120"/>
      <c r="C342" s="121"/>
      <c r="D342" s="111"/>
      <c r="E342" s="112"/>
      <c r="F342" s="159"/>
      <c r="G342" s="113">
        <f t="shared" si="5"/>
        <v>7340963.0524998596</v>
      </c>
      <c r="H342" s="191"/>
      <c r="I342" s="101"/>
    </row>
    <row r="343" spans="1:9" s="7" customFormat="1" ht="18" hidden="1" thickTop="1" thickBot="1" x14ac:dyDescent="0.25">
      <c r="A343" s="74"/>
      <c r="B343" s="120"/>
      <c r="C343" s="121"/>
      <c r="D343" s="111"/>
      <c r="E343" s="112"/>
      <c r="F343" s="159"/>
      <c r="G343" s="113">
        <f t="shared" si="5"/>
        <v>7340963.0524998596</v>
      </c>
      <c r="H343" s="191"/>
      <c r="I343" s="101"/>
    </row>
    <row r="344" spans="1:9" s="7" customFormat="1" ht="18" hidden="1" thickTop="1" thickBot="1" x14ac:dyDescent="0.25">
      <c r="A344" s="74"/>
      <c r="B344" s="120"/>
      <c r="C344" s="121"/>
      <c r="D344" s="111"/>
      <c r="E344" s="112"/>
      <c r="F344" s="159"/>
      <c r="G344" s="113">
        <f t="shared" si="5"/>
        <v>7340963.0524998596</v>
      </c>
      <c r="H344" s="191"/>
      <c r="I344" s="101"/>
    </row>
    <row r="345" spans="1:9" s="7" customFormat="1" ht="18" hidden="1" thickTop="1" thickBot="1" x14ac:dyDescent="0.25">
      <c r="A345" s="74"/>
      <c r="B345" s="120"/>
      <c r="C345" s="121"/>
      <c r="D345" s="111"/>
      <c r="E345" s="112"/>
      <c r="F345" s="159"/>
      <c r="G345" s="113">
        <f t="shared" si="5"/>
        <v>7340963.0524998596</v>
      </c>
      <c r="H345" s="191"/>
      <c r="I345" s="101"/>
    </row>
    <row r="346" spans="1:9" s="7" customFormat="1" ht="18" hidden="1" thickTop="1" thickBot="1" x14ac:dyDescent="0.25">
      <c r="A346" s="74"/>
      <c r="B346" s="120"/>
      <c r="C346" s="121"/>
      <c r="D346" s="111"/>
      <c r="E346" s="112"/>
      <c r="F346" s="159"/>
      <c r="G346" s="113">
        <f t="shared" si="5"/>
        <v>7340963.0524998596</v>
      </c>
      <c r="H346" s="191"/>
      <c r="I346" s="101"/>
    </row>
    <row r="347" spans="1:9" s="7" customFormat="1" ht="18" hidden="1" thickTop="1" thickBot="1" x14ac:dyDescent="0.25">
      <c r="A347" s="74"/>
      <c r="B347" s="120"/>
      <c r="C347" s="121"/>
      <c r="D347" s="111"/>
      <c r="E347" s="112"/>
      <c r="F347" s="159"/>
      <c r="G347" s="113">
        <f t="shared" si="5"/>
        <v>7340963.0524998596</v>
      </c>
      <c r="H347" s="191"/>
      <c r="I347" s="101"/>
    </row>
    <row r="348" spans="1:9" s="7" customFormat="1" ht="18" hidden="1" thickTop="1" thickBot="1" x14ac:dyDescent="0.25">
      <c r="A348" s="74"/>
      <c r="B348" s="120"/>
      <c r="C348" s="121"/>
      <c r="D348" s="111"/>
      <c r="E348" s="112"/>
      <c r="F348" s="159"/>
      <c r="G348" s="113">
        <f t="shared" si="5"/>
        <v>7340963.0524998596</v>
      </c>
      <c r="H348" s="191"/>
      <c r="I348" s="101"/>
    </row>
    <row r="349" spans="1:9" s="7" customFormat="1" ht="18" hidden="1" thickTop="1" thickBot="1" x14ac:dyDescent="0.25">
      <c r="A349" s="74"/>
      <c r="B349" s="205"/>
      <c r="C349" s="206"/>
      <c r="D349" s="207"/>
      <c r="E349" s="208"/>
      <c r="F349" s="209"/>
      <c r="G349" s="113">
        <f t="shared" si="5"/>
        <v>7340963.0524998596</v>
      </c>
      <c r="H349" s="191"/>
      <c r="I349" s="101"/>
    </row>
    <row r="350" spans="1:9" ht="18" thickTop="1" thickBot="1" x14ac:dyDescent="0.25">
      <c r="A350" s="26"/>
      <c r="B350" s="174"/>
      <c r="C350" s="175"/>
      <c r="D350" s="175" t="s">
        <v>8</v>
      </c>
      <c r="E350" s="173">
        <f>SUM(E17:E348)</f>
        <v>51317868.770000003</v>
      </c>
      <c r="F350" s="173">
        <f>SUM(F17:F348)</f>
        <v>60442812.330000006</v>
      </c>
      <c r="G350" s="113">
        <f>G16+E350-F350</f>
        <v>7340963.0524998233</v>
      </c>
      <c r="H350" s="28">
        <f>+G350-'[1]CTA. RECOLECTORA (010) y 3000'!$G$8717</f>
        <v>-11845398.080000032</v>
      </c>
      <c r="I350" s="101">
        <f>+G350-'[1]CTA. RECOLECTORA (010) y 3000'!$G$9657</f>
        <v>-3.6321580410003662E-8</v>
      </c>
    </row>
    <row r="351" spans="1:9" ht="16.5" x14ac:dyDescent="0.2">
      <c r="A351" s="5"/>
      <c r="B351" s="122"/>
      <c r="C351" s="122"/>
      <c r="D351" s="122"/>
      <c r="E351" s="123"/>
      <c r="F351" s="186"/>
      <c r="G351" s="123"/>
      <c r="H351" s="176"/>
      <c r="I351" s="101"/>
    </row>
    <row r="352" spans="1:9" ht="16.5" x14ac:dyDescent="0.2">
      <c r="A352" s="5"/>
      <c r="B352" s="122"/>
      <c r="C352" s="124" t="s">
        <v>30</v>
      </c>
      <c r="D352" s="125"/>
      <c r="E352" s="195"/>
      <c r="F352" s="195"/>
      <c r="G352" s="186"/>
      <c r="H352" s="176"/>
      <c r="I352" s="101"/>
    </row>
    <row r="353" spans="1:9" ht="16.5" x14ac:dyDescent="0.2">
      <c r="A353" s="5"/>
      <c r="B353" s="122"/>
      <c r="C353" s="124" t="s">
        <v>31</v>
      </c>
      <c r="D353" s="125"/>
      <c r="E353" s="126"/>
      <c r="F353" s="187"/>
      <c r="G353" s="123"/>
      <c r="H353" s="176"/>
      <c r="I353" s="101"/>
    </row>
    <row r="354" spans="1:9" ht="16.5" x14ac:dyDescent="0.2">
      <c r="A354" s="5"/>
      <c r="B354" s="122"/>
      <c r="C354" s="124" t="s">
        <v>32</v>
      </c>
      <c r="D354" s="204" t="s">
        <v>61</v>
      </c>
      <c r="E354" s="79" t="s">
        <v>60</v>
      </c>
      <c r="F354" s="78" t="s">
        <v>59</v>
      </c>
      <c r="G354" s="165"/>
      <c r="H354" s="176"/>
      <c r="I354" s="101"/>
    </row>
    <row r="355" spans="1:9" ht="16.5" x14ac:dyDescent="0.2">
      <c r="A355" s="5"/>
      <c r="B355" s="122"/>
      <c r="C355" s="125"/>
      <c r="D355" s="202" t="s">
        <v>30</v>
      </c>
      <c r="E355" s="78" t="s">
        <v>55</v>
      </c>
      <c r="F355" s="124" t="s">
        <v>42</v>
      </c>
      <c r="G355" s="124"/>
      <c r="H355" s="176"/>
      <c r="I355" s="101"/>
    </row>
    <row r="356" spans="1:9" ht="45" x14ac:dyDescent="0.2">
      <c r="A356" s="5"/>
      <c r="B356" s="122"/>
      <c r="C356" s="125"/>
      <c r="D356" s="202" t="s">
        <v>58</v>
      </c>
      <c r="E356" s="202" t="s">
        <v>93</v>
      </c>
      <c r="F356" s="203" t="s">
        <v>56</v>
      </c>
      <c r="G356" s="124"/>
      <c r="H356" s="176"/>
      <c r="I356" s="101"/>
    </row>
    <row r="357" spans="1:9" ht="16.5" x14ac:dyDescent="0.2">
      <c r="A357" s="5"/>
      <c r="B357" s="122"/>
      <c r="C357" s="125"/>
      <c r="D357" s="124"/>
      <c r="E357" s="78"/>
      <c r="G357" s="202"/>
      <c r="H357" s="176"/>
      <c r="I357" s="101"/>
    </row>
    <row r="358" spans="1:9" ht="16.5" x14ac:dyDescent="0.2">
      <c r="A358" s="5"/>
      <c r="B358" s="122"/>
      <c r="C358" s="125"/>
      <c r="D358" s="126"/>
      <c r="F358" s="186"/>
      <c r="H358" s="176"/>
      <c r="I358" s="101"/>
    </row>
    <row r="359" spans="1:9" ht="16.5" x14ac:dyDescent="0.2">
      <c r="A359" s="5"/>
      <c r="B359" s="122"/>
      <c r="C359" s="125"/>
      <c r="D359" s="126"/>
      <c r="F359" s="186"/>
      <c r="G359" s="123"/>
      <c r="H359" s="176"/>
      <c r="I359" s="101"/>
    </row>
    <row r="360" spans="1:9" ht="16.5" x14ac:dyDescent="0.2">
      <c r="A360" s="5"/>
      <c r="B360" s="122"/>
      <c r="C360" s="125"/>
      <c r="D360" s="126"/>
      <c r="F360" s="186"/>
      <c r="G360" s="123"/>
      <c r="H360" s="176"/>
      <c r="I360" s="101"/>
    </row>
    <row r="361" spans="1:9" ht="16.5" x14ac:dyDescent="0.2">
      <c r="A361" s="5"/>
      <c r="B361" s="122"/>
      <c r="C361" s="125"/>
      <c r="D361" s="126"/>
      <c r="F361" s="186"/>
      <c r="G361" s="123"/>
      <c r="H361" s="176"/>
      <c r="I361" s="101"/>
    </row>
    <row r="362" spans="1:9" ht="16.5" x14ac:dyDescent="0.2">
      <c r="A362" s="5"/>
      <c r="B362" s="122"/>
      <c r="C362" s="122"/>
      <c r="F362" s="186"/>
      <c r="G362" s="123"/>
      <c r="H362" s="176"/>
      <c r="I362" s="101"/>
    </row>
    <row r="363" spans="1:9" ht="16.5" x14ac:dyDescent="0.2">
      <c r="A363" s="5"/>
      <c r="B363" s="122"/>
      <c r="C363" s="122"/>
      <c r="E363" s="126"/>
      <c r="F363" s="186"/>
      <c r="G363" s="123"/>
      <c r="H363" s="176"/>
      <c r="I363" s="101"/>
    </row>
    <row r="364" spans="1:9" ht="16.5" x14ac:dyDescent="0.2">
      <c r="A364" s="5"/>
      <c r="B364" s="5"/>
      <c r="C364" s="5"/>
      <c r="F364" s="189"/>
      <c r="G364" s="8"/>
      <c r="H364" s="176"/>
      <c r="I364" s="101"/>
    </row>
    <row r="365" spans="1:9" ht="16.5" x14ac:dyDescent="0.2">
      <c r="A365" s="5"/>
      <c r="B365" s="5"/>
      <c r="C365" s="5"/>
      <c r="F365" s="189"/>
      <c r="G365" s="8"/>
      <c r="H365" s="176"/>
      <c r="I365" s="101"/>
    </row>
    <row r="366" spans="1:9" ht="16.5" x14ac:dyDescent="0.2">
      <c r="A366" s="5"/>
      <c r="B366" s="5"/>
      <c r="C366" s="5"/>
      <c r="E366" s="8"/>
      <c r="F366" s="189"/>
      <c r="G366" s="8"/>
      <c r="H366" s="176"/>
      <c r="I366" s="101"/>
    </row>
    <row r="367" spans="1:9" ht="16.5" x14ac:dyDescent="0.2">
      <c r="A367" s="9"/>
      <c r="B367" s="9"/>
      <c r="C367" s="9"/>
      <c r="D367" s="9"/>
      <c r="E367" s="9"/>
      <c r="F367" s="190"/>
      <c r="G367" s="9"/>
      <c r="H367" s="176"/>
      <c r="I367" s="101"/>
    </row>
    <row r="368" spans="1:9" ht="16.5" x14ac:dyDescent="0.2">
      <c r="A368" s="9"/>
      <c r="B368" s="9"/>
      <c r="C368" s="9"/>
      <c r="D368" s="9"/>
      <c r="E368" s="9"/>
      <c r="F368" s="190"/>
      <c r="G368" s="9"/>
      <c r="H368" s="176"/>
      <c r="I368" s="101"/>
    </row>
    <row r="369" spans="1:9" ht="16.5" x14ac:dyDescent="0.2">
      <c r="A369" s="9"/>
      <c r="B369" s="9"/>
      <c r="C369" s="9"/>
      <c r="D369" s="9"/>
      <c r="E369" s="9"/>
      <c r="F369" s="190"/>
      <c r="G369" s="9"/>
      <c r="H369" s="176"/>
      <c r="I369" s="101"/>
    </row>
    <row r="370" spans="1:9" ht="16.5" x14ac:dyDescent="0.2">
      <c r="H370" s="176"/>
      <c r="I370" s="101"/>
    </row>
    <row r="371" spans="1:9" ht="16.5" x14ac:dyDescent="0.2">
      <c r="H371" s="176"/>
      <c r="I371" s="101"/>
    </row>
    <row r="372" spans="1:9" ht="16.5" x14ac:dyDescent="0.2">
      <c r="H372" s="176"/>
      <c r="I372" s="101"/>
    </row>
    <row r="373" spans="1:9" ht="16.5" x14ac:dyDescent="0.2">
      <c r="H373" s="176"/>
      <c r="I373" s="101"/>
    </row>
    <row r="374" spans="1:9" ht="16.5" x14ac:dyDescent="0.2">
      <c r="H374" s="176"/>
      <c r="I374" s="101"/>
    </row>
    <row r="375" spans="1:9" ht="16.5" x14ac:dyDescent="0.2">
      <c r="H375" s="176"/>
      <c r="I375" s="101"/>
    </row>
    <row r="376" spans="1:9" ht="16.5" x14ac:dyDescent="0.2">
      <c r="H376" s="176"/>
      <c r="I376" s="101"/>
    </row>
    <row r="377" spans="1:9" ht="16.5" x14ac:dyDescent="0.2">
      <c r="H377" s="176"/>
      <c r="I377" s="101"/>
    </row>
    <row r="378" spans="1:9" ht="16.5" x14ac:dyDescent="0.2">
      <c r="H378" s="176"/>
      <c r="I378" s="101"/>
    </row>
    <row r="379" spans="1:9" ht="16.5" x14ac:dyDescent="0.2">
      <c r="H379" s="176"/>
      <c r="I379" s="101"/>
    </row>
    <row r="380" spans="1:9" ht="16.5" x14ac:dyDescent="0.2">
      <c r="H380" s="176"/>
      <c r="I380" s="101"/>
    </row>
    <row r="381" spans="1:9" ht="16.5" x14ac:dyDescent="0.2">
      <c r="H381" s="176"/>
      <c r="I381" s="101"/>
    </row>
    <row r="382" spans="1:9" ht="16.5" x14ac:dyDescent="0.2">
      <c r="H382" s="176"/>
      <c r="I382" s="101"/>
    </row>
    <row r="383" spans="1:9" ht="16.5" x14ac:dyDescent="0.2">
      <c r="H383" s="176"/>
      <c r="I383" s="101"/>
    </row>
    <row r="384" spans="1:9" ht="16.5" x14ac:dyDescent="0.2">
      <c r="H384" s="176"/>
      <c r="I384" s="101"/>
    </row>
    <row r="385" spans="1:9" ht="16.5" x14ac:dyDescent="0.2">
      <c r="H385" s="176"/>
      <c r="I385" s="101"/>
    </row>
    <row r="386" spans="1:9" ht="16.5" x14ac:dyDescent="0.2">
      <c r="H386" s="176"/>
      <c r="I386" s="101"/>
    </row>
    <row r="387" spans="1:9" ht="16.5" x14ac:dyDescent="0.2">
      <c r="H387" s="176"/>
      <c r="I387" s="101"/>
    </row>
    <row r="388" spans="1:9" ht="17.25" thickBot="1" x14ac:dyDescent="0.25">
      <c r="H388" s="176"/>
      <c r="I388" s="101"/>
    </row>
    <row r="389" spans="1:9" ht="16.5" x14ac:dyDescent="0.2">
      <c r="A389" s="2"/>
      <c r="H389" s="176"/>
      <c r="I389" s="101"/>
    </row>
    <row r="390" spans="1:9" ht="16.5" x14ac:dyDescent="0.2">
      <c r="H390" s="176"/>
      <c r="I390" s="101"/>
    </row>
    <row r="391" spans="1:9" ht="16.5" x14ac:dyDescent="0.2">
      <c r="H391" s="176"/>
      <c r="I391" s="101"/>
    </row>
    <row r="392" spans="1:9" ht="16.5" x14ac:dyDescent="0.2">
      <c r="H392" s="176"/>
      <c r="I392" s="101"/>
    </row>
    <row r="393" spans="1:9" ht="16.5" x14ac:dyDescent="0.2">
      <c r="H393" s="176"/>
      <c r="I393" s="101"/>
    </row>
    <row r="394" spans="1:9" ht="16.5" x14ac:dyDescent="0.2">
      <c r="H394" s="176"/>
      <c r="I394" s="101"/>
    </row>
    <row r="395" spans="1:9" ht="16.5" x14ac:dyDescent="0.2">
      <c r="H395" s="176"/>
      <c r="I395" s="101"/>
    </row>
    <row r="396" spans="1:9" ht="16.5" x14ac:dyDescent="0.2">
      <c r="H396" s="176"/>
      <c r="I396" s="101"/>
    </row>
    <row r="397" spans="1:9" ht="16.5" x14ac:dyDescent="0.2">
      <c r="H397" s="176"/>
      <c r="I397" s="101"/>
    </row>
    <row r="398" spans="1:9" ht="16.5" x14ac:dyDescent="0.2">
      <c r="H398" s="176"/>
      <c r="I398" s="101"/>
    </row>
    <row r="399" spans="1:9" ht="16.5" x14ac:dyDescent="0.2">
      <c r="H399" s="176"/>
      <c r="I399" s="101"/>
    </row>
    <row r="400" spans="1:9" ht="16.5" x14ac:dyDescent="0.2">
      <c r="H400" s="176"/>
      <c r="I400" s="101"/>
    </row>
    <row r="401" spans="8:9" ht="16.5" x14ac:dyDescent="0.2">
      <c r="H401" s="176"/>
      <c r="I401" s="101"/>
    </row>
    <row r="402" spans="8:9" ht="16.5" x14ac:dyDescent="0.2">
      <c r="H402" s="176"/>
      <c r="I402" s="101"/>
    </row>
    <row r="403" spans="8:9" ht="16.5" x14ac:dyDescent="0.2">
      <c r="H403" s="176"/>
      <c r="I403" s="101"/>
    </row>
    <row r="404" spans="8:9" ht="16.5" x14ac:dyDescent="0.2">
      <c r="H404" s="176"/>
      <c r="I404" s="101"/>
    </row>
    <row r="405" spans="8:9" ht="16.5" x14ac:dyDescent="0.2">
      <c r="H405" s="176"/>
      <c r="I405" s="101"/>
    </row>
    <row r="406" spans="8:9" ht="16.5" x14ac:dyDescent="0.2">
      <c r="H406" s="176"/>
      <c r="I406" s="101"/>
    </row>
    <row r="407" spans="8:9" ht="16.5" x14ac:dyDescent="0.2">
      <c r="H407" s="176"/>
      <c r="I407" s="101"/>
    </row>
    <row r="408" spans="8:9" ht="16.5" x14ac:dyDescent="0.2">
      <c r="H408" s="176"/>
      <c r="I408" s="101"/>
    </row>
    <row r="409" spans="8:9" ht="16.5" x14ac:dyDescent="0.2">
      <c r="H409" s="176"/>
      <c r="I409" s="101"/>
    </row>
    <row r="410" spans="8:9" ht="16.5" x14ac:dyDescent="0.2">
      <c r="H410" s="176"/>
      <c r="I410" s="101"/>
    </row>
    <row r="411" spans="8:9" ht="16.5" x14ac:dyDescent="0.2">
      <c r="H411" s="176"/>
      <c r="I411" s="101"/>
    </row>
    <row r="412" spans="8:9" ht="16.5" x14ac:dyDescent="0.2">
      <c r="H412" s="176"/>
      <c r="I412" s="101"/>
    </row>
    <row r="413" spans="8:9" ht="16.5" x14ac:dyDescent="0.2">
      <c r="H413" s="176"/>
      <c r="I413" s="101"/>
    </row>
    <row r="414" spans="8:9" ht="16.5" x14ac:dyDescent="0.2">
      <c r="H414" s="176"/>
      <c r="I414" s="101"/>
    </row>
    <row r="415" spans="8:9" ht="16.5" x14ac:dyDescent="0.2">
      <c r="H415" s="176"/>
      <c r="I415" s="101"/>
    </row>
    <row r="416" spans="8:9" ht="16.5" x14ac:dyDescent="0.2">
      <c r="H416" s="176"/>
      <c r="I416" s="101"/>
    </row>
    <row r="417" spans="8:9" ht="16.5" x14ac:dyDescent="0.2">
      <c r="H417" s="176"/>
      <c r="I417" s="101"/>
    </row>
    <row r="418" spans="8:9" ht="16.5" x14ac:dyDescent="0.2">
      <c r="H418" s="176"/>
      <c r="I418" s="101"/>
    </row>
    <row r="419" spans="8:9" ht="16.5" x14ac:dyDescent="0.2">
      <c r="H419" s="176"/>
      <c r="I419" s="101"/>
    </row>
    <row r="420" spans="8:9" ht="16.5" x14ac:dyDescent="0.2">
      <c r="H420" s="176"/>
      <c r="I420" s="101"/>
    </row>
    <row r="421" spans="8:9" ht="16.5" x14ac:dyDescent="0.2">
      <c r="H421" s="176"/>
      <c r="I421" s="101"/>
    </row>
    <row r="422" spans="8:9" ht="16.5" x14ac:dyDescent="0.2">
      <c r="H422" s="176"/>
      <c r="I422" s="101"/>
    </row>
    <row r="423" spans="8:9" ht="16.5" x14ac:dyDescent="0.2">
      <c r="H423" s="176"/>
      <c r="I423" s="101"/>
    </row>
    <row r="424" spans="8:9" ht="16.5" x14ac:dyDescent="0.2">
      <c r="H424" s="176"/>
      <c r="I424" s="101"/>
    </row>
    <row r="425" spans="8:9" ht="16.5" x14ac:dyDescent="0.2">
      <c r="H425" s="176"/>
      <c r="I425" s="101"/>
    </row>
    <row r="426" spans="8:9" ht="16.5" x14ac:dyDescent="0.2">
      <c r="H426" s="176"/>
      <c r="I426" s="101"/>
    </row>
    <row r="427" spans="8:9" ht="16.5" x14ac:dyDescent="0.2">
      <c r="H427" s="176"/>
      <c r="I427" s="101"/>
    </row>
    <row r="428" spans="8:9" ht="16.5" x14ac:dyDescent="0.2">
      <c r="H428" s="176"/>
      <c r="I428" s="101"/>
    </row>
    <row r="429" spans="8:9" ht="16.5" x14ac:dyDescent="0.2">
      <c r="H429" s="176"/>
      <c r="I429" s="101"/>
    </row>
    <row r="430" spans="8:9" ht="16.5" x14ac:dyDescent="0.2">
      <c r="I430" s="101"/>
    </row>
    <row r="431" spans="8:9" ht="16.5" x14ac:dyDescent="0.2">
      <c r="I431" s="101"/>
    </row>
    <row r="432" spans="8:9" ht="16.5" x14ac:dyDescent="0.2">
      <c r="I432" s="101"/>
    </row>
    <row r="433" spans="9:9" ht="16.5" x14ac:dyDescent="0.2">
      <c r="I433" s="101"/>
    </row>
    <row r="434" spans="9:9" ht="16.5" x14ac:dyDescent="0.2">
      <c r="I434" s="101"/>
    </row>
    <row r="435" spans="9:9" ht="16.5" x14ac:dyDescent="0.2">
      <c r="I435" s="101"/>
    </row>
    <row r="436" spans="9:9" ht="16.5" x14ac:dyDescent="0.2">
      <c r="I436" s="101"/>
    </row>
    <row r="437" spans="9:9" ht="16.5" x14ac:dyDescent="0.2">
      <c r="I437" s="101"/>
    </row>
    <row r="438" spans="9:9" ht="16.5" x14ac:dyDescent="0.2">
      <c r="I438" s="101"/>
    </row>
    <row r="439" spans="9:9" ht="16.5" x14ac:dyDescent="0.2">
      <c r="I439" s="101"/>
    </row>
    <row r="440" spans="9:9" ht="16.5" x14ac:dyDescent="0.2">
      <c r="I440" s="101"/>
    </row>
    <row r="441" spans="9:9" ht="16.5" x14ac:dyDescent="0.2">
      <c r="I441" s="101"/>
    </row>
    <row r="442" spans="9:9" ht="16.5" x14ac:dyDescent="0.2">
      <c r="I442" s="101"/>
    </row>
    <row r="443" spans="9:9" ht="16.5" x14ac:dyDescent="0.2">
      <c r="I443" s="101"/>
    </row>
    <row r="444" spans="9:9" ht="16.5" x14ac:dyDescent="0.2">
      <c r="I444" s="101"/>
    </row>
    <row r="445" spans="9:9" ht="16.5" x14ac:dyDescent="0.2">
      <c r="I445" s="101"/>
    </row>
    <row r="446" spans="9:9" ht="16.5" x14ac:dyDescent="0.2">
      <c r="I446" s="101"/>
    </row>
    <row r="447" spans="9:9" ht="16.5" x14ac:dyDescent="0.2">
      <c r="I447" s="101"/>
    </row>
    <row r="448" spans="9:9" ht="16.5" x14ac:dyDescent="0.2">
      <c r="I448" s="101"/>
    </row>
    <row r="449" spans="9:9" ht="16.5" x14ac:dyDescent="0.2">
      <c r="I449" s="101"/>
    </row>
    <row r="450" spans="9:9" ht="16.5" x14ac:dyDescent="0.2">
      <c r="I450" s="101"/>
    </row>
    <row r="451" spans="9:9" ht="16.5" x14ac:dyDescent="0.2">
      <c r="I451" s="101"/>
    </row>
    <row r="452" spans="9:9" ht="16.5" x14ac:dyDescent="0.2">
      <c r="I452" s="101"/>
    </row>
    <row r="453" spans="9:9" ht="16.5" x14ac:dyDescent="0.2">
      <c r="I453" s="101"/>
    </row>
    <row r="454" spans="9:9" ht="16.5" x14ac:dyDescent="0.2">
      <c r="I454" s="101"/>
    </row>
    <row r="455" spans="9:9" ht="16.5" x14ac:dyDescent="0.2">
      <c r="I455" s="101"/>
    </row>
    <row r="456" spans="9:9" ht="16.5" x14ac:dyDescent="0.2">
      <c r="I456" s="101"/>
    </row>
    <row r="457" spans="9:9" ht="16.5" x14ac:dyDescent="0.2">
      <c r="I457" s="101"/>
    </row>
  </sheetData>
  <autoFilter ref="B17:G17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portrait" r:id="rId1"/>
  <headerFooter alignWithMargins="0">
    <oddFooter>Página &amp;P</oddFooter>
  </headerFooter>
  <rowBreaks count="5" manualBreakCount="5">
    <brk id="62" max="6" man="1"/>
    <brk id="113" max="6" man="1"/>
    <brk id="167" max="6" man="1"/>
    <brk id="228" max="6" man="1"/>
    <brk id="27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04"/>
  <sheetViews>
    <sheetView view="pageBreakPreview" topLeftCell="B2" zoomScale="60" zoomScaleNormal="80" workbookViewId="0">
      <selection activeCell="G162" sqref="G16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8.7109375" style="1" customWidth="1"/>
    <col min="5" max="5" width="16" style="172" customWidth="1"/>
    <col min="6" max="6" width="46.7109375" style="1" customWidth="1"/>
    <col min="7" max="7" width="22.85546875" style="1" customWidth="1"/>
    <col min="8" max="8" width="35.140625" style="1" customWidth="1"/>
    <col min="9" max="9" width="23.5703125" style="1" customWidth="1"/>
    <col min="10" max="10" width="19.42578125" style="11" bestFit="1" customWidth="1"/>
    <col min="11" max="11" width="25.140625" style="11" customWidth="1"/>
    <col min="12" max="13" width="9.140625" style="11"/>
    <col min="14" max="16384" width="9.140625" style="1"/>
  </cols>
  <sheetData>
    <row r="1" spans="1:13" s="11" customFormat="1" ht="15" customHeight="1" x14ac:dyDescent="0.2">
      <c r="E1" s="167"/>
    </row>
    <row r="2" spans="1:13" s="11" customFormat="1" x14ac:dyDescent="0.2">
      <c r="E2" s="167"/>
    </row>
    <row r="3" spans="1:13" s="14" customFormat="1" ht="12" customHeight="1" x14ac:dyDescent="0.2">
      <c r="E3" s="168"/>
    </row>
    <row r="4" spans="1:13" s="15" customFormat="1" ht="18" customHeight="1" x14ac:dyDescent="0.3">
      <c r="B4" s="16"/>
      <c r="C4" s="16"/>
      <c r="D4" s="12"/>
      <c r="E4" s="169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46" t="s">
        <v>10</v>
      </c>
      <c r="D6" s="246"/>
      <c r="E6" s="246"/>
      <c r="F6" s="246"/>
      <c r="G6" s="246"/>
      <c r="H6" s="246"/>
      <c r="I6" s="246"/>
      <c r="J6" s="16"/>
      <c r="K6" s="16"/>
    </row>
    <row r="7" spans="1:13" s="14" customFormat="1" ht="18.75" x14ac:dyDescent="0.2">
      <c r="B7" s="18"/>
      <c r="C7" s="252" t="s">
        <v>18</v>
      </c>
      <c r="D7" s="252"/>
      <c r="E7" s="252"/>
      <c r="F7" s="252"/>
      <c r="G7" s="252"/>
      <c r="H7" s="252"/>
      <c r="I7" s="252"/>
    </row>
    <row r="8" spans="1:13" s="17" customFormat="1" ht="21" customHeight="1" x14ac:dyDescent="0.2">
      <c r="B8" s="18"/>
      <c r="C8" s="252" t="s">
        <v>3</v>
      </c>
      <c r="D8" s="252"/>
      <c r="E8" s="252"/>
      <c r="F8" s="252"/>
      <c r="G8" s="252"/>
      <c r="H8" s="252"/>
      <c r="I8" s="252"/>
    </row>
    <row r="9" spans="1:13" s="14" customFormat="1" ht="18.75" x14ac:dyDescent="0.2">
      <c r="C9" s="253" t="s">
        <v>70</v>
      </c>
      <c r="D9" s="253"/>
      <c r="E9" s="253"/>
      <c r="F9" s="253"/>
      <c r="G9" s="253"/>
      <c r="H9" s="253"/>
      <c r="I9" s="253"/>
    </row>
    <row r="10" spans="1:13" s="11" customFormat="1" ht="19.5" customHeight="1" thickBot="1" x14ac:dyDescent="0.25">
      <c r="E10" s="167"/>
    </row>
    <row r="11" spans="1:13" s="3" customFormat="1" ht="28.5" customHeight="1" thickTop="1" thickBot="1" x14ac:dyDescent="0.25">
      <c r="A11" s="7"/>
      <c r="B11" s="7"/>
      <c r="C11" s="251"/>
      <c r="D11" s="248" t="s">
        <v>68</v>
      </c>
      <c r="E11" s="248"/>
      <c r="F11" s="248"/>
      <c r="G11" s="248"/>
      <c r="H11" s="248"/>
      <c r="I11" s="248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51"/>
      <c r="D12" s="247" t="s">
        <v>7</v>
      </c>
      <c r="E12" s="247"/>
      <c r="F12" s="247"/>
      <c r="G12" s="247"/>
      <c r="H12" s="247"/>
      <c r="I12" s="50">
        <f>+'[1]CTA. RECOLECTORA AUXILIAR 3001'!$J$5613</f>
        <v>-23132848.29169992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51"/>
      <c r="D13" s="61" t="s">
        <v>4</v>
      </c>
      <c r="E13" s="166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8"/>
      <c r="D14" s="139"/>
      <c r="E14" s="170"/>
      <c r="F14" s="135">
        <f>+'INGRESOS CUENTA COLECT'!D16</f>
        <v>45626</v>
      </c>
      <c r="G14" s="140"/>
      <c r="H14" s="141">
        <v>0</v>
      </c>
      <c r="I14" s="60">
        <f>+I12</f>
        <v>-23132848.29169992</v>
      </c>
    </row>
    <row r="15" spans="1:13" s="27" customFormat="1" ht="31.5" customHeight="1" thickTop="1" thickBot="1" x14ac:dyDescent="0.25">
      <c r="C15" s="62"/>
      <c r="D15" s="64">
        <v>45629</v>
      </c>
      <c r="E15" s="65"/>
      <c r="F15" s="92" t="s">
        <v>22</v>
      </c>
      <c r="G15" s="96">
        <v>2642079</v>
      </c>
      <c r="H15" s="96"/>
      <c r="I15" s="44">
        <f>I14+G15-H15</f>
        <v>-20490769.29169992</v>
      </c>
    </row>
    <row r="16" spans="1:13" s="27" customFormat="1" ht="31.5" customHeight="1" thickTop="1" thickBot="1" x14ac:dyDescent="0.25">
      <c r="C16" s="131"/>
      <c r="D16" s="64">
        <v>45629</v>
      </c>
      <c r="E16" s="68" t="s">
        <v>94</v>
      </c>
      <c r="F16" s="92" t="s">
        <v>159</v>
      </c>
      <c r="G16" s="97"/>
      <c r="H16" s="97">
        <v>81084.58</v>
      </c>
      <c r="I16" s="44">
        <f t="shared" ref="I16:I79" si="0">I15+G16-H16</f>
        <v>-20571853.871699918</v>
      </c>
    </row>
    <row r="17" spans="3:9" s="27" customFormat="1" ht="24.75" customHeight="1" thickTop="1" thickBot="1" x14ac:dyDescent="0.25">
      <c r="C17" s="63"/>
      <c r="D17" s="64">
        <v>45629</v>
      </c>
      <c r="E17" s="65" t="s">
        <v>95</v>
      </c>
      <c r="F17" s="92" t="s">
        <v>16</v>
      </c>
      <c r="G17" s="97"/>
      <c r="H17" s="94">
        <v>34036.5</v>
      </c>
      <c r="I17" s="44">
        <f t="shared" si="0"/>
        <v>-20605890.371699918</v>
      </c>
    </row>
    <row r="18" spans="3:9" s="27" customFormat="1" ht="18" thickTop="1" thickBot="1" x14ac:dyDescent="0.25">
      <c r="C18" s="63"/>
      <c r="D18" s="64">
        <v>45629</v>
      </c>
      <c r="E18" s="68" t="s">
        <v>95</v>
      </c>
      <c r="F18" s="92" t="s">
        <v>160</v>
      </c>
      <c r="G18" s="97"/>
      <c r="H18" s="94">
        <v>646693.5</v>
      </c>
      <c r="I18" s="44">
        <f t="shared" si="0"/>
        <v>-21252583.871699918</v>
      </c>
    </row>
    <row r="19" spans="3:9" s="27" customFormat="1" ht="30" thickTop="1" thickBot="1" x14ac:dyDescent="0.25">
      <c r="C19" s="63"/>
      <c r="D19" s="64">
        <v>45629</v>
      </c>
      <c r="E19" s="65" t="s">
        <v>96</v>
      </c>
      <c r="F19" s="92" t="s">
        <v>16</v>
      </c>
      <c r="G19" s="97"/>
      <c r="H19" s="94">
        <v>10000</v>
      </c>
      <c r="I19" s="44">
        <f t="shared" si="0"/>
        <v>-21262583.871699918</v>
      </c>
    </row>
    <row r="20" spans="3:9" s="27" customFormat="1" ht="30" thickTop="1" thickBot="1" x14ac:dyDescent="0.25">
      <c r="C20" s="63"/>
      <c r="D20" s="64">
        <v>45629</v>
      </c>
      <c r="E20" s="65" t="s">
        <v>96</v>
      </c>
      <c r="F20" s="92" t="s">
        <v>161</v>
      </c>
      <c r="G20" s="97"/>
      <c r="H20" s="94">
        <v>190000</v>
      </c>
      <c r="I20" s="44">
        <f t="shared" si="0"/>
        <v>-21452583.871699918</v>
      </c>
    </row>
    <row r="21" spans="3:9" s="27" customFormat="1" ht="30" thickTop="1" thickBot="1" x14ac:dyDescent="0.25">
      <c r="C21" s="63"/>
      <c r="D21" s="64">
        <v>45630</v>
      </c>
      <c r="E21" s="65"/>
      <c r="F21" s="92" t="s">
        <v>22</v>
      </c>
      <c r="G21" s="97">
        <v>9445592.1199999992</v>
      </c>
      <c r="H21" s="94"/>
      <c r="I21" s="44">
        <f t="shared" si="0"/>
        <v>-12006991.751699919</v>
      </c>
    </row>
    <row r="22" spans="3:9" s="27" customFormat="1" ht="18" thickTop="1" thickBot="1" x14ac:dyDescent="0.25">
      <c r="C22" s="63"/>
      <c r="D22" s="64">
        <v>45630</v>
      </c>
      <c r="E22" s="65" t="s">
        <v>97</v>
      </c>
      <c r="F22" s="92" t="s">
        <v>162</v>
      </c>
      <c r="G22" s="97"/>
      <c r="H22" s="94">
        <v>54909.179999999993</v>
      </c>
      <c r="I22" s="44">
        <f t="shared" si="0"/>
        <v>-12061900.931699919</v>
      </c>
    </row>
    <row r="23" spans="3:9" s="27" customFormat="1" ht="30" thickTop="1" thickBot="1" x14ac:dyDescent="0.25">
      <c r="C23" s="63"/>
      <c r="D23" s="64">
        <v>45630</v>
      </c>
      <c r="E23" s="65" t="s">
        <v>98</v>
      </c>
      <c r="F23" s="92" t="s">
        <v>16</v>
      </c>
      <c r="G23" s="97"/>
      <c r="H23" s="94">
        <v>35293.5</v>
      </c>
      <c r="I23" s="44">
        <f t="shared" si="0"/>
        <v>-12097194.431699919</v>
      </c>
    </row>
    <row r="24" spans="3:9" s="27" customFormat="1" ht="18" thickTop="1" thickBot="1" x14ac:dyDescent="0.25">
      <c r="C24" s="63"/>
      <c r="D24" s="64">
        <v>45630</v>
      </c>
      <c r="E24" s="65" t="s">
        <v>98</v>
      </c>
      <c r="F24" s="92" t="s">
        <v>163</v>
      </c>
      <c r="G24" s="97"/>
      <c r="H24" s="94">
        <v>797633.1</v>
      </c>
      <c r="I24" s="44">
        <f t="shared" si="0"/>
        <v>-12894827.531699918</v>
      </c>
    </row>
    <row r="25" spans="3:9" s="27" customFormat="1" ht="30" thickTop="1" thickBot="1" x14ac:dyDescent="0.25">
      <c r="C25" s="63"/>
      <c r="D25" s="64">
        <v>45630</v>
      </c>
      <c r="E25" s="65" t="s">
        <v>99</v>
      </c>
      <c r="F25" s="92" t="s">
        <v>16</v>
      </c>
      <c r="G25" s="97"/>
      <c r="H25" s="94">
        <v>7635</v>
      </c>
      <c r="I25" s="44">
        <f t="shared" si="0"/>
        <v>-12902462.531699918</v>
      </c>
    </row>
    <row r="26" spans="3:9" s="27" customFormat="1" ht="30" thickTop="1" thickBot="1" x14ac:dyDescent="0.25">
      <c r="C26" s="63"/>
      <c r="D26" s="64">
        <v>45630</v>
      </c>
      <c r="E26" s="65" t="s">
        <v>99</v>
      </c>
      <c r="F26" s="92" t="s">
        <v>52</v>
      </c>
      <c r="G26" s="97"/>
      <c r="H26" s="94">
        <v>8245.7999999999993</v>
      </c>
      <c r="I26" s="44">
        <f t="shared" si="0"/>
        <v>-12910708.331699919</v>
      </c>
    </row>
    <row r="27" spans="3:9" s="27" customFormat="1" ht="18" thickTop="1" thickBot="1" x14ac:dyDescent="0.25">
      <c r="C27" s="63"/>
      <c r="D27" s="64">
        <v>45630</v>
      </c>
      <c r="E27" s="65" t="s">
        <v>99</v>
      </c>
      <c r="F27" s="92" t="s">
        <v>164</v>
      </c>
      <c r="G27" s="97"/>
      <c r="H27" s="94">
        <v>164305.20000000001</v>
      </c>
      <c r="I27" s="44">
        <f t="shared" si="0"/>
        <v>-13075013.531699918</v>
      </c>
    </row>
    <row r="28" spans="3:9" s="27" customFormat="1" ht="30" thickTop="1" thickBot="1" x14ac:dyDescent="0.25">
      <c r="C28" s="63"/>
      <c r="D28" s="64">
        <v>45631</v>
      </c>
      <c r="E28" s="65"/>
      <c r="F28" s="92" t="s">
        <v>22</v>
      </c>
      <c r="G28" s="97">
        <v>1755543.44</v>
      </c>
      <c r="H28" s="94"/>
      <c r="I28" s="44">
        <f t="shared" si="0"/>
        <v>-11319470.091699919</v>
      </c>
    </row>
    <row r="29" spans="3:9" s="27" customFormat="1" ht="18" thickTop="1" thickBot="1" x14ac:dyDescent="0.25">
      <c r="C29" s="63"/>
      <c r="D29" s="64">
        <v>45631</v>
      </c>
      <c r="E29" s="65" t="s">
        <v>100</v>
      </c>
      <c r="F29" s="92" t="s">
        <v>165</v>
      </c>
      <c r="G29" s="97"/>
      <c r="H29" s="94">
        <v>1387329.1400000001</v>
      </c>
      <c r="I29" s="44">
        <f t="shared" si="0"/>
        <v>-12706799.231699919</v>
      </c>
    </row>
    <row r="30" spans="3:9" s="27" customFormat="1" ht="30" thickTop="1" thickBot="1" x14ac:dyDescent="0.25">
      <c r="C30" s="63"/>
      <c r="D30" s="64">
        <v>45631</v>
      </c>
      <c r="E30" s="65" t="s">
        <v>101</v>
      </c>
      <c r="F30" s="92" t="s">
        <v>16</v>
      </c>
      <c r="G30" s="97"/>
      <c r="H30" s="94">
        <v>64627.5</v>
      </c>
      <c r="I30" s="44">
        <f t="shared" si="0"/>
        <v>-12771426.731699919</v>
      </c>
    </row>
    <row r="31" spans="3:9" s="27" customFormat="1" ht="18" thickTop="1" thickBot="1" x14ac:dyDescent="0.25">
      <c r="C31" s="63"/>
      <c r="D31" s="64">
        <v>45631</v>
      </c>
      <c r="E31" s="65" t="s">
        <v>101</v>
      </c>
      <c r="F31" s="92" t="s">
        <v>166</v>
      </c>
      <c r="G31" s="97"/>
      <c r="H31" s="94">
        <v>1414645.5</v>
      </c>
      <c r="I31" s="44">
        <f t="shared" si="0"/>
        <v>-14186072.231699919</v>
      </c>
    </row>
    <row r="32" spans="3:9" s="27" customFormat="1" ht="30" thickTop="1" thickBot="1" x14ac:dyDescent="0.25">
      <c r="C32" s="63"/>
      <c r="D32" s="64">
        <v>45631</v>
      </c>
      <c r="E32" s="65" t="s">
        <v>102</v>
      </c>
      <c r="F32" s="92" t="s">
        <v>16</v>
      </c>
      <c r="G32" s="97"/>
      <c r="H32" s="94">
        <v>93200</v>
      </c>
      <c r="I32" s="44">
        <f t="shared" si="0"/>
        <v>-14279272.231699919</v>
      </c>
    </row>
    <row r="33" spans="3:9" s="27" customFormat="1" ht="18" thickTop="1" thickBot="1" x14ac:dyDescent="0.25">
      <c r="C33" s="63"/>
      <c r="D33" s="64">
        <v>45631</v>
      </c>
      <c r="E33" s="65" t="s">
        <v>102</v>
      </c>
      <c r="F33" s="92" t="s">
        <v>166</v>
      </c>
      <c r="G33" s="97"/>
      <c r="H33" s="94">
        <v>1770800</v>
      </c>
      <c r="I33" s="44">
        <f t="shared" si="0"/>
        <v>-16050072.231699919</v>
      </c>
    </row>
    <row r="34" spans="3:9" s="27" customFormat="1" ht="30" thickTop="1" thickBot="1" x14ac:dyDescent="0.25">
      <c r="C34" s="63"/>
      <c r="D34" s="64">
        <v>45631</v>
      </c>
      <c r="E34" s="65" t="s">
        <v>103</v>
      </c>
      <c r="F34" s="92" t="s">
        <v>16</v>
      </c>
      <c r="G34" s="97"/>
      <c r="H34" s="94">
        <v>6660</v>
      </c>
      <c r="I34" s="44">
        <f t="shared" si="0"/>
        <v>-16056732.231699919</v>
      </c>
    </row>
    <row r="35" spans="3:9" s="27" customFormat="1" ht="18" thickTop="1" thickBot="1" x14ac:dyDescent="0.25">
      <c r="C35" s="63"/>
      <c r="D35" s="64">
        <v>45631</v>
      </c>
      <c r="E35" s="65" t="s">
        <v>103</v>
      </c>
      <c r="F35" s="92" t="s">
        <v>166</v>
      </c>
      <c r="G35" s="97"/>
      <c r="H35" s="94">
        <v>126540</v>
      </c>
      <c r="I35" s="44">
        <f t="shared" si="0"/>
        <v>-16183272.231699919</v>
      </c>
    </row>
    <row r="36" spans="3:9" s="27" customFormat="1" ht="30" thickTop="1" thickBot="1" x14ac:dyDescent="0.25">
      <c r="C36" s="63"/>
      <c r="D36" s="64">
        <v>45631</v>
      </c>
      <c r="E36" s="65" t="s">
        <v>104</v>
      </c>
      <c r="F36" s="92" t="s">
        <v>16</v>
      </c>
      <c r="G36" s="97"/>
      <c r="H36" s="94">
        <v>3824.7200000000003</v>
      </c>
      <c r="I36" s="44">
        <f t="shared" si="0"/>
        <v>-16187096.95169992</v>
      </c>
    </row>
    <row r="37" spans="3:9" s="27" customFormat="1" ht="18" thickTop="1" thickBot="1" x14ac:dyDescent="0.25">
      <c r="C37" s="63"/>
      <c r="D37" s="64">
        <v>45631</v>
      </c>
      <c r="E37" s="65" t="s">
        <v>104</v>
      </c>
      <c r="F37" s="92" t="s">
        <v>166</v>
      </c>
      <c r="G37" s="97"/>
      <c r="H37" s="94">
        <v>72669.680000000008</v>
      </c>
      <c r="I37" s="44">
        <f t="shared" si="0"/>
        <v>-16259766.63169992</v>
      </c>
    </row>
    <row r="38" spans="3:9" s="27" customFormat="1" ht="30" thickTop="1" thickBot="1" x14ac:dyDescent="0.25">
      <c r="C38" s="63"/>
      <c r="D38" s="64">
        <v>45631</v>
      </c>
      <c r="E38" s="68" t="s">
        <v>105</v>
      </c>
      <c r="F38" s="92" t="s">
        <v>16</v>
      </c>
      <c r="G38" s="97"/>
      <c r="H38" s="94">
        <v>119328.50000000001</v>
      </c>
      <c r="I38" s="44">
        <f t="shared" si="0"/>
        <v>-16379095.13169992</v>
      </c>
    </row>
    <row r="39" spans="3:9" s="27" customFormat="1" ht="18" thickTop="1" thickBot="1" x14ac:dyDescent="0.25">
      <c r="C39" s="63"/>
      <c r="D39" s="64">
        <v>45631</v>
      </c>
      <c r="E39" s="68" t="s">
        <v>105</v>
      </c>
      <c r="F39" s="92" t="s">
        <v>167</v>
      </c>
      <c r="G39" s="97"/>
      <c r="H39" s="94">
        <v>2267241.5</v>
      </c>
      <c r="I39" s="44">
        <f t="shared" si="0"/>
        <v>-18646336.63169992</v>
      </c>
    </row>
    <row r="40" spans="3:9" s="27" customFormat="1" ht="30" thickTop="1" thickBot="1" x14ac:dyDescent="0.25">
      <c r="C40" s="63"/>
      <c r="D40" s="64">
        <v>45632</v>
      </c>
      <c r="E40" s="68"/>
      <c r="F40" s="92" t="s">
        <v>22</v>
      </c>
      <c r="G40" s="97">
        <v>1658778.72</v>
      </c>
      <c r="H40" s="94"/>
      <c r="I40" s="44">
        <f t="shared" si="0"/>
        <v>-16987557.911699921</v>
      </c>
    </row>
    <row r="41" spans="3:9" s="27" customFormat="1" ht="18" thickTop="1" thickBot="1" x14ac:dyDescent="0.25">
      <c r="C41" s="63"/>
      <c r="D41" s="64">
        <v>45632</v>
      </c>
      <c r="E41" s="68" t="s">
        <v>106</v>
      </c>
      <c r="F41" s="92" t="s">
        <v>165</v>
      </c>
      <c r="G41" s="97"/>
      <c r="H41" s="94">
        <v>412545.12</v>
      </c>
      <c r="I41" s="44">
        <f t="shared" si="0"/>
        <v>-17400103.031699922</v>
      </c>
    </row>
    <row r="42" spans="3:9" s="27" customFormat="1" ht="30" thickTop="1" thickBot="1" x14ac:dyDescent="0.25">
      <c r="C42" s="63"/>
      <c r="D42" s="64">
        <v>45632</v>
      </c>
      <c r="E42" s="68" t="s">
        <v>107</v>
      </c>
      <c r="F42" s="92" t="s">
        <v>16</v>
      </c>
      <c r="G42" s="97"/>
      <c r="H42" s="94">
        <v>1479.3375000000001</v>
      </c>
      <c r="I42" s="44">
        <f t="shared" si="0"/>
        <v>-17401582.36919992</v>
      </c>
    </row>
    <row r="43" spans="3:9" s="27" customFormat="1" ht="18" thickTop="1" thickBot="1" x14ac:dyDescent="0.25">
      <c r="C43" s="63"/>
      <c r="D43" s="64">
        <v>45632</v>
      </c>
      <c r="E43" s="68" t="s">
        <v>107</v>
      </c>
      <c r="F43" s="92" t="s">
        <v>167</v>
      </c>
      <c r="G43" s="97"/>
      <c r="H43" s="94">
        <v>28107.412499999999</v>
      </c>
      <c r="I43" s="44">
        <f t="shared" si="0"/>
        <v>-17429689.781699922</v>
      </c>
    </row>
    <row r="44" spans="3:9" s="27" customFormat="1" ht="30" thickTop="1" thickBot="1" x14ac:dyDescent="0.25">
      <c r="C44" s="63"/>
      <c r="D44" s="64">
        <v>45632</v>
      </c>
      <c r="E44" s="68" t="s">
        <v>108</v>
      </c>
      <c r="F44" s="92" t="s">
        <v>16</v>
      </c>
      <c r="G44" s="97"/>
      <c r="H44" s="94">
        <v>2255.75</v>
      </c>
      <c r="I44" s="44">
        <f t="shared" si="0"/>
        <v>-17431945.531699922</v>
      </c>
    </row>
    <row r="45" spans="3:9" s="27" customFormat="1" ht="18" thickTop="1" thickBot="1" x14ac:dyDescent="0.25">
      <c r="C45" s="63"/>
      <c r="D45" s="64">
        <v>45632</v>
      </c>
      <c r="E45" s="68" t="s">
        <v>108</v>
      </c>
      <c r="F45" s="92" t="s">
        <v>168</v>
      </c>
      <c r="G45" s="97"/>
      <c r="H45" s="94">
        <v>50241.95</v>
      </c>
      <c r="I45" s="44">
        <f t="shared" si="0"/>
        <v>-17482187.481699921</v>
      </c>
    </row>
    <row r="46" spans="3:9" s="27" customFormat="1" ht="30" thickTop="1" thickBot="1" x14ac:dyDescent="0.25">
      <c r="C46" s="63"/>
      <c r="D46" s="64">
        <v>45632</v>
      </c>
      <c r="E46" s="68" t="s">
        <v>109</v>
      </c>
      <c r="F46" s="92" t="s">
        <v>16</v>
      </c>
      <c r="G46" s="97"/>
      <c r="H46" s="94">
        <v>2175</v>
      </c>
      <c r="I46" s="44">
        <f t="shared" si="0"/>
        <v>-17484362.481699921</v>
      </c>
    </row>
    <row r="47" spans="3:9" s="27" customFormat="1" ht="18" thickTop="1" thickBot="1" x14ac:dyDescent="0.25">
      <c r="C47" s="63"/>
      <c r="D47" s="64">
        <v>45632</v>
      </c>
      <c r="E47" s="68" t="s">
        <v>109</v>
      </c>
      <c r="F47" s="92" t="s">
        <v>168</v>
      </c>
      <c r="G47" s="97"/>
      <c r="H47" s="94">
        <v>49155</v>
      </c>
      <c r="I47" s="44">
        <f t="shared" si="0"/>
        <v>-17533517.481699921</v>
      </c>
    </row>
    <row r="48" spans="3:9" s="27" customFormat="1" ht="30" thickTop="1" thickBot="1" x14ac:dyDescent="0.25">
      <c r="C48" s="63"/>
      <c r="D48" s="64">
        <v>45632</v>
      </c>
      <c r="E48" s="68" t="s">
        <v>110</v>
      </c>
      <c r="F48" s="92" t="s">
        <v>16</v>
      </c>
      <c r="G48" s="97"/>
      <c r="H48" s="94">
        <v>1422.5</v>
      </c>
      <c r="I48" s="44">
        <f t="shared" si="0"/>
        <v>-17534939.981699921</v>
      </c>
    </row>
    <row r="49" spans="3:9" s="27" customFormat="1" ht="18" thickTop="1" thickBot="1" x14ac:dyDescent="0.25">
      <c r="C49" s="63"/>
      <c r="D49" s="64">
        <v>45632</v>
      </c>
      <c r="E49" s="68" t="s">
        <v>110</v>
      </c>
      <c r="F49" s="92" t="s">
        <v>168</v>
      </c>
      <c r="G49" s="97"/>
      <c r="H49" s="94">
        <v>28431.5</v>
      </c>
      <c r="I49" s="44">
        <f t="shared" si="0"/>
        <v>-17563371.481699921</v>
      </c>
    </row>
    <row r="50" spans="3:9" s="27" customFormat="1" ht="30" thickTop="1" thickBot="1" x14ac:dyDescent="0.25">
      <c r="C50" s="63"/>
      <c r="D50" s="64">
        <v>45632</v>
      </c>
      <c r="E50" s="68" t="s">
        <v>111</v>
      </c>
      <c r="F50" s="92" t="s">
        <v>16</v>
      </c>
      <c r="G50" s="97"/>
      <c r="H50" s="94">
        <v>10035</v>
      </c>
      <c r="I50" s="44">
        <f t="shared" si="0"/>
        <v>-17573406.481699921</v>
      </c>
    </row>
    <row r="51" spans="3:9" s="27" customFormat="1" ht="18" thickTop="1" thickBot="1" x14ac:dyDescent="0.25">
      <c r="C51" s="63"/>
      <c r="D51" s="64">
        <v>45632</v>
      </c>
      <c r="E51" s="68" t="s">
        <v>111</v>
      </c>
      <c r="F51" s="92" t="s">
        <v>168</v>
      </c>
      <c r="G51" s="97"/>
      <c r="H51" s="94">
        <v>225225</v>
      </c>
      <c r="I51" s="44">
        <f t="shared" si="0"/>
        <v>-17798631.481699921</v>
      </c>
    </row>
    <row r="52" spans="3:9" s="27" customFormat="1" ht="30" thickTop="1" thickBot="1" x14ac:dyDescent="0.25">
      <c r="C52" s="63"/>
      <c r="D52" s="64">
        <v>45635</v>
      </c>
      <c r="E52" s="68"/>
      <c r="F52" s="92" t="s">
        <v>22</v>
      </c>
      <c r="G52" s="97">
        <v>185586.31</v>
      </c>
      <c r="H52" s="94"/>
      <c r="I52" s="44">
        <f t="shared" si="0"/>
        <v>-17613045.171699923</v>
      </c>
    </row>
    <row r="53" spans="3:9" s="27" customFormat="1" ht="30" thickTop="1" thickBot="1" x14ac:dyDescent="0.25">
      <c r="C53" s="63"/>
      <c r="D53" s="64">
        <v>45635</v>
      </c>
      <c r="E53" s="68" t="s">
        <v>112</v>
      </c>
      <c r="F53" s="92" t="s">
        <v>16</v>
      </c>
      <c r="G53" s="97"/>
      <c r="H53" s="94">
        <v>12913.674499999999</v>
      </c>
      <c r="I53" s="44">
        <f t="shared" si="0"/>
        <v>-17625958.846199922</v>
      </c>
    </row>
    <row r="54" spans="3:9" s="27" customFormat="1" ht="30" thickTop="1" thickBot="1" x14ac:dyDescent="0.25">
      <c r="C54" s="63"/>
      <c r="D54" s="64">
        <v>45635</v>
      </c>
      <c r="E54" s="68" t="s">
        <v>112</v>
      </c>
      <c r="F54" s="92" t="s">
        <v>52</v>
      </c>
      <c r="G54" s="97"/>
      <c r="H54" s="94">
        <v>13946.769</v>
      </c>
      <c r="I54" s="44">
        <f t="shared" si="0"/>
        <v>-17639905.615199924</v>
      </c>
    </row>
    <row r="55" spans="3:9" s="27" customFormat="1" ht="18" thickTop="1" thickBot="1" x14ac:dyDescent="0.25">
      <c r="C55" s="63"/>
      <c r="D55" s="64">
        <v>45635</v>
      </c>
      <c r="E55" s="68" t="s">
        <v>112</v>
      </c>
      <c r="F55" s="92" t="s">
        <v>169</v>
      </c>
      <c r="G55" s="97"/>
      <c r="H55" s="94">
        <v>277902.27649999998</v>
      </c>
      <c r="I55" s="44">
        <f t="shared" si="0"/>
        <v>-17917807.891699925</v>
      </c>
    </row>
    <row r="56" spans="3:9" s="27" customFormat="1" ht="44.25" thickTop="1" thickBot="1" x14ac:dyDescent="0.25">
      <c r="C56" s="63"/>
      <c r="D56" s="64">
        <v>45635</v>
      </c>
      <c r="E56" s="68" t="s">
        <v>113</v>
      </c>
      <c r="F56" s="92" t="s">
        <v>170</v>
      </c>
      <c r="G56" s="97"/>
      <c r="H56" s="94">
        <v>565056</v>
      </c>
      <c r="I56" s="44">
        <f t="shared" si="0"/>
        <v>-18482863.891699925</v>
      </c>
    </row>
    <row r="57" spans="3:9" s="27" customFormat="1" ht="44.25" thickTop="1" thickBot="1" x14ac:dyDescent="0.25">
      <c r="C57" s="63"/>
      <c r="D57" s="64">
        <v>45635</v>
      </c>
      <c r="E57" s="68" t="s">
        <v>114</v>
      </c>
      <c r="F57" s="92" t="s">
        <v>170</v>
      </c>
      <c r="G57" s="97"/>
      <c r="H57" s="94">
        <v>642297.59999999998</v>
      </c>
      <c r="I57" s="44">
        <f t="shared" si="0"/>
        <v>-19125161.491699927</v>
      </c>
    </row>
    <row r="58" spans="3:9" s="27" customFormat="1" ht="30" thickTop="1" thickBot="1" x14ac:dyDescent="0.25">
      <c r="C58" s="63"/>
      <c r="D58" s="64">
        <v>45636</v>
      </c>
      <c r="E58" s="68"/>
      <c r="F58" s="92" t="s">
        <v>22</v>
      </c>
      <c r="G58" s="97">
        <v>388313.69</v>
      </c>
      <c r="H58" s="94"/>
      <c r="I58" s="44">
        <f t="shared" si="0"/>
        <v>-18736847.801699925</v>
      </c>
    </row>
    <row r="59" spans="3:9" s="27" customFormat="1" ht="30" thickTop="1" thickBot="1" x14ac:dyDescent="0.25">
      <c r="C59" s="63"/>
      <c r="D59" s="64">
        <v>45637</v>
      </c>
      <c r="E59" s="68"/>
      <c r="F59" s="92" t="s">
        <v>22</v>
      </c>
      <c r="G59" s="97">
        <v>244132.15</v>
      </c>
      <c r="H59" s="94"/>
      <c r="I59" s="44">
        <f t="shared" si="0"/>
        <v>-18492715.651699927</v>
      </c>
    </row>
    <row r="60" spans="3:9" s="27" customFormat="1" ht="30" thickTop="1" thickBot="1" x14ac:dyDescent="0.25">
      <c r="C60" s="63"/>
      <c r="D60" s="64">
        <v>45638</v>
      </c>
      <c r="E60" s="68"/>
      <c r="F60" s="92" t="s">
        <v>22</v>
      </c>
      <c r="G60" s="97">
        <v>254508.73</v>
      </c>
      <c r="H60" s="94"/>
      <c r="I60" s="44">
        <f t="shared" si="0"/>
        <v>-18238206.921699926</v>
      </c>
    </row>
    <row r="61" spans="3:9" s="27" customFormat="1" ht="18" thickTop="1" thickBot="1" x14ac:dyDescent="0.25">
      <c r="C61" s="63"/>
      <c r="D61" s="64">
        <v>45638</v>
      </c>
      <c r="E61" s="68" t="s">
        <v>115</v>
      </c>
      <c r="F61" s="92" t="s">
        <v>40</v>
      </c>
      <c r="G61" s="97"/>
      <c r="H61" s="94">
        <v>60663.75</v>
      </c>
      <c r="I61" s="44">
        <f t="shared" si="0"/>
        <v>-18298870.671699926</v>
      </c>
    </row>
    <row r="62" spans="3:9" s="27" customFormat="1" ht="18" thickTop="1" thickBot="1" x14ac:dyDescent="0.25">
      <c r="C62" s="63"/>
      <c r="D62" s="64">
        <v>45638</v>
      </c>
      <c r="E62" s="68" t="s">
        <v>116</v>
      </c>
      <c r="F62" s="92" t="s">
        <v>39</v>
      </c>
      <c r="G62" s="97"/>
      <c r="H62" s="94">
        <v>109928</v>
      </c>
      <c r="I62" s="44">
        <f t="shared" si="0"/>
        <v>-18408798.671699926</v>
      </c>
    </row>
    <row r="63" spans="3:9" s="27" customFormat="1" ht="18" thickTop="1" thickBot="1" x14ac:dyDescent="0.25">
      <c r="C63" s="63"/>
      <c r="D63" s="64">
        <v>45638</v>
      </c>
      <c r="E63" s="68" t="s">
        <v>117</v>
      </c>
      <c r="F63" s="92" t="s">
        <v>39</v>
      </c>
      <c r="G63" s="97"/>
      <c r="H63" s="94">
        <v>286101.59999999998</v>
      </c>
      <c r="I63" s="44">
        <f t="shared" si="0"/>
        <v>-18694900.271699928</v>
      </c>
    </row>
    <row r="64" spans="3:9" s="27" customFormat="1" ht="18" thickTop="1" thickBot="1" x14ac:dyDescent="0.25">
      <c r="C64" s="63"/>
      <c r="D64" s="64">
        <v>45638</v>
      </c>
      <c r="E64" s="68" t="s">
        <v>118</v>
      </c>
      <c r="F64" s="92" t="s">
        <v>41</v>
      </c>
      <c r="G64" s="97"/>
      <c r="H64" s="94">
        <v>247555.63000000003</v>
      </c>
      <c r="I64" s="44">
        <f t="shared" si="0"/>
        <v>-18942455.901699927</v>
      </c>
    </row>
    <row r="65" spans="3:9" s="27" customFormat="1" ht="30" thickTop="1" thickBot="1" x14ac:dyDescent="0.25">
      <c r="C65" s="63"/>
      <c r="D65" s="64">
        <v>45639</v>
      </c>
      <c r="E65" s="68" t="s">
        <v>119</v>
      </c>
      <c r="F65" s="92" t="s">
        <v>16</v>
      </c>
      <c r="G65" s="97"/>
      <c r="H65" s="94">
        <v>10370</v>
      </c>
      <c r="I65" s="44">
        <f t="shared" si="0"/>
        <v>-18952825.901699927</v>
      </c>
    </row>
    <row r="66" spans="3:9" s="27" customFormat="1" ht="30" thickTop="1" thickBot="1" x14ac:dyDescent="0.25">
      <c r="C66" s="63"/>
      <c r="D66" s="64">
        <v>45639</v>
      </c>
      <c r="E66" s="68" t="s">
        <v>119</v>
      </c>
      <c r="F66" s="92" t="s">
        <v>171</v>
      </c>
      <c r="G66" s="97"/>
      <c r="H66" s="94">
        <v>234362</v>
      </c>
      <c r="I66" s="44">
        <f t="shared" si="0"/>
        <v>-19187187.901699927</v>
      </c>
    </row>
    <row r="67" spans="3:9" s="27" customFormat="1" ht="30" thickTop="1" thickBot="1" x14ac:dyDescent="0.25">
      <c r="C67" s="63"/>
      <c r="D67" s="64">
        <v>45639</v>
      </c>
      <c r="E67" s="68" t="s">
        <v>120</v>
      </c>
      <c r="F67" s="92" t="s">
        <v>16</v>
      </c>
      <c r="G67" s="97"/>
      <c r="H67" s="94">
        <v>48475.5</v>
      </c>
      <c r="I67" s="44">
        <f t="shared" si="0"/>
        <v>-19235663.401699927</v>
      </c>
    </row>
    <row r="68" spans="3:9" s="27" customFormat="1" ht="18" thickTop="1" thickBot="1" x14ac:dyDescent="0.25">
      <c r="C68" s="63"/>
      <c r="D68" s="64">
        <v>45639</v>
      </c>
      <c r="E68" s="68" t="s">
        <v>120</v>
      </c>
      <c r="F68" s="92" t="s">
        <v>172</v>
      </c>
      <c r="G68" s="97"/>
      <c r="H68" s="94">
        <v>970138.5</v>
      </c>
      <c r="I68" s="44">
        <f t="shared" si="0"/>
        <v>-20205801.901699927</v>
      </c>
    </row>
    <row r="69" spans="3:9" s="27" customFormat="1" ht="30" thickTop="1" thickBot="1" x14ac:dyDescent="0.25">
      <c r="C69" s="63"/>
      <c r="D69" s="64">
        <v>45639</v>
      </c>
      <c r="E69" s="65" t="s">
        <v>121</v>
      </c>
      <c r="F69" s="92" t="s">
        <v>16</v>
      </c>
      <c r="G69" s="97"/>
      <c r="H69" s="94">
        <v>19794.400000000001</v>
      </c>
      <c r="I69" s="44">
        <f t="shared" si="0"/>
        <v>-20225596.301699925</v>
      </c>
    </row>
    <row r="70" spans="3:9" s="27" customFormat="1" ht="18" thickTop="1" thickBot="1" x14ac:dyDescent="0.25">
      <c r="C70" s="63"/>
      <c r="D70" s="64">
        <v>45639</v>
      </c>
      <c r="E70" s="68" t="s">
        <v>121</v>
      </c>
      <c r="F70" s="92" t="s">
        <v>172</v>
      </c>
      <c r="G70" s="97"/>
      <c r="H70" s="94">
        <v>395488.24</v>
      </c>
      <c r="I70" s="44">
        <f t="shared" si="0"/>
        <v>-20621084.541699924</v>
      </c>
    </row>
    <row r="71" spans="3:9" s="27" customFormat="1" ht="30" thickTop="1" thickBot="1" x14ac:dyDescent="0.25">
      <c r="C71" s="63"/>
      <c r="D71" s="64">
        <v>45639</v>
      </c>
      <c r="E71" s="65" t="s">
        <v>121</v>
      </c>
      <c r="F71" s="92" t="s">
        <v>16</v>
      </c>
      <c r="G71" s="97"/>
      <c r="H71" s="94">
        <v>9500</v>
      </c>
      <c r="I71" s="44">
        <f t="shared" si="0"/>
        <v>-20630584.541699924</v>
      </c>
    </row>
    <row r="72" spans="3:9" s="27" customFormat="1" ht="18" thickTop="1" thickBot="1" x14ac:dyDescent="0.25">
      <c r="C72" s="63"/>
      <c r="D72" s="64">
        <v>45639</v>
      </c>
      <c r="E72" s="68" t="s">
        <v>121</v>
      </c>
      <c r="F72" s="92" t="s">
        <v>172</v>
      </c>
      <c r="G72" s="97"/>
      <c r="H72" s="93">
        <v>214700</v>
      </c>
      <c r="I72" s="44">
        <f t="shared" si="0"/>
        <v>-20845284.541699924</v>
      </c>
    </row>
    <row r="73" spans="3:9" s="27" customFormat="1" ht="30" thickTop="1" thickBot="1" x14ac:dyDescent="0.25">
      <c r="C73" s="63"/>
      <c r="D73" s="64">
        <v>45639</v>
      </c>
      <c r="E73" s="68" t="s">
        <v>122</v>
      </c>
      <c r="F73" s="92" t="s">
        <v>16</v>
      </c>
      <c r="G73" s="97"/>
      <c r="H73" s="93">
        <v>1166.75</v>
      </c>
      <c r="I73" s="44">
        <f t="shared" si="0"/>
        <v>-20846451.291699924</v>
      </c>
    </row>
    <row r="74" spans="3:9" s="27" customFormat="1" ht="18" thickTop="1" thickBot="1" x14ac:dyDescent="0.25">
      <c r="C74" s="63"/>
      <c r="D74" s="64">
        <v>45639</v>
      </c>
      <c r="E74" s="65" t="s">
        <v>122</v>
      </c>
      <c r="F74" s="92" t="s">
        <v>172</v>
      </c>
      <c r="G74" s="97"/>
      <c r="H74" s="94">
        <v>26368.55</v>
      </c>
      <c r="I74" s="44">
        <f t="shared" si="0"/>
        <v>-20872819.841699924</v>
      </c>
    </row>
    <row r="75" spans="3:9" s="27" customFormat="1" ht="30" thickTop="1" thickBot="1" x14ac:dyDescent="0.25">
      <c r="C75" s="63"/>
      <c r="D75" s="64">
        <v>45639</v>
      </c>
      <c r="E75" s="65" t="s">
        <v>123</v>
      </c>
      <c r="F75" s="92" t="s">
        <v>16</v>
      </c>
      <c r="G75" s="97"/>
      <c r="H75" s="94">
        <v>635.59350000000006</v>
      </c>
      <c r="I75" s="44">
        <f t="shared" si="0"/>
        <v>-20873455.435199924</v>
      </c>
    </row>
    <row r="76" spans="3:9" s="27" customFormat="1" ht="18" thickTop="1" thickBot="1" x14ac:dyDescent="0.25">
      <c r="C76" s="63"/>
      <c r="D76" s="64">
        <v>45639</v>
      </c>
      <c r="E76" s="68" t="s">
        <v>123</v>
      </c>
      <c r="F76" s="92" t="s">
        <v>172</v>
      </c>
      <c r="G76" s="97"/>
      <c r="H76" s="94">
        <v>14364.416499999999</v>
      </c>
      <c r="I76" s="44">
        <f t="shared" si="0"/>
        <v>-20887819.851699922</v>
      </c>
    </row>
    <row r="77" spans="3:9" s="27" customFormat="1" ht="30" thickTop="1" thickBot="1" x14ac:dyDescent="0.25">
      <c r="C77" s="63"/>
      <c r="D77" s="64">
        <v>45639</v>
      </c>
      <c r="E77" s="68" t="s">
        <v>124</v>
      </c>
      <c r="F77" s="92" t="s">
        <v>16</v>
      </c>
      <c r="G77" s="97"/>
      <c r="H77" s="94">
        <v>866.25</v>
      </c>
      <c r="I77" s="44">
        <f t="shared" si="0"/>
        <v>-20888686.101699922</v>
      </c>
    </row>
    <row r="78" spans="3:9" s="27" customFormat="1" ht="18" thickTop="1" thickBot="1" x14ac:dyDescent="0.25">
      <c r="C78" s="63"/>
      <c r="D78" s="64">
        <v>45639</v>
      </c>
      <c r="E78" s="65" t="s">
        <v>124</v>
      </c>
      <c r="F78" s="92" t="s">
        <v>172</v>
      </c>
      <c r="G78" s="98"/>
      <c r="H78" s="94">
        <v>19577.25</v>
      </c>
      <c r="I78" s="44">
        <f t="shared" si="0"/>
        <v>-20908263.351699922</v>
      </c>
    </row>
    <row r="79" spans="3:9" s="27" customFormat="1" ht="30" thickTop="1" thickBot="1" x14ac:dyDescent="0.25">
      <c r="C79" s="63"/>
      <c r="D79" s="64">
        <v>45639</v>
      </c>
      <c r="E79" s="68"/>
      <c r="F79" s="66" t="s">
        <v>22</v>
      </c>
      <c r="G79" s="95">
        <v>511121.49</v>
      </c>
      <c r="H79" s="77"/>
      <c r="I79" s="44">
        <f t="shared" si="0"/>
        <v>-20397141.861699924</v>
      </c>
    </row>
    <row r="80" spans="3:9" s="27" customFormat="1" ht="30" thickTop="1" thickBot="1" x14ac:dyDescent="0.25">
      <c r="C80" s="63"/>
      <c r="D80" s="64">
        <v>45640</v>
      </c>
      <c r="E80" s="65"/>
      <c r="F80" s="66" t="s">
        <v>22</v>
      </c>
      <c r="G80" s="77">
        <v>1518714.87</v>
      </c>
      <c r="H80" s="77"/>
      <c r="I80" s="44">
        <f t="shared" ref="I80:I90" si="1">I79+G80-H80</f>
        <v>-18878426.991699923</v>
      </c>
    </row>
    <row r="81" spans="3:9" s="27" customFormat="1" ht="30" thickTop="1" thickBot="1" x14ac:dyDescent="0.25">
      <c r="C81" s="63"/>
      <c r="D81" s="64">
        <v>45644</v>
      </c>
      <c r="E81" s="68"/>
      <c r="F81" s="66" t="s">
        <v>22</v>
      </c>
      <c r="G81" s="77">
        <v>7326866.54</v>
      </c>
      <c r="H81" s="77"/>
      <c r="I81" s="44">
        <f t="shared" si="1"/>
        <v>-11551560.451699924</v>
      </c>
    </row>
    <row r="82" spans="3:9" s="27" customFormat="1" ht="30" thickTop="1" thickBot="1" x14ac:dyDescent="0.25">
      <c r="C82" s="63"/>
      <c r="D82" s="64">
        <v>45645</v>
      </c>
      <c r="E82" s="65"/>
      <c r="F82" s="66" t="s">
        <v>22</v>
      </c>
      <c r="G82" s="77">
        <v>811073.57</v>
      </c>
      <c r="H82" s="77"/>
      <c r="I82" s="44">
        <f t="shared" si="1"/>
        <v>-10740486.881699923</v>
      </c>
    </row>
    <row r="83" spans="3:9" s="27" customFormat="1" ht="30" thickTop="1" thickBot="1" x14ac:dyDescent="0.25">
      <c r="C83" s="63"/>
      <c r="D83" s="64">
        <v>45646</v>
      </c>
      <c r="E83" s="68"/>
      <c r="F83" s="66" t="s">
        <v>22</v>
      </c>
      <c r="G83" s="77">
        <v>1512116.32</v>
      </c>
      <c r="H83" s="77"/>
      <c r="I83" s="44">
        <f t="shared" si="1"/>
        <v>-9228370.5616999231</v>
      </c>
    </row>
    <row r="84" spans="3:9" s="27" customFormat="1" ht="18" thickTop="1" thickBot="1" x14ac:dyDescent="0.25">
      <c r="C84" s="63"/>
      <c r="D84" s="64">
        <v>45646</v>
      </c>
      <c r="E84" s="65" t="s">
        <v>125</v>
      </c>
      <c r="F84" s="66" t="s">
        <v>173</v>
      </c>
      <c r="G84" s="77"/>
      <c r="H84" s="77">
        <v>110580</v>
      </c>
      <c r="I84" s="44">
        <f t="shared" si="1"/>
        <v>-9338950.5616999231</v>
      </c>
    </row>
    <row r="85" spans="3:9" s="27" customFormat="1" ht="30" thickTop="1" thickBot="1" x14ac:dyDescent="0.25">
      <c r="C85" s="63"/>
      <c r="D85" s="64">
        <v>45647</v>
      </c>
      <c r="E85" s="68"/>
      <c r="F85" s="66" t="s">
        <v>22</v>
      </c>
      <c r="G85" s="77">
        <v>704248.98</v>
      </c>
      <c r="H85" s="67"/>
      <c r="I85" s="44">
        <f t="shared" si="1"/>
        <v>-8634701.5816999227</v>
      </c>
    </row>
    <row r="86" spans="3:9" s="27" customFormat="1" ht="30" thickTop="1" thickBot="1" x14ac:dyDescent="0.25">
      <c r="C86" s="63"/>
      <c r="D86" s="64">
        <v>45647</v>
      </c>
      <c r="E86" s="65" t="s">
        <v>126</v>
      </c>
      <c r="F86" s="66" t="s">
        <v>16</v>
      </c>
      <c r="G86" s="77"/>
      <c r="H86" s="67">
        <v>3910</v>
      </c>
      <c r="I86" s="44">
        <f t="shared" si="1"/>
        <v>-8638611.5816999227</v>
      </c>
    </row>
    <row r="87" spans="3:9" s="27" customFormat="1" ht="18" thickTop="1" thickBot="1" x14ac:dyDescent="0.25">
      <c r="C87" s="63"/>
      <c r="D87" s="64">
        <v>45647</v>
      </c>
      <c r="E87" s="68" t="s">
        <v>126</v>
      </c>
      <c r="F87" s="66" t="s">
        <v>174</v>
      </c>
      <c r="G87" s="77"/>
      <c r="H87" s="67">
        <v>88366</v>
      </c>
      <c r="I87" s="44">
        <f t="shared" si="1"/>
        <v>-8726977.5816999227</v>
      </c>
    </row>
    <row r="88" spans="3:9" s="27" customFormat="1" ht="30" thickTop="1" thickBot="1" x14ac:dyDescent="0.25">
      <c r="C88" s="63"/>
      <c r="D88" s="64">
        <v>45647</v>
      </c>
      <c r="E88" s="65" t="s">
        <v>127</v>
      </c>
      <c r="F88" s="66" t="s">
        <v>16</v>
      </c>
      <c r="G88" s="77"/>
      <c r="H88" s="67">
        <v>4346.1959999999999</v>
      </c>
      <c r="I88" s="44">
        <f t="shared" si="1"/>
        <v>-8731323.7776999231</v>
      </c>
    </row>
    <row r="89" spans="3:9" s="27" customFormat="1" ht="18" thickTop="1" thickBot="1" x14ac:dyDescent="0.25">
      <c r="C89" s="63"/>
      <c r="D89" s="64">
        <v>45647</v>
      </c>
      <c r="E89" s="68" t="s">
        <v>127</v>
      </c>
      <c r="F89" s="66" t="s">
        <v>175</v>
      </c>
      <c r="G89" s="77"/>
      <c r="H89" s="67">
        <v>86668.034</v>
      </c>
      <c r="I89" s="44">
        <f t="shared" si="1"/>
        <v>-8817991.8116999231</v>
      </c>
    </row>
    <row r="90" spans="3:9" s="27" customFormat="1" ht="30" thickTop="1" thickBot="1" x14ac:dyDescent="0.25">
      <c r="C90" s="63"/>
      <c r="D90" s="64">
        <v>45647</v>
      </c>
      <c r="E90" s="68" t="s">
        <v>128</v>
      </c>
      <c r="F90" s="66" t="s">
        <v>16</v>
      </c>
      <c r="G90" s="77"/>
      <c r="H90" s="67">
        <v>58000</v>
      </c>
      <c r="I90" s="44">
        <f t="shared" si="1"/>
        <v>-8875991.8116999231</v>
      </c>
    </row>
    <row r="91" spans="3:9" s="27" customFormat="1" ht="35.25" customHeight="1" thickTop="1" thickBot="1" x14ac:dyDescent="0.25">
      <c r="C91" s="63"/>
      <c r="D91" s="64">
        <v>45647</v>
      </c>
      <c r="E91" s="68" t="s">
        <v>128</v>
      </c>
      <c r="F91" s="66" t="s">
        <v>176</v>
      </c>
      <c r="G91" s="77"/>
      <c r="H91" s="67">
        <v>1102000</v>
      </c>
      <c r="I91" s="44">
        <f>I90+G91-H91</f>
        <v>-9977991.8116999231</v>
      </c>
    </row>
    <row r="92" spans="3:9" s="27" customFormat="1" ht="30" thickTop="1" thickBot="1" x14ac:dyDescent="0.25">
      <c r="C92" s="63"/>
      <c r="D92" s="64">
        <v>45647</v>
      </c>
      <c r="E92" s="68" t="s">
        <v>129</v>
      </c>
      <c r="F92" s="66" t="s">
        <v>16</v>
      </c>
      <c r="G92" s="77"/>
      <c r="H92" s="67">
        <v>53078.950000000004</v>
      </c>
      <c r="I92" s="44">
        <f t="shared" ref="I92:I104" si="2">I91+G92-H92</f>
        <v>-10031070.761699922</v>
      </c>
    </row>
    <row r="93" spans="3:9" s="27" customFormat="1" ht="18" thickTop="1" thickBot="1" x14ac:dyDescent="0.25">
      <c r="C93" s="63"/>
      <c r="D93" s="64">
        <v>45647</v>
      </c>
      <c r="E93" s="68" t="s">
        <v>129</v>
      </c>
      <c r="F93" s="66" t="s">
        <v>176</v>
      </c>
      <c r="G93" s="77"/>
      <c r="H93" s="67">
        <v>1008500.05</v>
      </c>
      <c r="I93" s="44">
        <f t="shared" si="2"/>
        <v>-11039570.811699923</v>
      </c>
    </row>
    <row r="94" spans="3:9" s="27" customFormat="1" ht="30" thickTop="1" thickBot="1" x14ac:dyDescent="0.25">
      <c r="C94" s="63"/>
      <c r="D94" s="64">
        <v>45647</v>
      </c>
      <c r="E94" s="68" t="s">
        <v>130</v>
      </c>
      <c r="F94" s="66" t="s">
        <v>16</v>
      </c>
      <c r="G94" s="77"/>
      <c r="H94" s="67">
        <v>102596.952</v>
      </c>
      <c r="I94" s="44">
        <f t="shared" si="2"/>
        <v>-11142167.763699923</v>
      </c>
    </row>
    <row r="95" spans="3:9" s="27" customFormat="1" ht="30" thickTop="1" thickBot="1" x14ac:dyDescent="0.25">
      <c r="C95" s="63"/>
      <c r="D95" s="64">
        <v>45647</v>
      </c>
      <c r="E95" s="68" t="s">
        <v>130</v>
      </c>
      <c r="F95" s="66" t="s">
        <v>52</v>
      </c>
      <c r="G95" s="77"/>
      <c r="H95" s="67">
        <v>94997.177500000005</v>
      </c>
      <c r="I95" s="44">
        <f t="shared" si="2"/>
        <v>-11237164.941199923</v>
      </c>
    </row>
    <row r="96" spans="3:9" s="27" customFormat="1" ht="30" thickTop="1" thickBot="1" x14ac:dyDescent="0.25">
      <c r="C96" s="63"/>
      <c r="D96" s="64">
        <v>45647</v>
      </c>
      <c r="E96" s="68" t="s">
        <v>130</v>
      </c>
      <c r="F96" s="66" t="s">
        <v>177</v>
      </c>
      <c r="G96" s="77"/>
      <c r="H96" s="67">
        <v>2044339.2605000001</v>
      </c>
      <c r="I96" s="44">
        <f t="shared" si="2"/>
        <v>-13281504.201699924</v>
      </c>
    </row>
    <row r="97" spans="3:9" s="27" customFormat="1" ht="30" thickTop="1" thickBot="1" x14ac:dyDescent="0.25">
      <c r="C97" s="63"/>
      <c r="D97" s="64">
        <v>45647</v>
      </c>
      <c r="E97" s="68" t="s">
        <v>131</v>
      </c>
      <c r="F97" s="66" t="s">
        <v>16</v>
      </c>
      <c r="G97" s="77"/>
      <c r="H97" s="67">
        <v>16417</v>
      </c>
      <c r="I97" s="44">
        <f t="shared" si="2"/>
        <v>-13297921.201699924</v>
      </c>
    </row>
    <row r="98" spans="3:9" s="27" customFormat="1" ht="30" thickTop="1" thickBot="1" x14ac:dyDescent="0.25">
      <c r="C98" s="63"/>
      <c r="D98" s="64">
        <v>45647</v>
      </c>
      <c r="E98" s="68" t="s">
        <v>131</v>
      </c>
      <c r="F98" s="66" t="s">
        <v>52</v>
      </c>
      <c r="G98" s="77"/>
      <c r="H98" s="67">
        <v>17730.359999999997</v>
      </c>
      <c r="I98" s="44">
        <f t="shared" si="2"/>
        <v>-13315651.561699923</v>
      </c>
    </row>
    <row r="99" spans="3:9" s="27" customFormat="1" ht="18" thickTop="1" thickBot="1" x14ac:dyDescent="0.25">
      <c r="C99" s="63"/>
      <c r="D99" s="64">
        <v>45647</v>
      </c>
      <c r="E99" s="68" t="s">
        <v>131</v>
      </c>
      <c r="F99" s="66" t="s">
        <v>178</v>
      </c>
      <c r="G99" s="77"/>
      <c r="H99" s="67">
        <v>353293.84</v>
      </c>
      <c r="I99" s="44">
        <f t="shared" si="2"/>
        <v>-13668945.401699923</v>
      </c>
    </row>
    <row r="100" spans="3:9" s="27" customFormat="1" ht="30" thickTop="1" thickBot="1" x14ac:dyDescent="0.25">
      <c r="C100" s="63"/>
      <c r="D100" s="64">
        <v>45647</v>
      </c>
      <c r="E100" s="68" t="s">
        <v>132</v>
      </c>
      <c r="F100" s="66" t="s">
        <v>16</v>
      </c>
      <c r="G100" s="77"/>
      <c r="H100" s="67">
        <v>81164.225000000006</v>
      </c>
      <c r="I100" s="44">
        <f t="shared" si="2"/>
        <v>-13750109.626699923</v>
      </c>
    </row>
    <row r="101" spans="3:9" s="27" customFormat="1" ht="30" thickTop="1" thickBot="1" x14ac:dyDescent="0.25">
      <c r="C101" s="63"/>
      <c r="D101" s="64">
        <v>45647</v>
      </c>
      <c r="E101" s="68" t="s">
        <v>132</v>
      </c>
      <c r="F101" s="66" t="s">
        <v>52</v>
      </c>
      <c r="G101" s="77"/>
      <c r="H101" s="67">
        <v>87657.362999999998</v>
      </c>
      <c r="I101" s="44">
        <f t="shared" si="2"/>
        <v>-13837766.989699923</v>
      </c>
    </row>
    <row r="102" spans="3:9" s="27" customFormat="1" ht="18" thickTop="1" thickBot="1" x14ac:dyDescent="0.25">
      <c r="C102" s="63"/>
      <c r="D102" s="64">
        <v>45647</v>
      </c>
      <c r="E102" s="68" t="s">
        <v>132</v>
      </c>
      <c r="F102" s="66" t="s">
        <v>178</v>
      </c>
      <c r="G102" s="77"/>
      <c r="H102" s="67">
        <v>1746654.122</v>
      </c>
      <c r="I102" s="44">
        <f t="shared" si="2"/>
        <v>-15584421.111699922</v>
      </c>
    </row>
    <row r="103" spans="3:9" s="27" customFormat="1" ht="30" thickTop="1" thickBot="1" x14ac:dyDescent="0.25">
      <c r="C103" s="63"/>
      <c r="D103" s="64">
        <v>45647</v>
      </c>
      <c r="E103" s="68" t="s">
        <v>133</v>
      </c>
      <c r="F103" s="66" t="s">
        <v>16</v>
      </c>
      <c r="G103" s="77"/>
      <c r="H103" s="67">
        <v>63571.75</v>
      </c>
      <c r="I103" s="44">
        <f t="shared" si="2"/>
        <v>-15647992.861699922</v>
      </c>
    </row>
    <row r="104" spans="3:9" s="27" customFormat="1" ht="18" thickTop="1" thickBot="1" x14ac:dyDescent="0.25">
      <c r="C104" s="63"/>
      <c r="D104" s="64">
        <v>45647</v>
      </c>
      <c r="E104" s="68" t="s">
        <v>133</v>
      </c>
      <c r="F104" s="66" t="s">
        <v>179</v>
      </c>
      <c r="G104" s="77"/>
      <c r="H104" s="67">
        <v>1207863.25</v>
      </c>
      <c r="I104" s="44">
        <f t="shared" si="2"/>
        <v>-16855856.111699924</v>
      </c>
    </row>
    <row r="105" spans="3:9" s="27" customFormat="1" ht="30" thickTop="1" thickBot="1" x14ac:dyDescent="0.25">
      <c r="C105" s="63"/>
      <c r="D105" s="64">
        <v>45647</v>
      </c>
      <c r="E105" s="68" t="s">
        <v>134</v>
      </c>
      <c r="F105" s="66" t="s">
        <v>16</v>
      </c>
      <c r="G105" s="77"/>
      <c r="H105" s="67">
        <v>63844.240000000005</v>
      </c>
      <c r="I105" s="44">
        <f>I104+G105-H105</f>
        <v>-16919700.351699922</v>
      </c>
    </row>
    <row r="106" spans="3:9" s="27" customFormat="1" ht="18" thickTop="1" thickBot="1" x14ac:dyDescent="0.25">
      <c r="C106" s="63"/>
      <c r="D106" s="64">
        <v>45647</v>
      </c>
      <c r="E106" s="68" t="s">
        <v>134</v>
      </c>
      <c r="F106" s="66" t="s">
        <v>180</v>
      </c>
      <c r="G106" s="77"/>
      <c r="H106" s="67">
        <v>1442879.82</v>
      </c>
      <c r="I106" s="44">
        <f t="shared" ref="I106:I122" si="3">I105+G106-H106</f>
        <v>-18362580.171699923</v>
      </c>
    </row>
    <row r="107" spans="3:9" s="27" customFormat="1" ht="30" thickTop="1" thickBot="1" x14ac:dyDescent="0.25">
      <c r="C107" s="63"/>
      <c r="D107" s="64">
        <v>45647</v>
      </c>
      <c r="E107" s="68" t="s">
        <v>135</v>
      </c>
      <c r="F107" s="66" t="s">
        <v>16</v>
      </c>
      <c r="G107" s="77"/>
      <c r="H107" s="67">
        <v>11533.25</v>
      </c>
      <c r="I107" s="44">
        <f t="shared" si="3"/>
        <v>-18374113.421699923</v>
      </c>
    </row>
    <row r="108" spans="3:9" s="27" customFormat="1" ht="18" thickTop="1" thickBot="1" x14ac:dyDescent="0.25">
      <c r="C108" s="63"/>
      <c r="D108" s="64">
        <v>45647</v>
      </c>
      <c r="E108" s="68" t="s">
        <v>135</v>
      </c>
      <c r="F108" s="66" t="s">
        <v>180</v>
      </c>
      <c r="G108" s="77"/>
      <c r="H108" s="67">
        <v>260651.45</v>
      </c>
      <c r="I108" s="44">
        <f t="shared" si="3"/>
        <v>-18634764.871699922</v>
      </c>
    </row>
    <row r="109" spans="3:9" s="27" customFormat="1" ht="18" thickTop="1" thickBot="1" x14ac:dyDescent="0.25">
      <c r="C109" s="63"/>
      <c r="D109" s="64">
        <v>45647</v>
      </c>
      <c r="E109" s="68" t="s">
        <v>136</v>
      </c>
      <c r="F109" s="66" t="s">
        <v>181</v>
      </c>
      <c r="G109" s="77"/>
      <c r="H109" s="67">
        <v>2244515.7600000002</v>
      </c>
      <c r="I109" s="44">
        <f t="shared" si="3"/>
        <v>-20879280.631699923</v>
      </c>
    </row>
    <row r="110" spans="3:9" s="27" customFormat="1" ht="30" thickTop="1" thickBot="1" x14ac:dyDescent="0.25">
      <c r="C110" s="63"/>
      <c r="D110" s="64">
        <v>45647</v>
      </c>
      <c r="E110" s="68" t="s">
        <v>137</v>
      </c>
      <c r="F110" s="66" t="s">
        <v>16</v>
      </c>
      <c r="G110" s="77"/>
      <c r="H110" s="67">
        <v>90645</v>
      </c>
      <c r="I110" s="44">
        <f t="shared" si="3"/>
        <v>-20969925.631699923</v>
      </c>
    </row>
    <row r="111" spans="3:9" s="27" customFormat="1" ht="18" thickTop="1" thickBot="1" x14ac:dyDescent="0.25">
      <c r="C111" s="63"/>
      <c r="D111" s="64">
        <v>45647</v>
      </c>
      <c r="E111" s="68" t="s">
        <v>137</v>
      </c>
      <c r="F111" s="66" t="s">
        <v>63</v>
      </c>
      <c r="G111" s="77"/>
      <c r="H111" s="67">
        <v>1722255</v>
      </c>
      <c r="I111" s="44">
        <f t="shared" si="3"/>
        <v>-22692180.631699923</v>
      </c>
    </row>
    <row r="112" spans="3:9" s="27" customFormat="1" ht="30" thickTop="1" thickBot="1" x14ac:dyDescent="0.25">
      <c r="C112" s="63"/>
      <c r="D112" s="64">
        <v>45647</v>
      </c>
      <c r="E112" s="68" t="s">
        <v>138</v>
      </c>
      <c r="F112" s="66" t="s">
        <v>16</v>
      </c>
      <c r="G112" s="77"/>
      <c r="H112" s="67">
        <v>18360</v>
      </c>
      <c r="I112" s="44">
        <f t="shared" si="3"/>
        <v>-22710540.631699923</v>
      </c>
    </row>
    <row r="113" spans="3:9" s="27" customFormat="1" ht="18" thickTop="1" thickBot="1" x14ac:dyDescent="0.25">
      <c r="C113" s="63"/>
      <c r="D113" s="64">
        <v>45647</v>
      </c>
      <c r="E113" s="68" t="s">
        <v>138</v>
      </c>
      <c r="F113" s="66" t="s">
        <v>63</v>
      </c>
      <c r="G113" s="77"/>
      <c r="H113" s="67">
        <v>348840</v>
      </c>
      <c r="I113" s="44">
        <f t="shared" si="3"/>
        <v>-23059380.631699923</v>
      </c>
    </row>
    <row r="114" spans="3:9" s="27" customFormat="1" ht="18" thickTop="1" thickBot="1" x14ac:dyDescent="0.25">
      <c r="C114" s="63"/>
      <c r="D114" s="64">
        <v>45648</v>
      </c>
      <c r="E114" s="68" t="s">
        <v>139</v>
      </c>
      <c r="F114" s="66" t="s">
        <v>64</v>
      </c>
      <c r="G114" s="77"/>
      <c r="H114" s="67">
        <v>621000</v>
      </c>
      <c r="I114" s="44">
        <f t="shared" si="3"/>
        <v>-23680380.631699923</v>
      </c>
    </row>
    <row r="115" spans="3:9" s="27" customFormat="1" ht="18" thickTop="1" thickBot="1" x14ac:dyDescent="0.25">
      <c r="C115" s="63"/>
      <c r="D115" s="64">
        <v>45648</v>
      </c>
      <c r="E115" s="68" t="s">
        <v>140</v>
      </c>
      <c r="F115" s="66" t="s">
        <v>64</v>
      </c>
      <c r="G115" s="77"/>
      <c r="H115" s="67">
        <v>739356</v>
      </c>
      <c r="I115" s="44">
        <f t="shared" si="3"/>
        <v>-24419736.631699923</v>
      </c>
    </row>
    <row r="116" spans="3:9" s="27" customFormat="1" ht="30" thickTop="1" thickBot="1" x14ac:dyDescent="0.25">
      <c r="C116" s="63"/>
      <c r="D116" s="64">
        <v>45648</v>
      </c>
      <c r="E116" s="68" t="s">
        <v>141</v>
      </c>
      <c r="F116" s="66" t="s">
        <v>16</v>
      </c>
      <c r="G116" s="77"/>
      <c r="H116" s="67">
        <v>5200</v>
      </c>
      <c r="I116" s="44">
        <f t="shared" si="3"/>
        <v>-24424936.631699923</v>
      </c>
    </row>
    <row r="117" spans="3:9" s="27" customFormat="1" ht="18" thickTop="1" thickBot="1" x14ac:dyDescent="0.25">
      <c r="C117" s="63"/>
      <c r="D117" s="64">
        <v>45648</v>
      </c>
      <c r="E117" s="68" t="s">
        <v>141</v>
      </c>
      <c r="F117" s="66" t="s">
        <v>182</v>
      </c>
      <c r="G117" s="77"/>
      <c r="H117" s="67">
        <v>117520</v>
      </c>
      <c r="I117" s="44">
        <f t="shared" si="3"/>
        <v>-24542456.631699923</v>
      </c>
    </row>
    <row r="118" spans="3:9" s="27" customFormat="1" ht="30" thickTop="1" thickBot="1" x14ac:dyDescent="0.25">
      <c r="C118" s="63"/>
      <c r="D118" s="64">
        <v>45648</v>
      </c>
      <c r="E118" s="68" t="s">
        <v>142</v>
      </c>
      <c r="F118" s="66" t="s">
        <v>16</v>
      </c>
      <c r="G118" s="77"/>
      <c r="H118" s="67">
        <v>55725.47</v>
      </c>
      <c r="I118" s="44">
        <f t="shared" si="3"/>
        <v>-24598182.101699922</v>
      </c>
    </row>
    <row r="119" spans="3:9" s="27" customFormat="1" ht="18" thickTop="1" thickBot="1" x14ac:dyDescent="0.25">
      <c r="C119" s="63"/>
      <c r="D119" s="64">
        <v>45648</v>
      </c>
      <c r="E119" s="68" t="s">
        <v>142</v>
      </c>
      <c r="F119" s="66" t="s">
        <v>183</v>
      </c>
      <c r="G119" s="77"/>
      <c r="H119" s="67">
        <v>1232750.01</v>
      </c>
      <c r="I119" s="44">
        <f t="shared" si="3"/>
        <v>-25830932.111699924</v>
      </c>
    </row>
    <row r="120" spans="3:9" s="27" customFormat="1" ht="30" thickTop="1" thickBot="1" x14ac:dyDescent="0.25">
      <c r="C120" s="63"/>
      <c r="D120" s="64">
        <v>45648</v>
      </c>
      <c r="E120" s="68" t="s">
        <v>143</v>
      </c>
      <c r="F120" s="66" t="s">
        <v>16</v>
      </c>
      <c r="G120" s="77"/>
      <c r="H120" s="67">
        <v>155925</v>
      </c>
      <c r="I120" s="44">
        <f t="shared" si="3"/>
        <v>-25986857.111699924</v>
      </c>
    </row>
    <row r="121" spans="3:9" s="27" customFormat="1" ht="18" thickTop="1" thickBot="1" x14ac:dyDescent="0.25">
      <c r="C121" s="63"/>
      <c r="D121" s="64">
        <v>45648</v>
      </c>
      <c r="E121" s="68" t="s">
        <v>143</v>
      </c>
      <c r="F121" s="66" t="s">
        <v>184</v>
      </c>
      <c r="G121" s="77"/>
      <c r="H121" s="67">
        <v>2962575</v>
      </c>
      <c r="I121" s="44">
        <f t="shared" si="3"/>
        <v>-28949432.111699924</v>
      </c>
    </row>
    <row r="122" spans="3:9" s="27" customFormat="1" ht="30" thickTop="1" thickBot="1" x14ac:dyDescent="0.25">
      <c r="C122" s="63"/>
      <c r="D122" s="64">
        <v>45648</v>
      </c>
      <c r="E122" s="68" t="s">
        <v>144</v>
      </c>
      <c r="F122" s="66" t="s">
        <v>16</v>
      </c>
      <c r="G122" s="77"/>
      <c r="H122" s="67">
        <v>11302.5</v>
      </c>
      <c r="I122" s="44">
        <f t="shared" si="3"/>
        <v>-28960734.611699924</v>
      </c>
    </row>
    <row r="123" spans="3:9" s="27" customFormat="1" ht="18" thickTop="1" thickBot="1" x14ac:dyDescent="0.25">
      <c r="C123" s="63"/>
      <c r="D123" s="64">
        <v>45648</v>
      </c>
      <c r="E123" s="68" t="s">
        <v>144</v>
      </c>
      <c r="F123" s="66" t="s">
        <v>184</v>
      </c>
      <c r="G123" s="77"/>
      <c r="H123" s="67">
        <v>255436.5</v>
      </c>
      <c r="I123" s="44">
        <f>I122+G123-H123</f>
        <v>-29216171.111699924</v>
      </c>
    </row>
    <row r="124" spans="3:9" s="27" customFormat="1" ht="30" thickTop="1" thickBot="1" x14ac:dyDescent="0.25">
      <c r="C124" s="63"/>
      <c r="D124" s="64">
        <v>45648</v>
      </c>
      <c r="E124" s="68" t="s">
        <v>145</v>
      </c>
      <c r="F124" s="66" t="s">
        <v>16</v>
      </c>
      <c r="G124" s="77"/>
      <c r="H124" s="67">
        <v>25912.345499999999</v>
      </c>
      <c r="I124" s="44">
        <f t="shared" ref="I124:I137" si="4">I123+G124-H124</f>
        <v>-29242083.457199924</v>
      </c>
    </row>
    <row r="125" spans="3:9" s="27" customFormat="1" ht="18" thickTop="1" thickBot="1" x14ac:dyDescent="0.25">
      <c r="C125" s="63"/>
      <c r="D125" s="64">
        <v>45648</v>
      </c>
      <c r="E125" s="68" t="s">
        <v>145</v>
      </c>
      <c r="F125" s="66" t="s">
        <v>184</v>
      </c>
      <c r="G125" s="77"/>
      <c r="H125" s="67">
        <v>492334.56449999998</v>
      </c>
      <c r="I125" s="44">
        <f t="shared" si="4"/>
        <v>-29734418.021699924</v>
      </c>
    </row>
    <row r="126" spans="3:9" s="27" customFormat="1" ht="30" thickTop="1" thickBot="1" x14ac:dyDescent="0.25">
      <c r="C126" s="63"/>
      <c r="D126" s="64">
        <v>45648</v>
      </c>
      <c r="E126" s="68" t="s">
        <v>146</v>
      </c>
      <c r="F126" s="66" t="s">
        <v>16</v>
      </c>
      <c r="G126" s="77"/>
      <c r="H126" s="67">
        <v>79434.880000000005</v>
      </c>
      <c r="I126" s="44">
        <f t="shared" si="4"/>
        <v>-29813852.901699923</v>
      </c>
    </row>
    <row r="127" spans="3:9" s="27" customFormat="1" ht="18" thickTop="1" thickBot="1" x14ac:dyDescent="0.25">
      <c r="C127" s="63"/>
      <c r="D127" s="64">
        <v>45648</v>
      </c>
      <c r="E127" s="68" t="s">
        <v>146</v>
      </c>
      <c r="F127" s="66" t="s">
        <v>185</v>
      </c>
      <c r="G127" s="77"/>
      <c r="H127" s="67">
        <v>1795228.29</v>
      </c>
      <c r="I127" s="44">
        <f t="shared" si="4"/>
        <v>-31609081.191699922</v>
      </c>
    </row>
    <row r="128" spans="3:9" s="27" customFormat="1" ht="30" thickTop="1" thickBot="1" x14ac:dyDescent="0.25">
      <c r="C128" s="63"/>
      <c r="D128" s="64">
        <v>45648</v>
      </c>
      <c r="E128" s="68" t="s">
        <v>147</v>
      </c>
      <c r="F128" s="66" t="s">
        <v>16</v>
      </c>
      <c r="G128" s="77"/>
      <c r="H128" s="67">
        <v>9000</v>
      </c>
      <c r="I128" s="44">
        <f t="shared" si="4"/>
        <v>-31618081.191699922</v>
      </c>
    </row>
    <row r="129" spans="3:9" s="27" customFormat="1" ht="18" thickTop="1" thickBot="1" x14ac:dyDescent="0.25">
      <c r="C129" s="63"/>
      <c r="D129" s="64">
        <v>45648</v>
      </c>
      <c r="E129" s="68" t="s">
        <v>147</v>
      </c>
      <c r="F129" s="66" t="s">
        <v>186</v>
      </c>
      <c r="G129" s="77"/>
      <c r="H129" s="67">
        <v>171000</v>
      </c>
      <c r="I129" s="44">
        <f t="shared" si="4"/>
        <v>-31789081.191699922</v>
      </c>
    </row>
    <row r="130" spans="3:9" s="27" customFormat="1" ht="30" thickTop="1" thickBot="1" x14ac:dyDescent="0.25">
      <c r="C130" s="63"/>
      <c r="D130" s="64">
        <v>45648</v>
      </c>
      <c r="E130" s="68" t="s">
        <v>148</v>
      </c>
      <c r="F130" s="66" t="s">
        <v>16</v>
      </c>
      <c r="G130" s="77"/>
      <c r="H130" s="67">
        <v>9167</v>
      </c>
      <c r="I130" s="44">
        <f t="shared" si="4"/>
        <v>-31798248.191699922</v>
      </c>
    </row>
    <row r="131" spans="3:9" s="27" customFormat="1" ht="18" thickTop="1" thickBot="1" x14ac:dyDescent="0.25">
      <c r="C131" s="100"/>
      <c r="D131" s="64">
        <v>45648</v>
      </c>
      <c r="E131" s="68" t="s">
        <v>148</v>
      </c>
      <c r="F131" s="66" t="s">
        <v>186</v>
      </c>
      <c r="G131" s="77"/>
      <c r="H131" s="67">
        <v>174173</v>
      </c>
      <c r="I131" s="44">
        <f t="shared" si="4"/>
        <v>-31972421.191699922</v>
      </c>
    </row>
    <row r="132" spans="3:9" s="27" customFormat="1" ht="30" thickTop="1" thickBot="1" x14ac:dyDescent="0.25">
      <c r="C132" s="100"/>
      <c r="D132" s="64">
        <v>45648</v>
      </c>
      <c r="E132" s="68" t="s">
        <v>149</v>
      </c>
      <c r="F132" s="66" t="s">
        <v>16</v>
      </c>
      <c r="G132" s="77"/>
      <c r="H132" s="67">
        <v>7768.5875000000005</v>
      </c>
      <c r="I132" s="44">
        <f t="shared" si="4"/>
        <v>-31980189.779199921</v>
      </c>
    </row>
    <row r="133" spans="3:9" s="27" customFormat="1" ht="18" thickTop="1" thickBot="1" x14ac:dyDescent="0.25">
      <c r="C133" s="100"/>
      <c r="D133" s="64">
        <v>45648</v>
      </c>
      <c r="E133" s="68" t="s">
        <v>149</v>
      </c>
      <c r="F133" s="66" t="s">
        <v>187</v>
      </c>
      <c r="G133" s="77"/>
      <c r="H133" s="67">
        <v>175570.08250000002</v>
      </c>
      <c r="I133" s="44">
        <f t="shared" si="4"/>
        <v>-32155759.86169992</v>
      </c>
    </row>
    <row r="134" spans="3:9" s="27" customFormat="1" ht="30" thickTop="1" thickBot="1" x14ac:dyDescent="0.25">
      <c r="C134" s="100"/>
      <c r="D134" s="64">
        <v>45648</v>
      </c>
      <c r="E134" s="68" t="s">
        <v>150</v>
      </c>
      <c r="F134" s="66" t="s">
        <v>16</v>
      </c>
      <c r="G134" s="77"/>
      <c r="H134" s="67">
        <v>18640</v>
      </c>
      <c r="I134" s="44">
        <f t="shared" si="4"/>
        <v>-32174399.86169992</v>
      </c>
    </row>
    <row r="135" spans="3:9" s="27" customFormat="1" ht="30" thickTop="1" thickBot="1" x14ac:dyDescent="0.25">
      <c r="C135" s="104"/>
      <c r="D135" s="64">
        <v>45648</v>
      </c>
      <c r="E135" s="68" t="s">
        <v>150</v>
      </c>
      <c r="F135" s="66" t="s">
        <v>188</v>
      </c>
      <c r="G135" s="77"/>
      <c r="H135" s="67">
        <v>421264</v>
      </c>
      <c r="I135" s="44">
        <f t="shared" si="4"/>
        <v>-32595663.86169992</v>
      </c>
    </row>
    <row r="136" spans="3:9" s="27" customFormat="1" ht="30" thickTop="1" thickBot="1" x14ac:dyDescent="0.25">
      <c r="C136" s="104"/>
      <c r="D136" s="64">
        <v>45648</v>
      </c>
      <c r="E136" s="68" t="s">
        <v>151</v>
      </c>
      <c r="F136" s="66" t="s">
        <v>16</v>
      </c>
      <c r="G136" s="77"/>
      <c r="H136" s="67">
        <v>13905</v>
      </c>
      <c r="I136" s="44">
        <f t="shared" si="4"/>
        <v>-32609568.86169992</v>
      </c>
    </row>
    <row r="137" spans="3:9" s="27" customFormat="1" ht="18" thickTop="1" thickBot="1" x14ac:dyDescent="0.25">
      <c r="C137" s="104"/>
      <c r="D137" s="64">
        <v>45648</v>
      </c>
      <c r="E137" s="68" t="s">
        <v>151</v>
      </c>
      <c r="F137" s="66" t="s">
        <v>189</v>
      </c>
      <c r="G137" s="77"/>
      <c r="H137" s="67">
        <v>264195</v>
      </c>
      <c r="I137" s="44">
        <f t="shared" si="4"/>
        <v>-32873763.86169992</v>
      </c>
    </row>
    <row r="138" spans="3:9" s="27" customFormat="1" ht="30" thickTop="1" thickBot="1" x14ac:dyDescent="0.25">
      <c r="C138" s="104"/>
      <c r="D138" s="64">
        <v>45648</v>
      </c>
      <c r="E138" s="68" t="s">
        <v>152</v>
      </c>
      <c r="F138" s="66" t="s">
        <v>16</v>
      </c>
      <c r="G138" s="77"/>
      <c r="H138" s="67">
        <v>29598.300000000003</v>
      </c>
      <c r="I138" s="44">
        <f>I137+G138-H138</f>
        <v>-32903362.161699921</v>
      </c>
    </row>
    <row r="139" spans="3:9" s="27" customFormat="1" ht="18" thickTop="1" thickBot="1" x14ac:dyDescent="0.25">
      <c r="C139" s="104"/>
      <c r="D139" s="64">
        <v>45648</v>
      </c>
      <c r="E139" s="68" t="s">
        <v>152</v>
      </c>
      <c r="F139" s="66" t="s">
        <v>190</v>
      </c>
      <c r="G139" s="77"/>
      <c r="H139" s="67">
        <v>668921.58000000007</v>
      </c>
      <c r="I139" s="44">
        <f t="shared" ref="I139:I149" si="5">I138+G139-H139</f>
        <v>-33572283.741699919</v>
      </c>
    </row>
    <row r="140" spans="3:9" s="27" customFormat="1" ht="30" thickTop="1" thickBot="1" x14ac:dyDescent="0.25">
      <c r="C140" s="104"/>
      <c r="D140" s="64">
        <v>45649</v>
      </c>
      <c r="E140" s="68" t="s">
        <v>153</v>
      </c>
      <c r="F140" s="66" t="s">
        <v>16</v>
      </c>
      <c r="G140" s="77"/>
      <c r="H140" s="67">
        <v>3317.4</v>
      </c>
      <c r="I140" s="44">
        <f t="shared" si="5"/>
        <v>-33575601.141699918</v>
      </c>
    </row>
    <row r="141" spans="3:9" s="27" customFormat="1" ht="18" thickTop="1" thickBot="1" x14ac:dyDescent="0.25">
      <c r="C141" s="104"/>
      <c r="D141" s="64">
        <v>45649</v>
      </c>
      <c r="E141" s="68" t="s">
        <v>153</v>
      </c>
      <c r="F141" s="66" t="s">
        <v>63</v>
      </c>
      <c r="G141" s="77"/>
      <c r="H141" s="67">
        <v>129378.6</v>
      </c>
      <c r="I141" s="44">
        <f t="shared" si="5"/>
        <v>-33704979.741699919</v>
      </c>
    </row>
    <row r="142" spans="3:9" s="27" customFormat="1" ht="30" thickTop="1" thickBot="1" x14ac:dyDescent="0.25">
      <c r="C142" s="104"/>
      <c r="D142" s="64">
        <v>45649</v>
      </c>
      <c r="E142" s="68" t="s">
        <v>154</v>
      </c>
      <c r="F142" s="66" t="s">
        <v>16</v>
      </c>
      <c r="G142" s="77"/>
      <c r="H142" s="67">
        <v>56916</v>
      </c>
      <c r="I142" s="44">
        <f t="shared" si="5"/>
        <v>-33761895.741699919</v>
      </c>
    </row>
    <row r="143" spans="3:9" s="27" customFormat="1" ht="18" thickTop="1" thickBot="1" x14ac:dyDescent="0.25">
      <c r="C143" s="104"/>
      <c r="D143" s="64">
        <v>45649</v>
      </c>
      <c r="E143" s="68" t="s">
        <v>154</v>
      </c>
      <c r="F143" s="66" t="s">
        <v>63</v>
      </c>
      <c r="G143" s="77"/>
      <c r="H143" s="67">
        <v>1081404</v>
      </c>
      <c r="I143" s="44">
        <f t="shared" si="5"/>
        <v>-34843299.741699919</v>
      </c>
    </row>
    <row r="144" spans="3:9" s="27" customFormat="1" ht="30" thickTop="1" thickBot="1" x14ac:dyDescent="0.25">
      <c r="C144" s="104"/>
      <c r="D144" s="64">
        <v>45649</v>
      </c>
      <c r="E144" s="68" t="s">
        <v>155</v>
      </c>
      <c r="F144" s="66" t="s">
        <v>65</v>
      </c>
      <c r="G144" s="77"/>
      <c r="H144" s="67">
        <v>312200</v>
      </c>
      <c r="I144" s="44">
        <f t="shared" si="5"/>
        <v>-35155499.741699919</v>
      </c>
    </row>
    <row r="145" spans="3:95" s="27" customFormat="1" ht="30" thickTop="1" thickBot="1" x14ac:dyDescent="0.25">
      <c r="C145" s="104"/>
      <c r="D145" s="64">
        <v>45649</v>
      </c>
      <c r="E145" s="68" t="s">
        <v>156</v>
      </c>
      <c r="F145" s="66" t="s">
        <v>16</v>
      </c>
      <c r="G145" s="77"/>
      <c r="H145" s="67">
        <v>575.47</v>
      </c>
      <c r="I145" s="44">
        <f t="shared" si="5"/>
        <v>-35156075.211699918</v>
      </c>
    </row>
    <row r="146" spans="3:95" s="27" customFormat="1" ht="18" thickTop="1" thickBot="1" x14ac:dyDescent="0.25">
      <c r="C146" s="104"/>
      <c r="D146" s="64">
        <v>45649</v>
      </c>
      <c r="E146" s="68" t="s">
        <v>156</v>
      </c>
      <c r="F146" s="66" t="s">
        <v>191</v>
      </c>
      <c r="G146" s="77"/>
      <c r="H146" s="67">
        <v>420003.89000000007</v>
      </c>
      <c r="I146" s="44">
        <f t="shared" si="5"/>
        <v>-35576079.101699919</v>
      </c>
    </row>
    <row r="147" spans="3:95" s="27" customFormat="1" ht="30" thickTop="1" thickBot="1" x14ac:dyDescent="0.25">
      <c r="C147" s="104"/>
      <c r="D147" s="64">
        <v>45649</v>
      </c>
      <c r="E147" s="68" t="s">
        <v>157</v>
      </c>
      <c r="F147" s="66" t="s">
        <v>16</v>
      </c>
      <c r="G147" s="77"/>
      <c r="H147" s="67">
        <v>1295.67</v>
      </c>
      <c r="I147" s="44">
        <f t="shared" si="5"/>
        <v>-35577374.77169992</v>
      </c>
    </row>
    <row r="148" spans="3:95" s="27" customFormat="1" ht="18" thickTop="1" thickBot="1" x14ac:dyDescent="0.25">
      <c r="C148" s="104"/>
      <c r="D148" s="64">
        <v>45649</v>
      </c>
      <c r="E148" s="68" t="s">
        <v>157</v>
      </c>
      <c r="F148" s="66" t="s">
        <v>192</v>
      </c>
      <c r="G148" s="77"/>
      <c r="H148" s="67">
        <v>279954.13</v>
      </c>
      <c r="I148" s="44">
        <f t="shared" si="5"/>
        <v>-35857328.901699923</v>
      </c>
    </row>
    <row r="149" spans="3:95" s="27" customFormat="1" ht="30" thickTop="1" thickBot="1" x14ac:dyDescent="0.25">
      <c r="C149" s="104"/>
      <c r="D149" s="64">
        <v>45652</v>
      </c>
      <c r="E149" s="68" t="s">
        <v>158</v>
      </c>
      <c r="F149" s="66" t="s">
        <v>16</v>
      </c>
      <c r="G149" s="77"/>
      <c r="H149" s="67">
        <v>79662</v>
      </c>
      <c r="I149" s="44">
        <f t="shared" si="5"/>
        <v>-35936990.901699923</v>
      </c>
    </row>
    <row r="150" spans="3:95" s="27" customFormat="1" ht="18" thickTop="1" thickBot="1" x14ac:dyDescent="0.25">
      <c r="C150" s="104"/>
      <c r="D150" s="64">
        <v>45652</v>
      </c>
      <c r="E150" s="68" t="s">
        <v>158</v>
      </c>
      <c r="F150" s="66" t="s">
        <v>53</v>
      </c>
      <c r="G150" s="77"/>
      <c r="H150" s="67">
        <v>1801069.2</v>
      </c>
      <c r="I150" s="44">
        <f>I149+G150-H150</f>
        <v>-37738060.101699926</v>
      </c>
    </row>
    <row r="151" spans="3:95" s="27" customFormat="1" ht="30" thickTop="1" thickBot="1" x14ac:dyDescent="0.25">
      <c r="C151" s="104"/>
      <c r="D151" s="64">
        <v>45653</v>
      </c>
      <c r="E151" s="68"/>
      <c r="F151" s="66" t="s">
        <v>22</v>
      </c>
      <c r="G151" s="77">
        <v>30987945.079999998</v>
      </c>
      <c r="H151" s="67"/>
      <c r="I151" s="44">
        <f t="shared" ref="I151:I154" si="6">I150+G151-H151</f>
        <v>-6750115.0216999277</v>
      </c>
    </row>
    <row r="152" spans="3:95" s="27" customFormat="1" ht="30" thickTop="1" thickBot="1" x14ac:dyDescent="0.25">
      <c r="C152" s="104"/>
      <c r="D152" s="64">
        <v>45656</v>
      </c>
      <c r="E152" s="68"/>
      <c r="F152" s="66" t="s">
        <v>22</v>
      </c>
      <c r="G152" s="77">
        <v>455325.36</v>
      </c>
      <c r="H152" s="67"/>
      <c r="I152" s="44">
        <f t="shared" si="6"/>
        <v>-6294789.6616999274</v>
      </c>
    </row>
    <row r="153" spans="3:95" s="27" customFormat="1" ht="30" thickTop="1" thickBot="1" x14ac:dyDescent="0.25">
      <c r="C153" s="104"/>
      <c r="D153" s="64">
        <v>45656</v>
      </c>
      <c r="E153" s="68">
        <v>0</v>
      </c>
      <c r="F153" s="66" t="s">
        <v>16</v>
      </c>
      <c r="G153" s="77">
        <v>78344.019999973942</v>
      </c>
      <c r="H153" s="67"/>
      <c r="I153" s="44">
        <f t="shared" si="6"/>
        <v>-6216445.641699953</v>
      </c>
    </row>
    <row r="154" spans="3:95" s="27" customFormat="1" ht="15.75" customHeight="1" thickTop="1" thickBot="1" x14ac:dyDescent="0.25">
      <c r="C154" s="104"/>
      <c r="D154" s="64"/>
      <c r="E154" s="68"/>
      <c r="F154" s="66"/>
      <c r="G154" s="77"/>
      <c r="H154" s="67"/>
      <c r="I154" s="44">
        <f t="shared" si="6"/>
        <v>-6216445.641699953</v>
      </c>
    </row>
    <row r="155" spans="3:95" s="11" customFormat="1" ht="18" thickTop="1" thickBot="1" x14ac:dyDescent="0.25">
      <c r="C155" s="255" t="s">
        <v>8</v>
      </c>
      <c r="D155" s="256"/>
      <c r="E155" s="256"/>
      <c r="F155" s="256"/>
      <c r="G155" s="83">
        <f>SUM(G15:G154)</f>
        <v>60480290.389999971</v>
      </c>
      <c r="H155" s="83">
        <f>SUM(H15:H154)</f>
        <v>43563887.740000002</v>
      </c>
      <c r="I155" s="84">
        <f>+I14+G155-H155</f>
        <v>-6216445.6416999474</v>
      </c>
      <c r="J155" s="28">
        <f>+I155-'[1]CTA. RECOLECTORA AUXILIAR 3001'!$J$5752</f>
        <v>0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ht="17.25" thickTop="1" x14ac:dyDescent="0.2">
      <c r="C156" s="127"/>
      <c r="D156" s="127"/>
      <c r="E156" s="127"/>
      <c r="F156" s="127"/>
      <c r="G156" s="128"/>
      <c r="H156" s="128"/>
      <c r="I156" s="82"/>
      <c r="J156" s="19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ht="16.5" x14ac:dyDescent="0.2">
      <c r="C157" s="127"/>
      <c r="D157" s="127"/>
      <c r="E157" s="127"/>
      <c r="F157" s="127"/>
      <c r="G157" s="128"/>
      <c r="H157" s="128"/>
      <c r="I157" s="82"/>
      <c r="J157" s="19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ht="16.5" x14ac:dyDescent="0.2">
      <c r="C158" s="5"/>
      <c r="D158" s="5"/>
      <c r="E158" s="78"/>
      <c r="F158" s="79"/>
      <c r="G158" s="8"/>
      <c r="H158" s="7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ht="16.5" x14ac:dyDescent="0.2">
      <c r="C159" s="5"/>
      <c r="D159" s="78" t="s">
        <v>33</v>
      </c>
      <c r="E159" s="9"/>
      <c r="F159" s="79"/>
      <c r="G159" s="9"/>
      <c r="H159" s="78"/>
      <c r="I159" s="9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ht="16.5" x14ac:dyDescent="0.2">
      <c r="C160" s="5"/>
      <c r="D160" s="78" t="s">
        <v>30</v>
      </c>
      <c r="E160" s="9"/>
      <c r="F160" s="79" t="s">
        <v>35</v>
      </c>
      <c r="G160" s="188"/>
      <c r="H160" s="78" t="s">
        <v>34</v>
      </c>
      <c r="I160" s="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ht="16.5" x14ac:dyDescent="0.2">
      <c r="C161" s="5"/>
      <c r="D161" s="78" t="s">
        <v>57</v>
      </c>
      <c r="E161" s="9"/>
      <c r="F161" s="78" t="s">
        <v>55</v>
      </c>
      <c r="G161" s="188"/>
      <c r="H161" s="124" t="s">
        <v>42</v>
      </c>
      <c r="I161" s="9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ht="30" x14ac:dyDescent="0.2">
      <c r="C162" s="5"/>
      <c r="D162" s="78" t="s">
        <v>32</v>
      </c>
      <c r="E162" s="9"/>
      <c r="F162" s="202" t="s">
        <v>193</v>
      </c>
      <c r="G162" s="188"/>
      <c r="H162" s="203" t="s">
        <v>56</v>
      </c>
      <c r="I162" s="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ht="16.5" x14ac:dyDescent="0.2">
      <c r="C163" s="5"/>
      <c r="D163" s="9"/>
      <c r="E163" s="1"/>
      <c r="F163" s="78"/>
      <c r="G163" s="9"/>
      <c r="H163" s="202"/>
      <c r="I163" s="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16.5" x14ac:dyDescent="0.2">
      <c r="C164" s="5"/>
      <c r="D164" s="5"/>
      <c r="E164" s="80"/>
      <c r="F164" s="78"/>
      <c r="G164" s="79"/>
      <c r="H164" s="8"/>
      <c r="I164" s="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ht="18" x14ac:dyDescent="0.25">
      <c r="C165" s="21"/>
      <c r="D165" s="5"/>
      <c r="E165" s="80"/>
      <c r="F165" s="78"/>
      <c r="G165" s="79"/>
      <c r="H165" s="8"/>
      <c r="I165" s="1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ht="18" x14ac:dyDescent="0.2">
      <c r="C166" s="22"/>
      <c r="D166" s="5"/>
      <c r="E166" s="80"/>
      <c r="F166" s="78"/>
      <c r="G166" s="79"/>
      <c r="H166" s="8"/>
      <c r="I166" s="23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ht="18" x14ac:dyDescent="0.2">
      <c r="C167" s="22"/>
      <c r="D167" s="5"/>
      <c r="E167" s="80"/>
      <c r="G167" s="79"/>
      <c r="H167" s="8"/>
      <c r="I167" s="23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16.5" x14ac:dyDescent="0.2">
      <c r="C168" s="5"/>
      <c r="D168" s="5"/>
      <c r="E168" s="80"/>
      <c r="F168" s="79"/>
      <c r="G168" s="79"/>
      <c r="H168" s="8"/>
      <c r="I168" s="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ht="20.25" x14ac:dyDescent="0.2">
      <c r="C169" s="254"/>
      <c r="D169" s="254"/>
      <c r="E169" s="254"/>
      <c r="F169" s="254"/>
      <c r="G169" s="254"/>
      <c r="H169" s="254"/>
      <c r="I169" s="254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ht="20.25" x14ac:dyDescent="0.2">
      <c r="C170" s="254"/>
      <c r="D170" s="254"/>
      <c r="E170" s="254"/>
      <c r="F170" s="254"/>
      <c r="G170" s="254"/>
      <c r="H170" s="254"/>
      <c r="I170" s="254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ht="20.25" x14ac:dyDescent="0.2">
      <c r="C171" s="254"/>
      <c r="D171" s="254"/>
      <c r="E171" s="254"/>
      <c r="F171" s="254"/>
      <c r="G171" s="254"/>
      <c r="H171" s="254"/>
      <c r="I171" s="254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3:95" s="11" customFormat="1" ht="20.25" x14ac:dyDescent="0.2">
      <c r="C172" s="254"/>
      <c r="D172" s="254"/>
      <c r="E172" s="254"/>
      <c r="F172" s="254"/>
      <c r="G172" s="254"/>
      <c r="H172" s="254"/>
      <c r="I172" s="254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3:95" s="11" customFormat="1" x14ac:dyDescent="0.2">
      <c r="C173" s="9"/>
      <c r="D173" s="9"/>
      <c r="E173" s="171"/>
      <c r="F173" s="9"/>
      <c r="G173" s="9"/>
      <c r="H173" s="9"/>
      <c r="I173" s="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x14ac:dyDescent="0.2">
      <c r="C174" s="9"/>
      <c r="D174" s="9"/>
      <c r="E174" s="171"/>
      <c r="F174" s="9"/>
      <c r="G174" s="9"/>
      <c r="H174" s="9"/>
      <c r="I174" s="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x14ac:dyDescent="0.2">
      <c r="C175" s="9"/>
      <c r="D175" s="9"/>
      <c r="E175" s="171"/>
      <c r="F175" s="9"/>
      <c r="G175" s="9"/>
      <c r="H175" s="9"/>
      <c r="I175" s="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x14ac:dyDescent="0.2">
      <c r="C176" s="9"/>
      <c r="D176" s="9"/>
      <c r="E176" s="171"/>
      <c r="F176" s="9"/>
      <c r="G176" s="9"/>
      <c r="H176" s="9"/>
      <c r="I176" s="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x14ac:dyDescent="0.2">
      <c r="C177" s="9"/>
      <c r="D177" s="9"/>
      <c r="E177" s="171"/>
      <c r="F177" s="9"/>
      <c r="G177" s="9"/>
      <c r="H177" s="9"/>
      <c r="I177" s="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x14ac:dyDescent="0.2">
      <c r="C178" s="9"/>
      <c r="D178" s="9"/>
      <c r="E178" s="171"/>
      <c r="F178" s="9"/>
      <c r="G178" s="9"/>
      <c r="H178" s="9"/>
      <c r="I178" s="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x14ac:dyDescent="0.2">
      <c r="C179" s="9"/>
      <c r="D179" s="9"/>
      <c r="E179" s="171"/>
      <c r="F179" s="9"/>
      <c r="G179" s="9"/>
      <c r="H179" s="9"/>
      <c r="I179" s="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x14ac:dyDescent="0.2">
      <c r="C180" s="9"/>
      <c r="D180" s="9"/>
      <c r="E180" s="171"/>
      <c r="F180" s="9"/>
      <c r="G180" s="9"/>
      <c r="H180" s="9"/>
      <c r="I180" s="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ht="3" customHeight="1" x14ac:dyDescent="0.2">
      <c r="C181" s="9"/>
      <c r="D181" s="9"/>
      <c r="E181" s="171"/>
      <c r="F181" s="9"/>
      <c r="G181" s="9"/>
      <c r="H181" s="9"/>
      <c r="I181" s="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x14ac:dyDescent="0.2">
      <c r="C182" s="9"/>
      <c r="D182" s="9"/>
      <c r="E182" s="171"/>
      <c r="F182" s="9"/>
      <c r="G182" s="9"/>
      <c r="H182" s="9"/>
      <c r="I182" s="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x14ac:dyDescent="0.2">
      <c r="C183" s="9"/>
      <c r="D183" s="9"/>
      <c r="E183" s="171"/>
      <c r="F183" s="9"/>
      <c r="G183" s="9"/>
      <c r="H183" s="9"/>
      <c r="I183" s="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x14ac:dyDescent="0.2">
      <c r="C184" s="9"/>
      <c r="D184" s="9"/>
      <c r="E184" s="171"/>
      <c r="F184" s="9"/>
      <c r="G184" s="9"/>
      <c r="H184" s="9"/>
      <c r="I184" s="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203" spans="3:3" ht="13.5" thickBot="1" x14ac:dyDescent="0.25"/>
    <row r="204" spans="3:3" ht="15" x14ac:dyDescent="0.2">
      <c r="C204" s="2"/>
    </row>
  </sheetData>
  <mergeCells count="12">
    <mergeCell ref="C170:I170"/>
    <mergeCell ref="C171:I171"/>
    <mergeCell ref="C172:I172"/>
    <mergeCell ref="D11:I11"/>
    <mergeCell ref="C11:C13"/>
    <mergeCell ref="D12:H12"/>
    <mergeCell ref="C155:F155"/>
    <mergeCell ref="C6:I6"/>
    <mergeCell ref="C7:I7"/>
    <mergeCell ref="C169:I169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51" min="1" max="8" man="1"/>
    <brk id="86" min="1" max="8" man="1"/>
    <brk id="124" min="1" max="8" man="1"/>
    <brk id="16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7"/>
  <sheetViews>
    <sheetView topLeftCell="B12" zoomScale="80" zoomScaleNormal="80" zoomScaleSheetLayoutView="55" workbookViewId="0">
      <selection activeCell="J67" sqref="J6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46" t="s">
        <v>10</v>
      </c>
      <c r="D6" s="246"/>
      <c r="E6" s="246"/>
      <c r="F6" s="246"/>
      <c r="G6" s="246"/>
      <c r="H6" s="246"/>
      <c r="I6" s="246"/>
      <c r="J6" s="38"/>
    </row>
    <row r="7" spans="1:12" s="14" customFormat="1" ht="18" customHeight="1" x14ac:dyDescent="0.2">
      <c r="B7" s="18"/>
      <c r="C7" s="252" t="s">
        <v>11</v>
      </c>
      <c r="D7" s="252"/>
      <c r="E7" s="252"/>
      <c r="F7" s="252"/>
      <c r="G7" s="252"/>
      <c r="H7" s="252"/>
      <c r="I7" s="252"/>
      <c r="J7" s="39"/>
    </row>
    <row r="8" spans="1:12" s="17" customFormat="1" ht="15.75" customHeight="1" x14ac:dyDescent="0.2">
      <c r="B8" s="18"/>
      <c r="C8" s="252" t="s">
        <v>20</v>
      </c>
      <c r="D8" s="252"/>
      <c r="E8" s="252"/>
      <c r="F8" s="252"/>
      <c r="G8" s="252"/>
      <c r="H8" s="252"/>
      <c r="I8" s="252"/>
      <c r="J8" s="40"/>
    </row>
    <row r="9" spans="1:12" s="14" customFormat="1" ht="19.5" thickBot="1" x14ac:dyDescent="0.25">
      <c r="B9" s="15"/>
      <c r="C9" s="253" t="s">
        <v>70</v>
      </c>
      <c r="D9" s="253"/>
      <c r="E9" s="253"/>
      <c r="F9" s="253"/>
      <c r="G9" s="253"/>
      <c r="H9" s="253"/>
      <c r="I9" s="253"/>
      <c r="J9" s="39"/>
    </row>
    <row r="10" spans="1:12" s="3" customFormat="1" ht="28.5" customHeight="1" thickTop="1" thickBot="1" x14ac:dyDescent="0.25">
      <c r="A10" s="7"/>
      <c r="B10" s="7"/>
      <c r="C10" s="259"/>
      <c r="D10" s="248" t="s">
        <v>13</v>
      </c>
      <c r="E10" s="248"/>
      <c r="F10" s="248"/>
      <c r="G10" s="248"/>
      <c r="H10" s="248"/>
      <c r="I10" s="248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60"/>
      <c r="D11" s="247" t="s">
        <v>7</v>
      </c>
      <c r="E11" s="247"/>
      <c r="F11" s="247"/>
      <c r="G11" s="247"/>
      <c r="H11" s="247"/>
      <c r="I11" s="50">
        <f>+'[1]CTA. OPERATIVA.(160)'!$J$1294</f>
        <v>81995.752900009582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60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f>+'INGRESOS CUENTA COLECT'!D16</f>
        <v>45626</v>
      </c>
      <c r="G13" s="136"/>
      <c r="H13" s="137">
        <v>0</v>
      </c>
      <c r="I13" s="60">
        <f>+I11</f>
        <v>81995.752900009582</v>
      </c>
    </row>
    <row r="14" spans="1:12" s="10" customFormat="1" ht="29.25" thickTop="1" x14ac:dyDescent="0.2">
      <c r="C14" s="51"/>
      <c r="D14" s="52">
        <v>45628</v>
      </c>
      <c r="E14" s="72" t="s">
        <v>194</v>
      </c>
      <c r="F14" s="43" t="s">
        <v>196</v>
      </c>
      <c r="G14" s="53"/>
      <c r="H14" s="53">
        <v>18860.650000000001</v>
      </c>
      <c r="I14" s="45">
        <f>I13+G14-H14</f>
        <v>63135.10290000958</v>
      </c>
    </row>
    <row r="15" spans="1:12" s="10" customFormat="1" ht="16.5" x14ac:dyDescent="0.2">
      <c r="C15" s="54"/>
      <c r="D15" s="55">
        <v>45631</v>
      </c>
      <c r="E15" s="73"/>
      <c r="F15" s="46" t="s">
        <v>12</v>
      </c>
      <c r="G15" s="56"/>
      <c r="H15" s="47">
        <v>55.72</v>
      </c>
      <c r="I15" s="48">
        <f t="shared" ref="I15:I65" si="0">I14+G15-H15</f>
        <v>63079.382900009579</v>
      </c>
    </row>
    <row r="16" spans="1:12" s="7" customFormat="1" ht="42.75" x14ac:dyDescent="0.2">
      <c r="C16" s="54"/>
      <c r="D16" s="55">
        <v>45636</v>
      </c>
      <c r="E16" s="147" t="s">
        <v>194</v>
      </c>
      <c r="F16" s="46" t="s">
        <v>197</v>
      </c>
      <c r="G16" s="56"/>
      <c r="H16" s="47">
        <v>80</v>
      </c>
      <c r="I16" s="48">
        <f t="shared" si="0"/>
        <v>62999.382900009579</v>
      </c>
    </row>
    <row r="17" spans="3:9" s="7" customFormat="1" ht="16.5" x14ac:dyDescent="0.2">
      <c r="C17" s="54"/>
      <c r="D17" s="55">
        <v>45631</v>
      </c>
      <c r="E17" s="73"/>
      <c r="F17" s="46" t="s">
        <v>12</v>
      </c>
      <c r="G17" s="56"/>
      <c r="H17" s="47">
        <v>10.96</v>
      </c>
      <c r="I17" s="48">
        <f t="shared" si="0"/>
        <v>62988.42290000958</v>
      </c>
    </row>
    <row r="18" spans="3:9" s="7" customFormat="1" ht="28.5" x14ac:dyDescent="0.2">
      <c r="C18" s="54"/>
      <c r="D18" s="55">
        <v>45645</v>
      </c>
      <c r="E18" s="73" t="s">
        <v>195</v>
      </c>
      <c r="F18" s="46" t="s">
        <v>196</v>
      </c>
      <c r="G18" s="56"/>
      <c r="H18" s="47">
        <v>10437.35</v>
      </c>
      <c r="I18" s="48">
        <f t="shared" si="0"/>
        <v>52551.072900009582</v>
      </c>
    </row>
    <row r="19" spans="3:9" s="7" customFormat="1" ht="16.5" x14ac:dyDescent="0.2">
      <c r="C19" s="54"/>
      <c r="D19" s="55">
        <v>45649</v>
      </c>
      <c r="E19" s="73"/>
      <c r="F19" s="46" t="s">
        <v>12</v>
      </c>
      <c r="G19" s="56"/>
      <c r="H19" s="47">
        <v>10.96</v>
      </c>
      <c r="I19" s="48">
        <f t="shared" si="0"/>
        <v>52540.112900009583</v>
      </c>
    </row>
    <row r="20" spans="3:9" s="7" customFormat="1" ht="42.75" x14ac:dyDescent="0.2">
      <c r="C20" s="54"/>
      <c r="D20" s="55">
        <v>45656</v>
      </c>
      <c r="E20" s="73" t="s">
        <v>195</v>
      </c>
      <c r="F20" s="46" t="s">
        <v>198</v>
      </c>
      <c r="G20" s="56"/>
      <c r="H20" s="47">
        <v>80</v>
      </c>
      <c r="I20" s="48">
        <f t="shared" si="0"/>
        <v>52460.112900009583</v>
      </c>
    </row>
    <row r="21" spans="3:9" s="7" customFormat="1" ht="29.25" thickBot="1" x14ac:dyDescent="0.25">
      <c r="C21" s="54"/>
      <c r="D21" s="55">
        <v>45657</v>
      </c>
      <c r="E21" s="73"/>
      <c r="F21" s="46" t="s">
        <v>29</v>
      </c>
      <c r="G21" s="56"/>
      <c r="H21" s="47">
        <v>175</v>
      </c>
      <c r="I21" s="48">
        <f t="shared" si="0"/>
        <v>52285.112900009583</v>
      </c>
    </row>
    <row r="22" spans="3:9" s="7" customFormat="1" ht="16.5" hidden="1" x14ac:dyDescent="0.2">
      <c r="C22" s="54"/>
      <c r="D22" s="55"/>
      <c r="E22" s="73"/>
      <c r="F22" s="46"/>
      <c r="G22" s="56"/>
      <c r="H22" s="47"/>
      <c r="I22" s="48">
        <f t="shared" si="0"/>
        <v>52285.112900009583</v>
      </c>
    </row>
    <row r="23" spans="3:9" s="7" customFormat="1" ht="16.5" hidden="1" x14ac:dyDescent="0.2">
      <c r="C23" s="54"/>
      <c r="D23" s="55"/>
      <c r="E23" s="73"/>
      <c r="F23" s="46"/>
      <c r="G23" s="56"/>
      <c r="H23" s="47"/>
      <c r="I23" s="48">
        <f t="shared" si="0"/>
        <v>52285.112900009583</v>
      </c>
    </row>
    <row r="24" spans="3:9" s="7" customFormat="1" ht="16.5" hidden="1" x14ac:dyDescent="0.2">
      <c r="C24" s="54"/>
      <c r="D24" s="55"/>
      <c r="E24" s="73"/>
      <c r="F24" s="46"/>
      <c r="G24" s="56"/>
      <c r="H24" s="47"/>
      <c r="I24" s="48">
        <f t="shared" si="0"/>
        <v>52285.112900009583</v>
      </c>
    </row>
    <row r="25" spans="3:9" s="7" customFormat="1" ht="16.5" hidden="1" x14ac:dyDescent="0.2">
      <c r="C25" s="54"/>
      <c r="D25" s="55"/>
      <c r="E25" s="73"/>
      <c r="F25" s="46"/>
      <c r="G25" s="56"/>
      <c r="H25" s="47"/>
      <c r="I25" s="48">
        <f t="shared" si="0"/>
        <v>52285.112900009583</v>
      </c>
    </row>
    <row r="26" spans="3:9" s="7" customFormat="1" ht="16.5" hidden="1" x14ac:dyDescent="0.2">
      <c r="C26" s="54"/>
      <c r="D26" s="55"/>
      <c r="E26" s="73"/>
      <c r="F26" s="46"/>
      <c r="G26" s="56"/>
      <c r="H26" s="47"/>
      <c r="I26" s="48">
        <f t="shared" si="0"/>
        <v>52285.112900009583</v>
      </c>
    </row>
    <row r="27" spans="3:9" s="7" customFormat="1" ht="16.5" hidden="1" x14ac:dyDescent="0.2">
      <c r="C27" s="54"/>
      <c r="D27" s="55"/>
      <c r="E27" s="73"/>
      <c r="F27" s="46"/>
      <c r="G27" s="56"/>
      <c r="H27" s="47"/>
      <c r="I27" s="48">
        <f t="shared" si="0"/>
        <v>52285.112900009583</v>
      </c>
    </row>
    <row r="28" spans="3:9" s="7" customFormat="1" ht="16.5" hidden="1" x14ac:dyDescent="0.2">
      <c r="C28" s="54"/>
      <c r="D28" s="55"/>
      <c r="E28" s="73"/>
      <c r="F28" s="46"/>
      <c r="G28" s="56"/>
      <c r="H28" s="47"/>
      <c r="I28" s="48">
        <f t="shared" si="0"/>
        <v>52285.112900009583</v>
      </c>
    </row>
    <row r="29" spans="3:9" s="7" customFormat="1" ht="16.5" hidden="1" x14ac:dyDescent="0.2">
      <c r="C29" s="54"/>
      <c r="D29" s="55"/>
      <c r="E29" s="73"/>
      <c r="F29" s="46"/>
      <c r="G29" s="56"/>
      <c r="H29" s="47"/>
      <c r="I29" s="48">
        <f t="shared" si="0"/>
        <v>52285.112900009583</v>
      </c>
    </row>
    <row r="30" spans="3:9" s="7" customFormat="1" ht="16.5" hidden="1" x14ac:dyDescent="0.2">
      <c r="C30" s="54"/>
      <c r="D30" s="55"/>
      <c r="E30" s="73"/>
      <c r="F30" s="46"/>
      <c r="G30" s="56"/>
      <c r="H30" s="47"/>
      <c r="I30" s="48">
        <f t="shared" si="0"/>
        <v>52285.112900009583</v>
      </c>
    </row>
    <row r="31" spans="3:9" s="7" customFormat="1" ht="16.5" hidden="1" x14ac:dyDescent="0.2">
      <c r="C31" s="54"/>
      <c r="D31" s="55"/>
      <c r="E31" s="73"/>
      <c r="F31" s="46"/>
      <c r="G31" s="56"/>
      <c r="H31" s="47"/>
      <c r="I31" s="48">
        <f t="shared" si="0"/>
        <v>52285.112900009583</v>
      </c>
    </row>
    <row r="32" spans="3:9" s="7" customFormat="1" ht="16.5" hidden="1" x14ac:dyDescent="0.2">
      <c r="C32" s="54"/>
      <c r="D32" s="55"/>
      <c r="E32" s="73"/>
      <c r="F32" s="46"/>
      <c r="G32" s="56"/>
      <c r="H32" s="47"/>
      <c r="I32" s="48">
        <f t="shared" si="0"/>
        <v>52285.112900009583</v>
      </c>
    </row>
    <row r="33" spans="3:9" s="7" customFormat="1" ht="16.5" hidden="1" x14ac:dyDescent="0.2">
      <c r="C33" s="54"/>
      <c r="D33" s="55"/>
      <c r="E33" s="73"/>
      <c r="F33" s="46"/>
      <c r="G33" s="56"/>
      <c r="H33" s="47"/>
      <c r="I33" s="48">
        <f t="shared" si="0"/>
        <v>52285.112900009583</v>
      </c>
    </row>
    <row r="34" spans="3:9" s="7" customFormat="1" ht="16.5" hidden="1" x14ac:dyDescent="0.2">
      <c r="C34" s="54"/>
      <c r="D34" s="55"/>
      <c r="E34" s="73"/>
      <c r="F34" s="46"/>
      <c r="G34" s="56"/>
      <c r="H34" s="47"/>
      <c r="I34" s="48">
        <f t="shared" si="0"/>
        <v>52285.112900009583</v>
      </c>
    </row>
    <row r="35" spans="3:9" s="7" customFormat="1" ht="16.5" hidden="1" x14ac:dyDescent="0.2">
      <c r="C35" s="54"/>
      <c r="D35" s="55"/>
      <c r="E35" s="73"/>
      <c r="F35" s="46"/>
      <c r="G35" s="56"/>
      <c r="H35" s="47"/>
      <c r="I35" s="48">
        <f t="shared" si="0"/>
        <v>52285.112900009583</v>
      </c>
    </row>
    <row r="36" spans="3:9" s="7" customFormat="1" ht="16.5" hidden="1" x14ac:dyDescent="0.2">
      <c r="C36" s="54"/>
      <c r="D36" s="55"/>
      <c r="E36" s="73"/>
      <c r="F36" s="46"/>
      <c r="G36" s="56"/>
      <c r="H36" s="47"/>
      <c r="I36" s="48">
        <f t="shared" si="0"/>
        <v>52285.112900009583</v>
      </c>
    </row>
    <row r="37" spans="3:9" s="7" customFormat="1" ht="16.5" hidden="1" x14ac:dyDescent="0.2">
      <c r="C37" s="54"/>
      <c r="D37" s="55"/>
      <c r="E37" s="73"/>
      <c r="F37" s="46"/>
      <c r="G37" s="56"/>
      <c r="H37" s="47"/>
      <c r="I37" s="48">
        <f t="shared" si="0"/>
        <v>52285.112900009583</v>
      </c>
    </row>
    <row r="38" spans="3:9" s="7" customFormat="1" ht="16.5" hidden="1" x14ac:dyDescent="0.2">
      <c r="C38" s="54"/>
      <c r="D38" s="55"/>
      <c r="E38" s="73"/>
      <c r="F38" s="46"/>
      <c r="G38" s="56"/>
      <c r="H38" s="47"/>
      <c r="I38" s="48">
        <f t="shared" si="0"/>
        <v>52285.112900009583</v>
      </c>
    </row>
    <row r="39" spans="3:9" s="7" customFormat="1" ht="16.5" hidden="1" x14ac:dyDescent="0.2">
      <c r="C39" s="54"/>
      <c r="D39" s="55"/>
      <c r="E39" s="73"/>
      <c r="F39" s="46"/>
      <c r="G39" s="56"/>
      <c r="H39" s="47"/>
      <c r="I39" s="48">
        <f t="shared" si="0"/>
        <v>52285.112900009583</v>
      </c>
    </row>
    <row r="40" spans="3:9" s="7" customFormat="1" ht="16.5" hidden="1" x14ac:dyDescent="0.2">
      <c r="C40" s="54"/>
      <c r="D40" s="55"/>
      <c r="E40" s="73"/>
      <c r="F40" s="46"/>
      <c r="G40" s="56"/>
      <c r="H40" s="47"/>
      <c r="I40" s="48">
        <f t="shared" si="0"/>
        <v>52285.112900009583</v>
      </c>
    </row>
    <row r="41" spans="3:9" s="7" customFormat="1" ht="16.5" hidden="1" x14ac:dyDescent="0.2">
      <c r="C41" s="54"/>
      <c r="D41" s="55"/>
      <c r="E41" s="73"/>
      <c r="F41" s="46"/>
      <c r="G41" s="56"/>
      <c r="H41" s="47"/>
      <c r="I41" s="48">
        <f t="shared" si="0"/>
        <v>52285.112900009583</v>
      </c>
    </row>
    <row r="42" spans="3:9" s="7" customFormat="1" ht="16.5" hidden="1" x14ac:dyDescent="0.2">
      <c r="C42" s="54"/>
      <c r="D42" s="55"/>
      <c r="E42" s="73"/>
      <c r="F42" s="46"/>
      <c r="G42" s="56"/>
      <c r="H42" s="47"/>
      <c r="I42" s="48">
        <f t="shared" si="0"/>
        <v>52285.112900009583</v>
      </c>
    </row>
    <row r="43" spans="3:9" s="7" customFormat="1" ht="16.5" hidden="1" x14ac:dyDescent="0.2">
      <c r="C43" s="54"/>
      <c r="D43" s="55"/>
      <c r="E43" s="73"/>
      <c r="F43" s="46"/>
      <c r="G43" s="56"/>
      <c r="H43" s="47"/>
      <c r="I43" s="48">
        <f t="shared" si="0"/>
        <v>52285.112900009583</v>
      </c>
    </row>
    <row r="44" spans="3:9" s="7" customFormat="1" ht="16.5" hidden="1" x14ac:dyDescent="0.2">
      <c r="C44" s="54"/>
      <c r="D44" s="55"/>
      <c r="E44" s="73"/>
      <c r="F44" s="46"/>
      <c r="G44" s="56"/>
      <c r="H44" s="47"/>
      <c r="I44" s="48">
        <f t="shared" si="0"/>
        <v>52285.112900009583</v>
      </c>
    </row>
    <row r="45" spans="3:9" s="7" customFormat="1" ht="16.5" hidden="1" x14ac:dyDescent="0.2">
      <c r="C45" s="54"/>
      <c r="D45" s="57"/>
      <c r="E45" s="58"/>
      <c r="F45" s="46"/>
      <c r="G45" s="56"/>
      <c r="H45" s="59"/>
      <c r="I45" s="48">
        <f t="shared" si="0"/>
        <v>52285.112900009583</v>
      </c>
    </row>
    <row r="46" spans="3:9" s="7" customFormat="1" ht="16.5" hidden="1" x14ac:dyDescent="0.2">
      <c r="C46" s="54"/>
      <c r="D46" s="57"/>
      <c r="E46" s="73"/>
      <c r="F46" s="46"/>
      <c r="G46" s="56"/>
      <c r="H46" s="47"/>
      <c r="I46" s="48">
        <f t="shared" si="0"/>
        <v>52285.112900009583</v>
      </c>
    </row>
    <row r="47" spans="3:9" s="7" customFormat="1" ht="16.5" hidden="1" x14ac:dyDescent="0.2">
      <c r="C47" s="54"/>
      <c r="D47" s="55"/>
      <c r="E47" s="73"/>
      <c r="F47" s="46"/>
      <c r="G47" s="56"/>
      <c r="H47" s="47"/>
      <c r="I47" s="48">
        <f t="shared" si="0"/>
        <v>52285.112900009583</v>
      </c>
    </row>
    <row r="48" spans="3:9" s="7" customFormat="1" ht="16.5" hidden="1" x14ac:dyDescent="0.2">
      <c r="C48" s="54"/>
      <c r="D48" s="55"/>
      <c r="E48" s="73"/>
      <c r="F48" s="46"/>
      <c r="G48" s="56"/>
      <c r="H48" s="47"/>
      <c r="I48" s="48">
        <f t="shared" si="0"/>
        <v>52285.112900009583</v>
      </c>
    </row>
    <row r="49" spans="3:9" s="7" customFormat="1" ht="16.5" hidden="1" x14ac:dyDescent="0.2">
      <c r="C49" s="54"/>
      <c r="D49" s="55"/>
      <c r="E49" s="147"/>
      <c r="F49" s="46"/>
      <c r="G49" s="56"/>
      <c r="H49" s="47"/>
      <c r="I49" s="48">
        <f t="shared" si="0"/>
        <v>52285.112900009583</v>
      </c>
    </row>
    <row r="50" spans="3:9" s="7" customFormat="1" ht="16.5" hidden="1" x14ac:dyDescent="0.2">
      <c r="C50" s="54"/>
      <c r="D50" s="55"/>
      <c r="E50" s="73"/>
      <c r="F50" s="46"/>
      <c r="G50" s="56"/>
      <c r="H50" s="47"/>
      <c r="I50" s="48">
        <f t="shared" si="0"/>
        <v>52285.112900009583</v>
      </c>
    </row>
    <row r="51" spans="3:9" s="7" customFormat="1" ht="16.5" hidden="1" x14ac:dyDescent="0.2">
      <c r="C51" s="54"/>
      <c r="D51" s="55"/>
      <c r="E51" s="73"/>
      <c r="F51" s="46"/>
      <c r="G51" s="56"/>
      <c r="H51" s="47"/>
      <c r="I51" s="48">
        <f t="shared" si="0"/>
        <v>52285.112900009583</v>
      </c>
    </row>
    <row r="52" spans="3:9" s="7" customFormat="1" ht="16.5" hidden="1" x14ac:dyDescent="0.2">
      <c r="C52" s="88"/>
      <c r="D52" s="86"/>
      <c r="E52" s="99"/>
      <c r="F52" s="89"/>
      <c r="G52" s="87"/>
      <c r="H52" s="85"/>
      <c r="I52" s="48">
        <f t="shared" si="0"/>
        <v>52285.112900009583</v>
      </c>
    </row>
    <row r="53" spans="3:9" s="7" customFormat="1" ht="16.5" hidden="1" x14ac:dyDescent="0.2">
      <c r="C53" s="88"/>
      <c r="D53" s="86"/>
      <c r="E53" s="99"/>
      <c r="F53" s="89"/>
      <c r="G53" s="87"/>
      <c r="H53" s="85"/>
      <c r="I53" s="48">
        <f t="shared" si="0"/>
        <v>52285.112900009583</v>
      </c>
    </row>
    <row r="54" spans="3:9" s="7" customFormat="1" ht="16.5" hidden="1" x14ac:dyDescent="0.2">
      <c r="C54" s="88"/>
      <c r="D54" s="155"/>
      <c r="E54" s="99"/>
      <c r="F54" s="89"/>
      <c r="G54" s="87"/>
      <c r="H54" s="85"/>
      <c r="I54" s="48">
        <f t="shared" si="0"/>
        <v>52285.112900009583</v>
      </c>
    </row>
    <row r="55" spans="3:9" s="7" customFormat="1" ht="16.5" hidden="1" x14ac:dyDescent="0.2">
      <c r="C55" s="88"/>
      <c r="D55" s="86"/>
      <c r="E55" s="99"/>
      <c r="F55" s="89"/>
      <c r="G55" s="87"/>
      <c r="H55" s="85"/>
      <c r="I55" s="48">
        <f t="shared" si="0"/>
        <v>52285.112900009583</v>
      </c>
    </row>
    <row r="56" spans="3:9" s="7" customFormat="1" ht="16.5" hidden="1" x14ac:dyDescent="0.2">
      <c r="C56" s="88"/>
      <c r="D56" s="86"/>
      <c r="E56" s="99"/>
      <c r="F56" s="89"/>
      <c r="G56" s="87"/>
      <c r="H56" s="85"/>
      <c r="I56" s="48">
        <f t="shared" si="0"/>
        <v>52285.112900009583</v>
      </c>
    </row>
    <row r="57" spans="3:9" s="7" customFormat="1" ht="16.5" hidden="1" x14ac:dyDescent="0.2">
      <c r="C57" s="88"/>
      <c r="D57" s="86"/>
      <c r="E57" s="99"/>
      <c r="F57" s="89"/>
      <c r="G57" s="87"/>
      <c r="H57" s="85"/>
      <c r="I57" s="48">
        <f t="shared" si="0"/>
        <v>52285.112900009583</v>
      </c>
    </row>
    <row r="58" spans="3:9" s="7" customFormat="1" ht="16.5" hidden="1" x14ac:dyDescent="0.2">
      <c r="C58" s="88"/>
      <c r="D58" s="86"/>
      <c r="E58" s="99"/>
      <c r="F58" s="89"/>
      <c r="G58" s="87"/>
      <c r="H58" s="85"/>
      <c r="I58" s="48">
        <f t="shared" si="0"/>
        <v>52285.112900009583</v>
      </c>
    </row>
    <row r="59" spans="3:9" s="7" customFormat="1" ht="16.5" hidden="1" x14ac:dyDescent="0.2">
      <c r="C59" s="88"/>
      <c r="D59" s="86"/>
      <c r="E59" s="99"/>
      <c r="F59" s="89"/>
      <c r="G59" s="87"/>
      <c r="H59" s="85"/>
      <c r="I59" s="48">
        <f t="shared" si="0"/>
        <v>52285.112900009583</v>
      </c>
    </row>
    <row r="60" spans="3:9" s="7" customFormat="1" ht="16.5" hidden="1" x14ac:dyDescent="0.2">
      <c r="C60" s="88"/>
      <c r="D60" s="86"/>
      <c r="E60" s="99"/>
      <c r="F60" s="89"/>
      <c r="G60" s="87"/>
      <c r="H60" s="85"/>
      <c r="I60" s="48">
        <f t="shared" si="0"/>
        <v>52285.112900009583</v>
      </c>
    </row>
    <row r="61" spans="3:9" s="7" customFormat="1" ht="16.5" hidden="1" x14ac:dyDescent="0.2">
      <c r="C61" s="88"/>
      <c r="D61" s="86"/>
      <c r="E61" s="99"/>
      <c r="F61" s="89"/>
      <c r="G61" s="87"/>
      <c r="H61" s="85"/>
      <c r="I61" s="48">
        <f t="shared" si="0"/>
        <v>52285.112900009583</v>
      </c>
    </row>
    <row r="62" spans="3:9" s="7" customFormat="1" ht="16.5" hidden="1" x14ac:dyDescent="0.2">
      <c r="C62" s="88"/>
      <c r="D62" s="86"/>
      <c r="E62" s="99"/>
      <c r="F62" s="89"/>
      <c r="G62" s="87"/>
      <c r="H62" s="85"/>
      <c r="I62" s="48">
        <f t="shared" si="0"/>
        <v>52285.112900009583</v>
      </c>
    </row>
    <row r="63" spans="3:9" s="7" customFormat="1" ht="16.5" hidden="1" x14ac:dyDescent="0.2">
      <c r="C63" s="88"/>
      <c r="D63" s="86"/>
      <c r="E63" s="99"/>
      <c r="F63" s="89"/>
      <c r="G63" s="87"/>
      <c r="H63" s="85"/>
      <c r="I63" s="48">
        <f t="shared" si="0"/>
        <v>52285.112900009583</v>
      </c>
    </row>
    <row r="64" spans="3:9" s="7" customFormat="1" ht="16.5" hidden="1" x14ac:dyDescent="0.2">
      <c r="C64" s="88"/>
      <c r="D64" s="86"/>
      <c r="E64" s="99"/>
      <c r="F64" s="89"/>
      <c r="G64" s="87"/>
      <c r="H64" s="85"/>
      <c r="I64" s="48">
        <f t="shared" si="0"/>
        <v>52285.112900009583</v>
      </c>
    </row>
    <row r="65" spans="3:94" s="7" customFormat="1" ht="15.75" hidden="1" customHeight="1" thickBot="1" x14ac:dyDescent="0.25">
      <c r="C65" s="88"/>
      <c r="D65" s="86"/>
      <c r="E65" s="99"/>
      <c r="F65" s="148"/>
      <c r="G65" s="87"/>
      <c r="H65" s="85"/>
      <c r="I65" s="48">
        <f t="shared" si="0"/>
        <v>52285.112900009583</v>
      </c>
    </row>
    <row r="66" spans="3:94" s="11" customFormat="1" ht="17.25" thickBot="1" x14ac:dyDescent="0.25">
      <c r="C66" s="257" t="s">
        <v>8</v>
      </c>
      <c r="D66" s="258"/>
      <c r="E66" s="258"/>
      <c r="F66" s="258"/>
      <c r="G66" s="90">
        <f>SUM(G14:G65)</f>
        <v>0</v>
      </c>
      <c r="H66" s="90">
        <f>SUM(H14:H65)</f>
        <v>29710.639999999999</v>
      </c>
      <c r="I66" s="91">
        <f>+I13+G66-H66</f>
        <v>52285.112900009583</v>
      </c>
      <c r="J66" s="25">
        <f>+I66-'[1]CTA. OPERATIVA.(160)'!$J$1302</f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127"/>
      <c r="D67" s="127"/>
      <c r="E67" s="127"/>
      <c r="F67" s="127"/>
      <c r="G67" s="128"/>
      <c r="H67" s="128"/>
      <c r="I67" s="82"/>
      <c r="J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127"/>
      <c r="D68" s="127"/>
      <c r="E68" s="127"/>
      <c r="F68" s="127"/>
      <c r="G68" s="128"/>
      <c r="H68" s="128"/>
      <c r="I68" s="82"/>
      <c r="J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127"/>
      <c r="D69" s="127"/>
      <c r="E69" s="127"/>
      <c r="F69" s="127"/>
      <c r="G69" s="128"/>
      <c r="H69" s="128"/>
      <c r="I69" s="82"/>
      <c r="J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5"/>
      <c r="E70" s="5"/>
      <c r="F70" s="36"/>
      <c r="G70" s="9"/>
      <c r="H70" s="7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78" t="s">
        <v>33</v>
      </c>
      <c r="E71" s="9"/>
      <c r="G71" s="9"/>
      <c r="H71" s="78" t="s">
        <v>34</v>
      </c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78" t="s">
        <v>30</v>
      </c>
      <c r="E72" s="9"/>
      <c r="F72" s="79" t="s">
        <v>35</v>
      </c>
      <c r="G72" s="188"/>
      <c r="H72" s="124" t="s">
        <v>42</v>
      </c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78" t="s">
        <v>31</v>
      </c>
      <c r="E73" s="9"/>
      <c r="F73" s="78" t="s">
        <v>55</v>
      </c>
      <c r="G73" s="188"/>
      <c r="H73" s="124" t="s">
        <v>37</v>
      </c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28.5" x14ac:dyDescent="0.2">
      <c r="C74" s="5"/>
      <c r="D74" s="78" t="s">
        <v>32</v>
      </c>
      <c r="E74" s="9"/>
      <c r="F74" s="202" t="s">
        <v>193</v>
      </c>
      <c r="G74" s="188"/>
      <c r="H74" s="202" t="s">
        <v>51</v>
      </c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6.5" x14ac:dyDescent="0.2">
      <c r="C75" s="5"/>
      <c r="D75" s="9"/>
      <c r="E75" s="1"/>
      <c r="F75" s="78"/>
      <c r="G75" s="9"/>
      <c r="H75" s="78"/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s="11" customFormat="1" ht="16.5" x14ac:dyDescent="0.2">
      <c r="C76" s="5"/>
      <c r="D76" s="9"/>
      <c r="E76" s="9"/>
      <c r="G76" s="9"/>
      <c r="H76" s="1"/>
      <c r="I76" s="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8" x14ac:dyDescent="0.2">
      <c r="C77" s="22"/>
      <c r="D77" s="9"/>
      <c r="E77" s="9"/>
      <c r="G77" s="9"/>
      <c r="H77" s="9"/>
      <c r="I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8" x14ac:dyDescent="0.2">
      <c r="C78" s="22"/>
      <c r="D78" s="9"/>
      <c r="E78" s="9"/>
      <c r="F78" s="79"/>
      <c r="G78" s="9"/>
      <c r="H78" s="9"/>
      <c r="I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x14ac:dyDescent="0.2">
      <c r="E79" s="9"/>
    </row>
    <row r="97" spans="3:3" ht="15" x14ac:dyDescent="0.2">
      <c r="C97" s="81"/>
    </row>
  </sheetData>
  <mergeCells count="8">
    <mergeCell ref="C66:F66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65" orientation="portrait" r:id="rId1"/>
  <headerFooter alignWithMargins="0">
    <oddFooter>Página &amp;P</oddFooter>
  </headerFooter>
  <rowBreaks count="1" manualBreakCount="1">
    <brk id="75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99"/>
  <sheetViews>
    <sheetView view="pageBreakPreview" topLeftCell="C136" zoomScale="70" zoomScaleNormal="85" zoomScaleSheetLayoutView="70" workbookViewId="0">
      <selection activeCell="K156" sqref="K156"/>
    </sheetView>
  </sheetViews>
  <sheetFormatPr baseColWidth="10" defaultColWidth="9.140625" defaultRowHeight="12.75" x14ac:dyDescent="0.2"/>
  <cols>
    <col min="1" max="1" width="0" style="210" hidden="1" customWidth="1"/>
    <col min="2" max="2" width="4.42578125" style="210" hidden="1" customWidth="1"/>
    <col min="3" max="3" width="4.7109375" style="210" customWidth="1"/>
    <col min="4" max="4" width="5.85546875" style="218" customWidth="1"/>
    <col min="5" max="5" width="15.85546875" style="218" customWidth="1"/>
    <col min="6" max="6" width="13.7109375" style="218" customWidth="1"/>
    <col min="7" max="7" width="52.140625" style="218" customWidth="1"/>
    <col min="8" max="8" width="23.85546875" style="218" customWidth="1"/>
    <col min="9" max="9" width="21.140625" style="218" customWidth="1"/>
    <col min="10" max="10" width="25.7109375" style="218" customWidth="1"/>
    <col min="11" max="11" width="24.5703125" style="210" customWidth="1"/>
    <col min="12" max="14" width="9.140625" style="210"/>
    <col min="15" max="16384" width="9.140625" style="218"/>
  </cols>
  <sheetData>
    <row r="1" spans="1:12" s="210" customFormat="1" x14ac:dyDescent="0.2"/>
    <row r="2" spans="1:12" s="211" customFormat="1" ht="12" customHeight="1" x14ac:dyDescent="0.2"/>
    <row r="3" spans="1:12" s="211" customFormat="1" ht="12" customHeight="1" x14ac:dyDescent="0.2"/>
    <row r="4" spans="1:12" s="211" customFormat="1" ht="12" customHeight="1" x14ac:dyDescent="0.2"/>
    <row r="5" spans="1:12" s="212" customFormat="1" ht="18" customHeight="1" x14ac:dyDescent="0.2">
      <c r="C5" s="213"/>
      <c r="D5" s="213"/>
      <c r="E5" s="214"/>
      <c r="F5" s="213"/>
      <c r="G5" s="213"/>
      <c r="H5" s="213"/>
      <c r="I5" s="213"/>
      <c r="J5" s="213"/>
      <c r="K5" s="213"/>
      <c r="L5" s="213"/>
    </row>
    <row r="6" spans="1:12" s="215" customFormat="1" ht="19.5" customHeight="1" x14ac:dyDescent="0.2">
      <c r="A6" s="215" t="s">
        <v>9</v>
      </c>
    </row>
    <row r="7" spans="1:12" s="212" customFormat="1" ht="19.5" customHeight="1" x14ac:dyDescent="0.2">
      <c r="C7" s="215"/>
      <c r="D7" s="261" t="s">
        <v>10</v>
      </c>
      <c r="E7" s="261"/>
      <c r="F7" s="261"/>
      <c r="G7" s="261"/>
      <c r="H7" s="261"/>
      <c r="I7" s="261"/>
      <c r="J7" s="261"/>
      <c r="K7" s="213"/>
      <c r="L7" s="213"/>
    </row>
    <row r="8" spans="1:12" s="211" customFormat="1" x14ac:dyDescent="0.2">
      <c r="C8" s="216"/>
      <c r="D8" s="262" t="s">
        <v>17</v>
      </c>
      <c r="E8" s="262"/>
      <c r="F8" s="262"/>
      <c r="G8" s="262"/>
      <c r="H8" s="262"/>
      <c r="I8" s="262"/>
      <c r="J8" s="262"/>
    </row>
    <row r="9" spans="1:12" s="217" customFormat="1" ht="18" customHeight="1" x14ac:dyDescent="0.2">
      <c r="B9" s="216"/>
      <c r="C9" s="216"/>
      <c r="D9" s="262" t="s">
        <v>19</v>
      </c>
      <c r="E9" s="262"/>
      <c r="F9" s="262"/>
      <c r="G9" s="262"/>
      <c r="H9" s="262"/>
      <c r="I9" s="262"/>
      <c r="J9" s="262"/>
    </row>
    <row r="10" spans="1:12" s="211" customFormat="1" ht="18.75" customHeight="1" thickBot="1" x14ac:dyDescent="0.25">
      <c r="D10" s="253" t="s">
        <v>70</v>
      </c>
      <c r="E10" s="253"/>
      <c r="F10" s="253"/>
      <c r="G10" s="253"/>
      <c r="H10" s="253"/>
      <c r="I10" s="253"/>
      <c r="J10" s="253"/>
    </row>
    <row r="11" spans="1:12" ht="18.75" customHeight="1" thickTop="1" thickBot="1" x14ac:dyDescent="0.25">
      <c r="D11" s="265"/>
      <c r="E11" s="266" t="s">
        <v>17</v>
      </c>
      <c r="F11" s="266"/>
      <c r="G11" s="266"/>
      <c r="H11" s="266"/>
      <c r="I11" s="266"/>
      <c r="J11" s="266"/>
    </row>
    <row r="12" spans="1:12" ht="18" customHeight="1" thickTop="1" thickBot="1" x14ac:dyDescent="0.25">
      <c r="D12" s="265"/>
      <c r="E12" s="267" t="s">
        <v>7</v>
      </c>
      <c r="F12" s="267"/>
      <c r="G12" s="267"/>
      <c r="H12" s="267"/>
      <c r="I12" s="267"/>
      <c r="J12" s="219">
        <f>+'[1]CTA. NOMINA 2000'!$G$1329</f>
        <v>33957200.703999966</v>
      </c>
    </row>
    <row r="13" spans="1:12" ht="36" customHeight="1" thickTop="1" thickBot="1" x14ac:dyDescent="0.25">
      <c r="D13" s="265"/>
      <c r="E13" s="220" t="s">
        <v>4</v>
      </c>
      <c r="F13" s="220" t="s">
        <v>5</v>
      </c>
      <c r="G13" s="220" t="s">
        <v>6</v>
      </c>
      <c r="H13" s="220" t="s">
        <v>0</v>
      </c>
      <c r="I13" s="220" t="s">
        <v>1</v>
      </c>
      <c r="J13" s="221" t="s">
        <v>2</v>
      </c>
    </row>
    <row r="14" spans="1:12" s="222" customFormat="1" ht="21.75" customHeight="1" thickTop="1" x14ac:dyDescent="0.2">
      <c r="D14" s="223"/>
      <c r="E14" s="224"/>
      <c r="F14" s="223"/>
      <c r="G14" s="224">
        <f>+'INGRESOS CUENTA COLECT'!D16</f>
        <v>45626</v>
      </c>
      <c r="H14" s="225"/>
      <c r="I14" s="226">
        <v>0</v>
      </c>
      <c r="J14" s="225">
        <f>+J12</f>
        <v>33957200.703999966</v>
      </c>
    </row>
    <row r="15" spans="1:12" s="222" customFormat="1" ht="25.5" x14ac:dyDescent="0.2">
      <c r="D15" s="227"/>
      <c r="E15" s="228">
        <v>45629</v>
      </c>
      <c r="F15" s="229"/>
      <c r="G15" s="230" t="s">
        <v>23</v>
      </c>
      <c r="H15" s="231">
        <v>826421.73</v>
      </c>
      <c r="I15" s="231"/>
      <c r="J15" s="231">
        <f>J14+H15-I15</f>
        <v>34783622.433999963</v>
      </c>
    </row>
    <row r="16" spans="1:12" s="222" customFormat="1" ht="24" customHeight="1" x14ac:dyDescent="0.2">
      <c r="D16" s="227"/>
      <c r="E16" s="228">
        <v>45629</v>
      </c>
      <c r="F16" s="229"/>
      <c r="G16" s="232" t="s">
        <v>23</v>
      </c>
      <c r="H16" s="231"/>
      <c r="I16" s="231">
        <v>826421.73</v>
      </c>
      <c r="J16" s="231">
        <f>J15+H16-I16</f>
        <v>33957200.703999966</v>
      </c>
    </row>
    <row r="17" spans="4:11" s="222" customFormat="1" ht="25.5" x14ac:dyDescent="0.2">
      <c r="D17" s="227"/>
      <c r="E17" s="228">
        <v>45631</v>
      </c>
      <c r="F17" s="229"/>
      <c r="G17" s="232" t="s">
        <v>23</v>
      </c>
      <c r="H17" s="231">
        <v>179872</v>
      </c>
      <c r="I17" s="231"/>
      <c r="J17" s="231">
        <f>J16+H17-I17</f>
        <v>34137072.703999966</v>
      </c>
    </row>
    <row r="18" spans="4:11" s="222" customFormat="1" ht="25.5" x14ac:dyDescent="0.2">
      <c r="D18" s="227"/>
      <c r="E18" s="228">
        <v>45631</v>
      </c>
      <c r="F18" s="229"/>
      <c r="G18" s="232" t="s">
        <v>23</v>
      </c>
      <c r="H18" s="231"/>
      <c r="I18" s="231">
        <v>179872</v>
      </c>
      <c r="J18" s="231">
        <f>J17+H18-I18</f>
        <v>33957200.703999966</v>
      </c>
    </row>
    <row r="19" spans="4:11" s="222" customFormat="1" ht="25.5" x14ac:dyDescent="0.2">
      <c r="D19" s="227"/>
      <c r="E19" s="228">
        <v>45635</v>
      </c>
      <c r="F19" s="229"/>
      <c r="G19" s="232" t="s">
        <v>23</v>
      </c>
      <c r="H19" s="231">
        <v>483431.43</v>
      </c>
      <c r="I19" s="231"/>
      <c r="J19" s="231">
        <f>J18+H19-I19</f>
        <v>34440632.133999966</v>
      </c>
    </row>
    <row r="20" spans="4:11" s="222" customFormat="1" ht="25.5" x14ac:dyDescent="0.2">
      <c r="D20" s="227"/>
      <c r="E20" s="228">
        <v>45635</v>
      </c>
      <c r="F20" s="229"/>
      <c r="G20" s="232" t="s">
        <v>23</v>
      </c>
      <c r="H20" s="231"/>
      <c r="I20" s="231">
        <v>483431.43</v>
      </c>
      <c r="J20" s="231">
        <f t="shared" ref="J20:J146" si="0">J19+H20-I20</f>
        <v>33957200.703999966</v>
      </c>
    </row>
    <row r="21" spans="4:11" s="222" customFormat="1" ht="25.5" x14ac:dyDescent="0.2">
      <c r="D21" s="227"/>
      <c r="E21" s="228">
        <v>45635</v>
      </c>
      <c r="F21" s="229" t="s">
        <v>199</v>
      </c>
      <c r="G21" s="232" t="s">
        <v>16</v>
      </c>
      <c r="H21" s="231"/>
      <c r="I21" s="231">
        <v>12000</v>
      </c>
      <c r="J21" s="231">
        <f t="shared" si="0"/>
        <v>33945200.703999966</v>
      </c>
    </row>
    <row r="22" spans="4:11" s="222" customFormat="1" x14ac:dyDescent="0.2">
      <c r="D22" s="227"/>
      <c r="E22" s="228">
        <v>45635</v>
      </c>
      <c r="F22" s="229" t="s">
        <v>199</v>
      </c>
      <c r="G22" s="232" t="s">
        <v>200</v>
      </c>
      <c r="H22" s="231"/>
      <c r="I22" s="231">
        <v>228000</v>
      </c>
      <c r="J22" s="231">
        <f t="shared" si="0"/>
        <v>33717200.703999966</v>
      </c>
    </row>
    <row r="23" spans="4:11" s="222" customFormat="1" ht="25.5" x14ac:dyDescent="0.2">
      <c r="D23" s="227"/>
      <c r="E23" s="228">
        <v>45636</v>
      </c>
      <c r="F23" s="229"/>
      <c r="G23" s="232" t="s">
        <v>54</v>
      </c>
      <c r="H23" s="231">
        <v>1010358.75</v>
      </c>
      <c r="I23" s="231"/>
      <c r="J23" s="231">
        <f t="shared" si="0"/>
        <v>34727559.453999966</v>
      </c>
    </row>
    <row r="24" spans="4:11" s="222" customFormat="1" ht="25.5" x14ac:dyDescent="0.2">
      <c r="D24" s="227"/>
      <c r="E24" s="228">
        <v>45636</v>
      </c>
      <c r="F24" s="229"/>
      <c r="G24" s="232" t="s">
        <v>27</v>
      </c>
      <c r="H24" s="231">
        <v>57246390.32</v>
      </c>
      <c r="I24" s="231"/>
      <c r="J24" s="231">
        <f t="shared" si="0"/>
        <v>91973949.773999959</v>
      </c>
      <c r="K24" s="233"/>
    </row>
    <row r="25" spans="4:11" s="222" customFormat="1" ht="25.5" x14ac:dyDescent="0.2">
      <c r="D25" s="227"/>
      <c r="E25" s="228">
        <v>45637</v>
      </c>
      <c r="F25" s="229"/>
      <c r="G25" s="232" t="s">
        <v>23</v>
      </c>
      <c r="H25" s="231">
        <v>826421.73</v>
      </c>
      <c r="I25" s="231"/>
      <c r="J25" s="231">
        <f t="shared" si="0"/>
        <v>92800371.503999963</v>
      </c>
    </row>
    <row r="26" spans="4:11" s="222" customFormat="1" ht="24.75" customHeight="1" x14ac:dyDescent="0.2">
      <c r="D26" s="227"/>
      <c r="E26" s="228">
        <v>45637</v>
      </c>
      <c r="F26" s="229"/>
      <c r="G26" s="232" t="s">
        <v>23</v>
      </c>
      <c r="H26" s="231"/>
      <c r="I26" s="231">
        <v>826421.73</v>
      </c>
      <c r="J26" s="231">
        <f t="shared" si="0"/>
        <v>91973949.773999959</v>
      </c>
    </row>
    <row r="27" spans="4:11" s="222" customFormat="1" ht="25.5" x14ac:dyDescent="0.2">
      <c r="D27" s="227"/>
      <c r="E27" s="228">
        <v>45638</v>
      </c>
      <c r="F27" s="229"/>
      <c r="G27" s="232" t="s">
        <v>23</v>
      </c>
      <c r="H27" s="231">
        <v>179872</v>
      </c>
      <c r="I27" s="231"/>
      <c r="J27" s="231">
        <f t="shared" si="0"/>
        <v>92153821.773999959</v>
      </c>
    </row>
    <row r="28" spans="4:11" s="222" customFormat="1" ht="25.5" x14ac:dyDescent="0.2">
      <c r="D28" s="227"/>
      <c r="E28" s="228">
        <v>45638</v>
      </c>
      <c r="F28" s="229"/>
      <c r="G28" s="232" t="s">
        <v>23</v>
      </c>
      <c r="H28" s="231"/>
      <c r="I28" s="231">
        <v>179872</v>
      </c>
      <c r="J28" s="231">
        <f t="shared" si="0"/>
        <v>91973949.773999959</v>
      </c>
    </row>
    <row r="29" spans="4:11" s="222" customFormat="1" ht="25.5" x14ac:dyDescent="0.2">
      <c r="D29" s="227"/>
      <c r="E29" s="228">
        <v>45638</v>
      </c>
      <c r="F29" s="229" t="s">
        <v>201</v>
      </c>
      <c r="G29" s="232" t="s">
        <v>16</v>
      </c>
      <c r="H29" s="231"/>
      <c r="I29" s="231">
        <v>2430</v>
      </c>
      <c r="J29" s="231">
        <f t="shared" si="0"/>
        <v>91971519.773999959</v>
      </c>
    </row>
    <row r="30" spans="4:11" s="222" customFormat="1" x14ac:dyDescent="0.2">
      <c r="D30" s="227"/>
      <c r="E30" s="228">
        <v>45638</v>
      </c>
      <c r="F30" s="229" t="s">
        <v>201</v>
      </c>
      <c r="G30" s="232" t="s">
        <v>202</v>
      </c>
      <c r="H30" s="231"/>
      <c r="I30" s="231">
        <v>54918</v>
      </c>
      <c r="J30" s="231">
        <f t="shared" si="0"/>
        <v>91916601.773999959</v>
      </c>
    </row>
    <row r="31" spans="4:11" s="222" customFormat="1" ht="25.5" x14ac:dyDescent="0.2">
      <c r="D31" s="227"/>
      <c r="E31" s="228">
        <v>45638</v>
      </c>
      <c r="F31" s="229" t="s">
        <v>203</v>
      </c>
      <c r="G31" s="244" t="s">
        <v>16</v>
      </c>
      <c r="H31" s="231"/>
      <c r="I31" s="231">
        <v>4503</v>
      </c>
      <c r="J31" s="231">
        <f t="shared" si="0"/>
        <v>91912098.773999959</v>
      </c>
    </row>
    <row r="32" spans="4:11" s="222" customFormat="1" x14ac:dyDescent="0.2">
      <c r="D32" s="227"/>
      <c r="E32" s="228">
        <v>45638</v>
      </c>
      <c r="F32" s="229" t="s">
        <v>203</v>
      </c>
      <c r="G32" s="244" t="s">
        <v>186</v>
      </c>
      <c r="H32" s="231"/>
      <c r="I32" s="231">
        <v>101767.8</v>
      </c>
      <c r="J32" s="231">
        <f t="shared" si="0"/>
        <v>91810330.973999962</v>
      </c>
    </row>
    <row r="33" spans="4:11" s="222" customFormat="1" ht="25.5" x14ac:dyDescent="0.2">
      <c r="D33" s="227"/>
      <c r="E33" s="228">
        <v>45638</v>
      </c>
      <c r="F33" s="229" t="s">
        <v>204</v>
      </c>
      <c r="G33" s="244" t="s">
        <v>16</v>
      </c>
      <c r="H33" s="231"/>
      <c r="I33" s="231">
        <v>5950</v>
      </c>
      <c r="J33" s="231">
        <f t="shared" si="0"/>
        <v>91804380.973999962</v>
      </c>
    </row>
    <row r="34" spans="4:11" s="222" customFormat="1" x14ac:dyDescent="0.2">
      <c r="D34" s="227"/>
      <c r="E34" s="228">
        <v>45638</v>
      </c>
      <c r="F34" s="229" t="s">
        <v>204</v>
      </c>
      <c r="G34" s="244" t="s">
        <v>205</v>
      </c>
      <c r="H34" s="231"/>
      <c r="I34" s="231">
        <v>113050</v>
      </c>
      <c r="J34" s="231">
        <f t="shared" si="0"/>
        <v>91691330.973999962</v>
      </c>
    </row>
    <row r="35" spans="4:11" s="222" customFormat="1" ht="25.5" x14ac:dyDescent="0.2">
      <c r="D35" s="227"/>
      <c r="E35" s="228">
        <v>45638</v>
      </c>
      <c r="F35" s="229" t="s">
        <v>206</v>
      </c>
      <c r="G35" s="244" t="s">
        <v>16</v>
      </c>
      <c r="H35" s="231"/>
      <c r="I35" s="231">
        <v>2975</v>
      </c>
      <c r="J35" s="231">
        <f t="shared" si="0"/>
        <v>91688355.973999962</v>
      </c>
    </row>
    <row r="36" spans="4:11" s="222" customFormat="1" x14ac:dyDescent="0.2">
      <c r="D36" s="227"/>
      <c r="E36" s="228">
        <v>45638</v>
      </c>
      <c r="F36" s="229" t="s">
        <v>206</v>
      </c>
      <c r="G36" s="244" t="s">
        <v>205</v>
      </c>
      <c r="H36" s="231"/>
      <c r="I36" s="231">
        <v>56525</v>
      </c>
      <c r="J36" s="231">
        <f t="shared" si="0"/>
        <v>91631830.973999962</v>
      </c>
    </row>
    <row r="37" spans="4:11" s="222" customFormat="1" ht="25.5" x14ac:dyDescent="0.2">
      <c r="D37" s="227"/>
      <c r="E37" s="228">
        <v>45639</v>
      </c>
      <c r="F37" s="229" t="s">
        <v>207</v>
      </c>
      <c r="G37" s="244" t="s">
        <v>16</v>
      </c>
      <c r="H37" s="231"/>
      <c r="I37" s="231">
        <v>24390.590000000004</v>
      </c>
      <c r="J37" s="231">
        <f t="shared" si="0"/>
        <v>91607440.383999959</v>
      </c>
    </row>
    <row r="38" spans="4:11" s="222" customFormat="1" x14ac:dyDescent="0.2">
      <c r="D38" s="227"/>
      <c r="E38" s="228">
        <v>45639</v>
      </c>
      <c r="F38" s="229" t="s">
        <v>207</v>
      </c>
      <c r="G38" s="244" t="s">
        <v>208</v>
      </c>
      <c r="H38" s="231"/>
      <c r="I38" s="231">
        <v>463421.21</v>
      </c>
      <c r="J38" s="231">
        <f t="shared" si="0"/>
        <v>91144019.173999965</v>
      </c>
    </row>
    <row r="39" spans="4:11" s="222" customFormat="1" ht="26.25" customHeight="1" x14ac:dyDescent="0.2">
      <c r="D39" s="227"/>
      <c r="E39" s="228">
        <v>45639</v>
      </c>
      <c r="F39" s="229" t="s">
        <v>209</v>
      </c>
      <c r="G39" s="230" t="s">
        <v>16</v>
      </c>
      <c r="H39" s="231"/>
      <c r="I39" s="231">
        <v>9652</v>
      </c>
      <c r="J39" s="231">
        <f t="shared" si="0"/>
        <v>91134367.173999965</v>
      </c>
    </row>
    <row r="40" spans="4:11" s="222" customFormat="1" x14ac:dyDescent="0.2">
      <c r="D40" s="227"/>
      <c r="E40" s="228">
        <v>45639</v>
      </c>
      <c r="F40" s="229" t="s">
        <v>209</v>
      </c>
      <c r="G40" s="230" t="s">
        <v>208</v>
      </c>
      <c r="H40" s="231"/>
      <c r="I40" s="231">
        <v>183388</v>
      </c>
      <c r="J40" s="231">
        <f t="shared" si="0"/>
        <v>90950979.173999965</v>
      </c>
      <c r="K40" s="233"/>
    </row>
    <row r="41" spans="4:11" s="222" customFormat="1" ht="25.5" x14ac:dyDescent="0.2">
      <c r="D41" s="227"/>
      <c r="E41" s="228">
        <v>45639</v>
      </c>
      <c r="F41" s="229" t="s">
        <v>210</v>
      </c>
      <c r="G41" s="234" t="s">
        <v>16</v>
      </c>
      <c r="H41" s="231"/>
      <c r="I41" s="231">
        <v>9470</v>
      </c>
      <c r="J41" s="231">
        <f t="shared" si="0"/>
        <v>90941509.173999965</v>
      </c>
      <c r="K41" s="233"/>
    </row>
    <row r="42" spans="4:11" s="222" customFormat="1" x14ac:dyDescent="0.2">
      <c r="D42" s="227"/>
      <c r="E42" s="228">
        <v>45639</v>
      </c>
      <c r="F42" s="229" t="s">
        <v>210</v>
      </c>
      <c r="G42" s="234" t="s">
        <v>211</v>
      </c>
      <c r="H42" s="231"/>
      <c r="I42" s="231">
        <v>179930</v>
      </c>
      <c r="J42" s="231">
        <f t="shared" si="0"/>
        <v>90761579.173999965</v>
      </c>
      <c r="K42" s="233"/>
    </row>
    <row r="43" spans="4:11" s="222" customFormat="1" ht="25.5" x14ac:dyDescent="0.2">
      <c r="D43" s="227"/>
      <c r="E43" s="228">
        <v>45639</v>
      </c>
      <c r="F43" s="229" t="s">
        <v>212</v>
      </c>
      <c r="G43" s="234" t="s">
        <v>16</v>
      </c>
      <c r="H43" s="231"/>
      <c r="I43" s="231">
        <v>3000</v>
      </c>
      <c r="J43" s="231">
        <f t="shared" si="0"/>
        <v>90758579.173999965</v>
      </c>
      <c r="K43" s="233"/>
    </row>
    <row r="44" spans="4:11" s="222" customFormat="1" x14ac:dyDescent="0.2">
      <c r="D44" s="227"/>
      <c r="E44" s="228">
        <v>45639</v>
      </c>
      <c r="F44" s="229" t="s">
        <v>212</v>
      </c>
      <c r="G44" s="234" t="s">
        <v>211</v>
      </c>
      <c r="H44" s="231"/>
      <c r="I44" s="231">
        <v>57000</v>
      </c>
      <c r="J44" s="231">
        <f t="shared" si="0"/>
        <v>90701579.173999965</v>
      </c>
      <c r="K44" s="233"/>
    </row>
    <row r="45" spans="4:11" s="222" customFormat="1" ht="25.5" x14ac:dyDescent="0.2">
      <c r="D45" s="227"/>
      <c r="E45" s="228">
        <v>45640</v>
      </c>
      <c r="F45" s="229" t="s">
        <v>213</v>
      </c>
      <c r="G45" s="234" t="s">
        <v>16</v>
      </c>
      <c r="H45" s="231"/>
      <c r="I45" s="231">
        <v>915580</v>
      </c>
      <c r="J45" s="231">
        <f t="shared" si="0"/>
        <v>89785999.173999965</v>
      </c>
      <c r="K45" s="233"/>
    </row>
    <row r="46" spans="4:11" s="222" customFormat="1" x14ac:dyDescent="0.2">
      <c r="D46" s="227"/>
      <c r="E46" s="228">
        <v>45640</v>
      </c>
      <c r="F46" s="229" t="s">
        <v>213</v>
      </c>
      <c r="G46" s="234" t="s">
        <v>211</v>
      </c>
      <c r="H46" s="231"/>
      <c r="I46" s="231">
        <v>17396020</v>
      </c>
      <c r="J46" s="231">
        <f t="shared" si="0"/>
        <v>72389979.173999965</v>
      </c>
      <c r="K46" s="233"/>
    </row>
    <row r="47" spans="4:11" s="222" customFormat="1" ht="25.5" x14ac:dyDescent="0.2">
      <c r="D47" s="227"/>
      <c r="E47" s="228">
        <v>45640</v>
      </c>
      <c r="F47" s="229" t="s">
        <v>214</v>
      </c>
      <c r="G47" s="234" t="s">
        <v>16</v>
      </c>
      <c r="H47" s="231"/>
      <c r="I47" s="231">
        <v>126412.5</v>
      </c>
      <c r="J47" s="231">
        <f t="shared" si="0"/>
        <v>72263566.673999965</v>
      </c>
      <c r="K47" s="233"/>
    </row>
    <row r="48" spans="4:11" s="222" customFormat="1" x14ac:dyDescent="0.2">
      <c r="D48" s="227"/>
      <c r="E48" s="228">
        <v>45640</v>
      </c>
      <c r="F48" s="229" t="s">
        <v>214</v>
      </c>
      <c r="G48" s="234" t="s">
        <v>205</v>
      </c>
      <c r="H48" s="231"/>
      <c r="I48" s="231">
        <v>2401837.5</v>
      </c>
      <c r="J48" s="231">
        <f t="shared" si="0"/>
        <v>69861729.173999965</v>
      </c>
      <c r="K48" s="233"/>
    </row>
    <row r="49" spans="4:11" s="222" customFormat="1" ht="25.5" x14ac:dyDescent="0.2">
      <c r="D49" s="227"/>
      <c r="E49" s="228">
        <v>45640</v>
      </c>
      <c r="F49" s="229" t="s">
        <v>215</v>
      </c>
      <c r="G49" s="234" t="s">
        <v>16</v>
      </c>
      <c r="H49" s="231"/>
      <c r="I49" s="231">
        <v>108246.75</v>
      </c>
      <c r="J49" s="231">
        <f t="shared" si="0"/>
        <v>69753482.423999965</v>
      </c>
      <c r="K49" s="233"/>
    </row>
    <row r="50" spans="4:11" s="222" customFormat="1" x14ac:dyDescent="0.2">
      <c r="D50" s="227"/>
      <c r="E50" s="228">
        <v>45640</v>
      </c>
      <c r="F50" s="229" t="s">
        <v>215</v>
      </c>
      <c r="G50" s="234" t="s">
        <v>205</v>
      </c>
      <c r="H50" s="231"/>
      <c r="I50" s="231">
        <v>2056688.25</v>
      </c>
      <c r="J50" s="231">
        <f t="shared" si="0"/>
        <v>67696794.173999965</v>
      </c>
      <c r="K50" s="233"/>
    </row>
    <row r="51" spans="4:11" s="222" customFormat="1" x14ac:dyDescent="0.2">
      <c r="D51" s="227"/>
      <c r="E51" s="228">
        <v>45640</v>
      </c>
      <c r="F51" s="229" t="s">
        <v>216</v>
      </c>
      <c r="G51" s="234" t="s">
        <v>69</v>
      </c>
      <c r="H51" s="231"/>
      <c r="I51" s="231">
        <v>1522900</v>
      </c>
      <c r="J51" s="231">
        <f t="shared" si="0"/>
        <v>66173894.173999965</v>
      </c>
      <c r="K51" s="233"/>
    </row>
    <row r="52" spans="4:11" s="222" customFormat="1" ht="25.5" x14ac:dyDescent="0.2">
      <c r="D52" s="227"/>
      <c r="E52" s="228">
        <v>45640</v>
      </c>
      <c r="F52" s="229" t="s">
        <v>217</v>
      </c>
      <c r="G52" s="234" t="s">
        <v>16</v>
      </c>
      <c r="H52" s="231"/>
      <c r="I52" s="231">
        <v>70720</v>
      </c>
      <c r="J52" s="231">
        <f t="shared" si="0"/>
        <v>66103174.173999965</v>
      </c>
      <c r="K52" s="233"/>
    </row>
    <row r="53" spans="4:11" s="222" customFormat="1" x14ac:dyDescent="0.2">
      <c r="D53" s="227"/>
      <c r="E53" s="228">
        <v>45640</v>
      </c>
      <c r="F53" s="229" t="s">
        <v>217</v>
      </c>
      <c r="G53" s="234" t="s">
        <v>200</v>
      </c>
      <c r="H53" s="231"/>
      <c r="I53" s="231">
        <v>1343680</v>
      </c>
      <c r="J53" s="231">
        <f t="shared" si="0"/>
        <v>64759494.173999965</v>
      </c>
      <c r="K53" s="233"/>
    </row>
    <row r="54" spans="4:11" s="222" customFormat="1" ht="25.5" x14ac:dyDescent="0.2">
      <c r="D54" s="227"/>
      <c r="E54" s="228">
        <v>45640</v>
      </c>
      <c r="F54" s="229" t="s">
        <v>218</v>
      </c>
      <c r="G54" s="234" t="s">
        <v>16</v>
      </c>
      <c r="H54" s="231"/>
      <c r="I54" s="231">
        <v>450</v>
      </c>
      <c r="J54" s="231">
        <f t="shared" si="0"/>
        <v>64759044.173999965</v>
      </c>
      <c r="K54" s="233"/>
    </row>
    <row r="55" spans="4:11" s="222" customFormat="1" x14ac:dyDescent="0.2">
      <c r="D55" s="227"/>
      <c r="E55" s="228">
        <v>45640</v>
      </c>
      <c r="F55" s="229" t="s">
        <v>218</v>
      </c>
      <c r="G55" s="234" t="s">
        <v>200</v>
      </c>
      <c r="H55" s="231"/>
      <c r="I55" s="231">
        <v>8550</v>
      </c>
      <c r="J55" s="231">
        <f t="shared" si="0"/>
        <v>64750494.173999965</v>
      </c>
      <c r="K55" s="233"/>
    </row>
    <row r="56" spans="4:11" s="222" customFormat="1" ht="25.5" x14ac:dyDescent="0.2">
      <c r="D56" s="227"/>
      <c r="E56" s="228">
        <v>45640</v>
      </c>
      <c r="F56" s="229" t="s">
        <v>219</v>
      </c>
      <c r="G56" s="234" t="s">
        <v>16</v>
      </c>
      <c r="H56" s="231"/>
      <c r="I56" s="231">
        <v>19816.59</v>
      </c>
      <c r="J56" s="231">
        <f t="shared" si="0"/>
        <v>64730677.583999962</v>
      </c>
      <c r="K56" s="233"/>
    </row>
    <row r="57" spans="4:11" s="222" customFormat="1" x14ac:dyDescent="0.2">
      <c r="D57" s="227"/>
      <c r="E57" s="228">
        <v>45640</v>
      </c>
      <c r="F57" s="229" t="s">
        <v>219</v>
      </c>
      <c r="G57" s="234" t="s">
        <v>186</v>
      </c>
      <c r="H57" s="231"/>
      <c r="I57" s="231">
        <v>376515.11</v>
      </c>
      <c r="J57" s="231">
        <f t="shared" si="0"/>
        <v>64354162.473999962</v>
      </c>
      <c r="K57" s="233"/>
    </row>
    <row r="58" spans="4:11" s="222" customFormat="1" ht="25.5" x14ac:dyDescent="0.2">
      <c r="D58" s="227"/>
      <c r="E58" s="228">
        <v>45640</v>
      </c>
      <c r="F58" s="229" t="s">
        <v>220</v>
      </c>
      <c r="G58" s="234" t="s">
        <v>16</v>
      </c>
      <c r="H58" s="231"/>
      <c r="I58" s="231">
        <v>1100</v>
      </c>
      <c r="J58" s="231">
        <f t="shared" si="0"/>
        <v>64353062.473999962</v>
      </c>
      <c r="K58" s="233"/>
    </row>
    <row r="59" spans="4:11" s="222" customFormat="1" x14ac:dyDescent="0.2">
      <c r="D59" s="227"/>
      <c r="E59" s="228">
        <v>45640</v>
      </c>
      <c r="F59" s="229" t="s">
        <v>220</v>
      </c>
      <c r="G59" s="234" t="s">
        <v>186</v>
      </c>
      <c r="H59" s="231"/>
      <c r="I59" s="231">
        <v>20900</v>
      </c>
      <c r="J59" s="231">
        <f>J58+H59-I59</f>
        <v>64332162.473999962</v>
      </c>
      <c r="K59" s="233"/>
    </row>
    <row r="60" spans="4:11" s="222" customFormat="1" ht="25.5" x14ac:dyDescent="0.2">
      <c r="D60" s="227"/>
      <c r="E60" s="228">
        <v>45640</v>
      </c>
      <c r="F60" s="229" t="s">
        <v>221</v>
      </c>
      <c r="G60" s="234" t="s">
        <v>16</v>
      </c>
      <c r="H60" s="231"/>
      <c r="I60" s="231">
        <v>7678.1600000000008</v>
      </c>
      <c r="J60" s="231">
        <f t="shared" si="0"/>
        <v>64324484.313999966</v>
      </c>
      <c r="K60" s="233"/>
    </row>
    <row r="61" spans="4:11" s="222" customFormat="1" x14ac:dyDescent="0.2">
      <c r="D61" s="227"/>
      <c r="E61" s="228">
        <v>45640</v>
      </c>
      <c r="F61" s="229" t="s">
        <v>221</v>
      </c>
      <c r="G61" s="234" t="s">
        <v>186</v>
      </c>
      <c r="H61" s="231"/>
      <c r="I61" s="231">
        <v>159327.44</v>
      </c>
      <c r="J61" s="231">
        <f t="shared" si="0"/>
        <v>64165156.873999968</v>
      </c>
      <c r="K61" s="233"/>
    </row>
    <row r="62" spans="4:11" s="222" customFormat="1" ht="25.5" x14ac:dyDescent="0.2">
      <c r="D62" s="227"/>
      <c r="E62" s="228">
        <v>45640</v>
      </c>
      <c r="F62" s="229" t="s">
        <v>222</v>
      </c>
      <c r="G62" s="234" t="s">
        <v>16</v>
      </c>
      <c r="H62" s="231"/>
      <c r="I62" s="231">
        <v>8830.83</v>
      </c>
      <c r="J62" s="231">
        <f t="shared" si="0"/>
        <v>64156326.04399997</v>
      </c>
      <c r="K62" s="233"/>
    </row>
    <row r="63" spans="4:11" s="222" customFormat="1" x14ac:dyDescent="0.2">
      <c r="D63" s="227"/>
      <c r="E63" s="228">
        <v>45640</v>
      </c>
      <c r="F63" s="229" t="s">
        <v>222</v>
      </c>
      <c r="G63" s="234" t="s">
        <v>223</v>
      </c>
      <c r="H63" s="231"/>
      <c r="I63" s="231">
        <v>199576.76</v>
      </c>
      <c r="J63" s="231">
        <f t="shared" si="0"/>
        <v>63956749.283999972</v>
      </c>
      <c r="K63" s="233"/>
    </row>
    <row r="64" spans="4:11" s="222" customFormat="1" x14ac:dyDescent="0.2">
      <c r="D64" s="227"/>
      <c r="E64" s="228">
        <v>45642</v>
      </c>
      <c r="F64" s="229" t="s">
        <v>224</v>
      </c>
      <c r="G64" s="234" t="s">
        <v>69</v>
      </c>
      <c r="H64" s="231"/>
      <c r="I64" s="231">
        <v>1694835.68</v>
      </c>
      <c r="J64" s="231">
        <f t="shared" si="0"/>
        <v>62261913.603999972</v>
      </c>
      <c r="K64" s="233"/>
    </row>
    <row r="65" spans="4:11" s="222" customFormat="1" ht="25.5" x14ac:dyDescent="0.2">
      <c r="D65" s="227"/>
      <c r="E65" s="228">
        <v>45643</v>
      </c>
      <c r="F65" s="229"/>
      <c r="G65" s="234" t="s">
        <v>23</v>
      </c>
      <c r="H65" s="231">
        <v>36882393.359999999</v>
      </c>
      <c r="I65" s="231"/>
      <c r="J65" s="231">
        <f t="shared" si="0"/>
        <v>99144306.963999972</v>
      </c>
      <c r="K65" s="233"/>
    </row>
    <row r="66" spans="4:11" s="222" customFormat="1" ht="25.5" x14ac:dyDescent="0.2">
      <c r="D66" s="227"/>
      <c r="E66" s="228">
        <v>45643</v>
      </c>
      <c r="F66" s="229"/>
      <c r="G66" s="234" t="s">
        <v>23</v>
      </c>
      <c r="H66" s="231"/>
      <c r="I66" s="231">
        <v>36882393.359999999</v>
      </c>
      <c r="J66" s="231">
        <f t="shared" si="0"/>
        <v>62261913.603999972</v>
      </c>
      <c r="K66" s="233"/>
    </row>
    <row r="67" spans="4:11" s="222" customFormat="1" ht="25.5" x14ac:dyDescent="0.2">
      <c r="D67" s="227"/>
      <c r="E67" s="228">
        <v>45643</v>
      </c>
      <c r="F67" s="229" t="s">
        <v>225</v>
      </c>
      <c r="G67" s="234" t="s">
        <v>16</v>
      </c>
      <c r="H67" s="231"/>
      <c r="I67" s="231">
        <v>28750</v>
      </c>
      <c r="J67" s="231">
        <f t="shared" si="0"/>
        <v>62233163.603999972</v>
      </c>
      <c r="K67" s="233"/>
    </row>
    <row r="68" spans="4:11" s="222" customFormat="1" ht="25.5" x14ac:dyDescent="0.2">
      <c r="D68" s="227"/>
      <c r="E68" s="228">
        <v>45643</v>
      </c>
      <c r="F68" s="229" t="s">
        <v>225</v>
      </c>
      <c r="G68" s="234" t="s">
        <v>52</v>
      </c>
      <c r="H68" s="231"/>
      <c r="I68" s="231">
        <v>31050</v>
      </c>
      <c r="J68" s="231">
        <f t="shared" si="0"/>
        <v>62202113.603999972</v>
      </c>
      <c r="K68" s="233"/>
    </row>
    <row r="69" spans="4:11" s="222" customFormat="1" x14ac:dyDescent="0.2">
      <c r="D69" s="227"/>
      <c r="E69" s="228">
        <v>45643</v>
      </c>
      <c r="F69" s="229" t="s">
        <v>225</v>
      </c>
      <c r="G69" s="234" t="s">
        <v>226</v>
      </c>
      <c r="H69" s="231"/>
      <c r="I69" s="231">
        <v>618700</v>
      </c>
      <c r="J69" s="231">
        <f t="shared" si="0"/>
        <v>61583413.603999972</v>
      </c>
      <c r="K69" s="233"/>
    </row>
    <row r="70" spans="4:11" s="222" customFormat="1" ht="25.5" x14ac:dyDescent="0.2">
      <c r="D70" s="227"/>
      <c r="E70" s="228">
        <v>45643</v>
      </c>
      <c r="F70" s="229" t="s">
        <v>227</v>
      </c>
      <c r="G70" s="234" t="s">
        <v>16</v>
      </c>
      <c r="H70" s="231"/>
      <c r="I70" s="231">
        <v>23700</v>
      </c>
      <c r="J70" s="231">
        <f t="shared" si="0"/>
        <v>61559713.603999972</v>
      </c>
      <c r="K70" s="233"/>
    </row>
    <row r="71" spans="4:11" s="222" customFormat="1" ht="25.5" x14ac:dyDescent="0.2">
      <c r="D71" s="227"/>
      <c r="E71" s="228">
        <v>45643</v>
      </c>
      <c r="F71" s="229" t="s">
        <v>227</v>
      </c>
      <c r="G71" s="234" t="s">
        <v>52</v>
      </c>
      <c r="H71" s="231"/>
      <c r="I71" s="231">
        <v>25596</v>
      </c>
      <c r="J71" s="231">
        <f t="shared" si="0"/>
        <v>61534117.603999972</v>
      </c>
      <c r="K71" s="233"/>
    </row>
    <row r="72" spans="4:11" s="222" customFormat="1" x14ac:dyDescent="0.2">
      <c r="D72" s="227"/>
      <c r="E72" s="228">
        <v>45643</v>
      </c>
      <c r="F72" s="229" t="s">
        <v>227</v>
      </c>
      <c r="G72" s="234" t="s">
        <v>226</v>
      </c>
      <c r="H72" s="231"/>
      <c r="I72" s="231">
        <v>510024</v>
      </c>
      <c r="J72" s="231">
        <f t="shared" si="0"/>
        <v>61024093.603999972</v>
      </c>
      <c r="K72" s="233"/>
    </row>
    <row r="73" spans="4:11" s="222" customFormat="1" ht="25.5" x14ac:dyDescent="0.2">
      <c r="D73" s="227"/>
      <c r="E73" s="228">
        <v>45643</v>
      </c>
      <c r="F73" s="229" t="s">
        <v>228</v>
      </c>
      <c r="G73" s="234" t="s">
        <v>16</v>
      </c>
      <c r="H73" s="231"/>
      <c r="I73" s="231">
        <v>29761.25</v>
      </c>
      <c r="J73" s="231">
        <f t="shared" si="0"/>
        <v>60994332.353999972</v>
      </c>
      <c r="K73" s="233"/>
    </row>
    <row r="74" spans="4:11" s="222" customFormat="1" ht="25.5" x14ac:dyDescent="0.2">
      <c r="D74" s="227"/>
      <c r="E74" s="228">
        <v>45643</v>
      </c>
      <c r="F74" s="229" t="s">
        <v>228</v>
      </c>
      <c r="G74" s="234" t="s">
        <v>52</v>
      </c>
      <c r="H74" s="231"/>
      <c r="I74" s="231">
        <v>32142.149999999998</v>
      </c>
      <c r="J74" s="231">
        <f t="shared" si="0"/>
        <v>60962190.203999974</v>
      </c>
      <c r="K74" s="233"/>
    </row>
    <row r="75" spans="4:11" s="222" customFormat="1" x14ac:dyDescent="0.2">
      <c r="D75" s="227"/>
      <c r="E75" s="228">
        <v>45643</v>
      </c>
      <c r="F75" s="229" t="s">
        <v>228</v>
      </c>
      <c r="G75" s="234" t="s">
        <v>226</v>
      </c>
      <c r="H75" s="231"/>
      <c r="I75" s="231">
        <v>640462.1</v>
      </c>
      <c r="J75" s="231">
        <f t="shared" si="0"/>
        <v>60321728.103999972</v>
      </c>
      <c r="K75" s="233"/>
    </row>
    <row r="76" spans="4:11" s="222" customFormat="1" ht="25.5" x14ac:dyDescent="0.2">
      <c r="D76" s="227"/>
      <c r="E76" s="228">
        <v>45643</v>
      </c>
      <c r="F76" s="229" t="s">
        <v>229</v>
      </c>
      <c r="G76" s="234" t="s">
        <v>16</v>
      </c>
      <c r="H76" s="231"/>
      <c r="I76" s="231">
        <v>7689</v>
      </c>
      <c r="J76" s="231">
        <f t="shared" si="0"/>
        <v>60314039.103999972</v>
      </c>
      <c r="K76" s="233"/>
    </row>
    <row r="77" spans="4:11" s="222" customFormat="1" x14ac:dyDescent="0.2">
      <c r="D77" s="227"/>
      <c r="E77" s="228">
        <v>45643</v>
      </c>
      <c r="F77" s="229" t="s">
        <v>229</v>
      </c>
      <c r="G77" s="234" t="s">
        <v>230</v>
      </c>
      <c r="H77" s="231"/>
      <c r="I77" s="231">
        <v>146091</v>
      </c>
      <c r="J77" s="231">
        <f t="shared" si="0"/>
        <v>60167948.103999972</v>
      </c>
      <c r="K77" s="233"/>
    </row>
    <row r="78" spans="4:11" s="222" customFormat="1" ht="25.5" x14ac:dyDescent="0.2">
      <c r="D78" s="227"/>
      <c r="E78" s="228">
        <v>45643</v>
      </c>
      <c r="F78" s="229" t="s">
        <v>231</v>
      </c>
      <c r="G78" s="234" t="s">
        <v>16</v>
      </c>
      <c r="H78" s="231"/>
      <c r="I78" s="231">
        <v>3234.7720000000004</v>
      </c>
      <c r="J78" s="231">
        <f t="shared" si="0"/>
        <v>60164713.331999972</v>
      </c>
      <c r="K78" s="233"/>
    </row>
    <row r="79" spans="4:11" s="222" customFormat="1" x14ac:dyDescent="0.2">
      <c r="D79" s="227"/>
      <c r="E79" s="228">
        <v>45643</v>
      </c>
      <c r="F79" s="229" t="s">
        <v>231</v>
      </c>
      <c r="G79" s="234" t="s">
        <v>189</v>
      </c>
      <c r="H79" s="231"/>
      <c r="I79" s="231">
        <v>61460.668000000005</v>
      </c>
      <c r="J79" s="231">
        <f t="shared" si="0"/>
        <v>60103252.663999975</v>
      </c>
      <c r="K79" s="233"/>
    </row>
    <row r="80" spans="4:11" s="222" customFormat="1" ht="25.5" x14ac:dyDescent="0.2">
      <c r="D80" s="227"/>
      <c r="E80" s="228">
        <v>45643</v>
      </c>
      <c r="F80" s="229" t="s">
        <v>232</v>
      </c>
      <c r="G80" s="234" t="s">
        <v>16</v>
      </c>
      <c r="H80" s="231"/>
      <c r="I80" s="231">
        <v>25145.512000000002</v>
      </c>
      <c r="J80" s="231">
        <f t="shared" si="0"/>
        <v>60078107.151999973</v>
      </c>
      <c r="K80" s="233"/>
    </row>
    <row r="81" spans="4:11" s="222" customFormat="1" x14ac:dyDescent="0.2">
      <c r="D81" s="227"/>
      <c r="E81" s="228">
        <v>45643</v>
      </c>
      <c r="F81" s="229" t="s">
        <v>232</v>
      </c>
      <c r="G81" s="234" t="s">
        <v>233</v>
      </c>
      <c r="H81" s="231"/>
      <c r="I81" s="231">
        <v>568288.56799999997</v>
      </c>
      <c r="J81" s="231">
        <f t="shared" si="0"/>
        <v>59509818.583999977</v>
      </c>
      <c r="K81" s="233"/>
    </row>
    <row r="82" spans="4:11" s="222" customFormat="1" ht="25.5" x14ac:dyDescent="0.2">
      <c r="D82" s="227"/>
      <c r="E82" s="228">
        <v>45643</v>
      </c>
      <c r="F82" s="229"/>
      <c r="G82" s="234" t="s">
        <v>23</v>
      </c>
      <c r="H82" s="231">
        <v>13594593.58</v>
      </c>
      <c r="I82" s="231"/>
      <c r="J82" s="231">
        <f t="shared" si="0"/>
        <v>73104412.163999975</v>
      </c>
      <c r="K82" s="233"/>
    </row>
    <row r="83" spans="4:11" s="222" customFormat="1" ht="25.5" x14ac:dyDescent="0.2">
      <c r="D83" s="227"/>
      <c r="E83" s="228">
        <v>45643</v>
      </c>
      <c r="F83" s="229"/>
      <c r="G83" s="234" t="s">
        <v>23</v>
      </c>
      <c r="H83" s="231"/>
      <c r="I83" s="231">
        <v>13594593.58</v>
      </c>
      <c r="J83" s="231">
        <f t="shared" si="0"/>
        <v>59509818.583999977</v>
      </c>
      <c r="K83" s="233"/>
    </row>
    <row r="84" spans="4:11" s="222" customFormat="1" ht="25.5" x14ac:dyDescent="0.2">
      <c r="D84" s="227"/>
      <c r="E84" s="228">
        <v>45644</v>
      </c>
      <c r="F84" s="229" t="s">
        <v>234</v>
      </c>
      <c r="G84" s="234" t="s">
        <v>16</v>
      </c>
      <c r="H84" s="231"/>
      <c r="I84" s="231">
        <v>8439.6635000000006</v>
      </c>
      <c r="J84" s="231">
        <f t="shared" si="0"/>
        <v>59501378.920499973</v>
      </c>
      <c r="K84" s="233"/>
    </row>
    <row r="85" spans="4:11" s="222" customFormat="1" ht="25.5" x14ac:dyDescent="0.2">
      <c r="D85" s="227"/>
      <c r="E85" s="228">
        <v>45644</v>
      </c>
      <c r="F85" s="229" t="s">
        <v>234</v>
      </c>
      <c r="G85" s="234" t="s">
        <v>52</v>
      </c>
      <c r="H85" s="231"/>
      <c r="I85" s="231">
        <v>9114.8339999999989</v>
      </c>
      <c r="J85" s="231">
        <f t="shared" si="0"/>
        <v>59492264.086499974</v>
      </c>
      <c r="K85" s="233"/>
    </row>
    <row r="86" spans="4:11" s="222" customFormat="1" x14ac:dyDescent="0.2">
      <c r="D86" s="227"/>
      <c r="E86" s="228">
        <v>45644</v>
      </c>
      <c r="F86" s="229" t="s">
        <v>234</v>
      </c>
      <c r="G86" s="234" t="s">
        <v>235</v>
      </c>
      <c r="H86" s="231"/>
      <c r="I86" s="231">
        <v>181621.55249999999</v>
      </c>
      <c r="J86" s="231">
        <f t="shared" si="0"/>
        <v>59310642.533999972</v>
      </c>
      <c r="K86" s="233"/>
    </row>
    <row r="87" spans="4:11" s="222" customFormat="1" ht="25.5" x14ac:dyDescent="0.2">
      <c r="D87" s="227"/>
      <c r="E87" s="228">
        <v>45644</v>
      </c>
      <c r="F87" s="229" t="s">
        <v>236</v>
      </c>
      <c r="G87" s="234" t="s">
        <v>16</v>
      </c>
      <c r="H87" s="231"/>
      <c r="I87" s="231">
        <v>842.40350000000001</v>
      </c>
      <c r="J87" s="231">
        <f t="shared" si="0"/>
        <v>59309800.130499974</v>
      </c>
      <c r="K87" s="233"/>
    </row>
    <row r="88" spans="4:11" s="222" customFormat="1" ht="25.5" x14ac:dyDescent="0.2">
      <c r="D88" s="227"/>
      <c r="E88" s="228">
        <v>45644</v>
      </c>
      <c r="F88" s="229" t="s">
        <v>236</v>
      </c>
      <c r="G88" s="234" t="s">
        <v>52</v>
      </c>
      <c r="H88" s="231"/>
      <c r="I88" s="231">
        <v>909.79499999999996</v>
      </c>
      <c r="J88" s="231">
        <f t="shared" si="0"/>
        <v>59308890.335499972</v>
      </c>
      <c r="K88" s="233"/>
    </row>
    <row r="89" spans="4:11" s="222" customFormat="1" x14ac:dyDescent="0.2">
      <c r="D89" s="227"/>
      <c r="E89" s="228">
        <v>45644</v>
      </c>
      <c r="F89" s="229" t="s">
        <v>236</v>
      </c>
      <c r="G89" s="234" t="s">
        <v>235</v>
      </c>
      <c r="H89" s="231"/>
      <c r="I89" s="231">
        <v>18128.521500000003</v>
      </c>
      <c r="J89" s="231">
        <f t="shared" si="0"/>
        <v>59290761.813999973</v>
      </c>
      <c r="K89" s="233"/>
    </row>
    <row r="90" spans="4:11" s="222" customFormat="1" ht="25.5" x14ac:dyDescent="0.2">
      <c r="D90" s="227"/>
      <c r="E90" s="228">
        <v>45644</v>
      </c>
      <c r="F90" s="229" t="s">
        <v>237</v>
      </c>
      <c r="G90" s="234" t="s">
        <v>16</v>
      </c>
      <c r="H90" s="231"/>
      <c r="I90" s="231">
        <v>6175.9780000000001</v>
      </c>
      <c r="J90" s="231">
        <f t="shared" si="0"/>
        <v>59284585.835999973</v>
      </c>
      <c r="K90" s="233"/>
    </row>
    <row r="91" spans="4:11" s="222" customFormat="1" ht="25.5" x14ac:dyDescent="0.2">
      <c r="D91" s="227"/>
      <c r="E91" s="228">
        <v>45644</v>
      </c>
      <c r="F91" s="229" t="s">
        <v>237</v>
      </c>
      <c r="G91" s="234" t="s">
        <v>188</v>
      </c>
      <c r="H91" s="231"/>
      <c r="I91" s="231">
        <v>137647.58199999999</v>
      </c>
      <c r="J91" s="231">
        <f t="shared" si="0"/>
        <v>59146938.253999971</v>
      </c>
      <c r="K91" s="233"/>
    </row>
    <row r="92" spans="4:11" s="222" customFormat="1" ht="25.5" x14ac:dyDescent="0.2">
      <c r="D92" s="227"/>
      <c r="E92" s="228">
        <v>45644</v>
      </c>
      <c r="F92" s="229" t="s">
        <v>238</v>
      </c>
      <c r="G92" s="234" t="s">
        <v>239</v>
      </c>
      <c r="H92" s="231"/>
      <c r="I92" s="231">
        <v>142863.96910799999</v>
      </c>
      <c r="J92" s="231">
        <f t="shared" si="0"/>
        <v>59004074.28489197</v>
      </c>
      <c r="K92" s="233"/>
    </row>
    <row r="93" spans="4:11" s="222" customFormat="1" x14ac:dyDescent="0.2">
      <c r="D93" s="227"/>
      <c r="E93" s="228">
        <v>45644</v>
      </c>
      <c r="F93" s="229" t="s">
        <v>238</v>
      </c>
      <c r="G93" s="234" t="s">
        <v>240</v>
      </c>
      <c r="H93" s="231"/>
      <c r="I93" s="231">
        <v>1285775.0634600001</v>
      </c>
      <c r="J93" s="231">
        <f t="shared" si="0"/>
        <v>57718299.221431971</v>
      </c>
      <c r="K93" s="233"/>
    </row>
    <row r="94" spans="4:11" s="222" customFormat="1" ht="25.5" x14ac:dyDescent="0.2">
      <c r="D94" s="227"/>
      <c r="E94" s="228">
        <v>45644</v>
      </c>
      <c r="F94" s="229" t="s">
        <v>241</v>
      </c>
      <c r="G94" s="234" t="s">
        <v>239</v>
      </c>
      <c r="H94" s="231"/>
      <c r="I94" s="231">
        <v>156313.3365</v>
      </c>
      <c r="J94" s="231">
        <f t="shared" si="0"/>
        <v>57561985.884931974</v>
      </c>
      <c r="K94" s="233"/>
    </row>
    <row r="95" spans="4:11" s="222" customFormat="1" x14ac:dyDescent="0.2">
      <c r="D95" s="227"/>
      <c r="E95" s="228">
        <v>45644</v>
      </c>
      <c r="F95" s="229" t="s">
        <v>241</v>
      </c>
      <c r="G95" s="234" t="s">
        <v>240</v>
      </c>
      <c r="H95" s="231"/>
      <c r="I95" s="231">
        <v>1406820.0285</v>
      </c>
      <c r="J95" s="231">
        <f t="shared" si="0"/>
        <v>56155165.856431976</v>
      </c>
      <c r="K95" s="233"/>
    </row>
    <row r="96" spans="4:11" s="222" customFormat="1" ht="25.5" x14ac:dyDescent="0.2">
      <c r="D96" s="227"/>
      <c r="E96" s="228">
        <v>45645</v>
      </c>
      <c r="F96" s="229" t="s">
        <v>242</v>
      </c>
      <c r="G96" s="234" t="s">
        <v>16</v>
      </c>
      <c r="H96" s="231"/>
      <c r="I96" s="231">
        <v>3437.2919999999999</v>
      </c>
      <c r="J96" s="231">
        <f t="shared" si="0"/>
        <v>56151728.564431973</v>
      </c>
      <c r="K96" s="233"/>
    </row>
    <row r="97" spans="4:11" s="222" customFormat="1" x14ac:dyDescent="0.2">
      <c r="D97" s="227"/>
      <c r="E97" s="228">
        <v>45645</v>
      </c>
      <c r="F97" s="229" t="s">
        <v>242</v>
      </c>
      <c r="G97" s="234" t="s">
        <v>184</v>
      </c>
      <c r="H97" s="231"/>
      <c r="I97" s="231">
        <v>77682.797999999995</v>
      </c>
      <c r="J97" s="231">
        <f t="shared" si="0"/>
        <v>56074045.766431972</v>
      </c>
      <c r="K97" s="233"/>
    </row>
    <row r="98" spans="4:11" s="222" customFormat="1" ht="25.5" x14ac:dyDescent="0.2">
      <c r="D98" s="227"/>
      <c r="E98" s="228">
        <v>45645</v>
      </c>
      <c r="F98" s="229" t="s">
        <v>243</v>
      </c>
      <c r="G98" s="234" t="s">
        <v>16</v>
      </c>
      <c r="H98" s="231"/>
      <c r="I98" s="231">
        <v>3146.8500000000004</v>
      </c>
      <c r="J98" s="231">
        <f t="shared" si="0"/>
        <v>56070898.916431971</v>
      </c>
      <c r="K98" s="233"/>
    </row>
    <row r="99" spans="4:11" s="222" customFormat="1" x14ac:dyDescent="0.2">
      <c r="D99" s="227"/>
      <c r="E99" s="228">
        <v>45645</v>
      </c>
      <c r="F99" s="229" t="s">
        <v>243</v>
      </c>
      <c r="G99" s="234" t="s">
        <v>244</v>
      </c>
      <c r="H99" s="231"/>
      <c r="I99" s="231">
        <v>59790.15</v>
      </c>
      <c r="J99" s="231">
        <f t="shared" si="0"/>
        <v>56011108.766431972</v>
      </c>
      <c r="K99" s="233"/>
    </row>
    <row r="100" spans="4:11" s="222" customFormat="1" ht="25.5" x14ac:dyDescent="0.2">
      <c r="D100" s="227"/>
      <c r="E100" s="228">
        <v>45645</v>
      </c>
      <c r="F100" s="229" t="s">
        <v>245</v>
      </c>
      <c r="G100" s="234" t="s">
        <v>16</v>
      </c>
      <c r="H100" s="231"/>
      <c r="I100" s="231">
        <v>862.5</v>
      </c>
      <c r="J100" s="231">
        <f t="shared" si="0"/>
        <v>56010246.266431972</v>
      </c>
      <c r="K100" s="233"/>
    </row>
    <row r="101" spans="4:11" s="222" customFormat="1" x14ac:dyDescent="0.2">
      <c r="D101" s="227"/>
      <c r="E101" s="228">
        <v>45645</v>
      </c>
      <c r="F101" s="229" t="s">
        <v>245</v>
      </c>
      <c r="G101" s="234" t="s">
        <v>230</v>
      </c>
      <c r="H101" s="231"/>
      <c r="I101" s="231">
        <v>16387.5</v>
      </c>
      <c r="J101" s="231">
        <f t="shared" si="0"/>
        <v>55993858.766431972</v>
      </c>
      <c r="K101" s="233"/>
    </row>
    <row r="102" spans="4:11" s="222" customFormat="1" ht="25.5" x14ac:dyDescent="0.2">
      <c r="D102" s="227"/>
      <c r="E102" s="228">
        <v>45645</v>
      </c>
      <c r="F102" s="229" t="s">
        <v>246</v>
      </c>
      <c r="G102" s="234" t="s">
        <v>247</v>
      </c>
      <c r="H102" s="231"/>
      <c r="I102" s="231">
        <v>189200</v>
      </c>
      <c r="J102" s="231">
        <f t="shared" si="0"/>
        <v>55804658.766431972</v>
      </c>
      <c r="K102" s="233"/>
    </row>
    <row r="103" spans="4:11" s="222" customFormat="1" ht="25.5" x14ac:dyDescent="0.2">
      <c r="D103" s="227"/>
      <c r="E103" s="228">
        <v>45645</v>
      </c>
      <c r="F103" s="229" t="s">
        <v>248</v>
      </c>
      <c r="G103" s="234" t="s">
        <v>249</v>
      </c>
      <c r="H103" s="231"/>
      <c r="I103" s="231">
        <v>1155</v>
      </c>
      <c r="J103" s="231">
        <f t="shared" si="0"/>
        <v>55803503.766431972</v>
      </c>
      <c r="K103" s="233"/>
    </row>
    <row r="104" spans="4:11" s="222" customFormat="1" ht="38.25" x14ac:dyDescent="0.2">
      <c r="D104" s="227"/>
      <c r="E104" s="228">
        <v>45645</v>
      </c>
      <c r="F104" s="229" t="s">
        <v>248</v>
      </c>
      <c r="G104" s="234" t="s">
        <v>250</v>
      </c>
      <c r="H104" s="231"/>
      <c r="I104" s="231">
        <v>1299370.1599999999</v>
      </c>
      <c r="J104" s="231">
        <f t="shared" si="0"/>
        <v>54504133.606431976</v>
      </c>
      <c r="K104" s="233"/>
    </row>
    <row r="105" spans="4:11" s="222" customFormat="1" ht="25.5" x14ac:dyDescent="0.2">
      <c r="D105" s="227"/>
      <c r="E105" s="228">
        <v>45645</v>
      </c>
      <c r="F105" s="229" t="s">
        <v>251</v>
      </c>
      <c r="G105" s="234" t="s">
        <v>38</v>
      </c>
      <c r="H105" s="231"/>
      <c r="I105" s="231">
        <v>2297.25</v>
      </c>
      <c r="J105" s="231">
        <f t="shared" si="0"/>
        <v>54501836.356431976</v>
      </c>
      <c r="K105" s="233"/>
    </row>
    <row r="106" spans="4:11" s="222" customFormat="1" ht="25.5" x14ac:dyDescent="0.2">
      <c r="D106" s="227"/>
      <c r="E106" s="228">
        <v>45645</v>
      </c>
      <c r="F106" s="229" t="s">
        <v>251</v>
      </c>
      <c r="G106" s="234" t="s">
        <v>252</v>
      </c>
      <c r="H106" s="231"/>
      <c r="I106" s="231">
        <v>97702.75</v>
      </c>
      <c r="J106" s="231">
        <f t="shared" si="0"/>
        <v>54404133.606431976</v>
      </c>
      <c r="K106" s="233"/>
    </row>
    <row r="107" spans="4:11" s="222" customFormat="1" ht="25.5" x14ac:dyDescent="0.2">
      <c r="D107" s="227"/>
      <c r="E107" s="228">
        <v>45645</v>
      </c>
      <c r="F107" s="229" t="s">
        <v>253</v>
      </c>
      <c r="G107" s="234" t="s">
        <v>38</v>
      </c>
      <c r="H107" s="231"/>
      <c r="I107" s="231">
        <v>11646.4</v>
      </c>
      <c r="J107" s="231">
        <f t="shared" si="0"/>
        <v>54392487.206431977</v>
      </c>
      <c r="K107" s="233"/>
    </row>
    <row r="108" spans="4:11" s="222" customFormat="1" ht="25.5" x14ac:dyDescent="0.2">
      <c r="D108" s="227"/>
      <c r="E108" s="228">
        <v>45645</v>
      </c>
      <c r="F108" s="229" t="s">
        <v>253</v>
      </c>
      <c r="G108" s="234" t="s">
        <v>254</v>
      </c>
      <c r="H108" s="231"/>
      <c r="I108" s="231">
        <v>104817.57</v>
      </c>
      <c r="J108" s="231">
        <f t="shared" si="0"/>
        <v>54287669.636431977</v>
      </c>
      <c r="K108" s="233"/>
    </row>
    <row r="109" spans="4:11" s="222" customFormat="1" ht="25.5" x14ac:dyDescent="0.2">
      <c r="D109" s="227"/>
      <c r="E109" s="228">
        <v>45645</v>
      </c>
      <c r="F109" s="229" t="s">
        <v>255</v>
      </c>
      <c r="G109" s="234" t="s">
        <v>38</v>
      </c>
      <c r="H109" s="231"/>
      <c r="I109" s="231">
        <v>23581.33</v>
      </c>
      <c r="J109" s="231">
        <f t="shared" si="0"/>
        <v>54264088.306431979</v>
      </c>
      <c r="K109" s="233"/>
    </row>
    <row r="110" spans="4:11" s="222" customFormat="1" ht="25.5" x14ac:dyDescent="0.2">
      <c r="D110" s="227"/>
      <c r="E110" s="228">
        <v>45645</v>
      </c>
      <c r="F110" s="229" t="s">
        <v>255</v>
      </c>
      <c r="G110" s="234" t="s">
        <v>256</v>
      </c>
      <c r="H110" s="231"/>
      <c r="I110" s="231">
        <v>137964.67000000001</v>
      </c>
      <c r="J110" s="231">
        <f t="shared" si="0"/>
        <v>54126123.636431977</v>
      </c>
      <c r="K110" s="233"/>
    </row>
    <row r="111" spans="4:11" s="222" customFormat="1" ht="25.5" x14ac:dyDescent="0.2">
      <c r="D111" s="227"/>
      <c r="E111" s="228">
        <v>45645</v>
      </c>
      <c r="F111" s="229" t="s">
        <v>257</v>
      </c>
      <c r="G111" s="234" t="s">
        <v>38</v>
      </c>
      <c r="H111" s="231"/>
      <c r="I111" s="231">
        <v>59974.28</v>
      </c>
      <c r="J111" s="231">
        <f t="shared" si="0"/>
        <v>54066149.356431976</v>
      </c>
      <c r="K111" s="233"/>
    </row>
    <row r="112" spans="4:11" s="222" customFormat="1" ht="25.5" x14ac:dyDescent="0.2">
      <c r="D112" s="227"/>
      <c r="E112" s="228">
        <v>45645</v>
      </c>
      <c r="F112" s="229" t="s">
        <v>257</v>
      </c>
      <c r="G112" s="234" t="s">
        <v>258</v>
      </c>
      <c r="H112" s="231"/>
      <c r="I112" s="231">
        <v>290449.56</v>
      </c>
      <c r="J112" s="231">
        <f t="shared" si="0"/>
        <v>53775699.796431974</v>
      </c>
      <c r="K112" s="233"/>
    </row>
    <row r="113" spans="4:11" s="222" customFormat="1" ht="25.5" x14ac:dyDescent="0.2">
      <c r="D113" s="227"/>
      <c r="E113" s="228">
        <v>45645</v>
      </c>
      <c r="F113" s="229" t="s">
        <v>259</v>
      </c>
      <c r="G113" s="234" t="s">
        <v>38</v>
      </c>
      <c r="H113" s="231"/>
      <c r="I113" s="231">
        <v>49856.5</v>
      </c>
      <c r="J113" s="231">
        <f t="shared" si="0"/>
        <v>53725843.296431974</v>
      </c>
      <c r="K113" s="233"/>
    </row>
    <row r="114" spans="4:11" s="222" customFormat="1" ht="25.5" x14ac:dyDescent="0.2">
      <c r="D114" s="227"/>
      <c r="E114" s="228">
        <v>45645</v>
      </c>
      <c r="F114" s="229" t="s">
        <v>259</v>
      </c>
      <c r="G114" s="234" t="s">
        <v>260</v>
      </c>
      <c r="H114" s="231"/>
      <c r="I114" s="231">
        <v>448708.43</v>
      </c>
      <c r="J114" s="231">
        <f t="shared" si="0"/>
        <v>53277134.866431974</v>
      </c>
      <c r="K114" s="233"/>
    </row>
    <row r="115" spans="4:11" s="222" customFormat="1" ht="25.5" x14ac:dyDescent="0.2">
      <c r="D115" s="227"/>
      <c r="E115" s="228">
        <v>45645</v>
      </c>
      <c r="F115" s="229" t="s">
        <v>261</v>
      </c>
      <c r="G115" s="234" t="s">
        <v>38</v>
      </c>
      <c r="H115" s="231"/>
      <c r="I115" s="231">
        <v>231490</v>
      </c>
      <c r="J115" s="231">
        <f t="shared" si="0"/>
        <v>53045644.866431974</v>
      </c>
      <c r="K115" s="233"/>
    </row>
    <row r="116" spans="4:11" s="222" customFormat="1" ht="25.5" x14ac:dyDescent="0.2">
      <c r="D116" s="227"/>
      <c r="E116" s="228">
        <v>45645</v>
      </c>
      <c r="F116" s="229" t="s">
        <v>261</v>
      </c>
      <c r="G116" s="234" t="s">
        <v>262</v>
      </c>
      <c r="H116" s="231"/>
      <c r="I116" s="231">
        <v>2083410</v>
      </c>
      <c r="J116" s="231">
        <f t="shared" si="0"/>
        <v>50962234.866431974</v>
      </c>
      <c r="K116" s="233"/>
    </row>
    <row r="117" spans="4:11" s="222" customFormat="1" ht="25.5" x14ac:dyDescent="0.2">
      <c r="D117" s="227"/>
      <c r="E117" s="228">
        <v>45645</v>
      </c>
      <c r="F117" s="229" t="s">
        <v>263</v>
      </c>
      <c r="G117" s="234" t="s">
        <v>38</v>
      </c>
      <c r="H117" s="231"/>
      <c r="I117" s="231">
        <v>433177.19</v>
      </c>
      <c r="J117" s="231">
        <f t="shared" si="0"/>
        <v>50529057.676431976</v>
      </c>
      <c r="K117" s="233"/>
    </row>
    <row r="118" spans="4:11" s="222" customFormat="1" ht="25.5" x14ac:dyDescent="0.2">
      <c r="D118" s="227"/>
      <c r="E118" s="228">
        <v>45645</v>
      </c>
      <c r="F118" s="229" t="s">
        <v>263</v>
      </c>
      <c r="G118" s="234" t="s">
        <v>264</v>
      </c>
      <c r="H118" s="231"/>
      <c r="I118" s="231">
        <v>16064495.9</v>
      </c>
      <c r="J118" s="231">
        <f t="shared" si="0"/>
        <v>34464561.776431978</v>
      </c>
      <c r="K118" s="233"/>
    </row>
    <row r="119" spans="4:11" s="222" customFormat="1" ht="25.5" x14ac:dyDescent="0.2">
      <c r="D119" s="227"/>
      <c r="E119" s="228">
        <v>45645</v>
      </c>
      <c r="F119" s="229" t="s">
        <v>265</v>
      </c>
      <c r="G119" s="234" t="s">
        <v>38</v>
      </c>
      <c r="H119" s="231"/>
      <c r="I119" s="231">
        <v>999533.1</v>
      </c>
      <c r="J119" s="231">
        <f t="shared" si="0"/>
        <v>33465028.676431976</v>
      </c>
      <c r="K119" s="233"/>
    </row>
    <row r="120" spans="4:11" s="222" customFormat="1" ht="25.5" x14ac:dyDescent="0.2">
      <c r="D120" s="227"/>
      <c r="E120" s="228">
        <v>45645</v>
      </c>
      <c r="F120" s="229" t="s">
        <v>265</v>
      </c>
      <c r="G120" s="234" t="s">
        <v>266</v>
      </c>
      <c r="H120" s="231"/>
      <c r="I120" s="231">
        <v>15843288.43</v>
      </c>
      <c r="J120" s="231">
        <f t="shared" si="0"/>
        <v>17621740.246431977</v>
      </c>
      <c r="K120" s="233"/>
    </row>
    <row r="121" spans="4:11" s="222" customFormat="1" ht="25.5" x14ac:dyDescent="0.2">
      <c r="D121" s="227"/>
      <c r="E121" s="228">
        <v>45645</v>
      </c>
      <c r="F121" s="229" t="s">
        <v>267</v>
      </c>
      <c r="G121" s="234" t="s">
        <v>38</v>
      </c>
      <c r="H121" s="231"/>
      <c r="I121" s="231">
        <v>42922.77</v>
      </c>
      <c r="J121" s="231">
        <f t="shared" si="0"/>
        <v>17578817.476431977</v>
      </c>
      <c r="K121" s="233"/>
    </row>
    <row r="122" spans="4:11" s="222" customFormat="1" ht="38.25" x14ac:dyDescent="0.2">
      <c r="D122" s="227"/>
      <c r="E122" s="228">
        <v>45645</v>
      </c>
      <c r="F122" s="229" t="s">
        <v>267</v>
      </c>
      <c r="G122" s="234" t="s">
        <v>268</v>
      </c>
      <c r="H122" s="231"/>
      <c r="I122" s="231">
        <v>1087548.6000000001</v>
      </c>
      <c r="J122" s="231">
        <f t="shared" si="0"/>
        <v>16491268.876431977</v>
      </c>
      <c r="K122" s="233"/>
    </row>
    <row r="123" spans="4:11" s="222" customFormat="1" ht="25.5" x14ac:dyDescent="0.2">
      <c r="D123" s="227"/>
      <c r="E123" s="228">
        <v>45645</v>
      </c>
      <c r="F123" s="229" t="s">
        <v>269</v>
      </c>
      <c r="G123" s="234" t="s">
        <v>38</v>
      </c>
      <c r="H123" s="231"/>
      <c r="I123" s="231">
        <v>395120.54</v>
      </c>
      <c r="J123" s="231">
        <f t="shared" si="0"/>
        <v>16096148.336431978</v>
      </c>
      <c r="K123" s="233"/>
    </row>
    <row r="124" spans="4:11" s="222" customFormat="1" ht="25.5" x14ac:dyDescent="0.2">
      <c r="D124" s="227"/>
      <c r="E124" s="228">
        <v>45645</v>
      </c>
      <c r="F124" s="229" t="s">
        <v>269</v>
      </c>
      <c r="G124" s="234" t="s">
        <v>270</v>
      </c>
      <c r="H124" s="231"/>
      <c r="I124" s="231">
        <v>12069001.67</v>
      </c>
      <c r="J124" s="231">
        <f t="shared" si="0"/>
        <v>4027146.6664319783</v>
      </c>
      <c r="K124" s="233"/>
    </row>
    <row r="125" spans="4:11" s="222" customFormat="1" ht="25.5" x14ac:dyDescent="0.2">
      <c r="D125" s="227"/>
      <c r="E125" s="228">
        <v>45646</v>
      </c>
      <c r="F125" s="229"/>
      <c r="G125" s="234" t="s">
        <v>23</v>
      </c>
      <c r="H125" s="231">
        <v>203826.98</v>
      </c>
      <c r="I125" s="231"/>
      <c r="J125" s="231">
        <f t="shared" si="0"/>
        <v>4230973.6464319788</v>
      </c>
      <c r="K125" s="233"/>
    </row>
    <row r="126" spans="4:11" s="222" customFormat="1" ht="25.5" x14ac:dyDescent="0.2">
      <c r="D126" s="227"/>
      <c r="E126" s="228">
        <v>45646</v>
      </c>
      <c r="F126" s="229"/>
      <c r="G126" s="234" t="s">
        <v>23</v>
      </c>
      <c r="H126" s="231"/>
      <c r="I126" s="231">
        <v>203826.98</v>
      </c>
      <c r="J126" s="231">
        <f t="shared" si="0"/>
        <v>4027146.6664319788</v>
      </c>
      <c r="K126" s="233"/>
    </row>
    <row r="127" spans="4:11" s="222" customFormat="1" ht="25.5" x14ac:dyDescent="0.2">
      <c r="D127" s="227"/>
      <c r="E127" s="228">
        <v>45646</v>
      </c>
      <c r="F127" s="229"/>
      <c r="G127" s="234" t="s">
        <v>23</v>
      </c>
      <c r="H127" s="231">
        <v>36173.019999999997</v>
      </c>
      <c r="I127" s="231"/>
      <c r="J127" s="231">
        <f t="shared" si="0"/>
        <v>4063319.6864319788</v>
      </c>
      <c r="K127" s="233"/>
    </row>
    <row r="128" spans="4:11" s="222" customFormat="1" ht="25.5" x14ac:dyDescent="0.2">
      <c r="D128" s="227"/>
      <c r="E128" s="228">
        <v>45646</v>
      </c>
      <c r="F128" s="229"/>
      <c r="G128" s="234" t="s">
        <v>23</v>
      </c>
      <c r="H128" s="231"/>
      <c r="I128" s="231">
        <v>36173.019999999997</v>
      </c>
      <c r="J128" s="231">
        <f t="shared" si="0"/>
        <v>4027146.6664319788</v>
      </c>
      <c r="K128" s="233"/>
    </row>
    <row r="129" spans="4:11" s="222" customFormat="1" ht="25.5" x14ac:dyDescent="0.2">
      <c r="D129" s="227"/>
      <c r="E129" s="228">
        <v>45646</v>
      </c>
      <c r="F129" s="229" t="s">
        <v>271</v>
      </c>
      <c r="G129" s="234" t="s">
        <v>16</v>
      </c>
      <c r="H129" s="231"/>
      <c r="I129" s="231">
        <v>450.01</v>
      </c>
      <c r="J129" s="231">
        <f t="shared" si="0"/>
        <v>4026696.656431979</v>
      </c>
      <c r="K129" s="233"/>
    </row>
    <row r="130" spans="4:11" s="222" customFormat="1" x14ac:dyDescent="0.2">
      <c r="D130" s="227"/>
      <c r="E130" s="228">
        <v>45646</v>
      </c>
      <c r="F130" s="229" t="s">
        <v>271</v>
      </c>
      <c r="G130" s="234" t="s">
        <v>202</v>
      </c>
      <c r="H130" s="231"/>
      <c r="I130" s="231">
        <v>10170</v>
      </c>
      <c r="J130" s="231">
        <f t="shared" si="0"/>
        <v>4016526.656431979</v>
      </c>
      <c r="K130" s="233"/>
    </row>
    <row r="131" spans="4:11" s="222" customFormat="1" ht="25.5" x14ac:dyDescent="0.2">
      <c r="D131" s="227"/>
      <c r="E131" s="228">
        <v>45646</v>
      </c>
      <c r="F131" s="229">
        <v>6027</v>
      </c>
      <c r="G131" s="234" t="s">
        <v>16</v>
      </c>
      <c r="H131" s="231"/>
      <c r="I131" s="231">
        <v>225</v>
      </c>
      <c r="J131" s="231">
        <f t="shared" si="0"/>
        <v>4016301.656431979</v>
      </c>
      <c r="K131" s="233"/>
    </row>
    <row r="132" spans="4:11" s="222" customFormat="1" x14ac:dyDescent="0.2">
      <c r="D132" s="227"/>
      <c r="E132" s="228">
        <v>45646</v>
      </c>
      <c r="F132" s="229">
        <v>6027</v>
      </c>
      <c r="G132" s="234" t="s">
        <v>272</v>
      </c>
      <c r="H132" s="231"/>
      <c r="I132" s="231">
        <v>5085</v>
      </c>
      <c r="J132" s="231">
        <f t="shared" si="0"/>
        <v>4011216.656431979</v>
      </c>
      <c r="K132" s="233"/>
    </row>
    <row r="133" spans="4:11" s="222" customFormat="1" ht="25.5" x14ac:dyDescent="0.2">
      <c r="D133" s="227"/>
      <c r="E133" s="228">
        <v>45646</v>
      </c>
      <c r="F133" s="229" t="s">
        <v>273</v>
      </c>
      <c r="G133" s="234" t="s">
        <v>16</v>
      </c>
      <c r="H133" s="231"/>
      <c r="I133" s="231">
        <v>2324</v>
      </c>
      <c r="J133" s="231">
        <f t="shared" si="0"/>
        <v>4008892.656431979</v>
      </c>
      <c r="K133" s="233"/>
    </row>
    <row r="134" spans="4:11" s="222" customFormat="1" ht="25.5" x14ac:dyDescent="0.2">
      <c r="D134" s="227"/>
      <c r="E134" s="228">
        <v>45646</v>
      </c>
      <c r="F134" s="229" t="s">
        <v>273</v>
      </c>
      <c r="G134" s="234" t="s">
        <v>274</v>
      </c>
      <c r="H134" s="231"/>
      <c r="I134" s="231">
        <v>52522.400000000001</v>
      </c>
      <c r="J134" s="231">
        <f t="shared" si="0"/>
        <v>3956370.2564319791</v>
      </c>
      <c r="K134" s="233"/>
    </row>
    <row r="135" spans="4:11" s="222" customFormat="1" ht="25.5" x14ac:dyDescent="0.2">
      <c r="D135" s="227"/>
      <c r="E135" s="228">
        <v>45646</v>
      </c>
      <c r="F135" s="229" t="s">
        <v>275</v>
      </c>
      <c r="G135" s="234" t="s">
        <v>16</v>
      </c>
      <c r="H135" s="231"/>
      <c r="I135" s="231">
        <v>3644.8150000000005</v>
      </c>
      <c r="J135" s="231">
        <f t="shared" si="0"/>
        <v>3952725.4414319792</v>
      </c>
      <c r="K135" s="233"/>
    </row>
    <row r="136" spans="4:11" s="222" customFormat="1" x14ac:dyDescent="0.2">
      <c r="D136" s="227"/>
      <c r="E136" s="228">
        <v>45646</v>
      </c>
      <c r="F136" s="229" t="s">
        <v>275</v>
      </c>
      <c r="G136" s="234" t="s">
        <v>187</v>
      </c>
      <c r="H136" s="231"/>
      <c r="I136" s="231">
        <v>69251.485000000001</v>
      </c>
      <c r="J136" s="231">
        <f t="shared" si="0"/>
        <v>3883473.9564319793</v>
      </c>
      <c r="K136" s="233"/>
    </row>
    <row r="137" spans="4:11" s="222" customFormat="1" ht="25.5" x14ac:dyDescent="0.2">
      <c r="D137" s="227"/>
      <c r="E137" s="228">
        <v>45649</v>
      </c>
      <c r="F137" s="229"/>
      <c r="G137" s="234" t="s">
        <v>23</v>
      </c>
      <c r="H137" s="231">
        <v>203826.98</v>
      </c>
      <c r="I137" s="231"/>
      <c r="J137" s="231">
        <f t="shared" si="0"/>
        <v>4087300.9364319793</v>
      </c>
      <c r="K137" s="233"/>
    </row>
    <row r="138" spans="4:11" s="222" customFormat="1" ht="25.5" x14ac:dyDescent="0.2">
      <c r="D138" s="227"/>
      <c r="E138" s="228">
        <v>45649</v>
      </c>
      <c r="F138" s="229"/>
      <c r="G138" s="234" t="s">
        <v>23</v>
      </c>
      <c r="H138" s="231"/>
      <c r="I138" s="231">
        <v>203826.98</v>
      </c>
      <c r="J138" s="231">
        <f t="shared" si="0"/>
        <v>3883473.9564319793</v>
      </c>
      <c r="K138" s="233"/>
    </row>
    <row r="139" spans="4:11" s="222" customFormat="1" ht="25.5" x14ac:dyDescent="0.2">
      <c r="D139" s="227"/>
      <c r="E139" s="228">
        <v>45650</v>
      </c>
      <c r="F139" s="229"/>
      <c r="G139" s="234" t="s">
        <v>23</v>
      </c>
      <c r="H139" s="231">
        <v>138291.82</v>
      </c>
      <c r="I139" s="231"/>
      <c r="J139" s="231">
        <f t="shared" si="0"/>
        <v>4021765.7764319791</v>
      </c>
      <c r="K139" s="233"/>
    </row>
    <row r="140" spans="4:11" s="222" customFormat="1" ht="25.5" x14ac:dyDescent="0.2">
      <c r="D140" s="227"/>
      <c r="E140" s="228">
        <v>45650</v>
      </c>
      <c r="F140" s="229"/>
      <c r="G140" s="234" t="s">
        <v>23</v>
      </c>
      <c r="H140" s="231"/>
      <c r="I140" s="231">
        <v>138291.82</v>
      </c>
      <c r="J140" s="231">
        <f t="shared" si="0"/>
        <v>3883473.9564319793</v>
      </c>
      <c r="K140" s="233"/>
    </row>
    <row r="141" spans="4:11" s="222" customFormat="1" ht="25.5" x14ac:dyDescent="0.2">
      <c r="D141" s="227"/>
      <c r="E141" s="228">
        <v>45652</v>
      </c>
      <c r="F141" s="229"/>
      <c r="G141" s="234" t="s">
        <v>23</v>
      </c>
      <c r="H141" s="231">
        <v>32993669.489999998</v>
      </c>
      <c r="I141" s="231"/>
      <c r="J141" s="231">
        <f t="shared" si="0"/>
        <v>36877143.44643198</v>
      </c>
      <c r="K141" s="233"/>
    </row>
    <row r="142" spans="4:11" s="222" customFormat="1" ht="25.5" x14ac:dyDescent="0.2">
      <c r="D142" s="227"/>
      <c r="E142" s="228">
        <v>45652</v>
      </c>
      <c r="F142" s="229"/>
      <c r="G142" s="234" t="s">
        <v>23</v>
      </c>
      <c r="H142" s="231"/>
      <c r="I142" s="231">
        <v>32993669.489999998</v>
      </c>
      <c r="J142" s="231">
        <f t="shared" si="0"/>
        <v>3883473.9564319812</v>
      </c>
      <c r="K142" s="233"/>
    </row>
    <row r="143" spans="4:11" s="222" customFormat="1" ht="38.25" x14ac:dyDescent="0.2">
      <c r="D143" s="227"/>
      <c r="E143" s="228">
        <v>45653</v>
      </c>
      <c r="F143" s="229" t="s">
        <v>276</v>
      </c>
      <c r="G143" s="234" t="s">
        <v>277</v>
      </c>
      <c r="H143" s="231"/>
      <c r="I143" s="231">
        <v>44699.96</v>
      </c>
      <c r="J143" s="231">
        <f t="shared" si="0"/>
        <v>3838773.9964319812</v>
      </c>
      <c r="K143" s="233"/>
    </row>
    <row r="144" spans="4:11" s="222" customFormat="1" ht="38.25" x14ac:dyDescent="0.2">
      <c r="D144" s="227"/>
      <c r="E144" s="228">
        <v>45653</v>
      </c>
      <c r="F144" s="229" t="s">
        <v>278</v>
      </c>
      <c r="G144" s="234" t="s">
        <v>279</v>
      </c>
      <c r="H144" s="231"/>
      <c r="I144" s="231">
        <v>159127.01999999999</v>
      </c>
      <c r="J144" s="231">
        <f t="shared" si="0"/>
        <v>3679646.9764319812</v>
      </c>
      <c r="K144" s="233"/>
    </row>
    <row r="145" spans="4:96" s="222" customFormat="1" ht="25.5" x14ac:dyDescent="0.2">
      <c r="D145" s="227"/>
      <c r="E145" s="228">
        <v>45657</v>
      </c>
      <c r="F145" s="229"/>
      <c r="G145" s="234" t="s">
        <v>280</v>
      </c>
      <c r="H145" s="231">
        <v>11135.53</v>
      </c>
      <c r="I145" s="231"/>
      <c r="J145" s="231">
        <f t="shared" si="0"/>
        <v>3690782.506431981</v>
      </c>
      <c r="K145" s="233"/>
    </row>
    <row r="146" spans="4:96" s="222" customFormat="1" ht="13.5" thickBot="1" x14ac:dyDescent="0.25">
      <c r="D146" s="227"/>
      <c r="E146" s="228"/>
      <c r="F146" s="229"/>
      <c r="G146" s="234"/>
      <c r="H146" s="231"/>
      <c r="I146" s="231"/>
      <c r="J146" s="231">
        <f t="shared" si="0"/>
        <v>3690782.506431981</v>
      </c>
      <c r="K146" s="233"/>
    </row>
    <row r="147" spans="4:96" s="222" customFormat="1" hidden="1" x14ac:dyDescent="0.2">
      <c r="D147" s="227"/>
      <c r="E147" s="228"/>
      <c r="F147" s="229"/>
      <c r="G147" s="234"/>
      <c r="H147" s="231"/>
      <c r="I147" s="231"/>
      <c r="J147" s="231">
        <f t="shared" ref="J147:J154" si="1">J146+H147-I147</f>
        <v>3690782.506431981</v>
      </c>
      <c r="K147" s="233"/>
    </row>
    <row r="148" spans="4:96" s="222" customFormat="1" hidden="1" x14ac:dyDescent="0.2">
      <c r="D148" s="227"/>
      <c r="E148" s="228"/>
      <c r="F148" s="229"/>
      <c r="G148" s="234"/>
      <c r="H148" s="231"/>
      <c r="I148" s="231"/>
      <c r="J148" s="231">
        <f t="shared" si="1"/>
        <v>3690782.506431981</v>
      </c>
      <c r="K148" s="233"/>
    </row>
    <row r="149" spans="4:96" s="222" customFormat="1" hidden="1" x14ac:dyDescent="0.2">
      <c r="D149" s="227"/>
      <c r="E149" s="228"/>
      <c r="F149" s="229"/>
      <c r="G149" s="234"/>
      <c r="H149" s="231"/>
      <c r="I149" s="231"/>
      <c r="J149" s="231">
        <f t="shared" si="1"/>
        <v>3690782.506431981</v>
      </c>
      <c r="K149" s="233"/>
    </row>
    <row r="150" spans="4:96" s="222" customFormat="1" hidden="1" x14ac:dyDescent="0.2">
      <c r="D150" s="227"/>
      <c r="E150" s="228"/>
      <c r="F150" s="229"/>
      <c r="G150" s="234"/>
      <c r="H150" s="231"/>
      <c r="I150" s="231"/>
      <c r="J150" s="231">
        <f t="shared" si="1"/>
        <v>3690782.506431981</v>
      </c>
      <c r="K150" s="233"/>
    </row>
    <row r="151" spans="4:96" s="222" customFormat="1" hidden="1" x14ac:dyDescent="0.2">
      <c r="D151" s="227"/>
      <c r="E151" s="228"/>
      <c r="F151" s="229"/>
      <c r="G151" s="234"/>
      <c r="H151" s="231"/>
      <c r="I151" s="231"/>
      <c r="J151" s="231">
        <f t="shared" si="1"/>
        <v>3690782.506431981</v>
      </c>
      <c r="K151" s="233"/>
    </row>
    <row r="152" spans="4:96" s="222" customFormat="1" hidden="1" x14ac:dyDescent="0.2">
      <c r="D152" s="227"/>
      <c r="E152" s="228"/>
      <c r="F152" s="229"/>
      <c r="G152" s="234"/>
      <c r="H152" s="231"/>
      <c r="I152" s="231"/>
      <c r="J152" s="231">
        <f t="shared" si="1"/>
        <v>3690782.506431981</v>
      </c>
      <c r="K152" s="233"/>
    </row>
    <row r="153" spans="4:96" s="222" customFormat="1" hidden="1" x14ac:dyDescent="0.2">
      <c r="D153" s="227"/>
      <c r="E153" s="228"/>
      <c r="F153" s="229"/>
      <c r="G153" s="234"/>
      <c r="H153" s="231"/>
      <c r="I153" s="231"/>
      <c r="J153" s="231">
        <f t="shared" si="1"/>
        <v>3690782.506431981</v>
      </c>
      <c r="K153" s="233"/>
    </row>
    <row r="154" spans="4:96" s="222" customFormat="1" ht="13.5" hidden="1" thickBot="1" x14ac:dyDescent="0.25">
      <c r="D154" s="227"/>
      <c r="E154" s="228"/>
      <c r="F154" s="229"/>
      <c r="G154" s="234"/>
      <c r="H154" s="231"/>
      <c r="I154" s="231"/>
      <c r="J154" s="231">
        <f t="shared" si="1"/>
        <v>3690782.506431981</v>
      </c>
      <c r="K154" s="233"/>
    </row>
    <row r="155" spans="4:96" s="210" customFormat="1" ht="13.5" thickBot="1" x14ac:dyDescent="0.25">
      <c r="D155" s="263" t="s">
        <v>8</v>
      </c>
      <c r="E155" s="264"/>
      <c r="F155" s="264"/>
      <c r="G155" s="264"/>
      <c r="H155" s="235">
        <f>SUM(H15:H154)</f>
        <v>144816678.72</v>
      </c>
      <c r="I155" s="235">
        <f>SUM(I15:I154)</f>
        <v>175083096.91756803</v>
      </c>
      <c r="J155" s="236">
        <f>+J14+H155-I155</f>
        <v>3690782.5064319372</v>
      </c>
      <c r="K155" s="237">
        <f>+J155-'[1]CTA. NOMINA 2000'!$G$1460</f>
        <v>-4.377216100692749E-8</v>
      </c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  <c r="AN155" s="218"/>
      <c r="AO155" s="218"/>
      <c r="AP155" s="218"/>
      <c r="AQ155" s="218"/>
      <c r="AR155" s="218"/>
      <c r="AS155" s="218"/>
      <c r="AT155" s="218"/>
      <c r="AU155" s="218"/>
      <c r="AV155" s="218"/>
      <c r="AW155" s="218"/>
      <c r="AX155" s="218"/>
      <c r="AY155" s="218"/>
      <c r="AZ155" s="218"/>
      <c r="BA155" s="218"/>
      <c r="BB155" s="218"/>
      <c r="BC155" s="218"/>
      <c r="BD155" s="218"/>
      <c r="BE155" s="218"/>
      <c r="BF155" s="218"/>
      <c r="BG155" s="218"/>
      <c r="BH155" s="218"/>
      <c r="BI155" s="218"/>
      <c r="BJ155" s="218"/>
      <c r="BK155" s="218"/>
      <c r="BL155" s="218"/>
      <c r="BM155" s="218"/>
      <c r="BN155" s="218"/>
      <c r="BO155" s="218"/>
      <c r="BP155" s="218"/>
      <c r="BQ155" s="218"/>
      <c r="BR155" s="218"/>
      <c r="BS155" s="218"/>
      <c r="BT155" s="218"/>
      <c r="BU155" s="218"/>
      <c r="BV155" s="218"/>
      <c r="BW155" s="218"/>
      <c r="BX155" s="218"/>
      <c r="BY155" s="218"/>
      <c r="BZ155" s="218"/>
      <c r="CA155" s="218"/>
      <c r="CB155" s="218"/>
      <c r="CC155" s="218"/>
      <c r="CD155" s="218"/>
      <c r="CE155" s="218"/>
      <c r="CF155" s="218"/>
      <c r="CG155" s="218"/>
      <c r="CH155" s="218"/>
      <c r="CI155" s="218"/>
      <c r="CJ155" s="218"/>
      <c r="CK155" s="218"/>
      <c r="CL155" s="218"/>
      <c r="CM155" s="218"/>
      <c r="CN155" s="218"/>
      <c r="CO155" s="218"/>
      <c r="CP155" s="218"/>
      <c r="CQ155" s="218"/>
      <c r="CR155" s="218"/>
    </row>
    <row r="156" spans="4:96" s="210" customFormat="1" x14ac:dyDescent="0.2">
      <c r="D156" s="238"/>
      <c r="E156" s="238"/>
      <c r="F156" s="238"/>
      <c r="G156" s="36"/>
      <c r="H156" s="9"/>
      <c r="I156" s="239"/>
      <c r="J156" s="9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218"/>
      <c r="AQ156" s="218"/>
      <c r="AR156" s="218"/>
      <c r="AS156" s="218"/>
      <c r="AT156" s="218"/>
      <c r="AU156" s="218"/>
      <c r="AV156" s="218"/>
      <c r="AW156" s="218"/>
      <c r="AX156" s="218"/>
      <c r="AY156" s="218"/>
      <c r="AZ156" s="218"/>
      <c r="BA156" s="218"/>
      <c r="BB156" s="218"/>
      <c r="BC156" s="218"/>
      <c r="BD156" s="218"/>
      <c r="BE156" s="218"/>
      <c r="BF156" s="218"/>
      <c r="BG156" s="218"/>
      <c r="BH156" s="218"/>
      <c r="BI156" s="218"/>
      <c r="BJ156" s="218"/>
      <c r="BK156" s="218"/>
      <c r="BL156" s="218"/>
      <c r="BM156" s="218"/>
      <c r="BN156" s="218"/>
      <c r="BO156" s="218"/>
      <c r="BP156" s="218"/>
      <c r="BQ156" s="218"/>
      <c r="BR156" s="218"/>
      <c r="BS156" s="218"/>
      <c r="BT156" s="218"/>
      <c r="BU156" s="218"/>
      <c r="BV156" s="218"/>
      <c r="BW156" s="218"/>
      <c r="BX156" s="218"/>
      <c r="BY156" s="218"/>
      <c r="BZ156" s="218"/>
      <c r="CA156" s="218"/>
      <c r="CB156" s="218"/>
      <c r="CC156" s="218"/>
      <c r="CD156" s="218"/>
      <c r="CE156" s="218"/>
      <c r="CF156" s="218"/>
      <c r="CG156" s="218"/>
      <c r="CH156" s="218"/>
      <c r="CI156" s="218"/>
      <c r="CJ156" s="218"/>
      <c r="CK156" s="218"/>
      <c r="CL156" s="218"/>
      <c r="CM156" s="218"/>
      <c r="CN156" s="218"/>
      <c r="CO156" s="218"/>
      <c r="CP156" s="218"/>
      <c r="CQ156" s="218"/>
      <c r="CR156" s="218"/>
    </row>
    <row r="157" spans="4:96" s="210" customFormat="1" x14ac:dyDescent="0.2">
      <c r="D157" s="238"/>
      <c r="E157" s="238"/>
      <c r="F157" s="238"/>
      <c r="G157" s="36"/>
      <c r="H157" s="9"/>
      <c r="I157" s="239"/>
      <c r="J157" s="9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  <c r="AN157" s="218"/>
      <c r="AO157" s="218"/>
      <c r="AP157" s="218"/>
      <c r="AQ157" s="218"/>
      <c r="AR157" s="218"/>
      <c r="AS157" s="218"/>
      <c r="AT157" s="218"/>
      <c r="AU157" s="218"/>
      <c r="AV157" s="218"/>
      <c r="AW157" s="218"/>
      <c r="AX157" s="218"/>
      <c r="AY157" s="218"/>
      <c r="AZ157" s="218"/>
      <c r="BA157" s="218"/>
      <c r="BB157" s="218"/>
      <c r="BC157" s="218"/>
      <c r="BD157" s="218"/>
      <c r="BE157" s="218"/>
      <c r="BF157" s="218"/>
      <c r="BG157" s="218"/>
      <c r="BH157" s="218"/>
      <c r="BI157" s="218"/>
      <c r="BJ157" s="218"/>
      <c r="BK157" s="218"/>
      <c r="BL157" s="218"/>
      <c r="BM157" s="218"/>
      <c r="BN157" s="218"/>
      <c r="BO157" s="218"/>
      <c r="BP157" s="218"/>
      <c r="BQ157" s="218"/>
      <c r="BR157" s="218"/>
      <c r="BS157" s="218"/>
      <c r="BT157" s="218"/>
      <c r="BU157" s="218"/>
      <c r="BV157" s="218"/>
      <c r="BW157" s="218"/>
      <c r="BX157" s="218"/>
      <c r="BY157" s="218"/>
      <c r="BZ157" s="218"/>
      <c r="CA157" s="218"/>
      <c r="CB157" s="218"/>
      <c r="CC157" s="218"/>
      <c r="CD157" s="218"/>
      <c r="CE157" s="218"/>
      <c r="CF157" s="218"/>
      <c r="CG157" s="218"/>
      <c r="CH157" s="218"/>
      <c r="CI157" s="218"/>
      <c r="CJ157" s="218"/>
      <c r="CK157" s="218"/>
      <c r="CL157" s="218"/>
      <c r="CM157" s="218"/>
      <c r="CN157" s="218"/>
      <c r="CO157" s="218"/>
      <c r="CP157" s="218"/>
      <c r="CQ157" s="218"/>
      <c r="CR157" s="218"/>
    </row>
    <row r="158" spans="4:96" s="210" customFormat="1" x14ac:dyDescent="0.2">
      <c r="D158" s="238"/>
      <c r="E158" s="238"/>
      <c r="F158" s="238"/>
      <c r="G158" s="36"/>
      <c r="H158" s="9"/>
      <c r="I158" s="239"/>
      <c r="J158" s="9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  <c r="AN158" s="218"/>
      <c r="AO158" s="218"/>
      <c r="AP158" s="218"/>
      <c r="AQ158" s="218"/>
      <c r="AR158" s="218"/>
      <c r="AS158" s="218"/>
      <c r="AT158" s="218"/>
      <c r="AU158" s="218"/>
      <c r="AV158" s="218"/>
      <c r="AW158" s="218"/>
      <c r="AX158" s="218"/>
      <c r="AY158" s="218"/>
      <c r="AZ158" s="218"/>
      <c r="BA158" s="218"/>
      <c r="BB158" s="218"/>
      <c r="BC158" s="218"/>
      <c r="BD158" s="218"/>
      <c r="BE158" s="218"/>
      <c r="BF158" s="218"/>
      <c r="BG158" s="218"/>
      <c r="BH158" s="218"/>
      <c r="BI158" s="218"/>
      <c r="BJ158" s="218"/>
      <c r="BK158" s="218"/>
      <c r="BL158" s="218"/>
      <c r="BM158" s="218"/>
      <c r="BN158" s="218"/>
      <c r="BO158" s="218"/>
      <c r="BP158" s="218"/>
      <c r="BQ158" s="218"/>
      <c r="BR158" s="218"/>
      <c r="BS158" s="218"/>
      <c r="BT158" s="218"/>
      <c r="BU158" s="218"/>
      <c r="BV158" s="218"/>
      <c r="BW158" s="218"/>
      <c r="BX158" s="218"/>
      <c r="BY158" s="218"/>
      <c r="BZ158" s="218"/>
      <c r="CA158" s="218"/>
      <c r="CB158" s="218"/>
      <c r="CC158" s="218"/>
      <c r="CD158" s="218"/>
      <c r="CE158" s="218"/>
      <c r="CF158" s="218"/>
      <c r="CG158" s="218"/>
      <c r="CH158" s="218"/>
      <c r="CI158" s="218"/>
      <c r="CJ158" s="218"/>
      <c r="CK158" s="218"/>
      <c r="CL158" s="218"/>
      <c r="CM158" s="218"/>
      <c r="CN158" s="218"/>
      <c r="CO158" s="218"/>
      <c r="CP158" s="218"/>
      <c r="CQ158" s="218"/>
      <c r="CR158" s="218"/>
    </row>
    <row r="159" spans="4:96" s="210" customFormat="1" x14ac:dyDescent="0.2">
      <c r="D159" s="238"/>
      <c r="E159" s="238"/>
      <c r="F159" s="238"/>
      <c r="G159" s="36"/>
      <c r="H159" s="9"/>
      <c r="I159" s="239"/>
      <c r="J159" s="9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  <c r="AN159" s="218"/>
      <c r="AO159" s="218"/>
      <c r="AP159" s="218"/>
      <c r="AQ159" s="218"/>
      <c r="AR159" s="218"/>
      <c r="AS159" s="218"/>
      <c r="AT159" s="218"/>
      <c r="AU159" s="218"/>
      <c r="AV159" s="218"/>
      <c r="AW159" s="218"/>
      <c r="AX159" s="218"/>
      <c r="AY159" s="218"/>
      <c r="AZ159" s="218"/>
      <c r="BA159" s="218"/>
      <c r="BB159" s="218"/>
      <c r="BC159" s="218"/>
      <c r="BD159" s="218"/>
      <c r="BE159" s="218"/>
      <c r="BF159" s="218"/>
      <c r="BG159" s="218"/>
      <c r="BH159" s="218"/>
      <c r="BI159" s="218"/>
      <c r="BJ159" s="218"/>
      <c r="BK159" s="218"/>
      <c r="BL159" s="218"/>
      <c r="BM159" s="218"/>
      <c r="BN159" s="218"/>
      <c r="BO159" s="218"/>
      <c r="BP159" s="218"/>
      <c r="BQ159" s="218"/>
      <c r="BR159" s="218"/>
      <c r="BS159" s="218"/>
      <c r="BT159" s="218"/>
      <c r="BU159" s="218"/>
      <c r="BV159" s="218"/>
      <c r="BW159" s="218"/>
      <c r="BX159" s="218"/>
      <c r="BY159" s="218"/>
      <c r="BZ159" s="218"/>
      <c r="CA159" s="218"/>
      <c r="CB159" s="218"/>
      <c r="CC159" s="218"/>
      <c r="CD159" s="218"/>
      <c r="CE159" s="218"/>
      <c r="CF159" s="218"/>
      <c r="CG159" s="218"/>
      <c r="CH159" s="218"/>
      <c r="CI159" s="218"/>
      <c r="CJ159" s="218"/>
      <c r="CK159" s="218"/>
      <c r="CL159" s="218"/>
      <c r="CM159" s="218"/>
      <c r="CN159" s="218"/>
      <c r="CO159" s="218"/>
      <c r="CP159" s="218"/>
      <c r="CQ159" s="218"/>
      <c r="CR159" s="218"/>
    </row>
    <row r="160" spans="4:96" s="210" customFormat="1" x14ac:dyDescent="0.2">
      <c r="D160" s="238"/>
      <c r="E160" s="238"/>
      <c r="F160" s="238"/>
      <c r="G160" s="36"/>
      <c r="H160" s="9"/>
      <c r="I160" s="239"/>
      <c r="J160" s="9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218"/>
      <c r="AQ160" s="218"/>
      <c r="AR160" s="218"/>
      <c r="AS160" s="218"/>
      <c r="AT160" s="218"/>
      <c r="AU160" s="218"/>
      <c r="AV160" s="218"/>
      <c r="AW160" s="218"/>
      <c r="AX160" s="218"/>
      <c r="AY160" s="218"/>
      <c r="AZ160" s="218"/>
      <c r="BA160" s="218"/>
      <c r="BB160" s="218"/>
      <c r="BC160" s="218"/>
      <c r="BD160" s="218"/>
      <c r="BE160" s="218"/>
      <c r="BF160" s="218"/>
      <c r="BG160" s="218"/>
      <c r="BH160" s="218"/>
      <c r="BI160" s="218"/>
      <c r="BJ160" s="218"/>
      <c r="BK160" s="218"/>
      <c r="BL160" s="218"/>
      <c r="BM160" s="218"/>
      <c r="BN160" s="218"/>
      <c r="BO160" s="218"/>
      <c r="BP160" s="218"/>
      <c r="BQ160" s="218"/>
      <c r="BR160" s="218"/>
      <c r="BS160" s="218"/>
      <c r="BT160" s="218"/>
      <c r="BU160" s="218"/>
      <c r="BV160" s="218"/>
      <c r="BW160" s="218"/>
      <c r="BX160" s="218"/>
      <c r="BY160" s="218"/>
      <c r="BZ160" s="218"/>
      <c r="CA160" s="218"/>
      <c r="CB160" s="218"/>
      <c r="CC160" s="218"/>
      <c r="CD160" s="218"/>
      <c r="CE160" s="218"/>
      <c r="CF160" s="218"/>
      <c r="CG160" s="218"/>
      <c r="CH160" s="218"/>
      <c r="CI160" s="218"/>
      <c r="CJ160" s="218"/>
      <c r="CK160" s="218"/>
      <c r="CL160" s="218"/>
      <c r="CM160" s="218"/>
      <c r="CN160" s="218"/>
      <c r="CO160" s="218"/>
      <c r="CP160" s="218"/>
      <c r="CQ160" s="218"/>
      <c r="CR160" s="218"/>
    </row>
    <row r="161" spans="4:96" s="210" customFormat="1" x14ac:dyDescent="0.2">
      <c r="D161" s="9"/>
      <c r="E161" s="240" t="s">
        <v>33</v>
      </c>
      <c r="F161" s="9"/>
      <c r="G161" s="239" t="s">
        <v>35</v>
      </c>
      <c r="H161" s="9"/>
      <c r="I161" s="240" t="s">
        <v>34</v>
      </c>
      <c r="J161" s="9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  <c r="AN161" s="218"/>
      <c r="AO161" s="218"/>
      <c r="AP161" s="218"/>
      <c r="AQ161" s="218"/>
      <c r="AR161" s="218"/>
      <c r="AS161" s="218"/>
      <c r="AT161" s="218"/>
      <c r="AU161" s="218"/>
      <c r="AV161" s="218"/>
      <c r="AW161" s="218"/>
      <c r="AX161" s="218"/>
      <c r="AY161" s="218"/>
      <c r="AZ161" s="218"/>
      <c r="BA161" s="218"/>
      <c r="BB161" s="218"/>
      <c r="BC161" s="218"/>
      <c r="BD161" s="218"/>
      <c r="BE161" s="218"/>
      <c r="BF161" s="218"/>
      <c r="BG161" s="218"/>
      <c r="BH161" s="218"/>
      <c r="BI161" s="218"/>
      <c r="BJ161" s="218"/>
      <c r="BK161" s="218"/>
      <c r="BL161" s="218"/>
      <c r="BM161" s="218"/>
      <c r="BN161" s="218"/>
      <c r="BO161" s="218"/>
      <c r="BP161" s="218"/>
      <c r="BQ161" s="218"/>
      <c r="BR161" s="218"/>
      <c r="BS161" s="218"/>
      <c r="BT161" s="218"/>
      <c r="BU161" s="218"/>
      <c r="BV161" s="218"/>
      <c r="BW161" s="218"/>
      <c r="BX161" s="218"/>
      <c r="BY161" s="218"/>
      <c r="BZ161" s="218"/>
      <c r="CA161" s="218"/>
      <c r="CB161" s="218"/>
      <c r="CC161" s="218"/>
      <c r="CD161" s="218"/>
      <c r="CE161" s="218"/>
      <c r="CF161" s="218"/>
      <c r="CG161" s="218"/>
      <c r="CH161" s="218"/>
      <c r="CI161" s="218"/>
      <c r="CJ161" s="218"/>
      <c r="CK161" s="218"/>
      <c r="CL161" s="218"/>
      <c r="CM161" s="218"/>
      <c r="CN161" s="218"/>
      <c r="CO161" s="218"/>
      <c r="CP161" s="218"/>
      <c r="CQ161" s="218"/>
      <c r="CR161" s="218"/>
    </row>
    <row r="162" spans="4:96" s="210" customFormat="1" ht="14.25" x14ac:dyDescent="0.2">
      <c r="D162" s="9"/>
      <c r="E162" s="240" t="s">
        <v>30</v>
      </c>
      <c r="F162" s="9"/>
      <c r="G162" s="78" t="s">
        <v>55</v>
      </c>
      <c r="H162" s="241"/>
      <c r="I162" s="240" t="s">
        <v>42</v>
      </c>
      <c r="J162" s="9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  <c r="AH162" s="218"/>
      <c r="AI162" s="218"/>
      <c r="AJ162" s="218"/>
      <c r="AK162" s="218"/>
      <c r="AL162" s="218"/>
      <c r="AM162" s="218"/>
      <c r="AN162" s="218"/>
      <c r="AO162" s="218"/>
      <c r="AP162" s="218"/>
      <c r="AQ162" s="218"/>
      <c r="AR162" s="218"/>
      <c r="AS162" s="218"/>
      <c r="AT162" s="218"/>
      <c r="AU162" s="218"/>
      <c r="AV162" s="218"/>
      <c r="AW162" s="218"/>
      <c r="AX162" s="218"/>
      <c r="AY162" s="218"/>
      <c r="AZ162" s="218"/>
      <c r="BA162" s="218"/>
      <c r="BB162" s="218"/>
      <c r="BC162" s="218"/>
      <c r="BD162" s="218"/>
      <c r="BE162" s="218"/>
      <c r="BF162" s="218"/>
      <c r="BG162" s="218"/>
      <c r="BH162" s="218"/>
      <c r="BI162" s="218"/>
      <c r="BJ162" s="218"/>
      <c r="BK162" s="218"/>
      <c r="BL162" s="218"/>
      <c r="BM162" s="218"/>
      <c r="BN162" s="218"/>
      <c r="BO162" s="218"/>
      <c r="BP162" s="218"/>
      <c r="BQ162" s="218"/>
      <c r="BR162" s="218"/>
      <c r="BS162" s="218"/>
      <c r="BT162" s="218"/>
      <c r="BU162" s="218"/>
      <c r="BV162" s="218"/>
      <c r="BW162" s="218"/>
      <c r="BX162" s="218"/>
      <c r="BY162" s="218"/>
      <c r="BZ162" s="218"/>
      <c r="CA162" s="218"/>
      <c r="CB162" s="218"/>
      <c r="CC162" s="218"/>
      <c r="CD162" s="218"/>
      <c r="CE162" s="218"/>
      <c r="CF162" s="218"/>
      <c r="CG162" s="218"/>
      <c r="CH162" s="218"/>
      <c r="CI162" s="218"/>
      <c r="CJ162" s="218"/>
      <c r="CK162" s="218"/>
      <c r="CL162" s="218"/>
      <c r="CM162" s="218"/>
      <c r="CN162" s="218"/>
      <c r="CO162" s="218"/>
      <c r="CP162" s="218"/>
      <c r="CQ162" s="218"/>
      <c r="CR162" s="218"/>
    </row>
    <row r="163" spans="4:96" s="210" customFormat="1" ht="28.5" x14ac:dyDescent="0.2">
      <c r="D163" s="9"/>
      <c r="E163" s="240" t="s">
        <v>31</v>
      </c>
      <c r="F163" s="9"/>
      <c r="G163" s="202" t="s">
        <v>193</v>
      </c>
      <c r="H163" s="241"/>
      <c r="I163" s="240" t="s">
        <v>37</v>
      </c>
      <c r="J163" s="9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  <c r="AN163" s="218"/>
      <c r="AO163" s="218"/>
      <c r="AP163" s="218"/>
      <c r="AQ163" s="218"/>
      <c r="AR163" s="218"/>
      <c r="AS163" s="218"/>
      <c r="AT163" s="218"/>
      <c r="AU163" s="218"/>
      <c r="AV163" s="218"/>
      <c r="AW163" s="218"/>
      <c r="AX163" s="218"/>
      <c r="AY163" s="218"/>
      <c r="AZ163" s="218"/>
      <c r="BA163" s="218"/>
      <c r="BB163" s="218"/>
      <c r="BC163" s="218"/>
      <c r="BD163" s="218"/>
      <c r="BE163" s="218"/>
      <c r="BF163" s="218"/>
      <c r="BG163" s="218"/>
      <c r="BH163" s="218"/>
      <c r="BI163" s="218"/>
      <c r="BJ163" s="218"/>
      <c r="BK163" s="218"/>
      <c r="BL163" s="218"/>
      <c r="BM163" s="218"/>
      <c r="BN163" s="218"/>
      <c r="BO163" s="218"/>
      <c r="BP163" s="218"/>
      <c r="BQ163" s="218"/>
      <c r="BR163" s="218"/>
      <c r="BS163" s="218"/>
      <c r="BT163" s="218"/>
      <c r="BU163" s="218"/>
      <c r="BV163" s="218"/>
      <c r="BW163" s="218"/>
      <c r="BX163" s="218"/>
      <c r="BY163" s="218"/>
      <c r="BZ163" s="218"/>
      <c r="CA163" s="218"/>
      <c r="CB163" s="218"/>
      <c r="CC163" s="218"/>
      <c r="CD163" s="218"/>
      <c r="CE163" s="218"/>
      <c r="CF163" s="218"/>
      <c r="CG163" s="218"/>
      <c r="CH163" s="218"/>
      <c r="CI163" s="218"/>
      <c r="CJ163" s="218"/>
      <c r="CK163" s="218"/>
      <c r="CL163" s="218"/>
      <c r="CM163" s="218"/>
      <c r="CN163" s="218"/>
      <c r="CO163" s="218"/>
      <c r="CP163" s="218"/>
      <c r="CQ163" s="218"/>
      <c r="CR163" s="218"/>
    </row>
    <row r="164" spans="4:96" s="210" customFormat="1" ht="25.5" x14ac:dyDescent="0.2">
      <c r="D164" s="9"/>
      <c r="E164" s="240" t="s">
        <v>32</v>
      </c>
      <c r="F164" s="9"/>
      <c r="G164" s="240"/>
      <c r="H164" s="241"/>
      <c r="I164" s="242" t="s">
        <v>51</v>
      </c>
      <c r="J164" s="9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  <c r="AN164" s="218"/>
      <c r="AO164" s="218"/>
      <c r="AP164" s="218"/>
      <c r="AQ164" s="218"/>
      <c r="AR164" s="218"/>
      <c r="AS164" s="218"/>
      <c r="AT164" s="218"/>
      <c r="AU164" s="218"/>
      <c r="AV164" s="218"/>
      <c r="AW164" s="218"/>
      <c r="AX164" s="218"/>
      <c r="AY164" s="218"/>
      <c r="AZ164" s="218"/>
      <c r="BA164" s="218"/>
      <c r="BB164" s="218"/>
      <c r="BC164" s="218"/>
      <c r="BD164" s="218"/>
      <c r="BE164" s="218"/>
      <c r="BF164" s="218"/>
      <c r="BG164" s="218"/>
      <c r="BH164" s="218"/>
      <c r="BI164" s="218"/>
      <c r="BJ164" s="218"/>
      <c r="BK164" s="218"/>
      <c r="BL164" s="218"/>
      <c r="BM164" s="218"/>
      <c r="BN164" s="218"/>
      <c r="BO164" s="218"/>
      <c r="BP164" s="218"/>
      <c r="BQ164" s="218"/>
      <c r="BR164" s="218"/>
      <c r="BS164" s="218"/>
      <c r="BT164" s="218"/>
      <c r="BU164" s="218"/>
      <c r="BV164" s="218"/>
      <c r="BW164" s="218"/>
      <c r="BX164" s="218"/>
      <c r="BY164" s="218"/>
      <c r="BZ164" s="218"/>
      <c r="CA164" s="218"/>
      <c r="CB164" s="218"/>
      <c r="CC164" s="218"/>
      <c r="CD164" s="218"/>
      <c r="CE164" s="218"/>
      <c r="CF164" s="218"/>
      <c r="CG164" s="218"/>
      <c r="CH164" s="218"/>
      <c r="CI164" s="218"/>
      <c r="CJ164" s="218"/>
      <c r="CK164" s="218"/>
      <c r="CL164" s="218"/>
      <c r="CM164" s="218"/>
      <c r="CN164" s="218"/>
      <c r="CO164" s="218"/>
      <c r="CP164" s="218"/>
      <c r="CQ164" s="218"/>
      <c r="CR164" s="218"/>
    </row>
    <row r="165" spans="4:96" s="210" customFormat="1" x14ac:dyDescent="0.2">
      <c r="D165" s="9"/>
      <c r="E165" s="9"/>
      <c r="F165" s="9"/>
      <c r="H165" s="9"/>
      <c r="I165" s="9"/>
      <c r="J165" s="9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  <c r="AH165" s="218"/>
      <c r="AI165" s="218"/>
      <c r="AJ165" s="218"/>
      <c r="AK165" s="218"/>
      <c r="AL165" s="218"/>
      <c r="AM165" s="218"/>
      <c r="AN165" s="218"/>
      <c r="AO165" s="218"/>
      <c r="AP165" s="218"/>
      <c r="AQ165" s="218"/>
      <c r="AR165" s="218"/>
      <c r="AS165" s="218"/>
      <c r="AT165" s="218"/>
      <c r="AU165" s="218"/>
      <c r="AV165" s="218"/>
      <c r="AW165" s="218"/>
      <c r="AX165" s="218"/>
      <c r="AY165" s="218"/>
      <c r="AZ165" s="218"/>
      <c r="BA165" s="218"/>
      <c r="BB165" s="218"/>
      <c r="BC165" s="218"/>
      <c r="BD165" s="218"/>
      <c r="BE165" s="218"/>
      <c r="BF165" s="218"/>
      <c r="BG165" s="218"/>
      <c r="BH165" s="218"/>
      <c r="BI165" s="218"/>
      <c r="BJ165" s="218"/>
      <c r="BK165" s="218"/>
      <c r="BL165" s="218"/>
      <c r="BM165" s="218"/>
      <c r="BN165" s="218"/>
      <c r="BO165" s="218"/>
      <c r="BP165" s="218"/>
      <c r="BQ165" s="218"/>
      <c r="BR165" s="218"/>
      <c r="BS165" s="218"/>
      <c r="BT165" s="218"/>
      <c r="BU165" s="218"/>
      <c r="BV165" s="218"/>
      <c r="BW165" s="218"/>
      <c r="BX165" s="218"/>
      <c r="BY165" s="218"/>
      <c r="BZ165" s="218"/>
      <c r="CA165" s="218"/>
      <c r="CB165" s="218"/>
      <c r="CC165" s="218"/>
      <c r="CD165" s="218"/>
      <c r="CE165" s="218"/>
      <c r="CF165" s="218"/>
      <c r="CG165" s="218"/>
      <c r="CH165" s="218"/>
      <c r="CI165" s="218"/>
      <c r="CJ165" s="218"/>
      <c r="CK165" s="218"/>
      <c r="CL165" s="218"/>
      <c r="CM165" s="218"/>
      <c r="CN165" s="218"/>
      <c r="CO165" s="218"/>
      <c r="CP165" s="218"/>
      <c r="CQ165" s="218"/>
      <c r="CR165" s="218"/>
    </row>
    <row r="166" spans="4:96" s="210" customFormat="1" x14ac:dyDescent="0.2">
      <c r="D166" s="9"/>
      <c r="E166" s="9"/>
      <c r="F166" s="9"/>
      <c r="G166" s="239"/>
      <c r="H166" s="9"/>
      <c r="I166" s="9"/>
      <c r="J166" s="9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  <c r="AN166" s="218"/>
      <c r="AO166" s="218"/>
      <c r="AP166" s="218"/>
      <c r="AQ166" s="218"/>
      <c r="AR166" s="218"/>
      <c r="AS166" s="218"/>
      <c r="AT166" s="218"/>
      <c r="AU166" s="218"/>
      <c r="AV166" s="218"/>
      <c r="AW166" s="218"/>
      <c r="AX166" s="218"/>
      <c r="AY166" s="218"/>
      <c r="AZ166" s="218"/>
      <c r="BA166" s="218"/>
      <c r="BB166" s="218"/>
      <c r="BC166" s="218"/>
      <c r="BD166" s="218"/>
      <c r="BE166" s="218"/>
      <c r="BF166" s="218"/>
      <c r="BG166" s="218"/>
      <c r="BH166" s="218"/>
      <c r="BI166" s="218"/>
      <c r="BJ166" s="218"/>
      <c r="BK166" s="218"/>
      <c r="BL166" s="218"/>
      <c r="BM166" s="218"/>
      <c r="BN166" s="218"/>
      <c r="BO166" s="218"/>
      <c r="BP166" s="218"/>
      <c r="BQ166" s="218"/>
      <c r="BR166" s="218"/>
      <c r="BS166" s="218"/>
      <c r="BT166" s="218"/>
      <c r="BU166" s="218"/>
      <c r="BV166" s="218"/>
      <c r="BW166" s="218"/>
      <c r="BX166" s="218"/>
      <c r="BY166" s="218"/>
      <c r="BZ166" s="218"/>
      <c r="CA166" s="218"/>
      <c r="CB166" s="218"/>
      <c r="CC166" s="218"/>
      <c r="CD166" s="218"/>
      <c r="CE166" s="218"/>
      <c r="CF166" s="218"/>
      <c r="CG166" s="218"/>
      <c r="CH166" s="218"/>
      <c r="CI166" s="218"/>
      <c r="CJ166" s="218"/>
      <c r="CK166" s="218"/>
      <c r="CL166" s="218"/>
      <c r="CM166" s="218"/>
      <c r="CN166" s="218"/>
      <c r="CO166" s="218"/>
      <c r="CP166" s="218"/>
      <c r="CQ166" s="218"/>
      <c r="CR166" s="218"/>
    </row>
    <row r="167" spans="4:96" s="210" customFormat="1" x14ac:dyDescent="0.2">
      <c r="D167" s="9"/>
      <c r="E167" s="9"/>
      <c r="F167" s="9"/>
      <c r="G167" s="9"/>
      <c r="H167" s="9"/>
      <c r="I167" s="9"/>
      <c r="J167" s="9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  <c r="AH167" s="218"/>
      <c r="AI167" s="218"/>
      <c r="AJ167" s="218"/>
      <c r="AK167" s="218"/>
      <c r="AL167" s="218"/>
      <c r="AM167" s="218"/>
      <c r="AN167" s="218"/>
      <c r="AO167" s="218"/>
      <c r="AP167" s="218"/>
      <c r="AQ167" s="218"/>
      <c r="AR167" s="218"/>
      <c r="AS167" s="218"/>
      <c r="AT167" s="218"/>
      <c r="AU167" s="218"/>
      <c r="AV167" s="218"/>
      <c r="AW167" s="218"/>
      <c r="AX167" s="218"/>
      <c r="AY167" s="218"/>
      <c r="AZ167" s="218"/>
      <c r="BA167" s="218"/>
      <c r="BB167" s="218"/>
      <c r="BC167" s="218"/>
      <c r="BD167" s="218"/>
      <c r="BE167" s="218"/>
      <c r="BF167" s="218"/>
      <c r="BG167" s="218"/>
      <c r="BH167" s="218"/>
      <c r="BI167" s="218"/>
      <c r="BJ167" s="218"/>
      <c r="BK167" s="218"/>
      <c r="BL167" s="218"/>
      <c r="BM167" s="218"/>
      <c r="BN167" s="218"/>
      <c r="BO167" s="218"/>
      <c r="BP167" s="218"/>
      <c r="BQ167" s="218"/>
      <c r="BR167" s="218"/>
      <c r="BS167" s="218"/>
      <c r="BT167" s="218"/>
      <c r="BU167" s="218"/>
      <c r="BV167" s="218"/>
      <c r="BW167" s="218"/>
      <c r="BX167" s="218"/>
      <c r="BY167" s="218"/>
      <c r="BZ167" s="218"/>
      <c r="CA167" s="218"/>
      <c r="CB167" s="218"/>
      <c r="CC167" s="218"/>
      <c r="CD167" s="218"/>
      <c r="CE167" s="218"/>
      <c r="CF167" s="218"/>
      <c r="CG167" s="218"/>
      <c r="CH167" s="218"/>
      <c r="CI167" s="218"/>
      <c r="CJ167" s="218"/>
      <c r="CK167" s="218"/>
      <c r="CL167" s="218"/>
      <c r="CM167" s="218"/>
      <c r="CN167" s="218"/>
      <c r="CO167" s="218"/>
      <c r="CP167" s="218"/>
      <c r="CQ167" s="218"/>
      <c r="CR167" s="218"/>
    </row>
    <row r="168" spans="4:96" s="210" customFormat="1" x14ac:dyDescent="0.2">
      <c r="D168" s="9"/>
      <c r="E168" s="9"/>
      <c r="F168" s="9"/>
      <c r="G168" s="218"/>
      <c r="H168" s="9"/>
      <c r="I168" s="9"/>
      <c r="J168" s="9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  <c r="AH168" s="218"/>
      <c r="AI168" s="218"/>
      <c r="AJ168" s="218"/>
      <c r="AK168" s="218"/>
      <c r="AL168" s="218"/>
      <c r="AM168" s="218"/>
      <c r="AN168" s="218"/>
      <c r="AO168" s="218"/>
      <c r="AP168" s="218"/>
      <c r="AQ168" s="218"/>
      <c r="AR168" s="218"/>
      <c r="AS168" s="218"/>
      <c r="AT168" s="218"/>
      <c r="AU168" s="218"/>
      <c r="AV168" s="218"/>
      <c r="AW168" s="218"/>
      <c r="AX168" s="218"/>
      <c r="AY168" s="218"/>
      <c r="AZ168" s="218"/>
      <c r="BA168" s="218"/>
      <c r="BB168" s="218"/>
      <c r="BC168" s="218"/>
      <c r="BD168" s="218"/>
      <c r="BE168" s="218"/>
      <c r="BF168" s="218"/>
      <c r="BG168" s="218"/>
      <c r="BH168" s="218"/>
      <c r="BI168" s="218"/>
      <c r="BJ168" s="218"/>
      <c r="BK168" s="218"/>
      <c r="BL168" s="218"/>
      <c r="BM168" s="218"/>
      <c r="BN168" s="218"/>
      <c r="BO168" s="218"/>
      <c r="BP168" s="218"/>
      <c r="BQ168" s="218"/>
      <c r="BR168" s="218"/>
      <c r="BS168" s="218"/>
      <c r="BT168" s="218"/>
      <c r="BU168" s="218"/>
      <c r="BV168" s="218"/>
      <c r="BW168" s="218"/>
      <c r="BX168" s="218"/>
      <c r="BY168" s="218"/>
      <c r="BZ168" s="218"/>
      <c r="CA168" s="218"/>
      <c r="CB168" s="218"/>
      <c r="CC168" s="218"/>
      <c r="CD168" s="218"/>
      <c r="CE168" s="218"/>
      <c r="CF168" s="218"/>
      <c r="CG168" s="218"/>
      <c r="CH168" s="218"/>
      <c r="CI168" s="218"/>
      <c r="CJ168" s="218"/>
      <c r="CK168" s="218"/>
      <c r="CL168" s="218"/>
      <c r="CM168" s="218"/>
      <c r="CN168" s="218"/>
      <c r="CO168" s="218"/>
      <c r="CP168" s="218"/>
      <c r="CQ168" s="218"/>
      <c r="CR168" s="218"/>
    </row>
    <row r="169" spans="4:96" s="210" customFormat="1" x14ac:dyDescent="0.2">
      <c r="D169" s="9"/>
      <c r="E169" s="9"/>
      <c r="F169" s="9"/>
      <c r="G169" s="218"/>
      <c r="H169" s="218"/>
      <c r="I169" s="218"/>
      <c r="J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218"/>
      <c r="AQ169" s="218"/>
      <c r="AR169" s="218"/>
      <c r="AS169" s="218"/>
      <c r="AT169" s="218"/>
      <c r="AU169" s="218"/>
      <c r="AV169" s="218"/>
      <c r="AW169" s="218"/>
      <c r="AX169" s="218"/>
      <c r="AY169" s="218"/>
      <c r="AZ169" s="218"/>
      <c r="BA169" s="218"/>
      <c r="BB169" s="218"/>
      <c r="BC169" s="218"/>
      <c r="BD169" s="218"/>
      <c r="BE169" s="218"/>
      <c r="BF169" s="218"/>
      <c r="BG169" s="218"/>
      <c r="BH169" s="218"/>
      <c r="BI169" s="218"/>
      <c r="BJ169" s="218"/>
      <c r="BK169" s="218"/>
      <c r="BL169" s="218"/>
      <c r="BM169" s="218"/>
      <c r="BN169" s="218"/>
      <c r="BO169" s="218"/>
      <c r="BP169" s="218"/>
      <c r="BQ169" s="218"/>
      <c r="BR169" s="218"/>
      <c r="BS169" s="218"/>
      <c r="BT169" s="218"/>
      <c r="BU169" s="218"/>
      <c r="BV169" s="218"/>
      <c r="BW169" s="218"/>
      <c r="BX169" s="218"/>
      <c r="BY169" s="218"/>
      <c r="BZ169" s="218"/>
      <c r="CA169" s="218"/>
      <c r="CB169" s="218"/>
      <c r="CC169" s="218"/>
      <c r="CD169" s="218"/>
      <c r="CE169" s="218"/>
      <c r="CF169" s="218"/>
      <c r="CG169" s="218"/>
      <c r="CH169" s="218"/>
      <c r="CI169" s="218"/>
      <c r="CJ169" s="218"/>
      <c r="CK169" s="218"/>
      <c r="CL169" s="218"/>
      <c r="CM169" s="218"/>
      <c r="CN169" s="218"/>
      <c r="CO169" s="218"/>
      <c r="CP169" s="218"/>
      <c r="CQ169" s="218"/>
      <c r="CR169" s="218"/>
    </row>
    <row r="170" spans="4:96" s="210" customFormat="1" x14ac:dyDescent="0.2">
      <c r="D170" s="218"/>
      <c r="E170" s="218"/>
      <c r="F170" s="218"/>
      <c r="G170" s="218"/>
      <c r="H170" s="218"/>
      <c r="I170" s="218"/>
      <c r="J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  <c r="AN170" s="218"/>
      <c r="AO170" s="218"/>
      <c r="AP170" s="218"/>
      <c r="AQ170" s="218"/>
      <c r="AR170" s="218"/>
      <c r="AS170" s="218"/>
      <c r="AT170" s="218"/>
      <c r="AU170" s="218"/>
      <c r="AV170" s="218"/>
      <c r="AW170" s="218"/>
      <c r="AX170" s="218"/>
      <c r="AY170" s="218"/>
      <c r="AZ170" s="218"/>
      <c r="BA170" s="218"/>
      <c r="BB170" s="218"/>
      <c r="BC170" s="218"/>
      <c r="BD170" s="218"/>
      <c r="BE170" s="218"/>
      <c r="BF170" s="218"/>
      <c r="BG170" s="218"/>
      <c r="BH170" s="218"/>
      <c r="BI170" s="218"/>
      <c r="BJ170" s="218"/>
      <c r="BK170" s="218"/>
      <c r="BL170" s="218"/>
      <c r="BM170" s="218"/>
      <c r="BN170" s="218"/>
      <c r="BO170" s="218"/>
      <c r="BP170" s="218"/>
      <c r="BQ170" s="218"/>
      <c r="BR170" s="218"/>
      <c r="BS170" s="218"/>
      <c r="BT170" s="218"/>
      <c r="BU170" s="218"/>
      <c r="BV170" s="218"/>
      <c r="BW170" s="218"/>
      <c r="BX170" s="218"/>
      <c r="BY170" s="218"/>
      <c r="BZ170" s="218"/>
      <c r="CA170" s="218"/>
      <c r="CB170" s="218"/>
      <c r="CC170" s="218"/>
      <c r="CD170" s="218"/>
      <c r="CE170" s="218"/>
      <c r="CF170" s="218"/>
      <c r="CG170" s="218"/>
      <c r="CH170" s="218"/>
      <c r="CI170" s="218"/>
      <c r="CJ170" s="218"/>
      <c r="CK170" s="218"/>
      <c r="CL170" s="218"/>
      <c r="CM170" s="218"/>
      <c r="CN170" s="218"/>
      <c r="CO170" s="218"/>
      <c r="CP170" s="218"/>
      <c r="CQ170" s="218"/>
      <c r="CR170" s="218"/>
    </row>
    <row r="171" spans="4:96" s="210" customFormat="1" x14ac:dyDescent="0.2">
      <c r="D171" s="218"/>
      <c r="E171" s="218"/>
      <c r="F171" s="218"/>
      <c r="G171" s="218"/>
      <c r="H171" s="218"/>
      <c r="I171" s="218"/>
      <c r="J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  <c r="AH171" s="218"/>
      <c r="AI171" s="218"/>
      <c r="AJ171" s="218"/>
      <c r="AK171" s="218"/>
      <c r="AL171" s="218"/>
      <c r="AM171" s="218"/>
      <c r="AN171" s="218"/>
      <c r="AO171" s="218"/>
      <c r="AP171" s="218"/>
      <c r="AQ171" s="218"/>
      <c r="AR171" s="218"/>
      <c r="AS171" s="218"/>
      <c r="AT171" s="218"/>
      <c r="AU171" s="218"/>
      <c r="AV171" s="218"/>
      <c r="AW171" s="218"/>
      <c r="AX171" s="218"/>
      <c r="AY171" s="218"/>
      <c r="AZ171" s="218"/>
      <c r="BA171" s="218"/>
      <c r="BB171" s="218"/>
      <c r="BC171" s="218"/>
      <c r="BD171" s="218"/>
      <c r="BE171" s="218"/>
      <c r="BF171" s="218"/>
      <c r="BG171" s="218"/>
      <c r="BH171" s="218"/>
      <c r="BI171" s="218"/>
      <c r="BJ171" s="218"/>
      <c r="BK171" s="218"/>
      <c r="BL171" s="218"/>
      <c r="BM171" s="218"/>
      <c r="BN171" s="218"/>
      <c r="BO171" s="218"/>
      <c r="BP171" s="218"/>
      <c r="BQ171" s="218"/>
      <c r="BR171" s="218"/>
      <c r="BS171" s="218"/>
      <c r="BT171" s="218"/>
      <c r="BU171" s="218"/>
      <c r="BV171" s="218"/>
      <c r="BW171" s="218"/>
      <c r="BX171" s="218"/>
      <c r="BY171" s="218"/>
      <c r="BZ171" s="218"/>
      <c r="CA171" s="218"/>
      <c r="CB171" s="218"/>
      <c r="CC171" s="218"/>
      <c r="CD171" s="218"/>
      <c r="CE171" s="218"/>
      <c r="CF171" s="218"/>
      <c r="CG171" s="218"/>
      <c r="CH171" s="218"/>
      <c r="CI171" s="218"/>
      <c r="CJ171" s="218"/>
      <c r="CK171" s="218"/>
      <c r="CL171" s="218"/>
      <c r="CM171" s="218"/>
      <c r="CN171" s="218"/>
      <c r="CO171" s="218"/>
      <c r="CP171" s="218"/>
      <c r="CQ171" s="218"/>
      <c r="CR171" s="218"/>
    </row>
    <row r="172" spans="4:96" s="210" customFormat="1" x14ac:dyDescent="0.2">
      <c r="D172" s="218"/>
      <c r="E172" s="218"/>
      <c r="F172" s="218"/>
      <c r="G172" s="218"/>
      <c r="H172" s="218"/>
      <c r="I172" s="218"/>
      <c r="J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8"/>
      <c r="AP172" s="218"/>
      <c r="AQ172" s="218"/>
      <c r="AR172" s="218"/>
      <c r="AS172" s="218"/>
      <c r="AT172" s="218"/>
      <c r="AU172" s="218"/>
      <c r="AV172" s="218"/>
      <c r="AW172" s="218"/>
      <c r="AX172" s="218"/>
      <c r="AY172" s="218"/>
      <c r="AZ172" s="218"/>
      <c r="BA172" s="218"/>
      <c r="BB172" s="218"/>
      <c r="BC172" s="218"/>
      <c r="BD172" s="218"/>
      <c r="BE172" s="218"/>
      <c r="BF172" s="218"/>
      <c r="BG172" s="218"/>
      <c r="BH172" s="218"/>
      <c r="BI172" s="218"/>
      <c r="BJ172" s="218"/>
      <c r="BK172" s="218"/>
      <c r="BL172" s="218"/>
      <c r="BM172" s="218"/>
      <c r="BN172" s="218"/>
      <c r="BO172" s="218"/>
      <c r="BP172" s="218"/>
      <c r="BQ172" s="218"/>
      <c r="BR172" s="218"/>
      <c r="BS172" s="218"/>
      <c r="BT172" s="218"/>
      <c r="BU172" s="218"/>
      <c r="BV172" s="218"/>
      <c r="BW172" s="218"/>
      <c r="BX172" s="218"/>
      <c r="BY172" s="218"/>
      <c r="BZ172" s="218"/>
      <c r="CA172" s="218"/>
      <c r="CB172" s="218"/>
      <c r="CC172" s="218"/>
      <c r="CD172" s="218"/>
      <c r="CE172" s="218"/>
      <c r="CF172" s="218"/>
      <c r="CG172" s="218"/>
      <c r="CH172" s="218"/>
      <c r="CI172" s="218"/>
      <c r="CJ172" s="218"/>
      <c r="CK172" s="218"/>
      <c r="CL172" s="218"/>
      <c r="CM172" s="218"/>
      <c r="CN172" s="218"/>
      <c r="CO172" s="218"/>
      <c r="CP172" s="218"/>
      <c r="CQ172" s="218"/>
      <c r="CR172" s="218"/>
    </row>
    <row r="173" spans="4:96" s="210" customFormat="1" x14ac:dyDescent="0.2">
      <c r="D173" s="218"/>
      <c r="E173" s="218"/>
      <c r="F173" s="218"/>
      <c r="G173" s="218"/>
      <c r="H173" s="218"/>
      <c r="I173" s="218"/>
      <c r="J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  <c r="AN173" s="218"/>
      <c r="AO173" s="218"/>
      <c r="AP173" s="218"/>
      <c r="AQ173" s="218"/>
      <c r="AR173" s="218"/>
      <c r="AS173" s="218"/>
      <c r="AT173" s="218"/>
      <c r="AU173" s="218"/>
      <c r="AV173" s="218"/>
      <c r="AW173" s="218"/>
      <c r="AX173" s="218"/>
      <c r="AY173" s="218"/>
      <c r="AZ173" s="218"/>
      <c r="BA173" s="218"/>
      <c r="BB173" s="218"/>
      <c r="BC173" s="218"/>
      <c r="BD173" s="218"/>
      <c r="BE173" s="218"/>
      <c r="BF173" s="218"/>
      <c r="BG173" s="218"/>
      <c r="BH173" s="218"/>
      <c r="BI173" s="218"/>
      <c r="BJ173" s="218"/>
      <c r="BK173" s="218"/>
      <c r="BL173" s="218"/>
      <c r="BM173" s="218"/>
      <c r="BN173" s="218"/>
      <c r="BO173" s="218"/>
      <c r="BP173" s="218"/>
      <c r="BQ173" s="218"/>
      <c r="BR173" s="218"/>
      <c r="BS173" s="218"/>
      <c r="BT173" s="218"/>
      <c r="BU173" s="218"/>
      <c r="BV173" s="218"/>
      <c r="BW173" s="218"/>
      <c r="BX173" s="218"/>
      <c r="BY173" s="218"/>
      <c r="BZ173" s="218"/>
      <c r="CA173" s="218"/>
      <c r="CB173" s="218"/>
      <c r="CC173" s="218"/>
      <c r="CD173" s="218"/>
      <c r="CE173" s="218"/>
      <c r="CF173" s="218"/>
      <c r="CG173" s="218"/>
      <c r="CH173" s="218"/>
      <c r="CI173" s="218"/>
      <c r="CJ173" s="218"/>
      <c r="CK173" s="218"/>
      <c r="CL173" s="218"/>
      <c r="CM173" s="218"/>
      <c r="CN173" s="218"/>
      <c r="CO173" s="218"/>
      <c r="CP173" s="218"/>
      <c r="CQ173" s="218"/>
      <c r="CR173" s="218"/>
    </row>
    <row r="174" spans="4:96" s="210" customFormat="1" x14ac:dyDescent="0.2">
      <c r="D174" s="218"/>
      <c r="E174" s="218"/>
      <c r="F174" s="218"/>
      <c r="G174" s="218"/>
      <c r="H174" s="218"/>
      <c r="I174" s="218"/>
      <c r="J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  <c r="AN174" s="218"/>
      <c r="AO174" s="218"/>
      <c r="AP174" s="218"/>
      <c r="AQ174" s="218"/>
      <c r="AR174" s="218"/>
      <c r="AS174" s="218"/>
      <c r="AT174" s="218"/>
      <c r="AU174" s="218"/>
      <c r="AV174" s="218"/>
      <c r="AW174" s="218"/>
      <c r="AX174" s="218"/>
      <c r="AY174" s="218"/>
      <c r="AZ174" s="218"/>
      <c r="BA174" s="218"/>
      <c r="BB174" s="218"/>
      <c r="BC174" s="218"/>
      <c r="BD174" s="218"/>
      <c r="BE174" s="218"/>
      <c r="BF174" s="218"/>
      <c r="BG174" s="218"/>
      <c r="BH174" s="218"/>
      <c r="BI174" s="218"/>
      <c r="BJ174" s="218"/>
      <c r="BK174" s="218"/>
      <c r="BL174" s="218"/>
      <c r="BM174" s="218"/>
      <c r="BN174" s="218"/>
      <c r="BO174" s="218"/>
      <c r="BP174" s="218"/>
      <c r="BQ174" s="218"/>
      <c r="BR174" s="218"/>
      <c r="BS174" s="218"/>
      <c r="BT174" s="218"/>
      <c r="BU174" s="218"/>
      <c r="BV174" s="218"/>
      <c r="BW174" s="218"/>
      <c r="BX174" s="218"/>
      <c r="BY174" s="218"/>
      <c r="BZ174" s="218"/>
      <c r="CA174" s="218"/>
      <c r="CB174" s="218"/>
      <c r="CC174" s="218"/>
      <c r="CD174" s="218"/>
      <c r="CE174" s="218"/>
      <c r="CF174" s="218"/>
      <c r="CG174" s="218"/>
      <c r="CH174" s="218"/>
      <c r="CI174" s="218"/>
      <c r="CJ174" s="218"/>
      <c r="CK174" s="218"/>
      <c r="CL174" s="218"/>
      <c r="CM174" s="218"/>
      <c r="CN174" s="218"/>
      <c r="CO174" s="218"/>
      <c r="CP174" s="218"/>
      <c r="CQ174" s="218"/>
      <c r="CR174" s="218"/>
    </row>
    <row r="175" spans="4:96" s="210" customFormat="1" x14ac:dyDescent="0.2">
      <c r="D175" s="218"/>
      <c r="E175" s="218"/>
      <c r="F175" s="218"/>
      <c r="G175" s="218"/>
      <c r="H175" s="218"/>
      <c r="I175" s="218"/>
      <c r="J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  <c r="AN175" s="218"/>
      <c r="AO175" s="218"/>
      <c r="AP175" s="218"/>
      <c r="AQ175" s="218"/>
      <c r="AR175" s="218"/>
      <c r="AS175" s="218"/>
      <c r="AT175" s="218"/>
      <c r="AU175" s="218"/>
      <c r="AV175" s="218"/>
      <c r="AW175" s="218"/>
      <c r="AX175" s="218"/>
      <c r="AY175" s="218"/>
      <c r="AZ175" s="218"/>
      <c r="BA175" s="218"/>
      <c r="BB175" s="218"/>
      <c r="BC175" s="218"/>
      <c r="BD175" s="218"/>
      <c r="BE175" s="218"/>
      <c r="BF175" s="218"/>
      <c r="BG175" s="218"/>
      <c r="BH175" s="218"/>
      <c r="BI175" s="218"/>
      <c r="BJ175" s="218"/>
      <c r="BK175" s="218"/>
      <c r="BL175" s="218"/>
      <c r="BM175" s="218"/>
      <c r="BN175" s="218"/>
      <c r="BO175" s="218"/>
      <c r="BP175" s="218"/>
      <c r="BQ175" s="218"/>
      <c r="BR175" s="218"/>
      <c r="BS175" s="218"/>
      <c r="BT175" s="218"/>
      <c r="BU175" s="218"/>
      <c r="BV175" s="218"/>
      <c r="BW175" s="218"/>
      <c r="BX175" s="218"/>
      <c r="BY175" s="218"/>
      <c r="BZ175" s="218"/>
      <c r="CA175" s="218"/>
      <c r="CB175" s="218"/>
      <c r="CC175" s="218"/>
      <c r="CD175" s="218"/>
      <c r="CE175" s="218"/>
      <c r="CF175" s="218"/>
      <c r="CG175" s="218"/>
      <c r="CH175" s="218"/>
      <c r="CI175" s="218"/>
      <c r="CJ175" s="218"/>
      <c r="CK175" s="218"/>
      <c r="CL175" s="218"/>
      <c r="CM175" s="218"/>
      <c r="CN175" s="218"/>
      <c r="CO175" s="218"/>
      <c r="CP175" s="218"/>
      <c r="CQ175" s="218"/>
      <c r="CR175" s="218"/>
    </row>
    <row r="176" spans="4:96" s="210" customFormat="1" x14ac:dyDescent="0.2">
      <c r="D176" s="218"/>
      <c r="E176" s="218"/>
      <c r="F176" s="218"/>
      <c r="G176" s="218"/>
      <c r="H176" s="218"/>
      <c r="I176" s="218"/>
      <c r="J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  <c r="AH176" s="218"/>
      <c r="AI176" s="218"/>
      <c r="AJ176" s="218"/>
      <c r="AK176" s="218"/>
      <c r="AL176" s="218"/>
      <c r="AM176" s="218"/>
      <c r="AN176" s="218"/>
      <c r="AO176" s="218"/>
      <c r="AP176" s="218"/>
      <c r="AQ176" s="218"/>
      <c r="AR176" s="218"/>
      <c r="AS176" s="218"/>
      <c r="AT176" s="218"/>
      <c r="AU176" s="218"/>
      <c r="AV176" s="218"/>
      <c r="AW176" s="218"/>
      <c r="AX176" s="218"/>
      <c r="AY176" s="218"/>
      <c r="AZ176" s="218"/>
      <c r="BA176" s="218"/>
      <c r="BB176" s="218"/>
      <c r="BC176" s="218"/>
      <c r="BD176" s="218"/>
      <c r="BE176" s="218"/>
      <c r="BF176" s="218"/>
      <c r="BG176" s="218"/>
      <c r="BH176" s="218"/>
      <c r="BI176" s="218"/>
      <c r="BJ176" s="218"/>
      <c r="BK176" s="218"/>
      <c r="BL176" s="218"/>
      <c r="BM176" s="218"/>
      <c r="BN176" s="218"/>
      <c r="BO176" s="218"/>
      <c r="BP176" s="218"/>
      <c r="BQ176" s="218"/>
      <c r="BR176" s="218"/>
      <c r="BS176" s="218"/>
      <c r="BT176" s="218"/>
      <c r="BU176" s="218"/>
      <c r="BV176" s="218"/>
      <c r="BW176" s="218"/>
      <c r="BX176" s="218"/>
      <c r="BY176" s="218"/>
      <c r="BZ176" s="218"/>
      <c r="CA176" s="218"/>
      <c r="CB176" s="218"/>
      <c r="CC176" s="218"/>
      <c r="CD176" s="218"/>
      <c r="CE176" s="218"/>
      <c r="CF176" s="218"/>
      <c r="CG176" s="218"/>
      <c r="CH176" s="218"/>
      <c r="CI176" s="218"/>
      <c r="CJ176" s="218"/>
      <c r="CK176" s="218"/>
      <c r="CL176" s="218"/>
      <c r="CM176" s="218"/>
      <c r="CN176" s="218"/>
      <c r="CO176" s="218"/>
      <c r="CP176" s="218"/>
      <c r="CQ176" s="218"/>
      <c r="CR176" s="218"/>
    </row>
    <row r="177" spans="4:96" s="210" customFormat="1" x14ac:dyDescent="0.2">
      <c r="D177" s="218"/>
      <c r="E177" s="218"/>
      <c r="F177" s="218"/>
      <c r="G177" s="9"/>
      <c r="H177" s="218"/>
      <c r="I177" s="218"/>
      <c r="J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  <c r="AH177" s="218"/>
      <c r="AI177" s="218"/>
      <c r="AJ177" s="218"/>
      <c r="AK177" s="218"/>
      <c r="AL177" s="218"/>
      <c r="AM177" s="218"/>
      <c r="AN177" s="218"/>
      <c r="AO177" s="218"/>
      <c r="AP177" s="218"/>
      <c r="AQ177" s="218"/>
      <c r="AR177" s="218"/>
      <c r="AS177" s="218"/>
      <c r="AT177" s="218"/>
      <c r="AU177" s="218"/>
      <c r="AV177" s="218"/>
      <c r="AW177" s="218"/>
      <c r="AX177" s="218"/>
      <c r="AY177" s="218"/>
      <c r="AZ177" s="218"/>
      <c r="BA177" s="218"/>
      <c r="BB177" s="218"/>
      <c r="BC177" s="218"/>
      <c r="BD177" s="218"/>
      <c r="BE177" s="218"/>
      <c r="BF177" s="218"/>
      <c r="BG177" s="218"/>
      <c r="BH177" s="218"/>
      <c r="BI177" s="218"/>
      <c r="BJ177" s="218"/>
      <c r="BK177" s="218"/>
      <c r="BL177" s="218"/>
      <c r="BM177" s="218"/>
      <c r="BN177" s="218"/>
      <c r="BO177" s="218"/>
      <c r="BP177" s="218"/>
      <c r="BQ177" s="218"/>
      <c r="BR177" s="218"/>
      <c r="BS177" s="218"/>
      <c r="BT177" s="218"/>
      <c r="BU177" s="218"/>
      <c r="BV177" s="218"/>
      <c r="BW177" s="218"/>
      <c r="BX177" s="218"/>
      <c r="BY177" s="218"/>
      <c r="BZ177" s="218"/>
      <c r="CA177" s="218"/>
      <c r="CB177" s="218"/>
      <c r="CC177" s="218"/>
      <c r="CD177" s="218"/>
      <c r="CE177" s="218"/>
      <c r="CF177" s="218"/>
      <c r="CG177" s="218"/>
      <c r="CH177" s="218"/>
      <c r="CI177" s="218"/>
      <c r="CJ177" s="218"/>
      <c r="CK177" s="218"/>
      <c r="CL177" s="218"/>
      <c r="CM177" s="218"/>
      <c r="CN177" s="218"/>
      <c r="CO177" s="218"/>
      <c r="CP177" s="218"/>
      <c r="CQ177" s="218"/>
      <c r="CR177" s="218"/>
    </row>
    <row r="178" spans="4:96" x14ac:dyDescent="0.2">
      <c r="H178" s="9"/>
      <c r="I178" s="9"/>
      <c r="J178" s="9"/>
    </row>
    <row r="179" spans="4:96" x14ac:dyDescent="0.2">
      <c r="D179" s="9"/>
      <c r="E179" s="9"/>
      <c r="F179" s="9"/>
    </row>
    <row r="199" spans="4:4" x14ac:dyDescent="0.2">
      <c r="D199" s="243"/>
    </row>
  </sheetData>
  <mergeCells count="8">
    <mergeCell ref="D7:J7"/>
    <mergeCell ref="D8:J8"/>
    <mergeCell ref="D155:G15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1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4" zoomScale="85" zoomScaleNormal="85" zoomScaleSheetLayoutView="70" workbookViewId="0">
      <selection activeCell="E19" sqref="E1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19.85546875" style="1" customWidth="1"/>
    <col min="6" max="6" width="16.85546875" style="1" customWidth="1"/>
    <col min="7" max="7" width="41.85546875" style="1" customWidth="1"/>
    <col min="8" max="8" width="20.42578125" style="1" customWidth="1"/>
    <col min="9" max="9" width="27.140625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46" t="s">
        <v>10</v>
      </c>
      <c r="E8" s="246"/>
      <c r="F8" s="246"/>
      <c r="G8" s="246"/>
      <c r="H8" s="246"/>
      <c r="I8" s="246"/>
      <c r="J8" s="246"/>
      <c r="K8" s="16"/>
      <c r="L8" s="16"/>
    </row>
    <row r="9" spans="1:14" s="14" customFormat="1" ht="18.75" x14ac:dyDescent="0.2">
      <c r="C9" s="18"/>
      <c r="D9" s="252" t="s">
        <v>24</v>
      </c>
      <c r="E9" s="252"/>
      <c r="F9" s="252"/>
      <c r="G9" s="252"/>
      <c r="H9" s="252"/>
      <c r="I9" s="252"/>
      <c r="J9" s="252"/>
    </row>
    <row r="10" spans="1:14" s="17" customFormat="1" ht="18" customHeight="1" x14ac:dyDescent="0.2">
      <c r="B10" s="18"/>
      <c r="C10" s="18"/>
      <c r="D10" s="252" t="s">
        <v>19</v>
      </c>
      <c r="E10" s="252"/>
      <c r="F10" s="252"/>
      <c r="G10" s="252"/>
      <c r="H10" s="252"/>
      <c r="I10" s="252"/>
      <c r="J10" s="252"/>
    </row>
    <row r="11" spans="1:14" s="14" customFormat="1" ht="18.75" customHeight="1" x14ac:dyDescent="0.2">
      <c r="D11" s="253" t="s">
        <v>70</v>
      </c>
      <c r="E11" s="253"/>
      <c r="F11" s="253"/>
      <c r="G11" s="253"/>
      <c r="H11" s="253"/>
      <c r="I11" s="253"/>
      <c r="J11" s="253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51"/>
      <c r="E14" s="248" t="s">
        <v>24</v>
      </c>
      <c r="F14" s="248"/>
      <c r="G14" s="248"/>
      <c r="H14" s="248"/>
      <c r="I14" s="248"/>
      <c r="J14" s="248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51"/>
      <c r="E15" s="247" t="s">
        <v>25</v>
      </c>
      <c r="F15" s="247"/>
      <c r="G15" s="247"/>
      <c r="H15" s="247"/>
      <c r="I15" s="247"/>
      <c r="J15" s="50">
        <f>+'[1]CTA. FONDOCYT 960'!$J$88</f>
        <v>1759930.8199999998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51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106">
        <f>+'INGRESOS CUENTA COLECT'!D16</f>
        <v>45626</v>
      </c>
      <c r="H17" s="107"/>
      <c r="I17" s="108">
        <v>0</v>
      </c>
      <c r="J17" s="107">
        <f>+J15</f>
        <v>1759930.8199999998</v>
      </c>
    </row>
    <row r="18" spans="4:96" s="10" customFormat="1" ht="27" customHeight="1" x14ac:dyDescent="0.2">
      <c r="D18" s="160"/>
      <c r="E18" s="161">
        <v>45657</v>
      </c>
      <c r="F18" s="162"/>
      <c r="G18" s="194" t="s">
        <v>29</v>
      </c>
      <c r="H18" s="163"/>
      <c r="I18" s="164">
        <v>175</v>
      </c>
      <c r="J18" s="69">
        <f>J14+H18-I18</f>
        <v>-175</v>
      </c>
    </row>
    <row r="19" spans="4:96" s="10" customFormat="1" ht="1.5" customHeight="1" thickBot="1" x14ac:dyDescent="0.25">
      <c r="D19" s="160"/>
      <c r="E19" s="161"/>
      <c r="F19" s="162"/>
      <c r="G19" s="194"/>
      <c r="H19" s="163"/>
      <c r="I19" s="164"/>
      <c r="J19" s="69">
        <f>J18+H19-I19</f>
        <v>-175</v>
      </c>
    </row>
    <row r="20" spans="4:96" s="11" customFormat="1" ht="19.5" thickTop="1" thickBot="1" x14ac:dyDescent="0.25">
      <c r="D20" s="268" t="s">
        <v>8</v>
      </c>
      <c r="E20" s="268"/>
      <c r="F20" s="268"/>
      <c r="G20" s="268"/>
      <c r="H20" s="70">
        <f>SUM(H18:H19)</f>
        <v>0</v>
      </c>
      <c r="I20" s="70">
        <f>SUM(I18:I19)</f>
        <v>175</v>
      </c>
      <c r="J20" s="70">
        <f>+J15+H20-I20</f>
        <v>1759755.8199999998</v>
      </c>
      <c r="K20" s="29">
        <f>+J20-'[1]CTA. FONDOCYT 960'!$J$89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 t="s">
        <v>43</v>
      </c>
      <c r="E23" s="78" t="s">
        <v>33</v>
      </c>
      <c r="F23" s="9"/>
      <c r="G23" s="79" t="s">
        <v>35</v>
      </c>
      <c r="H23" s="9"/>
      <c r="I23" s="78" t="s">
        <v>34</v>
      </c>
      <c r="J23" s="9"/>
      <c r="K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78" t="s">
        <v>30</v>
      </c>
      <c r="F24" s="9"/>
      <c r="G24" s="78" t="s">
        <v>55</v>
      </c>
      <c r="H24" s="188"/>
      <c r="I24" s="124" t="s">
        <v>42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28.5" x14ac:dyDescent="0.2">
      <c r="D25" s="5"/>
      <c r="E25" s="78" t="s">
        <v>31</v>
      </c>
      <c r="F25" s="9"/>
      <c r="G25" s="202" t="s">
        <v>193</v>
      </c>
      <c r="H25" s="188"/>
      <c r="I25" s="124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28.5" x14ac:dyDescent="0.2">
      <c r="D26" s="5"/>
      <c r="E26" s="78" t="s">
        <v>32</v>
      </c>
      <c r="F26" s="9"/>
      <c r="G26" s="78"/>
      <c r="H26" s="188"/>
      <c r="I26" s="202" t="s">
        <v>51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 t="s">
        <v>44</v>
      </c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G31" s="79"/>
      <c r="H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269"/>
      <c r="E35" s="269"/>
      <c r="F35" s="269"/>
      <c r="G35" s="269"/>
      <c r="H35" s="269"/>
      <c r="I35" s="269"/>
      <c r="J35" s="26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70"/>
      <c r="E36" s="270"/>
      <c r="F36" s="270"/>
      <c r="G36" s="270"/>
      <c r="H36" s="270"/>
      <c r="I36" s="270"/>
      <c r="J36" s="270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254"/>
      <c r="E37" s="254"/>
      <c r="F37" s="254"/>
      <c r="G37" s="254"/>
      <c r="H37" s="254"/>
      <c r="I37" s="254"/>
      <c r="J37" s="25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254"/>
      <c r="E38" s="254"/>
      <c r="F38" s="254"/>
      <c r="G38" s="254"/>
      <c r="H38" s="254"/>
      <c r="I38" s="254"/>
      <c r="J38" s="25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54"/>
      <c r="E39" s="254"/>
      <c r="F39" s="254"/>
      <c r="G39" s="254"/>
      <c r="H39" s="254"/>
      <c r="I39" s="254"/>
      <c r="J39" s="25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54"/>
      <c r="E40" s="254"/>
      <c r="F40" s="254"/>
      <c r="G40" s="254"/>
      <c r="H40" s="254"/>
      <c r="I40" s="254"/>
      <c r="J40" s="25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7"/>
  <sheetViews>
    <sheetView topLeftCell="C7" zoomScale="85" zoomScaleNormal="85" zoomScaleSheetLayoutView="70" workbookViewId="0">
      <selection activeCell="G82" sqref="G82"/>
    </sheetView>
  </sheetViews>
  <sheetFormatPr baseColWidth="10" defaultColWidth="9.140625" defaultRowHeight="12.75" x14ac:dyDescent="0.2"/>
  <cols>
    <col min="1" max="1" width="0" style="210" hidden="1" customWidth="1"/>
    <col min="2" max="2" width="4.42578125" style="210" hidden="1" customWidth="1"/>
    <col min="3" max="3" width="4.7109375" style="210" customWidth="1"/>
    <col min="4" max="4" width="5.85546875" style="218" customWidth="1"/>
    <col min="5" max="5" width="15.85546875" style="218" customWidth="1"/>
    <col min="6" max="6" width="13.7109375" style="218" customWidth="1"/>
    <col min="7" max="7" width="52.140625" style="218" customWidth="1"/>
    <col min="8" max="8" width="23.85546875" style="218" customWidth="1"/>
    <col min="9" max="9" width="21.140625" style="218" customWidth="1"/>
    <col min="10" max="10" width="25.7109375" style="218" customWidth="1"/>
    <col min="11" max="11" width="24.5703125" style="210" customWidth="1"/>
    <col min="12" max="14" width="9.140625" style="210"/>
    <col min="15" max="16384" width="9.140625" style="218"/>
  </cols>
  <sheetData>
    <row r="1" spans="1:12" s="210" customFormat="1" x14ac:dyDescent="0.2"/>
    <row r="2" spans="1:12" s="211" customFormat="1" ht="12" customHeight="1" x14ac:dyDescent="0.2"/>
    <row r="3" spans="1:12" s="211" customFormat="1" ht="12" customHeight="1" x14ac:dyDescent="0.2"/>
    <row r="4" spans="1:12" s="211" customFormat="1" ht="12" customHeight="1" x14ac:dyDescent="0.2"/>
    <row r="5" spans="1:12" s="212" customFormat="1" ht="18" customHeight="1" x14ac:dyDescent="0.2">
      <c r="C5" s="213"/>
      <c r="D5" s="213"/>
      <c r="E5" s="214"/>
      <c r="F5" s="213"/>
      <c r="G5" s="213"/>
      <c r="H5" s="213"/>
      <c r="I5" s="213"/>
      <c r="J5" s="213"/>
      <c r="K5" s="213"/>
      <c r="L5" s="213"/>
    </row>
    <row r="6" spans="1:12" s="215" customFormat="1" ht="19.5" customHeight="1" x14ac:dyDescent="0.2">
      <c r="A6" s="215" t="s">
        <v>9</v>
      </c>
    </row>
    <row r="7" spans="1:12" s="212" customFormat="1" ht="19.5" customHeight="1" x14ac:dyDescent="0.2">
      <c r="C7" s="215"/>
      <c r="D7" s="261" t="s">
        <v>10</v>
      </c>
      <c r="E7" s="261"/>
      <c r="F7" s="261"/>
      <c r="G7" s="261"/>
      <c r="H7" s="261"/>
      <c r="I7" s="261"/>
      <c r="J7" s="261"/>
      <c r="K7" s="213"/>
      <c r="L7" s="213"/>
    </row>
    <row r="8" spans="1:12" s="211" customFormat="1" x14ac:dyDescent="0.2">
      <c r="C8" s="216"/>
      <c r="D8" s="262" t="s">
        <v>281</v>
      </c>
      <c r="E8" s="262"/>
      <c r="F8" s="262"/>
      <c r="G8" s="262"/>
      <c r="H8" s="262"/>
      <c r="I8" s="262"/>
      <c r="J8" s="262"/>
    </row>
    <row r="9" spans="1:12" s="217" customFormat="1" ht="18" customHeight="1" x14ac:dyDescent="0.2">
      <c r="B9" s="216"/>
      <c r="C9" s="216"/>
      <c r="D9" s="262" t="s">
        <v>19</v>
      </c>
      <c r="E9" s="262"/>
      <c r="F9" s="262"/>
      <c r="G9" s="262"/>
      <c r="H9" s="262"/>
      <c r="I9" s="262"/>
      <c r="J9" s="262"/>
    </row>
    <row r="10" spans="1:12" s="211" customFormat="1" ht="18.75" customHeight="1" thickBot="1" x14ac:dyDescent="0.25">
      <c r="D10" s="253" t="s">
        <v>70</v>
      </c>
      <c r="E10" s="253"/>
      <c r="F10" s="253"/>
      <c r="G10" s="253"/>
      <c r="H10" s="253"/>
      <c r="I10" s="253"/>
      <c r="J10" s="253"/>
    </row>
    <row r="11" spans="1:12" ht="18.75" customHeight="1" thickTop="1" thickBot="1" x14ac:dyDescent="0.25">
      <c r="D11" s="265"/>
      <c r="E11" s="266" t="s">
        <v>17</v>
      </c>
      <c r="F11" s="266"/>
      <c r="G11" s="266"/>
      <c r="H11" s="266"/>
      <c r="I11" s="266"/>
      <c r="J11" s="266"/>
    </row>
    <row r="12" spans="1:12" ht="18" customHeight="1" thickTop="1" thickBot="1" x14ac:dyDescent="0.25">
      <c r="D12" s="265"/>
      <c r="E12" s="267" t="s">
        <v>7</v>
      </c>
      <c r="F12" s="267"/>
      <c r="G12" s="267"/>
      <c r="H12" s="267"/>
      <c r="I12" s="267"/>
      <c r="J12" s="219">
        <f>+'[1]CTA.  2000 ONCO'!$G$10</f>
        <v>480606.4</v>
      </c>
    </row>
    <row r="13" spans="1:12" ht="36" customHeight="1" thickTop="1" thickBot="1" x14ac:dyDescent="0.25">
      <c r="D13" s="265"/>
      <c r="E13" s="245" t="s">
        <v>4</v>
      </c>
      <c r="F13" s="245" t="s">
        <v>5</v>
      </c>
      <c r="G13" s="245" t="s">
        <v>6</v>
      </c>
      <c r="H13" s="245" t="s">
        <v>0</v>
      </c>
      <c r="I13" s="245" t="s">
        <v>1</v>
      </c>
      <c r="J13" s="221" t="s">
        <v>2</v>
      </c>
    </row>
    <row r="14" spans="1:12" s="222" customFormat="1" ht="21.75" customHeight="1" thickTop="1" x14ac:dyDescent="0.2">
      <c r="D14" s="223"/>
      <c r="E14" s="224"/>
      <c r="F14" s="223"/>
      <c r="G14" s="224">
        <f>+'INGRESOS CUENTA COLECT'!D16</f>
        <v>45626</v>
      </c>
      <c r="H14" s="225"/>
      <c r="I14" s="226">
        <v>0</v>
      </c>
      <c r="J14" s="225">
        <f>+J12</f>
        <v>480606.4</v>
      </c>
    </row>
    <row r="15" spans="1:12" s="222" customFormat="1" ht="51" x14ac:dyDescent="0.2">
      <c r="D15" s="227"/>
      <c r="E15" s="228">
        <v>45645</v>
      </c>
      <c r="F15" s="229"/>
      <c r="G15" s="230" t="s">
        <v>282</v>
      </c>
      <c r="H15" s="231">
        <v>500000</v>
      </c>
      <c r="I15" s="231"/>
      <c r="J15" s="231">
        <f>J14+H15-I15</f>
        <v>980606.4</v>
      </c>
    </row>
    <row r="16" spans="1:12" s="222" customFormat="1" ht="0.75" customHeight="1" thickBot="1" x14ac:dyDescent="0.25">
      <c r="D16" s="227"/>
      <c r="E16" s="228"/>
      <c r="F16" s="229"/>
      <c r="G16" s="232"/>
      <c r="H16" s="231"/>
      <c r="I16" s="231"/>
      <c r="J16" s="231">
        <f>J15+H16-I16</f>
        <v>980606.4</v>
      </c>
    </row>
    <row r="17" spans="4:11" s="222" customFormat="1" hidden="1" x14ac:dyDescent="0.2">
      <c r="D17" s="227"/>
      <c r="E17" s="228"/>
      <c r="F17" s="229"/>
      <c r="G17" s="232"/>
      <c r="H17" s="231"/>
      <c r="I17" s="231"/>
      <c r="J17" s="231">
        <f>J16+H17-I17</f>
        <v>980606.4</v>
      </c>
    </row>
    <row r="18" spans="4:11" s="222" customFormat="1" hidden="1" x14ac:dyDescent="0.2">
      <c r="D18" s="227"/>
      <c r="E18" s="228"/>
      <c r="F18" s="229"/>
      <c r="G18" s="232"/>
      <c r="H18" s="231"/>
      <c r="I18" s="231"/>
      <c r="J18" s="231">
        <f>J17+H18-I18</f>
        <v>980606.4</v>
      </c>
    </row>
    <row r="19" spans="4:11" s="222" customFormat="1" hidden="1" x14ac:dyDescent="0.2">
      <c r="D19" s="227"/>
      <c r="E19" s="228"/>
      <c r="F19" s="229"/>
      <c r="G19" s="232"/>
      <c r="H19" s="231"/>
      <c r="I19" s="231"/>
      <c r="J19" s="231">
        <f>J18+H19-I19</f>
        <v>980606.4</v>
      </c>
    </row>
    <row r="20" spans="4:11" s="222" customFormat="1" hidden="1" x14ac:dyDescent="0.2">
      <c r="D20" s="227"/>
      <c r="E20" s="228"/>
      <c r="F20" s="229"/>
      <c r="G20" s="232"/>
      <c r="H20" s="231"/>
      <c r="I20" s="231"/>
      <c r="J20" s="231">
        <f t="shared" ref="J20:J62" si="0">J19+H20-I20</f>
        <v>980606.4</v>
      </c>
    </row>
    <row r="21" spans="4:11" s="222" customFormat="1" hidden="1" x14ac:dyDescent="0.2">
      <c r="D21" s="227"/>
      <c r="E21" s="228"/>
      <c r="F21" s="229"/>
      <c r="G21" s="232"/>
      <c r="H21" s="231"/>
      <c r="I21" s="231"/>
      <c r="J21" s="231">
        <f t="shared" si="0"/>
        <v>980606.4</v>
      </c>
    </row>
    <row r="22" spans="4:11" s="222" customFormat="1" hidden="1" x14ac:dyDescent="0.2">
      <c r="D22" s="227"/>
      <c r="E22" s="228"/>
      <c r="F22" s="229"/>
      <c r="G22" s="232"/>
      <c r="H22" s="231"/>
      <c r="I22" s="231"/>
      <c r="J22" s="231">
        <f t="shared" si="0"/>
        <v>980606.4</v>
      </c>
    </row>
    <row r="23" spans="4:11" s="222" customFormat="1" hidden="1" x14ac:dyDescent="0.2">
      <c r="D23" s="227"/>
      <c r="E23" s="228"/>
      <c r="F23" s="229"/>
      <c r="G23" s="232"/>
      <c r="H23" s="231"/>
      <c r="I23" s="231"/>
      <c r="J23" s="231">
        <f t="shared" si="0"/>
        <v>980606.4</v>
      </c>
    </row>
    <row r="24" spans="4:11" s="222" customFormat="1" hidden="1" x14ac:dyDescent="0.2">
      <c r="D24" s="227"/>
      <c r="E24" s="228"/>
      <c r="F24" s="229"/>
      <c r="G24" s="232"/>
      <c r="H24" s="231"/>
      <c r="I24" s="231"/>
      <c r="J24" s="231">
        <f t="shared" si="0"/>
        <v>980606.4</v>
      </c>
      <c r="K24" s="233"/>
    </row>
    <row r="25" spans="4:11" s="222" customFormat="1" hidden="1" x14ac:dyDescent="0.2">
      <c r="D25" s="227"/>
      <c r="E25" s="228"/>
      <c r="F25" s="229"/>
      <c r="G25" s="232"/>
      <c r="H25" s="231"/>
      <c r="I25" s="231"/>
      <c r="J25" s="231">
        <f t="shared" si="0"/>
        <v>980606.4</v>
      </c>
    </row>
    <row r="26" spans="4:11" s="222" customFormat="1" ht="24.75" hidden="1" customHeight="1" x14ac:dyDescent="0.2">
      <c r="D26" s="227"/>
      <c r="E26" s="228"/>
      <c r="F26" s="229"/>
      <c r="G26" s="232"/>
      <c r="H26" s="231"/>
      <c r="I26" s="231"/>
      <c r="J26" s="231">
        <f t="shared" si="0"/>
        <v>980606.4</v>
      </c>
    </row>
    <row r="27" spans="4:11" s="222" customFormat="1" hidden="1" x14ac:dyDescent="0.2">
      <c r="D27" s="227"/>
      <c r="E27" s="228"/>
      <c r="F27" s="229"/>
      <c r="G27" s="232"/>
      <c r="H27" s="231"/>
      <c r="I27" s="231"/>
      <c r="J27" s="231">
        <f t="shared" si="0"/>
        <v>980606.4</v>
      </c>
    </row>
    <row r="28" spans="4:11" s="222" customFormat="1" hidden="1" x14ac:dyDescent="0.2">
      <c r="D28" s="227"/>
      <c r="E28" s="228"/>
      <c r="F28" s="229"/>
      <c r="G28" s="232"/>
      <c r="H28" s="231"/>
      <c r="I28" s="231"/>
      <c r="J28" s="231">
        <f t="shared" si="0"/>
        <v>980606.4</v>
      </c>
    </row>
    <row r="29" spans="4:11" s="222" customFormat="1" hidden="1" x14ac:dyDescent="0.2">
      <c r="D29" s="227"/>
      <c r="E29" s="228"/>
      <c r="F29" s="229"/>
      <c r="G29" s="232"/>
      <c r="H29" s="231"/>
      <c r="I29" s="231"/>
      <c r="J29" s="231">
        <f t="shared" si="0"/>
        <v>980606.4</v>
      </c>
    </row>
    <row r="30" spans="4:11" s="222" customFormat="1" hidden="1" x14ac:dyDescent="0.2">
      <c r="D30" s="227"/>
      <c r="E30" s="228"/>
      <c r="F30" s="229"/>
      <c r="G30" s="232"/>
      <c r="H30" s="231"/>
      <c r="I30" s="231"/>
      <c r="J30" s="231">
        <f t="shared" si="0"/>
        <v>980606.4</v>
      </c>
    </row>
    <row r="31" spans="4:11" s="222" customFormat="1" hidden="1" x14ac:dyDescent="0.2">
      <c r="D31" s="227"/>
      <c r="E31" s="228"/>
      <c r="F31" s="229"/>
      <c r="G31" s="244"/>
      <c r="H31" s="231"/>
      <c r="I31" s="231"/>
      <c r="J31" s="231">
        <f t="shared" si="0"/>
        <v>980606.4</v>
      </c>
    </row>
    <row r="32" spans="4:11" s="222" customFormat="1" hidden="1" x14ac:dyDescent="0.2">
      <c r="D32" s="227"/>
      <c r="E32" s="228"/>
      <c r="F32" s="229"/>
      <c r="G32" s="244"/>
      <c r="H32" s="231"/>
      <c r="I32" s="231"/>
      <c r="J32" s="231">
        <f t="shared" si="0"/>
        <v>980606.4</v>
      </c>
    </row>
    <row r="33" spans="4:11" s="222" customFormat="1" hidden="1" x14ac:dyDescent="0.2">
      <c r="D33" s="227"/>
      <c r="E33" s="228"/>
      <c r="F33" s="229"/>
      <c r="G33" s="244"/>
      <c r="H33" s="231"/>
      <c r="I33" s="231"/>
      <c r="J33" s="231">
        <f t="shared" si="0"/>
        <v>980606.4</v>
      </c>
    </row>
    <row r="34" spans="4:11" s="222" customFormat="1" hidden="1" x14ac:dyDescent="0.2">
      <c r="D34" s="227"/>
      <c r="E34" s="228"/>
      <c r="F34" s="229"/>
      <c r="G34" s="244"/>
      <c r="H34" s="231"/>
      <c r="I34" s="231"/>
      <c r="J34" s="231">
        <f t="shared" si="0"/>
        <v>980606.4</v>
      </c>
    </row>
    <row r="35" spans="4:11" s="222" customFormat="1" hidden="1" x14ac:dyDescent="0.2">
      <c r="D35" s="227"/>
      <c r="E35" s="228"/>
      <c r="F35" s="229"/>
      <c r="G35" s="244"/>
      <c r="H35" s="231"/>
      <c r="I35" s="231"/>
      <c r="J35" s="231">
        <f t="shared" si="0"/>
        <v>980606.4</v>
      </c>
    </row>
    <row r="36" spans="4:11" s="222" customFormat="1" hidden="1" x14ac:dyDescent="0.2">
      <c r="D36" s="227"/>
      <c r="E36" s="228"/>
      <c r="F36" s="229"/>
      <c r="G36" s="244"/>
      <c r="H36" s="231"/>
      <c r="I36" s="231"/>
      <c r="J36" s="231">
        <f t="shared" si="0"/>
        <v>980606.4</v>
      </c>
    </row>
    <row r="37" spans="4:11" s="222" customFormat="1" hidden="1" x14ac:dyDescent="0.2">
      <c r="D37" s="227"/>
      <c r="E37" s="228"/>
      <c r="F37" s="229"/>
      <c r="G37" s="244"/>
      <c r="H37" s="231"/>
      <c r="I37" s="231"/>
      <c r="J37" s="231">
        <f t="shared" si="0"/>
        <v>980606.4</v>
      </c>
    </row>
    <row r="38" spans="4:11" s="222" customFormat="1" hidden="1" x14ac:dyDescent="0.2">
      <c r="D38" s="227"/>
      <c r="E38" s="228"/>
      <c r="F38" s="229"/>
      <c r="G38" s="244"/>
      <c r="H38" s="231"/>
      <c r="I38" s="231"/>
      <c r="J38" s="231">
        <f t="shared" si="0"/>
        <v>980606.4</v>
      </c>
    </row>
    <row r="39" spans="4:11" s="222" customFormat="1" ht="26.25" hidden="1" customHeight="1" x14ac:dyDescent="0.2">
      <c r="D39" s="227"/>
      <c r="E39" s="228"/>
      <c r="F39" s="229"/>
      <c r="G39" s="230"/>
      <c r="H39" s="231"/>
      <c r="I39" s="231"/>
      <c r="J39" s="231">
        <f t="shared" si="0"/>
        <v>980606.4</v>
      </c>
    </row>
    <row r="40" spans="4:11" s="222" customFormat="1" hidden="1" x14ac:dyDescent="0.2">
      <c r="D40" s="227"/>
      <c r="E40" s="228"/>
      <c r="F40" s="229"/>
      <c r="G40" s="230"/>
      <c r="H40" s="231"/>
      <c r="I40" s="231"/>
      <c r="J40" s="231">
        <f t="shared" si="0"/>
        <v>980606.4</v>
      </c>
      <c r="K40" s="233"/>
    </row>
    <row r="41" spans="4:11" s="222" customFormat="1" hidden="1" x14ac:dyDescent="0.2">
      <c r="D41" s="227"/>
      <c r="E41" s="228"/>
      <c r="F41" s="229"/>
      <c r="G41" s="234"/>
      <c r="H41" s="231"/>
      <c r="I41" s="231"/>
      <c r="J41" s="231">
        <f t="shared" si="0"/>
        <v>980606.4</v>
      </c>
      <c r="K41" s="233"/>
    </row>
    <row r="42" spans="4:11" s="222" customFormat="1" hidden="1" x14ac:dyDescent="0.2">
      <c r="D42" s="227"/>
      <c r="E42" s="228"/>
      <c r="F42" s="229"/>
      <c r="G42" s="234"/>
      <c r="H42" s="231"/>
      <c r="I42" s="231"/>
      <c r="J42" s="231">
        <f t="shared" si="0"/>
        <v>980606.4</v>
      </c>
      <c r="K42" s="233"/>
    </row>
    <row r="43" spans="4:11" s="222" customFormat="1" hidden="1" x14ac:dyDescent="0.2">
      <c r="D43" s="227"/>
      <c r="E43" s="228"/>
      <c r="F43" s="229"/>
      <c r="G43" s="234"/>
      <c r="H43" s="231"/>
      <c r="I43" s="231"/>
      <c r="J43" s="231">
        <f t="shared" si="0"/>
        <v>980606.4</v>
      </c>
      <c r="K43" s="233"/>
    </row>
    <row r="44" spans="4:11" s="222" customFormat="1" hidden="1" x14ac:dyDescent="0.2">
      <c r="D44" s="227"/>
      <c r="E44" s="228"/>
      <c r="F44" s="229"/>
      <c r="G44" s="234"/>
      <c r="H44" s="231"/>
      <c r="I44" s="231"/>
      <c r="J44" s="231">
        <f t="shared" si="0"/>
        <v>980606.4</v>
      </c>
      <c r="K44" s="233"/>
    </row>
    <row r="45" spans="4:11" s="222" customFormat="1" hidden="1" x14ac:dyDescent="0.2">
      <c r="D45" s="227"/>
      <c r="E45" s="228"/>
      <c r="F45" s="229"/>
      <c r="G45" s="234"/>
      <c r="H45" s="231"/>
      <c r="I45" s="231"/>
      <c r="J45" s="231">
        <f t="shared" si="0"/>
        <v>980606.4</v>
      </c>
      <c r="K45" s="233"/>
    </row>
    <row r="46" spans="4:11" s="222" customFormat="1" hidden="1" x14ac:dyDescent="0.2">
      <c r="D46" s="227"/>
      <c r="E46" s="228"/>
      <c r="F46" s="229"/>
      <c r="G46" s="234"/>
      <c r="H46" s="231"/>
      <c r="I46" s="231"/>
      <c r="J46" s="231">
        <f t="shared" si="0"/>
        <v>980606.4</v>
      </c>
      <c r="K46" s="233"/>
    </row>
    <row r="47" spans="4:11" s="222" customFormat="1" hidden="1" x14ac:dyDescent="0.2">
      <c r="D47" s="227"/>
      <c r="E47" s="228"/>
      <c r="F47" s="229"/>
      <c r="G47" s="234"/>
      <c r="H47" s="231"/>
      <c r="I47" s="231"/>
      <c r="J47" s="231">
        <f t="shared" si="0"/>
        <v>980606.4</v>
      </c>
      <c r="K47" s="233"/>
    </row>
    <row r="48" spans="4:11" s="222" customFormat="1" hidden="1" x14ac:dyDescent="0.2">
      <c r="D48" s="227"/>
      <c r="E48" s="228"/>
      <c r="F48" s="229"/>
      <c r="G48" s="234"/>
      <c r="H48" s="231"/>
      <c r="I48" s="231"/>
      <c r="J48" s="231">
        <f t="shared" si="0"/>
        <v>980606.4</v>
      </c>
      <c r="K48" s="233"/>
    </row>
    <row r="49" spans="4:96" s="222" customFormat="1" hidden="1" x14ac:dyDescent="0.2">
      <c r="D49" s="227"/>
      <c r="E49" s="228"/>
      <c r="F49" s="229"/>
      <c r="G49" s="234"/>
      <c r="H49" s="231"/>
      <c r="I49" s="231"/>
      <c r="J49" s="231">
        <f t="shared" si="0"/>
        <v>980606.4</v>
      </c>
      <c r="K49" s="233"/>
    </row>
    <row r="50" spans="4:96" s="222" customFormat="1" hidden="1" x14ac:dyDescent="0.2">
      <c r="D50" s="227"/>
      <c r="E50" s="228"/>
      <c r="F50" s="229"/>
      <c r="G50" s="234"/>
      <c r="H50" s="231"/>
      <c r="I50" s="231"/>
      <c r="J50" s="231">
        <f t="shared" si="0"/>
        <v>980606.4</v>
      </c>
      <c r="K50" s="233"/>
    </row>
    <row r="51" spans="4:96" s="222" customFormat="1" hidden="1" x14ac:dyDescent="0.2">
      <c r="D51" s="227"/>
      <c r="E51" s="228"/>
      <c r="F51" s="229"/>
      <c r="G51" s="234"/>
      <c r="H51" s="231"/>
      <c r="I51" s="231"/>
      <c r="J51" s="231">
        <f t="shared" si="0"/>
        <v>980606.4</v>
      </c>
      <c r="K51" s="233"/>
    </row>
    <row r="52" spans="4:96" s="222" customFormat="1" hidden="1" x14ac:dyDescent="0.2">
      <c r="D52" s="227"/>
      <c r="E52" s="228"/>
      <c r="F52" s="229"/>
      <c r="G52" s="234"/>
      <c r="H52" s="231"/>
      <c r="I52" s="231"/>
      <c r="J52" s="231">
        <f t="shared" si="0"/>
        <v>980606.4</v>
      </c>
      <c r="K52" s="233"/>
    </row>
    <row r="53" spans="4:96" s="222" customFormat="1" hidden="1" x14ac:dyDescent="0.2">
      <c r="D53" s="227"/>
      <c r="E53" s="228"/>
      <c r="F53" s="229"/>
      <c r="G53" s="234"/>
      <c r="H53" s="231"/>
      <c r="I53" s="231"/>
      <c r="J53" s="231">
        <f t="shared" si="0"/>
        <v>980606.4</v>
      </c>
      <c r="K53" s="233"/>
    </row>
    <row r="54" spans="4:96" s="222" customFormat="1" hidden="1" x14ac:dyDescent="0.2">
      <c r="D54" s="227"/>
      <c r="E54" s="228"/>
      <c r="F54" s="229"/>
      <c r="G54" s="234"/>
      <c r="H54" s="231"/>
      <c r="I54" s="231"/>
      <c r="J54" s="231">
        <f t="shared" si="0"/>
        <v>980606.4</v>
      </c>
      <c r="K54" s="233"/>
    </row>
    <row r="55" spans="4:96" s="222" customFormat="1" hidden="1" x14ac:dyDescent="0.2">
      <c r="D55" s="227"/>
      <c r="E55" s="228"/>
      <c r="F55" s="229"/>
      <c r="G55" s="234"/>
      <c r="H55" s="231"/>
      <c r="I55" s="231"/>
      <c r="J55" s="231">
        <f t="shared" si="0"/>
        <v>980606.4</v>
      </c>
      <c r="K55" s="233"/>
    </row>
    <row r="56" spans="4:96" s="222" customFormat="1" hidden="1" x14ac:dyDescent="0.2">
      <c r="D56" s="227"/>
      <c r="E56" s="228"/>
      <c r="F56" s="229"/>
      <c r="G56" s="234"/>
      <c r="H56" s="231"/>
      <c r="I56" s="231"/>
      <c r="J56" s="231">
        <f t="shared" si="0"/>
        <v>980606.4</v>
      </c>
      <c r="K56" s="233"/>
    </row>
    <row r="57" spans="4:96" s="222" customFormat="1" hidden="1" x14ac:dyDescent="0.2">
      <c r="D57" s="227"/>
      <c r="E57" s="228"/>
      <c r="F57" s="229"/>
      <c r="G57" s="234"/>
      <c r="H57" s="231"/>
      <c r="I57" s="231"/>
      <c r="J57" s="231">
        <f t="shared" si="0"/>
        <v>980606.4</v>
      </c>
      <c r="K57" s="233"/>
    </row>
    <row r="58" spans="4:96" s="222" customFormat="1" hidden="1" x14ac:dyDescent="0.2">
      <c r="D58" s="227"/>
      <c r="E58" s="228"/>
      <c r="F58" s="229"/>
      <c r="G58" s="234"/>
      <c r="H58" s="231"/>
      <c r="I58" s="231"/>
      <c r="J58" s="231">
        <f t="shared" si="0"/>
        <v>980606.4</v>
      </c>
      <c r="K58" s="233"/>
    </row>
    <row r="59" spans="4:96" s="222" customFormat="1" hidden="1" x14ac:dyDescent="0.2">
      <c r="D59" s="227"/>
      <c r="E59" s="228"/>
      <c r="F59" s="229"/>
      <c r="G59" s="234"/>
      <c r="H59" s="231"/>
      <c r="I59" s="231"/>
      <c r="J59" s="231">
        <f>J58+H59-I59</f>
        <v>980606.4</v>
      </c>
      <c r="K59" s="233"/>
    </row>
    <row r="60" spans="4:96" s="222" customFormat="1" hidden="1" x14ac:dyDescent="0.2">
      <c r="D60" s="227"/>
      <c r="E60" s="228"/>
      <c r="F60" s="229"/>
      <c r="G60" s="234"/>
      <c r="H60" s="231"/>
      <c r="I60" s="231"/>
      <c r="J60" s="231">
        <f t="shared" si="0"/>
        <v>980606.4</v>
      </c>
      <c r="K60" s="233"/>
    </row>
    <row r="61" spans="4:96" s="222" customFormat="1" hidden="1" x14ac:dyDescent="0.2">
      <c r="D61" s="227"/>
      <c r="E61" s="228"/>
      <c r="F61" s="229"/>
      <c r="G61" s="234"/>
      <c r="H61" s="231"/>
      <c r="I61" s="231"/>
      <c r="J61" s="231">
        <f t="shared" si="0"/>
        <v>980606.4</v>
      </c>
      <c r="K61" s="233"/>
    </row>
    <row r="62" spans="4:96" s="222" customFormat="1" ht="13.5" hidden="1" thickBot="1" x14ac:dyDescent="0.25">
      <c r="D62" s="227"/>
      <c r="E62" s="228"/>
      <c r="F62" s="229"/>
      <c r="G62" s="234"/>
      <c r="H62" s="231"/>
      <c r="I62" s="231"/>
      <c r="J62" s="231">
        <f t="shared" si="0"/>
        <v>980606.4</v>
      </c>
      <c r="K62" s="233"/>
    </row>
    <row r="63" spans="4:96" s="210" customFormat="1" ht="13.5" thickBot="1" x14ac:dyDescent="0.25">
      <c r="D63" s="263" t="s">
        <v>8</v>
      </c>
      <c r="E63" s="264"/>
      <c r="F63" s="264"/>
      <c r="G63" s="264"/>
      <c r="H63" s="235">
        <f>SUM(H15:H62)</f>
        <v>500000</v>
      </c>
      <c r="I63" s="235">
        <f>SUM(I15:I62)</f>
        <v>0</v>
      </c>
      <c r="J63" s="236">
        <f>+J14+H63-I63</f>
        <v>980606.4</v>
      </c>
      <c r="K63" s="237">
        <f>+J63-'[1]CTA.  2000 ONCO'!$G$11</f>
        <v>0</v>
      </c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218"/>
      <c r="AY63" s="218"/>
      <c r="AZ63" s="218"/>
      <c r="BA63" s="218"/>
      <c r="BB63" s="218"/>
      <c r="BC63" s="218"/>
      <c r="BD63" s="218"/>
      <c r="BE63" s="218"/>
      <c r="BF63" s="218"/>
      <c r="BG63" s="218"/>
      <c r="BH63" s="218"/>
      <c r="BI63" s="218"/>
      <c r="BJ63" s="218"/>
      <c r="BK63" s="218"/>
      <c r="BL63" s="218"/>
      <c r="BM63" s="218"/>
      <c r="BN63" s="218"/>
      <c r="BO63" s="218"/>
      <c r="BP63" s="218"/>
      <c r="BQ63" s="218"/>
      <c r="BR63" s="218"/>
      <c r="BS63" s="218"/>
      <c r="BT63" s="218"/>
      <c r="BU63" s="218"/>
      <c r="BV63" s="218"/>
      <c r="BW63" s="218"/>
      <c r="BX63" s="218"/>
      <c r="BY63" s="218"/>
      <c r="BZ63" s="218"/>
      <c r="CA63" s="218"/>
      <c r="CB63" s="218"/>
      <c r="CC63" s="218"/>
      <c r="CD63" s="218"/>
      <c r="CE63" s="218"/>
      <c r="CF63" s="218"/>
      <c r="CG63" s="218"/>
      <c r="CH63" s="218"/>
      <c r="CI63" s="218"/>
      <c r="CJ63" s="218"/>
      <c r="CK63" s="218"/>
      <c r="CL63" s="218"/>
      <c r="CM63" s="218"/>
      <c r="CN63" s="218"/>
      <c r="CO63" s="218"/>
      <c r="CP63" s="218"/>
      <c r="CQ63" s="218"/>
      <c r="CR63" s="218"/>
    </row>
    <row r="64" spans="4:96" s="210" customFormat="1" x14ac:dyDescent="0.2">
      <c r="D64" s="238"/>
      <c r="E64" s="238"/>
      <c r="F64" s="238"/>
      <c r="G64" s="36"/>
      <c r="H64" s="9"/>
      <c r="I64" s="239"/>
      <c r="J64" s="9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8"/>
      <c r="AX64" s="218"/>
      <c r="AY64" s="218"/>
      <c r="AZ64" s="218"/>
      <c r="BA64" s="218"/>
      <c r="BB64" s="218"/>
      <c r="BC64" s="218"/>
      <c r="BD64" s="218"/>
      <c r="BE64" s="218"/>
      <c r="BF64" s="218"/>
      <c r="BG64" s="218"/>
      <c r="BH64" s="218"/>
      <c r="BI64" s="218"/>
      <c r="BJ64" s="218"/>
      <c r="BK64" s="218"/>
      <c r="BL64" s="218"/>
      <c r="BM64" s="218"/>
      <c r="BN64" s="218"/>
      <c r="BO64" s="218"/>
      <c r="BP64" s="218"/>
      <c r="BQ64" s="218"/>
      <c r="BR64" s="218"/>
      <c r="BS64" s="218"/>
      <c r="BT64" s="218"/>
      <c r="BU64" s="218"/>
      <c r="BV64" s="218"/>
      <c r="BW64" s="218"/>
      <c r="BX64" s="218"/>
      <c r="BY64" s="218"/>
      <c r="BZ64" s="218"/>
      <c r="CA64" s="218"/>
      <c r="CB64" s="218"/>
      <c r="CC64" s="218"/>
      <c r="CD64" s="218"/>
      <c r="CE64" s="218"/>
      <c r="CF64" s="218"/>
      <c r="CG64" s="218"/>
      <c r="CH64" s="218"/>
      <c r="CI64" s="218"/>
      <c r="CJ64" s="218"/>
      <c r="CK64" s="218"/>
      <c r="CL64" s="218"/>
      <c r="CM64" s="218"/>
      <c r="CN64" s="218"/>
      <c r="CO64" s="218"/>
      <c r="CP64" s="218"/>
      <c r="CQ64" s="218"/>
      <c r="CR64" s="218"/>
    </row>
    <row r="65" spans="4:96" s="210" customFormat="1" x14ac:dyDescent="0.2">
      <c r="D65" s="238"/>
      <c r="E65" s="238"/>
      <c r="F65" s="238"/>
      <c r="G65" s="36"/>
      <c r="H65" s="9"/>
      <c r="I65" s="239"/>
      <c r="J65" s="9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218"/>
      <c r="AY65" s="218"/>
      <c r="AZ65" s="218"/>
      <c r="BA65" s="218"/>
      <c r="BB65" s="218"/>
      <c r="BC65" s="218"/>
      <c r="BD65" s="218"/>
      <c r="BE65" s="218"/>
      <c r="BF65" s="218"/>
      <c r="BG65" s="218"/>
      <c r="BH65" s="218"/>
      <c r="BI65" s="218"/>
      <c r="BJ65" s="218"/>
      <c r="BK65" s="218"/>
      <c r="BL65" s="218"/>
      <c r="BM65" s="218"/>
      <c r="BN65" s="218"/>
      <c r="BO65" s="218"/>
      <c r="BP65" s="218"/>
      <c r="BQ65" s="218"/>
      <c r="BR65" s="218"/>
      <c r="BS65" s="218"/>
      <c r="BT65" s="218"/>
      <c r="BU65" s="218"/>
      <c r="BV65" s="218"/>
      <c r="BW65" s="218"/>
      <c r="BX65" s="218"/>
      <c r="BY65" s="218"/>
      <c r="BZ65" s="218"/>
      <c r="CA65" s="218"/>
      <c r="CB65" s="218"/>
      <c r="CC65" s="218"/>
      <c r="CD65" s="218"/>
      <c r="CE65" s="218"/>
      <c r="CF65" s="218"/>
      <c r="CG65" s="218"/>
      <c r="CH65" s="218"/>
      <c r="CI65" s="218"/>
      <c r="CJ65" s="218"/>
      <c r="CK65" s="218"/>
      <c r="CL65" s="218"/>
      <c r="CM65" s="218"/>
      <c r="CN65" s="218"/>
      <c r="CO65" s="218"/>
      <c r="CP65" s="218"/>
      <c r="CQ65" s="218"/>
      <c r="CR65" s="218"/>
    </row>
    <row r="66" spans="4:96" s="210" customFormat="1" x14ac:dyDescent="0.2">
      <c r="D66" s="238"/>
      <c r="E66" s="238"/>
      <c r="F66" s="238"/>
      <c r="G66" s="36"/>
      <c r="H66" s="9"/>
      <c r="I66" s="239"/>
      <c r="J66" s="9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  <c r="BC66" s="218"/>
      <c r="BD66" s="218"/>
      <c r="BE66" s="218"/>
      <c r="BF66" s="218"/>
      <c r="BG66" s="218"/>
      <c r="BH66" s="218"/>
      <c r="BI66" s="218"/>
      <c r="BJ66" s="218"/>
      <c r="BK66" s="218"/>
      <c r="BL66" s="218"/>
      <c r="BM66" s="218"/>
      <c r="BN66" s="218"/>
      <c r="BO66" s="218"/>
      <c r="BP66" s="218"/>
      <c r="BQ66" s="218"/>
      <c r="BR66" s="218"/>
      <c r="BS66" s="218"/>
      <c r="BT66" s="218"/>
      <c r="BU66" s="218"/>
      <c r="BV66" s="218"/>
      <c r="BW66" s="218"/>
      <c r="BX66" s="218"/>
      <c r="BY66" s="218"/>
      <c r="BZ66" s="218"/>
      <c r="CA66" s="218"/>
      <c r="CB66" s="218"/>
      <c r="CC66" s="218"/>
      <c r="CD66" s="218"/>
      <c r="CE66" s="218"/>
      <c r="CF66" s="218"/>
      <c r="CG66" s="218"/>
      <c r="CH66" s="218"/>
      <c r="CI66" s="218"/>
      <c r="CJ66" s="218"/>
      <c r="CK66" s="218"/>
      <c r="CL66" s="218"/>
      <c r="CM66" s="218"/>
      <c r="CN66" s="218"/>
      <c r="CO66" s="218"/>
      <c r="CP66" s="218"/>
      <c r="CQ66" s="218"/>
      <c r="CR66" s="218"/>
    </row>
    <row r="67" spans="4:96" s="210" customFormat="1" x14ac:dyDescent="0.2">
      <c r="D67" s="238"/>
      <c r="E67" s="238"/>
      <c r="F67" s="238"/>
      <c r="G67" s="36"/>
      <c r="H67" s="9"/>
      <c r="I67" s="239"/>
      <c r="J67" s="9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8"/>
      <c r="AT67" s="218"/>
      <c r="AU67" s="218"/>
      <c r="AV67" s="218"/>
      <c r="AW67" s="218"/>
      <c r="AX67" s="218"/>
      <c r="AY67" s="218"/>
      <c r="AZ67" s="218"/>
      <c r="BA67" s="218"/>
      <c r="BB67" s="218"/>
      <c r="BC67" s="218"/>
      <c r="BD67" s="218"/>
      <c r="BE67" s="218"/>
      <c r="BF67" s="218"/>
      <c r="BG67" s="218"/>
      <c r="BH67" s="218"/>
      <c r="BI67" s="218"/>
      <c r="BJ67" s="218"/>
      <c r="BK67" s="218"/>
      <c r="BL67" s="218"/>
      <c r="BM67" s="218"/>
      <c r="BN67" s="218"/>
      <c r="BO67" s="218"/>
      <c r="BP67" s="218"/>
      <c r="BQ67" s="218"/>
      <c r="BR67" s="218"/>
      <c r="BS67" s="218"/>
      <c r="BT67" s="218"/>
      <c r="BU67" s="218"/>
      <c r="BV67" s="218"/>
      <c r="BW67" s="218"/>
      <c r="BX67" s="218"/>
      <c r="BY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218"/>
      <c r="CK67" s="218"/>
      <c r="CL67" s="218"/>
      <c r="CM67" s="218"/>
      <c r="CN67" s="218"/>
      <c r="CO67" s="218"/>
      <c r="CP67" s="218"/>
      <c r="CQ67" s="218"/>
      <c r="CR67" s="218"/>
    </row>
    <row r="68" spans="4:96" s="210" customFormat="1" x14ac:dyDescent="0.2">
      <c r="D68" s="238"/>
      <c r="E68" s="238"/>
      <c r="F68" s="238"/>
      <c r="G68" s="36"/>
      <c r="H68" s="9"/>
      <c r="I68" s="239"/>
      <c r="J68" s="9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8"/>
      <c r="AU68" s="218"/>
      <c r="AV68" s="218"/>
      <c r="AW68" s="218"/>
      <c r="AX68" s="218"/>
      <c r="AY68" s="218"/>
      <c r="AZ68" s="218"/>
      <c r="BA68" s="218"/>
      <c r="BB68" s="218"/>
      <c r="BC68" s="218"/>
      <c r="BD68" s="218"/>
      <c r="BE68" s="218"/>
      <c r="BF68" s="218"/>
      <c r="BG68" s="218"/>
      <c r="BH68" s="218"/>
      <c r="BI68" s="218"/>
      <c r="BJ68" s="218"/>
      <c r="BK68" s="218"/>
      <c r="BL68" s="218"/>
      <c r="BM68" s="218"/>
      <c r="BN68" s="218"/>
      <c r="BO68" s="218"/>
      <c r="BP68" s="218"/>
      <c r="BQ68" s="218"/>
      <c r="BR68" s="218"/>
      <c r="BS68" s="218"/>
      <c r="BT68" s="218"/>
      <c r="BU68" s="218"/>
      <c r="BV68" s="218"/>
      <c r="BW68" s="218"/>
      <c r="BX68" s="218"/>
      <c r="BY68" s="218"/>
      <c r="BZ68" s="218"/>
      <c r="CA68" s="218"/>
      <c r="CB68" s="218"/>
      <c r="CC68" s="218"/>
      <c r="CD68" s="218"/>
      <c r="CE68" s="218"/>
      <c r="CF68" s="218"/>
      <c r="CG68" s="218"/>
      <c r="CH68" s="218"/>
      <c r="CI68" s="218"/>
      <c r="CJ68" s="218"/>
      <c r="CK68" s="218"/>
      <c r="CL68" s="218"/>
      <c r="CM68" s="218"/>
      <c r="CN68" s="218"/>
      <c r="CO68" s="218"/>
      <c r="CP68" s="218"/>
      <c r="CQ68" s="218"/>
      <c r="CR68" s="218"/>
    </row>
    <row r="69" spans="4:96" s="210" customFormat="1" x14ac:dyDescent="0.2">
      <c r="D69" s="9"/>
      <c r="E69" s="240" t="s">
        <v>33</v>
      </c>
      <c r="F69" s="9"/>
      <c r="G69" s="239" t="s">
        <v>35</v>
      </c>
      <c r="H69" s="9"/>
      <c r="I69" s="240" t="s">
        <v>34</v>
      </c>
      <c r="J69" s="9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8"/>
      <c r="AR69" s="218"/>
      <c r="AS69" s="218"/>
      <c r="AT69" s="218"/>
      <c r="AU69" s="218"/>
      <c r="AV69" s="218"/>
      <c r="AW69" s="218"/>
      <c r="AX69" s="218"/>
      <c r="AY69" s="218"/>
      <c r="AZ69" s="218"/>
      <c r="BA69" s="218"/>
      <c r="BB69" s="218"/>
      <c r="BC69" s="218"/>
      <c r="BD69" s="218"/>
      <c r="BE69" s="218"/>
      <c r="BF69" s="218"/>
      <c r="BG69" s="218"/>
      <c r="BH69" s="218"/>
      <c r="BI69" s="218"/>
      <c r="BJ69" s="218"/>
      <c r="BK69" s="218"/>
      <c r="BL69" s="218"/>
      <c r="BM69" s="218"/>
      <c r="BN69" s="218"/>
      <c r="BO69" s="218"/>
      <c r="BP69" s="218"/>
      <c r="BQ69" s="218"/>
      <c r="BR69" s="218"/>
      <c r="BS69" s="218"/>
      <c r="BT69" s="218"/>
      <c r="BU69" s="218"/>
      <c r="BV69" s="218"/>
      <c r="BW69" s="218"/>
      <c r="BX69" s="218"/>
      <c r="BY69" s="218"/>
      <c r="BZ69" s="218"/>
      <c r="CA69" s="218"/>
      <c r="CB69" s="218"/>
      <c r="CC69" s="218"/>
      <c r="CD69" s="218"/>
      <c r="CE69" s="218"/>
      <c r="CF69" s="218"/>
      <c r="CG69" s="218"/>
      <c r="CH69" s="218"/>
      <c r="CI69" s="218"/>
      <c r="CJ69" s="218"/>
      <c r="CK69" s="218"/>
      <c r="CL69" s="218"/>
      <c r="CM69" s="218"/>
      <c r="CN69" s="218"/>
      <c r="CO69" s="218"/>
      <c r="CP69" s="218"/>
      <c r="CQ69" s="218"/>
      <c r="CR69" s="218"/>
    </row>
    <row r="70" spans="4:96" s="210" customFormat="1" ht="14.25" x14ac:dyDescent="0.2">
      <c r="D70" s="9"/>
      <c r="E70" s="240" t="s">
        <v>30</v>
      </c>
      <c r="F70" s="9"/>
      <c r="G70" s="78" t="s">
        <v>55</v>
      </c>
      <c r="H70" s="241"/>
      <c r="I70" s="240" t="s">
        <v>42</v>
      </c>
      <c r="J70" s="9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  <c r="AQ70" s="218"/>
      <c r="AR70" s="218"/>
      <c r="AS70" s="218"/>
      <c r="AT70" s="218"/>
      <c r="AU70" s="218"/>
      <c r="AV70" s="218"/>
      <c r="AW70" s="218"/>
      <c r="AX70" s="218"/>
      <c r="AY70" s="218"/>
      <c r="AZ70" s="218"/>
      <c r="BA70" s="218"/>
      <c r="BB70" s="218"/>
      <c r="BC70" s="218"/>
      <c r="BD70" s="218"/>
      <c r="BE70" s="218"/>
      <c r="BF70" s="218"/>
      <c r="BG70" s="218"/>
      <c r="BH70" s="218"/>
      <c r="BI70" s="218"/>
      <c r="BJ70" s="218"/>
      <c r="BK70" s="218"/>
      <c r="BL70" s="218"/>
      <c r="BM70" s="218"/>
      <c r="BN70" s="218"/>
      <c r="BO70" s="218"/>
      <c r="BP70" s="218"/>
      <c r="BQ70" s="218"/>
      <c r="BR70" s="218"/>
      <c r="BS70" s="218"/>
      <c r="BT70" s="218"/>
      <c r="BU70" s="218"/>
      <c r="BV70" s="218"/>
      <c r="BW70" s="218"/>
      <c r="BX70" s="218"/>
      <c r="BY70" s="218"/>
      <c r="BZ70" s="218"/>
      <c r="CA70" s="218"/>
      <c r="CB70" s="218"/>
      <c r="CC70" s="218"/>
      <c r="CD70" s="218"/>
      <c r="CE70" s="218"/>
      <c r="CF70" s="218"/>
      <c r="CG70" s="218"/>
      <c r="CH70" s="218"/>
      <c r="CI70" s="218"/>
      <c r="CJ70" s="218"/>
      <c r="CK70" s="218"/>
      <c r="CL70" s="218"/>
      <c r="CM70" s="218"/>
      <c r="CN70" s="218"/>
      <c r="CO70" s="218"/>
      <c r="CP70" s="218"/>
      <c r="CQ70" s="218"/>
      <c r="CR70" s="218"/>
    </row>
    <row r="71" spans="4:96" s="210" customFormat="1" ht="28.5" x14ac:dyDescent="0.2">
      <c r="D71" s="9"/>
      <c r="E71" s="240" t="s">
        <v>31</v>
      </c>
      <c r="F71" s="9"/>
      <c r="G71" s="202" t="s">
        <v>193</v>
      </c>
      <c r="H71" s="241"/>
      <c r="I71" s="240" t="s">
        <v>37</v>
      </c>
      <c r="J71" s="9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/>
      <c r="AL71" s="218"/>
      <c r="AM71" s="218"/>
      <c r="AN71" s="218"/>
      <c r="AO71" s="218"/>
      <c r="AP71" s="218"/>
      <c r="AQ71" s="218"/>
      <c r="AR71" s="218"/>
      <c r="AS71" s="218"/>
      <c r="AT71" s="218"/>
      <c r="AU71" s="218"/>
      <c r="AV71" s="218"/>
      <c r="AW71" s="218"/>
      <c r="AX71" s="218"/>
      <c r="AY71" s="218"/>
      <c r="AZ71" s="218"/>
      <c r="BA71" s="218"/>
      <c r="BB71" s="218"/>
      <c r="BC71" s="218"/>
      <c r="BD71" s="218"/>
      <c r="BE71" s="218"/>
      <c r="BF71" s="218"/>
      <c r="BG71" s="218"/>
      <c r="BH71" s="218"/>
      <c r="BI71" s="218"/>
      <c r="BJ71" s="218"/>
      <c r="BK71" s="218"/>
      <c r="BL71" s="218"/>
      <c r="BM71" s="218"/>
      <c r="BN71" s="218"/>
      <c r="BO71" s="218"/>
      <c r="BP71" s="218"/>
      <c r="BQ71" s="218"/>
      <c r="BR71" s="218"/>
      <c r="BS71" s="218"/>
      <c r="BT71" s="218"/>
      <c r="BU71" s="218"/>
      <c r="BV71" s="218"/>
      <c r="BW71" s="218"/>
      <c r="BX71" s="218"/>
      <c r="BY71" s="218"/>
      <c r="BZ71" s="218"/>
      <c r="CA71" s="218"/>
      <c r="CB71" s="218"/>
      <c r="CC71" s="218"/>
      <c r="CD71" s="218"/>
      <c r="CE71" s="218"/>
      <c r="CF71" s="218"/>
      <c r="CG71" s="218"/>
      <c r="CH71" s="218"/>
      <c r="CI71" s="218"/>
      <c r="CJ71" s="218"/>
      <c r="CK71" s="218"/>
      <c r="CL71" s="218"/>
      <c r="CM71" s="218"/>
      <c r="CN71" s="218"/>
      <c r="CO71" s="218"/>
      <c r="CP71" s="218"/>
      <c r="CQ71" s="218"/>
      <c r="CR71" s="218"/>
    </row>
    <row r="72" spans="4:96" s="210" customFormat="1" ht="25.5" x14ac:dyDescent="0.2">
      <c r="D72" s="9"/>
      <c r="E72" s="240" t="s">
        <v>32</v>
      </c>
      <c r="F72" s="9"/>
      <c r="G72" s="240"/>
      <c r="H72" s="241"/>
      <c r="I72" s="242" t="s">
        <v>51</v>
      </c>
      <c r="J72" s="9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  <c r="AI72" s="218"/>
      <c r="AJ72" s="218"/>
      <c r="AK72" s="218"/>
      <c r="AL72" s="218"/>
      <c r="AM72" s="218"/>
      <c r="AN72" s="218"/>
      <c r="AO72" s="218"/>
      <c r="AP72" s="218"/>
      <c r="AQ72" s="218"/>
      <c r="AR72" s="218"/>
      <c r="AS72" s="218"/>
      <c r="AT72" s="218"/>
      <c r="AU72" s="218"/>
      <c r="AV72" s="218"/>
      <c r="AW72" s="218"/>
      <c r="AX72" s="218"/>
      <c r="AY72" s="218"/>
      <c r="AZ72" s="218"/>
      <c r="BA72" s="218"/>
      <c r="BB72" s="218"/>
      <c r="BC72" s="218"/>
      <c r="BD72" s="218"/>
      <c r="BE72" s="218"/>
      <c r="BF72" s="218"/>
      <c r="BG72" s="218"/>
      <c r="BH72" s="218"/>
      <c r="BI72" s="218"/>
      <c r="BJ72" s="218"/>
      <c r="BK72" s="218"/>
      <c r="BL72" s="218"/>
      <c r="BM72" s="218"/>
      <c r="BN72" s="218"/>
      <c r="BO72" s="218"/>
      <c r="BP72" s="218"/>
      <c r="BQ72" s="218"/>
      <c r="BR72" s="218"/>
      <c r="BS72" s="218"/>
      <c r="BT72" s="218"/>
      <c r="BU72" s="218"/>
      <c r="BV72" s="218"/>
      <c r="BW72" s="218"/>
      <c r="BX72" s="218"/>
      <c r="BY72" s="218"/>
      <c r="BZ72" s="218"/>
      <c r="CA72" s="218"/>
      <c r="CB72" s="218"/>
      <c r="CC72" s="218"/>
      <c r="CD72" s="218"/>
      <c r="CE72" s="218"/>
      <c r="CF72" s="218"/>
      <c r="CG72" s="218"/>
      <c r="CH72" s="218"/>
      <c r="CI72" s="218"/>
      <c r="CJ72" s="218"/>
      <c r="CK72" s="218"/>
      <c r="CL72" s="218"/>
      <c r="CM72" s="218"/>
      <c r="CN72" s="218"/>
      <c r="CO72" s="218"/>
      <c r="CP72" s="218"/>
      <c r="CQ72" s="218"/>
      <c r="CR72" s="218"/>
    </row>
    <row r="73" spans="4:96" s="210" customFormat="1" x14ac:dyDescent="0.2">
      <c r="D73" s="9"/>
      <c r="E73" s="9"/>
      <c r="F73" s="9"/>
      <c r="H73" s="9"/>
      <c r="I73" s="9"/>
      <c r="J73" s="9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  <c r="AN73" s="218"/>
      <c r="AO73" s="218"/>
      <c r="AP73" s="218"/>
      <c r="AQ73" s="218"/>
      <c r="AR73" s="218"/>
      <c r="AS73" s="218"/>
      <c r="AT73" s="218"/>
      <c r="AU73" s="218"/>
      <c r="AV73" s="218"/>
      <c r="AW73" s="218"/>
      <c r="AX73" s="218"/>
      <c r="AY73" s="218"/>
      <c r="AZ73" s="218"/>
      <c r="BA73" s="218"/>
      <c r="BB73" s="218"/>
      <c r="BC73" s="218"/>
      <c r="BD73" s="218"/>
      <c r="BE73" s="218"/>
      <c r="BF73" s="218"/>
      <c r="BG73" s="218"/>
      <c r="BH73" s="218"/>
      <c r="BI73" s="218"/>
      <c r="BJ73" s="218"/>
      <c r="BK73" s="218"/>
      <c r="BL73" s="218"/>
      <c r="BM73" s="218"/>
      <c r="BN73" s="218"/>
      <c r="BO73" s="218"/>
      <c r="BP73" s="218"/>
      <c r="BQ73" s="218"/>
      <c r="BR73" s="218"/>
      <c r="BS73" s="218"/>
      <c r="BT73" s="218"/>
      <c r="BU73" s="218"/>
      <c r="BV73" s="218"/>
      <c r="BW73" s="218"/>
      <c r="BX73" s="218"/>
      <c r="BY73" s="218"/>
      <c r="BZ73" s="218"/>
      <c r="CA73" s="218"/>
      <c r="CB73" s="218"/>
      <c r="CC73" s="218"/>
      <c r="CD73" s="218"/>
      <c r="CE73" s="218"/>
      <c r="CF73" s="218"/>
      <c r="CG73" s="218"/>
      <c r="CH73" s="218"/>
      <c r="CI73" s="218"/>
      <c r="CJ73" s="218"/>
      <c r="CK73" s="218"/>
      <c r="CL73" s="218"/>
      <c r="CM73" s="218"/>
      <c r="CN73" s="218"/>
      <c r="CO73" s="218"/>
      <c r="CP73" s="218"/>
      <c r="CQ73" s="218"/>
      <c r="CR73" s="218"/>
    </row>
    <row r="74" spans="4:96" s="210" customFormat="1" x14ac:dyDescent="0.2">
      <c r="D74" s="9"/>
      <c r="E74" s="9"/>
      <c r="F74" s="9"/>
      <c r="G74" s="239"/>
      <c r="H74" s="9"/>
      <c r="I74" s="9"/>
      <c r="J74" s="9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  <c r="AN74" s="218"/>
      <c r="AO74" s="218"/>
      <c r="AP74" s="218"/>
      <c r="AQ74" s="218"/>
      <c r="AR74" s="218"/>
      <c r="AS74" s="218"/>
      <c r="AT74" s="218"/>
      <c r="AU74" s="218"/>
      <c r="AV74" s="218"/>
      <c r="AW74" s="218"/>
      <c r="AX74" s="218"/>
      <c r="AY74" s="218"/>
      <c r="AZ74" s="218"/>
      <c r="BA74" s="218"/>
      <c r="BB74" s="218"/>
      <c r="BC74" s="218"/>
      <c r="BD74" s="218"/>
      <c r="BE74" s="218"/>
      <c r="BF74" s="218"/>
      <c r="BG74" s="218"/>
      <c r="BH74" s="218"/>
      <c r="BI74" s="218"/>
      <c r="BJ74" s="218"/>
      <c r="BK74" s="218"/>
      <c r="BL74" s="218"/>
      <c r="BM74" s="218"/>
      <c r="BN74" s="218"/>
      <c r="BO74" s="218"/>
      <c r="BP74" s="218"/>
      <c r="BQ74" s="218"/>
      <c r="BR74" s="218"/>
      <c r="BS74" s="218"/>
      <c r="BT74" s="218"/>
      <c r="BU74" s="218"/>
      <c r="BV74" s="218"/>
      <c r="BW74" s="218"/>
      <c r="BX74" s="218"/>
      <c r="BY74" s="218"/>
      <c r="BZ74" s="218"/>
      <c r="CA74" s="218"/>
      <c r="CB74" s="218"/>
      <c r="CC74" s="218"/>
      <c r="CD74" s="218"/>
      <c r="CE74" s="218"/>
      <c r="CF74" s="218"/>
      <c r="CG74" s="218"/>
      <c r="CH74" s="218"/>
      <c r="CI74" s="218"/>
      <c r="CJ74" s="218"/>
      <c r="CK74" s="218"/>
      <c r="CL74" s="218"/>
      <c r="CM74" s="218"/>
      <c r="CN74" s="218"/>
      <c r="CO74" s="218"/>
      <c r="CP74" s="218"/>
      <c r="CQ74" s="218"/>
      <c r="CR74" s="218"/>
    </row>
    <row r="75" spans="4:96" s="210" customFormat="1" x14ac:dyDescent="0.2">
      <c r="D75" s="9"/>
      <c r="E75" s="9"/>
      <c r="F75" s="9"/>
      <c r="G75" s="9"/>
      <c r="H75" s="9"/>
      <c r="I75" s="9"/>
      <c r="J75" s="9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8"/>
      <c r="AW75" s="218"/>
      <c r="AX75" s="218"/>
      <c r="AY75" s="218"/>
      <c r="AZ75" s="218"/>
      <c r="BA75" s="218"/>
      <c r="BB75" s="218"/>
      <c r="BC75" s="218"/>
      <c r="BD75" s="218"/>
      <c r="BE75" s="218"/>
      <c r="BF75" s="218"/>
      <c r="BG75" s="218"/>
      <c r="BH75" s="218"/>
      <c r="BI75" s="218"/>
      <c r="BJ75" s="218"/>
      <c r="BK75" s="218"/>
      <c r="BL75" s="218"/>
      <c r="BM75" s="218"/>
      <c r="BN75" s="218"/>
      <c r="BO75" s="218"/>
      <c r="BP75" s="218"/>
      <c r="BQ75" s="218"/>
      <c r="BR75" s="218"/>
      <c r="BS75" s="218"/>
      <c r="BT75" s="218"/>
      <c r="BU75" s="218"/>
      <c r="BV75" s="218"/>
      <c r="BW75" s="218"/>
      <c r="BX75" s="218"/>
      <c r="BY75" s="218"/>
      <c r="BZ75" s="218"/>
      <c r="CA75" s="218"/>
      <c r="CB75" s="218"/>
      <c r="CC75" s="218"/>
      <c r="CD75" s="218"/>
      <c r="CE75" s="218"/>
      <c r="CF75" s="218"/>
      <c r="CG75" s="218"/>
      <c r="CH75" s="218"/>
      <c r="CI75" s="218"/>
      <c r="CJ75" s="218"/>
      <c r="CK75" s="218"/>
      <c r="CL75" s="218"/>
      <c r="CM75" s="218"/>
      <c r="CN75" s="218"/>
      <c r="CO75" s="218"/>
      <c r="CP75" s="218"/>
      <c r="CQ75" s="218"/>
      <c r="CR75" s="218"/>
    </row>
    <row r="76" spans="4:96" s="210" customFormat="1" x14ac:dyDescent="0.2">
      <c r="D76" s="9"/>
      <c r="E76" s="9"/>
      <c r="F76" s="9"/>
      <c r="G76" s="218"/>
      <c r="H76" s="9"/>
      <c r="I76" s="9"/>
      <c r="J76" s="9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218"/>
      <c r="AR76" s="218"/>
      <c r="AS76" s="218"/>
      <c r="AT76" s="218"/>
      <c r="AU76" s="218"/>
      <c r="AV76" s="218"/>
      <c r="AW76" s="218"/>
      <c r="AX76" s="218"/>
      <c r="AY76" s="218"/>
      <c r="AZ76" s="218"/>
      <c r="BA76" s="218"/>
      <c r="BB76" s="218"/>
      <c r="BC76" s="218"/>
      <c r="BD76" s="218"/>
      <c r="BE76" s="218"/>
      <c r="BF76" s="218"/>
      <c r="BG76" s="218"/>
      <c r="BH76" s="218"/>
      <c r="BI76" s="218"/>
      <c r="BJ76" s="218"/>
      <c r="BK76" s="218"/>
      <c r="BL76" s="218"/>
      <c r="BM76" s="218"/>
      <c r="BN76" s="218"/>
      <c r="BO76" s="218"/>
      <c r="BP76" s="218"/>
      <c r="BQ76" s="218"/>
      <c r="BR76" s="218"/>
      <c r="BS76" s="218"/>
      <c r="BT76" s="218"/>
      <c r="BU76" s="218"/>
      <c r="BV76" s="218"/>
      <c r="BW76" s="218"/>
      <c r="BX76" s="218"/>
      <c r="BY76" s="218"/>
      <c r="BZ76" s="218"/>
      <c r="CA76" s="218"/>
      <c r="CB76" s="218"/>
      <c r="CC76" s="218"/>
      <c r="CD76" s="218"/>
      <c r="CE76" s="218"/>
      <c r="CF76" s="218"/>
      <c r="CG76" s="218"/>
      <c r="CH76" s="218"/>
      <c r="CI76" s="218"/>
      <c r="CJ76" s="218"/>
      <c r="CK76" s="218"/>
      <c r="CL76" s="218"/>
      <c r="CM76" s="218"/>
      <c r="CN76" s="218"/>
      <c r="CO76" s="218"/>
      <c r="CP76" s="218"/>
      <c r="CQ76" s="218"/>
      <c r="CR76" s="218"/>
    </row>
    <row r="77" spans="4:96" s="210" customFormat="1" x14ac:dyDescent="0.2">
      <c r="D77" s="9"/>
      <c r="E77" s="9"/>
      <c r="F77" s="9"/>
      <c r="G77" s="218"/>
      <c r="H77" s="218"/>
      <c r="I77" s="218"/>
      <c r="J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  <c r="AN77" s="218"/>
      <c r="AO77" s="218"/>
      <c r="AP77" s="218"/>
      <c r="AQ77" s="218"/>
      <c r="AR77" s="218"/>
      <c r="AS77" s="218"/>
      <c r="AT77" s="218"/>
      <c r="AU77" s="218"/>
      <c r="AV77" s="218"/>
      <c r="AW77" s="218"/>
      <c r="AX77" s="218"/>
      <c r="AY77" s="218"/>
      <c r="AZ77" s="218"/>
      <c r="BA77" s="218"/>
      <c r="BB77" s="218"/>
      <c r="BC77" s="218"/>
      <c r="BD77" s="218"/>
      <c r="BE77" s="218"/>
      <c r="BF77" s="218"/>
      <c r="BG77" s="218"/>
      <c r="BH77" s="218"/>
      <c r="BI77" s="218"/>
      <c r="BJ77" s="218"/>
      <c r="BK77" s="218"/>
      <c r="BL77" s="218"/>
      <c r="BM77" s="218"/>
      <c r="BN77" s="218"/>
      <c r="BO77" s="218"/>
      <c r="BP77" s="218"/>
      <c r="BQ77" s="218"/>
      <c r="BR77" s="218"/>
      <c r="BS77" s="218"/>
      <c r="BT77" s="218"/>
      <c r="BU77" s="218"/>
      <c r="BV77" s="218"/>
      <c r="BW77" s="218"/>
      <c r="BX77" s="218"/>
      <c r="BY77" s="218"/>
      <c r="BZ77" s="218"/>
      <c r="CA77" s="218"/>
      <c r="CB77" s="218"/>
      <c r="CC77" s="218"/>
      <c r="CD77" s="218"/>
      <c r="CE77" s="218"/>
      <c r="CF77" s="218"/>
      <c r="CG77" s="218"/>
      <c r="CH77" s="218"/>
      <c r="CI77" s="218"/>
      <c r="CJ77" s="218"/>
      <c r="CK77" s="218"/>
      <c r="CL77" s="218"/>
      <c r="CM77" s="218"/>
      <c r="CN77" s="218"/>
      <c r="CO77" s="218"/>
      <c r="CP77" s="218"/>
      <c r="CQ77" s="218"/>
      <c r="CR77" s="218"/>
    </row>
    <row r="78" spans="4:96" s="210" customFormat="1" x14ac:dyDescent="0.2">
      <c r="D78" s="218"/>
      <c r="E78" s="218"/>
      <c r="F78" s="218"/>
      <c r="G78" s="218"/>
      <c r="H78" s="218"/>
      <c r="I78" s="218"/>
      <c r="J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8"/>
      <c r="AL78" s="218"/>
      <c r="AM78" s="218"/>
      <c r="AN78" s="218"/>
      <c r="AO78" s="218"/>
      <c r="AP78" s="218"/>
      <c r="AQ78" s="218"/>
      <c r="AR78" s="218"/>
      <c r="AS78" s="218"/>
      <c r="AT78" s="218"/>
      <c r="AU78" s="218"/>
      <c r="AV78" s="218"/>
      <c r="AW78" s="218"/>
      <c r="AX78" s="218"/>
      <c r="AY78" s="218"/>
      <c r="AZ78" s="218"/>
      <c r="BA78" s="218"/>
      <c r="BB78" s="218"/>
      <c r="BC78" s="218"/>
      <c r="BD78" s="218"/>
      <c r="BE78" s="218"/>
      <c r="BF78" s="218"/>
      <c r="BG78" s="218"/>
      <c r="BH78" s="218"/>
      <c r="BI78" s="218"/>
      <c r="BJ78" s="218"/>
      <c r="BK78" s="218"/>
      <c r="BL78" s="218"/>
      <c r="BM78" s="218"/>
      <c r="BN78" s="218"/>
      <c r="BO78" s="218"/>
      <c r="BP78" s="218"/>
      <c r="BQ78" s="218"/>
      <c r="BR78" s="218"/>
      <c r="BS78" s="218"/>
      <c r="BT78" s="218"/>
      <c r="BU78" s="218"/>
      <c r="BV78" s="218"/>
      <c r="BW78" s="218"/>
      <c r="BX78" s="218"/>
      <c r="BY78" s="218"/>
      <c r="BZ78" s="218"/>
      <c r="CA78" s="218"/>
      <c r="CB78" s="218"/>
      <c r="CC78" s="218"/>
      <c r="CD78" s="218"/>
      <c r="CE78" s="218"/>
      <c r="CF78" s="218"/>
      <c r="CG78" s="218"/>
      <c r="CH78" s="218"/>
      <c r="CI78" s="218"/>
      <c r="CJ78" s="218"/>
      <c r="CK78" s="218"/>
      <c r="CL78" s="218"/>
      <c r="CM78" s="218"/>
      <c r="CN78" s="218"/>
      <c r="CO78" s="218"/>
      <c r="CP78" s="218"/>
      <c r="CQ78" s="218"/>
      <c r="CR78" s="218"/>
    </row>
    <row r="79" spans="4:96" s="210" customFormat="1" x14ac:dyDescent="0.2">
      <c r="D79" s="218"/>
      <c r="E79" s="218"/>
      <c r="F79" s="218"/>
      <c r="G79" s="218"/>
      <c r="H79" s="218"/>
      <c r="I79" s="218"/>
      <c r="J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  <c r="AN79" s="218"/>
      <c r="AO79" s="218"/>
      <c r="AP79" s="218"/>
      <c r="AQ79" s="218"/>
      <c r="AR79" s="218"/>
      <c r="AS79" s="218"/>
      <c r="AT79" s="218"/>
      <c r="AU79" s="218"/>
      <c r="AV79" s="218"/>
      <c r="AW79" s="218"/>
      <c r="AX79" s="218"/>
      <c r="AY79" s="218"/>
      <c r="AZ79" s="218"/>
      <c r="BA79" s="218"/>
      <c r="BB79" s="218"/>
      <c r="BC79" s="218"/>
      <c r="BD79" s="218"/>
      <c r="BE79" s="218"/>
      <c r="BF79" s="218"/>
      <c r="BG79" s="218"/>
      <c r="BH79" s="218"/>
      <c r="BI79" s="218"/>
      <c r="BJ79" s="218"/>
      <c r="BK79" s="218"/>
      <c r="BL79" s="218"/>
      <c r="BM79" s="218"/>
      <c r="BN79" s="218"/>
      <c r="BO79" s="218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  <c r="CA79" s="218"/>
      <c r="CB79" s="218"/>
      <c r="CC79" s="218"/>
      <c r="CD79" s="218"/>
      <c r="CE79" s="218"/>
      <c r="CF79" s="218"/>
      <c r="CG79" s="218"/>
      <c r="CH79" s="218"/>
      <c r="CI79" s="218"/>
      <c r="CJ79" s="218"/>
      <c r="CK79" s="218"/>
      <c r="CL79" s="218"/>
      <c r="CM79" s="218"/>
      <c r="CN79" s="218"/>
      <c r="CO79" s="218"/>
      <c r="CP79" s="218"/>
      <c r="CQ79" s="218"/>
      <c r="CR79" s="218"/>
    </row>
    <row r="80" spans="4:96" s="210" customFormat="1" x14ac:dyDescent="0.2">
      <c r="D80" s="218"/>
      <c r="E80" s="218"/>
      <c r="F80" s="218"/>
      <c r="G80" s="218"/>
      <c r="H80" s="218"/>
      <c r="I80" s="218"/>
      <c r="J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  <c r="AN80" s="218"/>
      <c r="AO80" s="218"/>
      <c r="AP80" s="218"/>
      <c r="AQ80" s="218"/>
      <c r="AR80" s="218"/>
      <c r="AS80" s="218"/>
      <c r="AT80" s="218"/>
      <c r="AU80" s="218"/>
      <c r="AV80" s="218"/>
      <c r="AW80" s="218"/>
      <c r="AX80" s="218"/>
      <c r="AY80" s="218"/>
      <c r="AZ80" s="218"/>
      <c r="BA80" s="218"/>
      <c r="BB80" s="218"/>
      <c r="BC80" s="218"/>
      <c r="BD80" s="218"/>
      <c r="BE80" s="218"/>
      <c r="BF80" s="218"/>
      <c r="BG80" s="218"/>
      <c r="BH80" s="218"/>
      <c r="BI80" s="218"/>
      <c r="BJ80" s="218"/>
      <c r="BK80" s="218"/>
      <c r="BL80" s="218"/>
      <c r="BM80" s="218"/>
      <c r="BN80" s="218"/>
      <c r="BO80" s="218"/>
      <c r="BP80" s="218"/>
      <c r="BQ80" s="218"/>
      <c r="BR80" s="218"/>
      <c r="BS80" s="218"/>
      <c r="BT80" s="218"/>
      <c r="BU80" s="218"/>
      <c r="BV80" s="218"/>
      <c r="BW80" s="218"/>
      <c r="BX80" s="218"/>
      <c r="BY80" s="218"/>
      <c r="BZ80" s="218"/>
      <c r="CA80" s="218"/>
      <c r="CB80" s="218"/>
      <c r="CC80" s="218"/>
      <c r="CD80" s="218"/>
      <c r="CE80" s="218"/>
      <c r="CF80" s="218"/>
      <c r="CG80" s="218"/>
      <c r="CH80" s="218"/>
      <c r="CI80" s="218"/>
      <c r="CJ80" s="218"/>
      <c r="CK80" s="218"/>
      <c r="CL80" s="218"/>
      <c r="CM80" s="218"/>
      <c r="CN80" s="218"/>
      <c r="CO80" s="218"/>
      <c r="CP80" s="218"/>
      <c r="CQ80" s="218"/>
      <c r="CR80" s="218"/>
    </row>
    <row r="81" spans="4:96" s="210" customFormat="1" x14ac:dyDescent="0.2">
      <c r="D81" s="218"/>
      <c r="E81" s="218"/>
      <c r="F81" s="218"/>
      <c r="G81" s="218"/>
      <c r="H81" s="218"/>
      <c r="I81" s="218"/>
      <c r="J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  <c r="AN81" s="218"/>
      <c r="AO81" s="218"/>
      <c r="AP81" s="218"/>
      <c r="AQ81" s="218"/>
      <c r="AR81" s="218"/>
      <c r="AS81" s="218"/>
      <c r="AT81" s="218"/>
      <c r="AU81" s="218"/>
      <c r="AV81" s="218"/>
      <c r="AW81" s="218"/>
      <c r="AX81" s="218"/>
      <c r="AY81" s="218"/>
      <c r="AZ81" s="218"/>
      <c r="BA81" s="218"/>
      <c r="BB81" s="218"/>
      <c r="BC81" s="218"/>
      <c r="BD81" s="218"/>
      <c r="BE81" s="218"/>
      <c r="BF81" s="218"/>
      <c r="BG81" s="218"/>
      <c r="BH81" s="218"/>
      <c r="BI81" s="218"/>
      <c r="BJ81" s="218"/>
      <c r="BK81" s="218"/>
      <c r="BL81" s="218"/>
      <c r="BM81" s="218"/>
      <c r="BN81" s="218"/>
      <c r="BO81" s="218"/>
      <c r="BP81" s="218"/>
      <c r="BQ81" s="218"/>
      <c r="BR81" s="218"/>
      <c r="BS81" s="218"/>
      <c r="BT81" s="218"/>
      <c r="BU81" s="218"/>
      <c r="BV81" s="218"/>
      <c r="BW81" s="218"/>
      <c r="BX81" s="218"/>
      <c r="BY81" s="218"/>
      <c r="BZ81" s="218"/>
      <c r="CA81" s="218"/>
      <c r="CB81" s="218"/>
      <c r="CC81" s="218"/>
      <c r="CD81" s="218"/>
      <c r="CE81" s="218"/>
      <c r="CF81" s="218"/>
      <c r="CG81" s="218"/>
      <c r="CH81" s="218"/>
      <c r="CI81" s="218"/>
      <c r="CJ81" s="218"/>
      <c r="CK81" s="218"/>
      <c r="CL81" s="218"/>
      <c r="CM81" s="218"/>
      <c r="CN81" s="218"/>
      <c r="CO81" s="218"/>
      <c r="CP81" s="218"/>
      <c r="CQ81" s="218"/>
      <c r="CR81" s="218"/>
    </row>
    <row r="82" spans="4:96" s="210" customFormat="1" x14ac:dyDescent="0.2">
      <c r="D82" s="218"/>
      <c r="E82" s="218"/>
      <c r="F82" s="218"/>
      <c r="G82" s="218"/>
      <c r="H82" s="218"/>
      <c r="I82" s="218"/>
      <c r="J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18"/>
      <c r="BC82" s="218"/>
      <c r="BD82" s="218"/>
      <c r="BE82" s="218"/>
      <c r="BF82" s="218"/>
      <c r="BG82" s="218"/>
      <c r="BH82" s="218"/>
      <c r="BI82" s="218"/>
      <c r="BJ82" s="218"/>
      <c r="BK82" s="218"/>
      <c r="BL82" s="218"/>
      <c r="BM82" s="218"/>
      <c r="BN82" s="218"/>
      <c r="BO82" s="218"/>
      <c r="BP82" s="218"/>
      <c r="BQ82" s="218"/>
      <c r="BR82" s="218"/>
      <c r="BS82" s="218"/>
      <c r="BT82" s="218"/>
      <c r="BU82" s="218"/>
      <c r="BV82" s="218"/>
      <c r="BW82" s="218"/>
      <c r="BX82" s="218"/>
      <c r="BY82" s="218"/>
      <c r="BZ82" s="218"/>
      <c r="CA82" s="218"/>
      <c r="CB82" s="218"/>
      <c r="CC82" s="218"/>
      <c r="CD82" s="218"/>
      <c r="CE82" s="218"/>
      <c r="CF82" s="218"/>
      <c r="CG82" s="218"/>
      <c r="CH82" s="218"/>
      <c r="CI82" s="218"/>
      <c r="CJ82" s="218"/>
      <c r="CK82" s="218"/>
      <c r="CL82" s="218"/>
      <c r="CM82" s="218"/>
      <c r="CN82" s="218"/>
      <c r="CO82" s="218"/>
      <c r="CP82" s="218"/>
      <c r="CQ82" s="218"/>
      <c r="CR82" s="218"/>
    </row>
    <row r="83" spans="4:96" s="210" customFormat="1" x14ac:dyDescent="0.2">
      <c r="D83" s="218"/>
      <c r="E83" s="218"/>
      <c r="F83" s="218"/>
      <c r="G83" s="218"/>
      <c r="H83" s="218"/>
      <c r="I83" s="218"/>
      <c r="J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18"/>
      <c r="AL83" s="218"/>
      <c r="AM83" s="218"/>
      <c r="AN83" s="218"/>
      <c r="AO83" s="218"/>
      <c r="AP83" s="218"/>
      <c r="AQ83" s="218"/>
      <c r="AR83" s="218"/>
      <c r="AS83" s="218"/>
      <c r="AT83" s="218"/>
      <c r="AU83" s="218"/>
      <c r="AV83" s="218"/>
      <c r="AW83" s="218"/>
      <c r="AX83" s="218"/>
      <c r="AY83" s="218"/>
      <c r="AZ83" s="218"/>
      <c r="BA83" s="218"/>
      <c r="BB83" s="218"/>
      <c r="BC83" s="218"/>
      <c r="BD83" s="218"/>
      <c r="BE83" s="218"/>
      <c r="BF83" s="218"/>
      <c r="BG83" s="218"/>
      <c r="BH83" s="218"/>
      <c r="BI83" s="218"/>
      <c r="BJ83" s="218"/>
      <c r="BK83" s="218"/>
      <c r="BL83" s="218"/>
      <c r="BM83" s="218"/>
      <c r="BN83" s="218"/>
      <c r="BO83" s="218"/>
      <c r="BP83" s="218"/>
      <c r="BQ83" s="218"/>
      <c r="BR83" s="218"/>
      <c r="BS83" s="218"/>
      <c r="BT83" s="218"/>
      <c r="BU83" s="218"/>
      <c r="BV83" s="218"/>
      <c r="BW83" s="218"/>
      <c r="BX83" s="218"/>
      <c r="BY83" s="218"/>
      <c r="BZ83" s="218"/>
      <c r="CA83" s="218"/>
      <c r="CB83" s="218"/>
      <c r="CC83" s="218"/>
      <c r="CD83" s="218"/>
      <c r="CE83" s="218"/>
      <c r="CF83" s="218"/>
      <c r="CG83" s="218"/>
      <c r="CH83" s="218"/>
      <c r="CI83" s="218"/>
      <c r="CJ83" s="218"/>
      <c r="CK83" s="218"/>
      <c r="CL83" s="218"/>
      <c r="CM83" s="218"/>
      <c r="CN83" s="218"/>
      <c r="CO83" s="218"/>
      <c r="CP83" s="218"/>
      <c r="CQ83" s="218"/>
      <c r="CR83" s="218"/>
    </row>
    <row r="84" spans="4:96" s="210" customFormat="1" x14ac:dyDescent="0.2">
      <c r="D84" s="218"/>
      <c r="E84" s="218"/>
      <c r="F84" s="218"/>
      <c r="G84" s="218"/>
      <c r="H84" s="218"/>
      <c r="I84" s="218"/>
      <c r="J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8"/>
      <c r="AK84" s="218"/>
      <c r="AL84" s="218"/>
      <c r="AM84" s="218"/>
      <c r="AN84" s="218"/>
      <c r="AO84" s="218"/>
      <c r="AP84" s="218"/>
      <c r="AQ84" s="218"/>
      <c r="AR84" s="218"/>
      <c r="AS84" s="218"/>
      <c r="AT84" s="218"/>
      <c r="AU84" s="218"/>
      <c r="AV84" s="218"/>
      <c r="AW84" s="218"/>
      <c r="AX84" s="218"/>
      <c r="AY84" s="218"/>
      <c r="AZ84" s="218"/>
      <c r="BA84" s="218"/>
      <c r="BB84" s="218"/>
      <c r="BC84" s="218"/>
      <c r="BD84" s="218"/>
      <c r="BE84" s="218"/>
      <c r="BF84" s="218"/>
      <c r="BG84" s="218"/>
      <c r="BH84" s="218"/>
      <c r="BI84" s="218"/>
      <c r="BJ84" s="218"/>
      <c r="BK84" s="218"/>
      <c r="BL84" s="218"/>
      <c r="BM84" s="218"/>
      <c r="BN84" s="218"/>
      <c r="BO84" s="218"/>
      <c r="BP84" s="218"/>
      <c r="BQ84" s="218"/>
      <c r="BR84" s="218"/>
      <c r="BS84" s="218"/>
      <c r="BT84" s="218"/>
      <c r="BU84" s="218"/>
      <c r="BV84" s="218"/>
      <c r="BW84" s="218"/>
      <c r="BX84" s="218"/>
      <c r="BY84" s="218"/>
      <c r="BZ84" s="218"/>
      <c r="CA84" s="218"/>
      <c r="CB84" s="218"/>
      <c r="CC84" s="218"/>
      <c r="CD84" s="218"/>
      <c r="CE84" s="218"/>
      <c r="CF84" s="218"/>
      <c r="CG84" s="218"/>
      <c r="CH84" s="218"/>
      <c r="CI84" s="218"/>
      <c r="CJ84" s="218"/>
      <c r="CK84" s="218"/>
      <c r="CL84" s="218"/>
      <c r="CM84" s="218"/>
      <c r="CN84" s="218"/>
      <c r="CO84" s="218"/>
      <c r="CP84" s="218"/>
      <c r="CQ84" s="218"/>
      <c r="CR84" s="218"/>
    </row>
    <row r="85" spans="4:96" s="210" customFormat="1" x14ac:dyDescent="0.2">
      <c r="D85" s="218"/>
      <c r="E85" s="218"/>
      <c r="F85" s="218"/>
      <c r="G85" s="9"/>
      <c r="H85" s="218"/>
      <c r="I85" s="218"/>
      <c r="J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218"/>
      <c r="AT85" s="218"/>
      <c r="AU85" s="218"/>
      <c r="AV85" s="218"/>
      <c r="AW85" s="218"/>
      <c r="AX85" s="218"/>
      <c r="AY85" s="218"/>
      <c r="AZ85" s="218"/>
      <c r="BA85" s="218"/>
      <c r="BB85" s="218"/>
      <c r="BC85" s="218"/>
      <c r="BD85" s="218"/>
      <c r="BE85" s="218"/>
      <c r="BF85" s="218"/>
      <c r="BG85" s="218"/>
      <c r="BH85" s="218"/>
      <c r="BI85" s="218"/>
      <c r="BJ85" s="218"/>
      <c r="BK85" s="218"/>
      <c r="BL85" s="218"/>
      <c r="BM85" s="218"/>
      <c r="BN85" s="218"/>
      <c r="BO85" s="218"/>
      <c r="BP85" s="218"/>
      <c r="BQ85" s="218"/>
      <c r="BR85" s="218"/>
      <c r="BS85" s="218"/>
      <c r="BT85" s="218"/>
      <c r="BU85" s="218"/>
      <c r="BV85" s="218"/>
      <c r="BW85" s="218"/>
      <c r="BX85" s="218"/>
      <c r="BY85" s="218"/>
      <c r="BZ85" s="218"/>
      <c r="CA85" s="218"/>
      <c r="CB85" s="218"/>
      <c r="CC85" s="218"/>
      <c r="CD85" s="218"/>
      <c r="CE85" s="218"/>
      <c r="CF85" s="218"/>
      <c r="CG85" s="218"/>
      <c r="CH85" s="218"/>
      <c r="CI85" s="218"/>
      <c r="CJ85" s="218"/>
      <c r="CK85" s="218"/>
      <c r="CL85" s="218"/>
      <c r="CM85" s="218"/>
      <c r="CN85" s="218"/>
      <c r="CO85" s="218"/>
      <c r="CP85" s="218"/>
      <c r="CQ85" s="218"/>
      <c r="CR85" s="218"/>
    </row>
    <row r="86" spans="4:96" x14ac:dyDescent="0.2">
      <c r="H86" s="9"/>
      <c r="I86" s="9"/>
      <c r="J86" s="9"/>
    </row>
    <row r="87" spans="4:96" x14ac:dyDescent="0.2">
      <c r="D87" s="9"/>
      <c r="E87" s="9"/>
      <c r="F87" s="9"/>
    </row>
    <row r="107" spans="4:4" x14ac:dyDescent="0.2">
      <c r="D107" s="243"/>
    </row>
  </sheetData>
  <mergeCells count="8">
    <mergeCell ref="D63:G63"/>
    <mergeCell ref="D7:J7"/>
    <mergeCell ref="D8:J8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 CTA. ONCOPEDIATRIA</vt:lpstr>
      <vt:lpstr>' CTA. ONCOPEDIATRIA'!Área_de_impresión</vt:lpstr>
      <vt:lpstr>'EGRESOS CTA.  OPERT. 160'!Área_de_impresión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 CTA. ONCOPEDIATRIA'!Títulos_a_imprimir</vt:lpstr>
      <vt:lpstr>'EGRESOS CTA.  OPERT. 160'!Títulos_a_imprimir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2025-01-13T14:22:29Z</cp:lastPrinted>
  <dcterms:created xsi:type="dcterms:W3CDTF">2006-07-11T17:39:34Z</dcterms:created>
  <dcterms:modified xsi:type="dcterms:W3CDTF">2025-01-13T20:01:04Z</dcterms:modified>
</cp:coreProperties>
</file>