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tzy.suazo\Desktop\"/>
    </mc:Choice>
  </mc:AlternateContent>
  <bookViews>
    <workbookView xWindow="0" yWindow="0" windowWidth="20490" windowHeight="7455"/>
  </bookViews>
  <sheets>
    <sheet name="EJE. PORTAL JULIO" sheetId="1" r:id="rId1"/>
  </sheets>
  <definedNames>
    <definedName name="_xlnm.Print_Area" localSheetId="0">'EJE. PORTAL JULIO'!$A$1:$Q$101</definedName>
    <definedName name="_xlnm.Print_Titles" localSheetId="0">'EJE. PORTAL JULIO'!$1:$7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J18" i="1"/>
  <c r="H28" i="1" l="1"/>
  <c r="Q10" i="1" l="1"/>
  <c r="C65" i="1"/>
  <c r="C55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H77" i="1"/>
  <c r="H90" i="1" s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<sst xmlns="http://schemas.openxmlformats.org/spreadsheetml/2006/main" count="112" uniqueCount="112">
  <si>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</si>
  <si>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</si>
  <si>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</si>
  <si>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</si>
  <si>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</si>
  <si>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</si>
  <si>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</si>
  <si>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</si>
  <si>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</si>
  <si>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</si>
  <si>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</si>
  <si>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</si>
  <si>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</si>
  <si>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</si>
  <si>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</si>
  <si>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</si>
  <si>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</si>
  <si>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</si>
  <si>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</si>
  <si>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</si>
  <si>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</si>
  <si>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</si>
  <si>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</si>
  <si>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</si>
  <si>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</si>
  <si>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</si>
  <si>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</si>
  <si>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</si>
  <si>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</si>
  <si>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</si>
  <si>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</si>
  <si>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</si>
  <si>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</si>
  <si>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</si>
  <si>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</si>
  <si>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</si>
  <si>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</si>
  <si>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</si>
  <si>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</si>
  <si>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</si>
  <si>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</si>
  <si>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</si>
  <si>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</si>
  <si>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</si>
  <si>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</si>
  <si>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</si>
  <si>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</si>
  <si>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</si>
  <si>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</si>
  <si>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</si>
  <si>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</si>
  <si>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</si>
  <si>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</si>
  <si>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</si>
  <si>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</si>
  <si>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</si>
  <si>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</si>
  <si>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</si>
  <si>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</si>
  <si>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</si>
  <si>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</si>
  <si>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</si>
  <si>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</si>
  <si>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</si>
  <si>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</si>
  <si>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</si>
  <si>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</si>
  <si>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</si>
  <si>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</si>
  <si>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</si>
  <si>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</si>
  <si>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</si>
  <si>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</si>
  <si>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</si>
  <si>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</si>
  <si>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</si>
  <si>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</si>
  <si>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</si>
  <si>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</si>
  <si>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</si>
  <si>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</si>
  <si>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</si>
  <si>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</si>
  <si>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</si>
  <si>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</si>
  <si>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</si>
  <si>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</si>
  <si>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</si>
  <si>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</si>
  <si>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</si>
  <si>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</si>
  <si>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</si>
  <si>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</si>
  <si>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</si>
  <si>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</si>
  <si>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</si>
  <si>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</si>
  <si>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</si>
  <si>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</si>
  <si>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</si>
  <si>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</si>
  <si>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</si>
  <si>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</si>
  <si>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</si>
  <si>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</si>
  <si>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</si>
  <si>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</si>
  <si>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</si>
  <si>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</si>
  <si>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6.Fuente: SIGEF FONDO 0100</t>
  </si>
  <si>
    <t xml:space="preserve">Revisado por: Contador General </t>
  </si>
  <si>
    <t xml:space="preserve">Licda. Lisa Pérez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</si>
</sst>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/>
    <xf numFmtId="43" fontId="2" fillId="0" borderId="0" xfId="0" applyNumberFormat="1" applyFont="1"/>
    <xf numFmtId="43" fontId="14" fillId="0" borderId="0" xfId="0" applyNumberFormat="1" applyFont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43" fontId="0" fillId="0" borderId="0" xfId="0" applyNumberFormat="1" applyAlignment="1">
      <alignment vertical="center"/>
    </xf>
    <xf numFmtId="0" fontId="9" fillId="0" borderId="0" xfId="2" applyFont="1" applyAlignment="1" applyProtection="1">
      <alignment horizontal="center"/>
      <protection locked="0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1" zoomScale="85" zoomScaleNormal="85" zoomScaleSheetLayoutView="85" workbookViewId="0">
      <pane xSplit="1" topLeftCell="G1" activePane="topRight" state="frozen"/>
      <selection activeCell="B1" sqref="B1"/>
      <selection pane="topRight" activeCell="B21" sqref="B21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7" t="s">
        <v>102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2:17" ht="18" x14ac:dyDescent="0.25">
      <c r="B2" s="77" t="s">
        <v>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2:17" ht="18.75" customHeight="1" x14ac:dyDescent="0.25">
      <c r="B3" s="77" t="s">
        <v>1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</row>
    <row r="4" spans="2:17" ht="18.75" customHeight="1" x14ac:dyDescent="0.25">
      <c r="B4" s="77" t="s">
        <v>103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</row>
    <row r="5" spans="2:17" ht="15" customHeight="1" x14ac:dyDescent="0.25">
      <c r="B5" s="78" t="s">
        <v>2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</row>
    <row r="6" spans="2:17" ht="15" customHeight="1" x14ac:dyDescent="0.25">
      <c r="B6" s="79">
        <v>45869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</row>
    <row r="7" spans="2:17" x14ac:dyDescent="0.25">
      <c r="B7" s="78" t="s">
        <v>3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</row>
    <row r="8" spans="2:17" x14ac:dyDescent="0.25">
      <c r="B8" s="45"/>
      <c r="C8" s="57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2:17" ht="31.5" x14ac:dyDescent="0.25">
      <c r="B9" s="46" t="s">
        <v>4</v>
      </c>
      <c r="C9" s="58" t="s">
        <v>107</v>
      </c>
      <c r="D9" s="56" t="s">
        <v>106</v>
      </c>
      <c r="E9" s="47" t="s">
        <v>6</v>
      </c>
      <c r="F9" s="47" t="s">
        <v>7</v>
      </c>
      <c r="G9" s="47" t="s">
        <v>8</v>
      </c>
      <c r="H9" s="47" t="s">
        <v>9</v>
      </c>
      <c r="I9" s="47" t="s">
        <v>101</v>
      </c>
      <c r="J9" s="47" t="s">
        <v>10</v>
      </c>
      <c r="K9" s="47" t="s">
        <v>11</v>
      </c>
      <c r="L9" s="47" t="s">
        <v>12</v>
      </c>
      <c r="M9" s="47" t="s">
        <v>13</v>
      </c>
      <c r="N9" s="47" t="s">
        <v>14</v>
      </c>
      <c r="O9" s="47" t="s">
        <v>15</v>
      </c>
      <c r="P9" s="47" t="s">
        <v>16</v>
      </c>
      <c r="Q9" s="55" t="s">
        <v>5</v>
      </c>
    </row>
    <row r="10" spans="2:17" s="66" customFormat="1" ht="15.75" x14ac:dyDescent="0.25">
      <c r="B10" s="67"/>
      <c r="C10" s="68">
        <f>+C12+C18+C28+C55+C65</f>
        <v>762846094</v>
      </c>
      <c r="D10" s="69"/>
      <c r="E10" s="70"/>
      <c r="F10" s="71"/>
      <c r="G10" s="71"/>
      <c r="H10" s="72"/>
      <c r="I10" s="72"/>
      <c r="J10" s="72"/>
      <c r="K10" s="72"/>
      <c r="L10" s="72"/>
      <c r="M10" s="72"/>
      <c r="N10" s="72"/>
      <c r="O10" s="72"/>
      <c r="P10" s="72"/>
      <c r="Q10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6" t="s">
        <v>17</v>
      </c>
      <c r="C11" s="27"/>
      <c r="D11" s="49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6" t="s">
        <v>18</v>
      </c>
      <c r="C12" s="27">
        <f>+C13+C14+C17</f>
        <v>750721789</v>
      </c>
      <c r="D12" s="49"/>
      <c r="E12" s="28">
        <f t="shared" ref="E12:N12" si="0">+E13+E14+E17+E15+E16</f>
        <v>53769661</v>
      </c>
      <c r="F12" s="28">
        <f t="shared" si="0"/>
        <v>54395892.93</v>
      </c>
      <c r="G12" s="28">
        <f t="shared" si="0"/>
        <v>56214055.709999993</v>
      </c>
      <c r="H12" s="28">
        <f t="shared" si="0"/>
        <v>55325033.079999998</v>
      </c>
      <c r="I12" s="28">
        <f t="shared" si="0"/>
        <v>57893269.259999998</v>
      </c>
      <c r="J12" s="28">
        <f t="shared" si="0"/>
        <v>58514531.519999996</v>
      </c>
      <c r="K12" s="28">
        <f t="shared" si="0"/>
        <v>60620998.540000007</v>
      </c>
      <c r="L12" s="28">
        <f t="shared" si="0"/>
        <v>0</v>
      </c>
      <c r="M12" s="28">
        <f t="shared" si="0"/>
        <v>0</v>
      </c>
      <c r="N12" s="28">
        <f t="shared" si="0"/>
        <v>0</v>
      </c>
      <c r="O12" s="28">
        <f t="shared" ref="O12" si="1">+O13+O14+O17+O15+O16</f>
        <v>0</v>
      </c>
      <c r="P12" s="28">
        <f t="shared" ref="P12" si="2">+P13+P14+P17+P15+P16</f>
        <v>0</v>
      </c>
      <c r="Q1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396733442.03999996</v>
      </c>
    </row>
    <row r="13" spans="2:17" x14ac:dyDescent="0.25">
      <c r="B13" s="29" t="s">
        <v>19</v>
      </c>
      <c r="C13" s="59">
        <v>656248432.29999995</v>
      </c>
      <c r="D13" s="49">
        <v>69851291.519999996</v>
      </c>
      <c r="E13" s="30">
        <v>46478986.18</v>
      </c>
      <c r="F13" s="30">
        <v>47029333.090000004</v>
      </c>
      <c r="G13" s="31">
        <v>48826207.659999996</v>
      </c>
      <c r="H13" s="32">
        <v>47716830.57</v>
      </c>
      <c r="I13" s="32">
        <v>49911001.079999998</v>
      </c>
      <c r="J13" s="32">
        <v>50710345.149999999</v>
      </c>
      <c r="K13" s="32">
        <v>52471230.640000001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343143934.36999995</v>
      </c>
    </row>
    <row r="14" spans="2:17" x14ac:dyDescent="0.25">
      <c r="B14" s="29" t="s">
        <v>20</v>
      </c>
      <c r="C14" s="59">
        <v>3007567.64</v>
      </c>
      <c r="D14" s="49">
        <v>0</v>
      </c>
      <c r="E14" s="30">
        <v>216463.97</v>
      </c>
      <c r="F14" s="30">
        <v>216463.97</v>
      </c>
      <c r="G14" s="31">
        <v>216463.97</v>
      </c>
      <c r="H14" s="32">
        <v>450323.28</v>
      </c>
      <c r="I14" s="32">
        <v>405190.88</v>
      </c>
      <c r="J14" s="32">
        <v>151463.97</v>
      </c>
      <c r="K14" s="32">
        <v>192009.67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1848379.7099999997</v>
      </c>
    </row>
    <row r="15" spans="2:17" x14ac:dyDescent="0.25">
      <c r="B15" s="29" t="s">
        <v>21</v>
      </c>
      <c r="C15" s="59">
        <v>0</v>
      </c>
      <c r="D15" s="49"/>
      <c r="E15" s="30">
        <v>0</v>
      </c>
      <c r="F15" s="30">
        <v>0</v>
      </c>
      <c r="G15" s="31"/>
      <c r="H15" s="32"/>
      <c r="I15" s="32">
        <v>0</v>
      </c>
      <c r="J15" s="32"/>
      <c r="K15" s="32">
        <v>0</v>
      </c>
      <c r="L15" s="32"/>
      <c r="M15" s="32">
        <v>0</v>
      </c>
      <c r="N15" s="32"/>
      <c r="O15" s="32"/>
      <c r="P15" s="32"/>
      <c r="Q1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9" t="s">
        <v>22</v>
      </c>
      <c r="C16" s="59">
        <v>0</v>
      </c>
      <c r="D16" s="49"/>
      <c r="E16" s="30">
        <v>0</v>
      </c>
      <c r="F16" s="30">
        <v>0</v>
      </c>
      <c r="G16" s="31"/>
      <c r="H16" s="32"/>
      <c r="I16" s="32">
        <v>0</v>
      </c>
      <c r="J16" s="32"/>
      <c r="K16" s="32"/>
      <c r="L16" s="32">
        <v>0</v>
      </c>
      <c r="M16" s="32">
        <v>0</v>
      </c>
      <c r="N16" s="32"/>
      <c r="O16" s="32"/>
      <c r="P16" s="32"/>
      <c r="Q1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9" t="s">
        <v>23</v>
      </c>
      <c r="C17" s="59">
        <v>91465789.060000002</v>
      </c>
      <c r="D17" s="49">
        <v>0</v>
      </c>
      <c r="E17" s="30">
        <v>7074210.8499999996</v>
      </c>
      <c r="F17" s="30">
        <v>7150095.8700000001</v>
      </c>
      <c r="G17" s="31">
        <v>7171384.0800000001</v>
      </c>
      <c r="H17" s="32">
        <v>7157879.2300000004</v>
      </c>
      <c r="I17" s="32">
        <v>7577077.2999999998</v>
      </c>
      <c r="J17" s="32">
        <v>7652722.4000000004</v>
      </c>
      <c r="K17" s="32">
        <v>7957758.2300000004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51741127.959999993</v>
      </c>
    </row>
    <row r="18" spans="2:17" ht="31.5" customHeight="1" x14ac:dyDescent="0.25">
      <c r="B18" s="26" t="s">
        <v>24</v>
      </c>
      <c r="C18" s="27">
        <v>7860000</v>
      </c>
      <c r="D18" s="49"/>
      <c r="E18" s="28">
        <f t="shared" ref="E18:P18" si="3">+E19+E20+E21+E22+E25+E26+E24+E23+E27</f>
        <v>650679.94999999995</v>
      </c>
      <c r="F18" s="28">
        <f>+F19+F20+F21+F22+F25+F26+F24+F23+F27</f>
        <v>602387.1</v>
      </c>
      <c r="G18" s="28">
        <f t="shared" si="3"/>
        <v>700297.62</v>
      </c>
      <c r="H18" s="28">
        <f t="shared" si="3"/>
        <v>603141.80000000005</v>
      </c>
      <c r="I18" s="28">
        <f t="shared" si="3"/>
        <v>602404.54</v>
      </c>
      <c r="J18" s="28">
        <f t="shared" si="3"/>
        <v>601270.65</v>
      </c>
      <c r="K18" s="28">
        <f>+K19+K20+K21+K22+K25+K26+K24+K23+K27</f>
        <v>684083.77</v>
      </c>
      <c r="L18" s="28">
        <f t="shared" si="3"/>
        <v>0</v>
      </c>
      <c r="M18" s="28">
        <f t="shared" si="3"/>
        <v>0</v>
      </c>
      <c r="N18" s="28">
        <f t="shared" si="3"/>
        <v>0</v>
      </c>
      <c r="O18" s="28">
        <f t="shared" si="3"/>
        <v>0</v>
      </c>
      <c r="P18" s="28">
        <f t="shared" si="3"/>
        <v>0</v>
      </c>
      <c r="Q1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4444265.43</v>
      </c>
    </row>
    <row r="19" spans="2:17" x14ac:dyDescent="0.25">
      <c r="B19" s="29" t="s">
        <v>25</v>
      </c>
      <c r="C19" s="59">
        <v>0</v>
      </c>
      <c r="D19" s="49">
        <v>0</v>
      </c>
      <c r="E19" s="30">
        <v>650679.94999999995</v>
      </c>
      <c r="F19" s="30">
        <v>602387.1</v>
      </c>
      <c r="G19" s="30">
        <v>700297.62</v>
      </c>
      <c r="H19" s="30">
        <v>603141.80000000005</v>
      </c>
      <c r="I19" s="30">
        <v>602404.54</v>
      </c>
      <c r="J19" s="30">
        <v>601270.65</v>
      </c>
      <c r="K19" s="30">
        <v>684083.77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4444265.43</v>
      </c>
    </row>
    <row r="20" spans="2:17" x14ac:dyDescent="0.25">
      <c r="B20" s="29" t="s">
        <v>26</v>
      </c>
      <c r="C20" s="59">
        <v>0</v>
      </c>
      <c r="D20" s="49"/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x14ac:dyDescent="0.25">
      <c r="B21" s="29" t="s">
        <v>27</v>
      </c>
      <c r="C21" s="59">
        <v>0</v>
      </c>
      <c r="D21" s="49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9" t="s">
        <v>28</v>
      </c>
      <c r="C22" s="59">
        <v>0</v>
      </c>
      <c r="D22" s="49"/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x14ac:dyDescent="0.25">
      <c r="B23" s="29" t="s">
        <v>29</v>
      </c>
      <c r="C23" s="59">
        <v>0</v>
      </c>
      <c r="D23" s="49"/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x14ac:dyDescent="0.25">
      <c r="B24" s="29" t="s">
        <v>30</v>
      </c>
      <c r="C24" s="59">
        <v>0</v>
      </c>
      <c r="D24" s="49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ht="30" x14ac:dyDescent="0.25">
      <c r="B25" s="29" t="s">
        <v>31</v>
      </c>
      <c r="C25" s="59">
        <v>0</v>
      </c>
      <c r="D25" s="49"/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ht="30" x14ac:dyDescent="0.25">
      <c r="B26" s="29" t="s">
        <v>32</v>
      </c>
      <c r="C26" s="59">
        <v>0</v>
      </c>
      <c r="D26" s="49"/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x14ac:dyDescent="0.25">
      <c r="B27" s="29" t="s">
        <v>33</v>
      </c>
      <c r="C27" s="59">
        <v>0</v>
      </c>
      <c r="D27" s="49"/>
      <c r="E27" s="30">
        <v>0</v>
      </c>
      <c r="F27" s="30">
        <v>0</v>
      </c>
      <c r="G27" s="30">
        <v>0</v>
      </c>
      <c r="H27" s="30">
        <v>0</v>
      </c>
      <c r="I27" s="30"/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x14ac:dyDescent="0.25">
      <c r="B28" s="26" t="s">
        <v>34</v>
      </c>
      <c r="C28" s="27">
        <v>4264305</v>
      </c>
      <c r="D28" s="49"/>
      <c r="E28" s="28">
        <f t="shared" ref="E28:L28" si="4">+E29+E30+E31+E32+E33+E34+E35+E36+E37+E38</f>
        <v>323700</v>
      </c>
      <c r="F28" s="28">
        <f t="shared" si="4"/>
        <v>323600</v>
      </c>
      <c r="G28" s="28">
        <f t="shared" si="4"/>
        <v>328600</v>
      </c>
      <c r="H28" s="28">
        <f t="shared" si="4"/>
        <v>305900</v>
      </c>
      <c r="I28" s="28">
        <f t="shared" si="4"/>
        <v>473300</v>
      </c>
      <c r="J28" s="28">
        <f t="shared" si="4"/>
        <v>322800</v>
      </c>
      <c r="K28" s="28">
        <f t="shared" si="4"/>
        <v>331300</v>
      </c>
      <c r="L28" s="28">
        <f t="shared" si="4"/>
        <v>0</v>
      </c>
      <c r="M28" s="28">
        <f>+M29+M30+M31+M32+M33+M34+M35+M36+M37+M38</f>
        <v>0</v>
      </c>
      <c r="N28" s="28">
        <f t="shared" ref="N28:P28" si="5">+N29+N30+N31+N32+N33+N34+N35+N36+N37+N38</f>
        <v>0</v>
      </c>
      <c r="O28" s="28">
        <f t="shared" si="5"/>
        <v>0</v>
      </c>
      <c r="P28" s="28">
        <f t="shared" si="5"/>
        <v>0</v>
      </c>
      <c r="Q2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2409200</v>
      </c>
    </row>
    <row r="29" spans="2:17" x14ac:dyDescent="0.25">
      <c r="B29" s="29" t="s">
        <v>35</v>
      </c>
      <c r="C29" s="59">
        <v>0</v>
      </c>
      <c r="D29" s="49"/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x14ac:dyDescent="0.25">
      <c r="B30" s="29" t="s">
        <v>36</v>
      </c>
      <c r="C30" s="59">
        <v>0</v>
      </c>
      <c r="D30" s="49"/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x14ac:dyDescent="0.25">
      <c r="B31" s="29" t="s">
        <v>37</v>
      </c>
      <c r="C31" s="59">
        <v>0</v>
      </c>
      <c r="D31" s="49"/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x14ac:dyDescent="0.25">
      <c r="B32" s="29" t="s">
        <v>38</v>
      </c>
      <c r="C32" s="59">
        <v>10124305</v>
      </c>
      <c r="D32" s="49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3" spans="2:17" ht="33" customHeight="1" x14ac:dyDescent="0.25">
      <c r="B33" s="29" t="s">
        <v>39</v>
      </c>
      <c r="C33" s="59">
        <v>0</v>
      </c>
      <c r="D33" s="49"/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ht="30" x14ac:dyDescent="0.25">
      <c r="B34" s="29" t="s">
        <v>40</v>
      </c>
      <c r="C34" s="59">
        <v>0</v>
      </c>
      <c r="D34" s="49"/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ht="30" x14ac:dyDescent="0.25">
      <c r="B35" s="29" t="s">
        <v>41</v>
      </c>
      <c r="C35" s="59">
        <v>0</v>
      </c>
      <c r="D35" s="74">
        <v>0</v>
      </c>
      <c r="E35" s="30">
        <v>323700</v>
      </c>
      <c r="F35" s="30">
        <v>323600</v>
      </c>
      <c r="G35" s="30">
        <v>328600</v>
      </c>
      <c r="H35" s="30">
        <v>305900</v>
      </c>
      <c r="I35" s="30">
        <v>473300</v>
      </c>
      <c r="J35" s="30">
        <v>322800</v>
      </c>
      <c r="K35" s="30">
        <v>331300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2409200</v>
      </c>
    </row>
    <row r="36" spans="2:17" x14ac:dyDescent="0.25">
      <c r="B36" s="29" t="s">
        <v>104</v>
      </c>
      <c r="C36" s="59">
        <v>0</v>
      </c>
      <c r="D36" s="49"/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ht="30" x14ac:dyDescent="0.25">
      <c r="B37" s="29" t="s">
        <v>42</v>
      </c>
      <c r="C37" s="59">
        <v>0</v>
      </c>
      <c r="D37" s="49"/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x14ac:dyDescent="0.25">
      <c r="B38" s="29" t="s">
        <v>43</v>
      </c>
      <c r="C38" s="59">
        <v>2000000</v>
      </c>
      <c r="D38" s="49">
        <v>0</v>
      </c>
      <c r="E38" s="30">
        <v>0</v>
      </c>
      <c r="F38" s="30">
        <v>0</v>
      </c>
      <c r="G38" s="30">
        <v>0</v>
      </c>
      <c r="H38" s="30"/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2" customFormat="1" x14ac:dyDescent="0.25">
      <c r="B39" s="26" t="s">
        <v>44</v>
      </c>
      <c r="C39" s="27">
        <v>0</v>
      </c>
      <c r="D39" s="50"/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f>SUBTOTAL(109,M40:M46)</f>
        <v>0</v>
      </c>
      <c r="N39" s="34">
        <f>SUBTOTAL(109,N40:N46)</f>
        <v>0</v>
      </c>
      <c r="O39" s="34">
        <v>0</v>
      </c>
      <c r="P39" s="34">
        <v>0</v>
      </c>
      <c r="Q3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9" t="s">
        <v>45</v>
      </c>
      <c r="C40" s="59">
        <v>0</v>
      </c>
      <c r="D40" s="49"/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9" t="s">
        <v>46</v>
      </c>
      <c r="C41" s="59">
        <v>0</v>
      </c>
      <c r="D41" s="49"/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9" t="s">
        <v>47</v>
      </c>
      <c r="C42" s="59">
        <v>0</v>
      </c>
      <c r="D42" s="49"/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9" t="s">
        <v>48</v>
      </c>
      <c r="C43" s="59"/>
      <c r="D43" s="49"/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9" t="s">
        <v>49</v>
      </c>
      <c r="C44" s="59"/>
      <c r="D44" s="49"/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9" t="s">
        <v>50</v>
      </c>
      <c r="C45" s="59"/>
      <c r="D45" s="49"/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9" t="s">
        <v>51</v>
      </c>
      <c r="C46" s="59"/>
      <c r="D46" s="49"/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3" t="s">
        <v>52</v>
      </c>
      <c r="C47" s="48"/>
      <c r="D47" s="49"/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9" t="s">
        <v>53</v>
      </c>
      <c r="C48" s="59"/>
      <c r="D48" s="49"/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9" t="s">
        <v>54</v>
      </c>
      <c r="C49" s="59"/>
      <c r="D49" s="49"/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9" t="s">
        <v>55</v>
      </c>
      <c r="C50" s="59"/>
      <c r="D50" s="49"/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9" t="s">
        <v>56</v>
      </c>
      <c r="C51" s="59"/>
      <c r="D51" s="49"/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9" t="s">
        <v>57</v>
      </c>
      <c r="C52" s="59"/>
      <c r="D52" s="49"/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9" t="s">
        <v>58</v>
      </c>
      <c r="C53" s="59"/>
      <c r="D53" s="49"/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9" t="s">
        <v>59</v>
      </c>
      <c r="C54" s="59"/>
      <c r="D54" s="49"/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6" t="s">
        <v>60</v>
      </c>
      <c r="C55" s="27">
        <f>+C56+C57+C58+C59+C60</f>
        <v>0</v>
      </c>
      <c r="D55" s="49"/>
      <c r="E55" s="28">
        <f t="shared" ref="E55:L55" si="6">+E56+E57+E58+E59+E60+E61+E62+E63</f>
        <v>0</v>
      </c>
      <c r="F55" s="28">
        <f t="shared" si="6"/>
        <v>0</v>
      </c>
      <c r="G55" s="28">
        <f t="shared" si="6"/>
        <v>0</v>
      </c>
      <c r="H55" s="28">
        <f t="shared" si="6"/>
        <v>0</v>
      </c>
      <c r="I55" s="28">
        <f t="shared" si="6"/>
        <v>0</v>
      </c>
      <c r="J55" s="28">
        <v>0</v>
      </c>
      <c r="K55" s="28">
        <f t="shared" si="6"/>
        <v>0</v>
      </c>
      <c r="L55" s="28">
        <f t="shared" si="6"/>
        <v>0</v>
      </c>
      <c r="M55" s="28">
        <f>+M56+M57+M58+M59+M60+M61+M62+M63</f>
        <v>0</v>
      </c>
      <c r="N55" s="28">
        <f t="shared" ref="N55:P55" si="7">+N56+N57+N58+N59+N60+N61+N62+N63</f>
        <v>0</v>
      </c>
      <c r="O55" s="28">
        <f t="shared" si="7"/>
        <v>0</v>
      </c>
      <c r="P55" s="28">
        <f t="shared" si="7"/>
        <v>0</v>
      </c>
      <c r="Q5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x14ac:dyDescent="0.25">
      <c r="B56" s="29" t="s">
        <v>61</v>
      </c>
      <c r="C56" s="59">
        <v>0</v>
      </c>
      <c r="D56" s="49"/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x14ac:dyDescent="0.25">
      <c r="B57" s="29" t="s">
        <v>62</v>
      </c>
      <c r="C57" s="59">
        <v>0</v>
      </c>
      <c r="D57" s="49"/>
      <c r="E57" s="30">
        <v>0</v>
      </c>
      <c r="F57" s="30">
        <v>0</v>
      </c>
      <c r="G57" s="30">
        <v>0</v>
      </c>
      <c r="H57" s="30"/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ht="30" x14ac:dyDescent="0.25">
      <c r="B58" s="29" t="s">
        <v>63</v>
      </c>
      <c r="C58" s="59">
        <v>0</v>
      </c>
      <c r="D58" s="49"/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ht="30" x14ac:dyDescent="0.25">
      <c r="B59" s="29" t="s">
        <v>64</v>
      </c>
      <c r="C59" s="59">
        <v>0</v>
      </c>
      <c r="D59" s="49"/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x14ac:dyDescent="0.25">
      <c r="B60" s="29" t="s">
        <v>65</v>
      </c>
      <c r="C60" s="59">
        <v>0</v>
      </c>
      <c r="D60" s="49"/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x14ac:dyDescent="0.25">
      <c r="B61" s="29" t="s">
        <v>66</v>
      </c>
      <c r="C61" s="59">
        <v>0</v>
      </c>
      <c r="D61" s="49"/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9" t="s">
        <v>67</v>
      </c>
      <c r="C62" s="59">
        <v>0</v>
      </c>
      <c r="D62" s="49"/>
      <c r="E62" s="30">
        <v>0</v>
      </c>
      <c r="F62" s="30">
        <v>0</v>
      </c>
      <c r="G62" s="30">
        <v>0</v>
      </c>
      <c r="H62" s="30"/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9" t="s">
        <v>68</v>
      </c>
      <c r="C63" s="59">
        <v>0</v>
      </c>
      <c r="D63" s="49"/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9" t="s">
        <v>69</v>
      </c>
      <c r="C64" s="59">
        <v>0</v>
      </c>
      <c r="D64" s="49"/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6" t="s">
        <v>70</v>
      </c>
      <c r="C65" s="27">
        <f>+C66</f>
        <v>0</v>
      </c>
      <c r="D65" s="49"/>
      <c r="E65" s="30">
        <f>+E66+E67+E68+E69</f>
        <v>0</v>
      </c>
      <c r="F65" s="30">
        <f t="shared" ref="F65:O65" si="8">+F66+F67+F68+F69</f>
        <v>0</v>
      </c>
      <c r="G65" s="30">
        <f t="shared" si="8"/>
        <v>0</v>
      </c>
      <c r="H65" s="30">
        <f t="shared" si="8"/>
        <v>0</v>
      </c>
      <c r="I65" s="30">
        <f t="shared" si="8"/>
        <v>0</v>
      </c>
      <c r="J65" s="30">
        <f t="shared" si="8"/>
        <v>0</v>
      </c>
      <c r="K65" s="30">
        <f t="shared" si="8"/>
        <v>0</v>
      </c>
      <c r="L65" s="30">
        <f t="shared" si="8"/>
        <v>0</v>
      </c>
      <c r="M65" s="30">
        <f t="shared" si="8"/>
        <v>0</v>
      </c>
      <c r="N65" s="30">
        <f t="shared" si="8"/>
        <v>0</v>
      </c>
      <c r="O65" s="30">
        <f t="shared" si="8"/>
        <v>0</v>
      </c>
      <c r="P65" s="30">
        <f>+P66+P67+P68+P69</f>
        <v>0</v>
      </c>
      <c r="Q6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x14ac:dyDescent="0.25">
      <c r="B66" s="29" t="s">
        <v>71</v>
      </c>
      <c r="C66" s="59">
        <v>0</v>
      </c>
      <c r="D66" s="49"/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29" t="s">
        <v>72</v>
      </c>
      <c r="C67" s="59"/>
      <c r="D67" s="49"/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9" t="s">
        <v>73</v>
      </c>
      <c r="C68" s="59"/>
      <c r="D68" s="49"/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9" t="s">
        <v>74</v>
      </c>
      <c r="C69" s="59"/>
      <c r="D69" s="49"/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6" t="s">
        <v>75</v>
      </c>
      <c r="C70" s="27"/>
      <c r="D70" s="49"/>
      <c r="E70" s="34"/>
      <c r="F70" s="34">
        <v>0</v>
      </c>
      <c r="G70" s="31"/>
      <c r="H70" s="32"/>
      <c r="I70" s="32">
        <v>0</v>
      </c>
      <c r="J70" s="32"/>
      <c r="K70" s="32">
        <v>0</v>
      </c>
      <c r="L70" s="32">
        <v>0</v>
      </c>
      <c r="M70" s="32"/>
      <c r="N70" s="32"/>
      <c r="O70" s="32">
        <v>0</v>
      </c>
      <c r="P70" s="32">
        <f>+P71+P72</f>
        <v>0</v>
      </c>
      <c r="Q7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9" t="s">
        <v>76</v>
      </c>
      <c r="C71" s="59"/>
      <c r="D71" s="49"/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9" t="s">
        <v>77</v>
      </c>
      <c r="C72" s="59"/>
      <c r="D72" s="49"/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6" t="s">
        <v>78</v>
      </c>
      <c r="C73" s="27"/>
      <c r="D73" s="49"/>
      <c r="E73" s="34"/>
      <c r="F73" s="34">
        <v>0</v>
      </c>
      <c r="G73" s="31"/>
      <c r="H73" s="32"/>
      <c r="I73" s="32">
        <v>0</v>
      </c>
      <c r="J73" s="32"/>
      <c r="K73" s="32">
        <v>0</v>
      </c>
      <c r="L73" s="32"/>
      <c r="M73" s="32"/>
      <c r="N73" s="32"/>
      <c r="O73" s="32">
        <v>0</v>
      </c>
      <c r="P73" s="32">
        <f>+P74+P75+P76</f>
        <v>0</v>
      </c>
      <c r="Q7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9" t="s">
        <v>79</v>
      </c>
      <c r="C74" s="59"/>
      <c r="D74" s="49"/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9" t="s">
        <v>80</v>
      </c>
      <c r="C75" s="59"/>
      <c r="D75" s="49"/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9" t="s">
        <v>81</v>
      </c>
      <c r="C76" s="59"/>
      <c r="D76" s="49"/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5" t="s">
        <v>82</v>
      </c>
      <c r="C77" s="60"/>
      <c r="D77" s="60"/>
      <c r="E77" s="36">
        <f t="shared" ref="E77:P77" si="9">+E73+E70+E65+E55+E47+E39+E28+E18+E12</f>
        <v>54744040.950000003</v>
      </c>
      <c r="F77" s="36">
        <f t="shared" si="9"/>
        <v>55321880.030000001</v>
      </c>
      <c r="G77" s="36">
        <f t="shared" si="9"/>
        <v>57242953.329999991</v>
      </c>
      <c r="H77" s="36">
        <f t="shared" si="9"/>
        <v>56234074.879999995</v>
      </c>
      <c r="I77" s="36">
        <f t="shared" si="9"/>
        <v>58968973.799999997</v>
      </c>
      <c r="J77" s="36">
        <f t="shared" si="9"/>
        <v>59438602.169999994</v>
      </c>
      <c r="K77" s="36">
        <f t="shared" si="9"/>
        <v>61636382.31000001</v>
      </c>
      <c r="L77" s="36">
        <f t="shared" si="9"/>
        <v>0</v>
      </c>
      <c r="M77" s="36">
        <f t="shared" si="9"/>
        <v>0</v>
      </c>
      <c r="N77" s="36">
        <f t="shared" si="9"/>
        <v>0</v>
      </c>
      <c r="O77" s="36">
        <f t="shared" si="9"/>
        <v>0</v>
      </c>
      <c r="P77" s="36">
        <f t="shared" si="9"/>
        <v>0</v>
      </c>
      <c r="Q77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403586907.47000003</v>
      </c>
    </row>
    <row r="78" spans="2:17" x14ac:dyDescent="0.25">
      <c r="B78" s="33"/>
      <c r="C78" s="48"/>
      <c r="D78" s="49"/>
      <c r="E78" s="30"/>
      <c r="F78" s="31"/>
      <c r="G78" s="31"/>
      <c r="H78" s="32"/>
      <c r="I78" s="32"/>
      <c r="J78" s="32"/>
      <c r="K78" s="32"/>
      <c r="L78" s="32"/>
      <c r="M78" s="32"/>
      <c r="N78" s="32"/>
      <c r="O78" s="32"/>
      <c r="P78" s="32"/>
      <c r="Q7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6" t="s">
        <v>83</v>
      </c>
      <c r="C79" s="27"/>
      <c r="D79" s="49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6" t="s">
        <v>84</v>
      </c>
      <c r="C80" s="27"/>
      <c r="D80" s="49"/>
      <c r="E80" s="34"/>
      <c r="F80" s="31"/>
      <c r="G80" s="31"/>
      <c r="H80" s="32"/>
      <c r="I80" s="32"/>
      <c r="J80" s="32"/>
      <c r="K80" s="32"/>
      <c r="L80" s="32"/>
      <c r="M80" s="32"/>
      <c r="N80" s="32"/>
      <c r="O80" s="32"/>
      <c r="P80" s="32"/>
      <c r="Q8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9" t="s">
        <v>85</v>
      </c>
      <c r="C81" s="59"/>
      <c r="D81" s="49"/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9" t="s">
        <v>86</v>
      </c>
      <c r="C82" s="59"/>
      <c r="D82" s="49"/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6" t="s">
        <v>87</v>
      </c>
      <c r="C83" s="27"/>
      <c r="D83" s="49"/>
      <c r="E83" s="34"/>
      <c r="F83" s="31"/>
      <c r="G83" s="31"/>
      <c r="H83" s="32"/>
      <c r="I83" s="32"/>
      <c r="J83" s="32"/>
      <c r="K83" s="32"/>
      <c r="L83" s="32"/>
      <c r="M83" s="32"/>
      <c r="N83" s="32"/>
      <c r="O83" s="32"/>
      <c r="P83" s="32"/>
      <c r="Q8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9" t="s">
        <v>88</v>
      </c>
      <c r="C84" s="59"/>
      <c r="D84" s="49"/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9" t="s">
        <v>89</v>
      </c>
      <c r="C85" s="59"/>
      <c r="D85" s="49"/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6" t="s">
        <v>90</v>
      </c>
      <c r="C86" s="27"/>
      <c r="D86" s="49"/>
      <c r="E86" s="34"/>
      <c r="F86" s="31"/>
      <c r="G86" s="31"/>
      <c r="H86" s="32"/>
      <c r="I86" s="32"/>
      <c r="J86" s="32"/>
      <c r="K86" s="32"/>
      <c r="L86" s="32"/>
      <c r="M86" s="32"/>
      <c r="N86" s="32"/>
      <c r="O86" s="32"/>
      <c r="P86" s="32"/>
      <c r="Q8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9" t="s">
        <v>91</v>
      </c>
      <c r="C87" s="59"/>
      <c r="D87" s="49"/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5" t="s">
        <v>92</v>
      </c>
      <c r="C88" s="60"/>
      <c r="D88" s="49"/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f t="shared" ref="O88:P88" si="10">SUM(O81:O87)</f>
        <v>0</v>
      </c>
      <c r="P88" s="36">
        <f t="shared" si="10"/>
        <v>0</v>
      </c>
      <c r="Q88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1"/>
      <c r="D89" s="51"/>
      <c r="E89" s="23"/>
      <c r="F89" s="23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2">
        <f>+C12+C18+C28+C55+C65</f>
        <v>762846094</v>
      </c>
      <c r="D90" s="3"/>
      <c r="E90" s="24">
        <f>E77+E88</f>
        <v>54744040.950000003</v>
      </c>
      <c r="F90" s="24">
        <f t="shared" ref="F90:O90" si="11">F77+F88</f>
        <v>55321880.030000001</v>
      </c>
      <c r="G90" s="24">
        <f t="shared" si="11"/>
        <v>57242953.329999991</v>
      </c>
      <c r="H90" s="24">
        <f t="shared" si="11"/>
        <v>56234074.879999995</v>
      </c>
      <c r="I90" s="24">
        <f t="shared" si="11"/>
        <v>58968973.799999997</v>
      </c>
      <c r="J90" s="24">
        <f t="shared" si="11"/>
        <v>59438602.169999994</v>
      </c>
      <c r="K90" s="24">
        <f t="shared" si="11"/>
        <v>61636382.31000001</v>
      </c>
      <c r="L90" s="24">
        <f t="shared" si="11"/>
        <v>0</v>
      </c>
      <c r="M90" s="24">
        <f t="shared" si="11"/>
        <v>0</v>
      </c>
      <c r="N90" s="24">
        <f t="shared" si="11"/>
        <v>0</v>
      </c>
      <c r="O90" s="24">
        <f t="shared" si="11"/>
        <v>0</v>
      </c>
      <c r="P90" s="24">
        <f>P77+P88</f>
        <v>0</v>
      </c>
      <c r="Q90" s="5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403586907.47000003</v>
      </c>
    </row>
    <row r="91" spans="2:17" s="6" customFormat="1" ht="15.75" x14ac:dyDescent="0.25">
      <c r="B91" s="4" t="s">
        <v>94</v>
      </c>
      <c r="C91" s="63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4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4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4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4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4"/>
      <c r="D96" s="5"/>
      <c r="F96" s="6">
        <v>0</v>
      </c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3" t="s">
        <v>109</v>
      </c>
      <c r="C97" s="65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5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5"/>
      <c r="D99"/>
      <c r="E99" s="75" t="s">
        <v>111</v>
      </c>
      <c r="F99" s="75"/>
      <c r="G99" s="75"/>
      <c r="H99" s="39"/>
      <c r="I99" s="39"/>
      <c r="J99" s="76" t="s">
        <v>105</v>
      </c>
      <c r="K99" s="76"/>
      <c r="L99" s="76"/>
      <c r="M99" s="2"/>
      <c r="N99" s="2"/>
      <c r="O99" s="2"/>
      <c r="P99" s="2"/>
    </row>
    <row r="100" spans="1:16" s="10" customFormat="1" ht="18" x14ac:dyDescent="0.25">
      <c r="B100" s="11"/>
      <c r="D100" s="11"/>
      <c r="E100" s="81" t="s">
        <v>110</v>
      </c>
      <c r="F100" s="81"/>
      <c r="G100" s="81"/>
      <c r="H100" s="37"/>
      <c r="I100" s="37"/>
      <c r="J100" s="80" t="s">
        <v>108</v>
      </c>
      <c r="K100" s="80"/>
      <c r="L100" s="80"/>
      <c r="M100" s="12"/>
      <c r="N100" s="12"/>
      <c r="O100" s="12"/>
      <c r="P100" s="12"/>
    </row>
    <row r="101" spans="1:16" s="14" customFormat="1" ht="18" x14ac:dyDescent="0.25">
      <c r="A101" s="13"/>
      <c r="C101" s="25"/>
      <c r="E101" s="25"/>
      <c r="F101" s="37"/>
      <c r="G101" s="37"/>
      <c r="H101" s="37"/>
      <c r="I101" s="37"/>
      <c r="J101" s="42"/>
      <c r="K101" s="42"/>
      <c r="L101" s="25"/>
      <c r="M101" s="25"/>
      <c r="N101" s="25"/>
      <c r="O101" s="25"/>
      <c r="P101" s="25"/>
    </row>
    <row r="102" spans="1:16" s="14" customFormat="1" ht="15" customHeight="1" x14ac:dyDescent="0.25">
      <c r="A102" s="15"/>
      <c r="C102" s="25"/>
      <c r="E102" s="25"/>
      <c r="F102" s="37"/>
      <c r="G102" s="37"/>
      <c r="H102" s="37"/>
      <c r="I102" s="37"/>
      <c r="J102" s="37"/>
      <c r="K102" s="37"/>
      <c r="L102" s="25"/>
      <c r="M102" s="25"/>
      <c r="N102" s="25"/>
      <c r="O102" s="25"/>
      <c r="P102" s="25"/>
    </row>
    <row r="103" spans="1:16" s="14" customFormat="1" ht="18" x14ac:dyDescent="0.25">
      <c r="A103" s="15"/>
      <c r="C103" s="25"/>
      <c r="E103" s="25"/>
      <c r="F103" s="37"/>
      <c r="G103" s="37"/>
      <c r="H103" s="37"/>
      <c r="I103" s="37"/>
      <c r="J103" s="37"/>
      <c r="K103" s="37"/>
      <c r="L103" s="25"/>
      <c r="M103" s="25"/>
      <c r="N103" s="25"/>
      <c r="O103" s="25"/>
      <c r="P103" s="25"/>
    </row>
    <row r="104" spans="1:16" s="14" customFormat="1" ht="18" x14ac:dyDescent="0.25">
      <c r="A104" s="15"/>
      <c r="C104" s="25"/>
      <c r="E104" s="25"/>
      <c r="F104" s="37"/>
      <c r="G104" s="37"/>
      <c r="H104" s="37"/>
      <c r="I104" s="37"/>
      <c r="J104" s="37"/>
      <c r="K104" s="37"/>
      <c r="L104" s="25"/>
      <c r="M104" s="25"/>
      <c r="N104" s="25"/>
      <c r="O104" s="25"/>
      <c r="P104" s="25"/>
    </row>
    <row r="105" spans="1:16" s="14" customFormat="1" ht="18" x14ac:dyDescent="0.25">
      <c r="A105" s="15"/>
      <c r="C105" s="25"/>
      <c r="E105" s="25"/>
      <c r="F105" s="37"/>
      <c r="G105" s="37"/>
      <c r="H105" s="37"/>
      <c r="I105" s="37"/>
      <c r="J105" s="37"/>
      <c r="K105" s="37"/>
      <c r="L105" s="25"/>
      <c r="M105" s="25"/>
      <c r="N105" s="25"/>
      <c r="O105" s="25"/>
      <c r="P105" s="25"/>
    </row>
    <row r="106" spans="1:16" s="14" customFormat="1" ht="18" x14ac:dyDescent="0.25">
      <c r="A106" s="15"/>
      <c r="C106" s="25"/>
      <c r="E106" s="25"/>
      <c r="F106" s="25"/>
      <c r="G106"/>
      <c r="H106"/>
      <c r="I106"/>
      <c r="J106" s="76"/>
      <c r="K106" s="76"/>
      <c r="L106" s="25"/>
      <c r="M106" s="25"/>
      <c r="N106" s="25"/>
      <c r="O106" s="25"/>
      <c r="P106" s="25"/>
    </row>
    <row r="107" spans="1:16" s="14" customFormat="1" ht="18" x14ac:dyDescent="0.25">
      <c r="A107" s="15"/>
      <c r="C107" s="25"/>
      <c r="E107" s="25"/>
      <c r="F107" s="25"/>
      <c r="G107"/>
      <c r="H107"/>
      <c r="I107"/>
      <c r="J107" s="76"/>
      <c r="K107" s="76"/>
      <c r="L107" s="25"/>
      <c r="M107" s="25"/>
      <c r="N107" s="25"/>
      <c r="O107" s="25"/>
      <c r="P107" s="25"/>
    </row>
    <row r="108" spans="1:16" s="14" customFormat="1" ht="18" x14ac:dyDescent="0.25">
      <c r="A108" s="15"/>
      <c r="C108" s="25"/>
      <c r="E108" s="25"/>
      <c r="F108" s="38"/>
      <c r="G108" s="38"/>
      <c r="H108" s="38"/>
      <c r="I108" s="37"/>
      <c r="J108" s="43"/>
      <c r="K108" s="44"/>
      <c r="L108" s="25"/>
      <c r="M108" s="25"/>
      <c r="N108" s="25"/>
      <c r="O108" s="25"/>
      <c r="P108" s="25"/>
    </row>
    <row r="109" spans="1:16" s="14" customFormat="1" ht="15" customHeight="1" x14ac:dyDescent="0.2">
      <c r="A109" s="15"/>
      <c r="C109" s="25"/>
      <c r="E109" s="25"/>
      <c r="F109" s="25"/>
      <c r="G109" s="25"/>
      <c r="H109" s="40"/>
      <c r="I109" s="41"/>
      <c r="J109" s="41"/>
      <c r="K109" s="25"/>
      <c r="L109" s="25"/>
      <c r="M109" s="25"/>
      <c r="N109" s="25"/>
      <c r="O109" s="25"/>
      <c r="P109" s="25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JULIO</vt:lpstr>
      <vt:lpstr>'EJE. PORTAL JULIO'!Área_de_impresión</vt:lpstr>
      <vt:lpstr>'EJE. PORTAL JULIO'!Títulos_a_imprimir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Betzy Suazo Lagrange</cp:lastModifiedBy>
  <cp:lastPrinted>2025-05-02T13:47:08Z</cp:lastPrinted>
  <dcterms:created xsi:type="dcterms:W3CDTF">2019-02-08T13:48:25Z</dcterms:created>
  <dcterms:modified xsi:type="dcterms:W3CDTF">2025-09-25T16:09:51Z</dcterms:modified>
</cp:coreProperties>
</file>