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494C71E3-FCE4-4AE4-8E0B-68F05C506B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NOV." sheetId="1" r:id="rId1"/>
  </sheets>
  <definedNames>
    <definedName name="_xlnm.Print_Area" localSheetId="0">'EJE. PORTAL NOV.'!$A$1:$Q$101</definedName>
    <definedName name="_xlnm.Print_Titles" localSheetId="0">'EJE. PORTAL NOV.'!$1:$7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" i="1" l="1"/>
  <c r="K55" i="1" l="1"/>
  <c r="N55" i="1" l="1"/>
  <c r="M55" i="1"/>
  <c r="L55" i="1"/>
  <c r="J55" i="1"/>
  <c r="O18" i="1"/>
  <c r="N18" i="1"/>
  <c r="M18" i="1"/>
  <c r="L18" i="1"/>
  <c r="K18" i="1"/>
  <c r="J18" i="1"/>
  <c r="N28" i="1"/>
  <c r="L28" i="1"/>
  <c r="K28" i="1"/>
  <c r="J28" i="1"/>
  <c r="H55" i="1" l="1"/>
  <c r="H28" i="1"/>
  <c r="F55" i="1" l="1"/>
  <c r="E28" i="1" l="1"/>
  <c r="C55" i="1"/>
  <c r="Q10" i="1" l="1"/>
  <c r="C65" i="1"/>
  <c r="C28" i="1"/>
  <c r="C18" i="1"/>
  <c r="C12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E55" i="1"/>
  <c r="G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H77" i="1" s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H80" i="1" l="1"/>
  <c r="Q80" i="1" s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<sst xmlns="http://schemas.openxmlformats.org/spreadsheetml/2006/main" count="112" uniqueCount="112">
  <si>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</si>
  <si>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</si>
  <si>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</si>
  <si>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</si>
  <si>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</si>
  <si>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</si>
  <si>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</si>
  <si>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</si>
  <si>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</si>
  <si>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</si>
  <si>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</si>
  <si>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</si>
  <si>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</si>
  <si>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</si>
  <si>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</si>
  <si>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</si>
  <si>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</si>
  <si>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</si>
  <si>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</si>
  <si>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</si>
  <si>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</si>
  <si>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</si>
  <si>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</si>
  <si>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</si>
  <si>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</si>
  <si>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</si>
  <si>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</si>
  <si>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</si>
  <si>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</si>
  <si>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</si>
  <si>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</si>
  <si>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</si>
  <si>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</si>
  <si>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</si>
  <si>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</si>
  <si>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</si>
  <si>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</si>
  <si>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</si>
  <si>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</si>
  <si>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</si>
  <si>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</si>
  <si>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</si>
  <si>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</si>
  <si>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</si>
  <si>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</si>
  <si>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</si>
  <si>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</si>
  <si>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</si>
  <si>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</si>
  <si>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</si>
  <si>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</si>
  <si>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</si>
  <si>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</si>
  <si>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</si>
  <si>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</si>
  <si>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</si>
  <si>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</si>
  <si>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</si>
  <si>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</si>
  <si>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</si>
  <si>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</si>
  <si>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</si>
  <si>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</si>
  <si>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</si>
  <si>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</si>
  <si>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</si>
  <si>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</si>
  <si>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</si>
  <si>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</si>
  <si>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</si>
  <si>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</si>
  <si>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</si>
  <si>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</si>
  <si>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</si>
  <si>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</si>
  <si>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</si>
  <si>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</si>
  <si>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</si>
  <si>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</si>
  <si>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</si>
  <si>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</si>
  <si>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</si>
  <si>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</si>
  <si>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</si>
  <si>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</si>
  <si>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</si>
  <si>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</si>
  <si>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</si>
  <si>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</si>
  <si>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</si>
  <si>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</si>
  <si>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</si>
  <si>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</si>
  <si>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</si>
  <si>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</si>
  <si>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</si>
  <si>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</si>
  <si>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</si>
  <si>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</si>
  <si>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</si>
  <si>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</si>
  <si>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</si>
  <si>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</si>
  <si>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</si>
  <si>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</si>
  <si>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</si>
  <si>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</si>
  <si>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</si>
  <si>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</si>
  <si>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Licda. Lisa Pérez </t>
  </si>
  <si>
    <t>Licda. Ana Teresa Vendrell</t>
  </si>
  <si>
    <t>Revisado por: Encargada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</si>
</sst>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18" fillId="0" borderId="0" xfId="1" applyFont="1" applyAlignment="1">
      <alignment vertical="center"/>
    </xf>
    <xf numFmtId="4" fontId="0" fillId="0" borderId="0" xfId="0" applyNumberFormat="1"/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  <xf numFmtId="0" fontId="3" fillId="0" borderId="0" xfId="2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1255059</xdr:colOff>
      <xdr:row>2</xdr:row>
      <xdr:rowOff>67235</xdr:rowOff>
    </xdr:from>
    <xdr:to>
      <xdr:col>16</xdr:col>
      <xdr:colOff>974913</xdr:colOff>
      <xdr:row>7</xdr:row>
      <xdr:rowOff>145675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303559" y="515470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97" zoomScale="85" zoomScaleNormal="85" zoomScaleSheetLayoutView="85" workbookViewId="0">
      <pane xSplit="1" topLeftCell="C1" activePane="topRight" state="frozen"/>
      <selection activeCell="B1" sqref="B1"/>
      <selection pane="topRight" activeCell="E101" sqref="E101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8" t="s">
        <v>102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2:17" ht="18" x14ac:dyDescent="0.25"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2:17" ht="18.75" customHeight="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2:17" ht="18.75" customHeight="1" x14ac:dyDescent="0.25">
      <c r="B4" s="78" t="s">
        <v>103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2:17" ht="15" customHeight="1" x14ac:dyDescent="0.25">
      <c r="B5" s="79" t="s">
        <v>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2:17" ht="15" customHeight="1" x14ac:dyDescent="0.25">
      <c r="B6" s="80">
        <v>45991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2:17" x14ac:dyDescent="0.25">
      <c r="B7" s="79" t="s">
        <v>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4</v>
      </c>
      <c r="C9" s="58" t="s">
        <v>106</v>
      </c>
      <c r="D9" s="56" t="s">
        <v>105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856955382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83981040</v>
      </c>
      <c r="D12" s="49"/>
      <c r="E12" s="28">
        <f t="shared" ref="E12:N12" si="0">+E13+E14+E17+E15+E16</f>
        <v>0</v>
      </c>
      <c r="F12" s="28">
        <f t="shared" si="0"/>
        <v>0</v>
      </c>
      <c r="G12" s="28">
        <f t="shared" si="0"/>
        <v>0</v>
      </c>
      <c r="H12" s="28">
        <f t="shared" si="0"/>
        <v>27504277.609999999</v>
      </c>
      <c r="I12" s="28">
        <f t="shared" si="0"/>
        <v>0</v>
      </c>
      <c r="J12" s="28">
        <f t="shared" si="0"/>
        <v>0</v>
      </c>
      <c r="K12" s="28">
        <f t="shared" si="0"/>
        <v>0</v>
      </c>
      <c r="L12" s="28">
        <f t="shared" si="0"/>
        <v>0</v>
      </c>
      <c r="M12" s="28">
        <f t="shared" si="0"/>
        <v>31429271.309999999</v>
      </c>
      <c r="N12" s="28">
        <f t="shared" si="0"/>
        <v>33079.870000000003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58966628.789999999</v>
      </c>
    </row>
    <row r="13" spans="2:17" x14ac:dyDescent="0.25">
      <c r="B13" s="29" t="s">
        <v>19</v>
      </c>
      <c r="C13" s="59">
        <v>0</v>
      </c>
      <c r="D13" s="49"/>
      <c r="E13" s="30"/>
      <c r="F13" s="30">
        <v>0</v>
      </c>
      <c r="G13" s="31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9" t="s">
        <v>20</v>
      </c>
      <c r="C14" s="59">
        <v>83981040</v>
      </c>
      <c r="D14" s="49">
        <v>0</v>
      </c>
      <c r="E14" s="30">
        <v>0</v>
      </c>
      <c r="F14" s="30">
        <v>0</v>
      </c>
      <c r="G14" s="31">
        <v>0</v>
      </c>
      <c r="H14" s="32">
        <v>27504277.609999999</v>
      </c>
      <c r="I14" s="32">
        <v>0</v>
      </c>
      <c r="J14" s="32">
        <v>0</v>
      </c>
      <c r="K14" s="32">
        <v>0</v>
      </c>
      <c r="L14" s="32">
        <v>0</v>
      </c>
      <c r="M14" s="32">
        <v>31429271.309999999</v>
      </c>
      <c r="N14" s="75">
        <v>33079.870000000003</v>
      </c>
      <c r="O14" s="32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58966628.789999999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0</v>
      </c>
      <c r="D17" s="49"/>
      <c r="E17" s="30"/>
      <c r="F17" s="30">
        <v>0</v>
      </c>
      <c r="G17" s="31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6" t="s">
        <v>24</v>
      </c>
      <c r="C18" s="27">
        <f>C19+C20+C21+C22+C23+C24+C25+C26+C27</f>
        <v>130731743</v>
      </c>
      <c r="D18" s="49"/>
      <c r="E18" s="28">
        <f t="shared" ref="E18:P18" si="3">+E19+E20+E21+E22+E25+E26+E24+E23+E27</f>
        <v>8017305.4699999997</v>
      </c>
      <c r="F18" s="28">
        <f>+F19+F20+F21+F22+F25+F26+F24+F23+F27</f>
        <v>4898840.16</v>
      </c>
      <c r="G18" s="28">
        <f t="shared" si="3"/>
        <v>9777828.7100000009</v>
      </c>
      <c r="H18" s="28">
        <f t="shared" si="3"/>
        <v>16138577.48</v>
      </c>
      <c r="I18" s="28">
        <f t="shared" si="3"/>
        <v>5803688.1500000004</v>
      </c>
      <c r="J18" s="28">
        <f t="shared" si="3"/>
        <v>12998149.49</v>
      </c>
      <c r="K18" s="28">
        <f t="shared" si="3"/>
        <v>7821604.2699999996</v>
      </c>
      <c r="L18" s="28">
        <f t="shared" si="3"/>
        <v>5908197.4500000002</v>
      </c>
      <c r="M18" s="28">
        <f t="shared" si="3"/>
        <v>11175981.210000001</v>
      </c>
      <c r="N18" s="28">
        <f t="shared" si="3"/>
        <v>20953165.710000001</v>
      </c>
      <c r="O18" s="28">
        <f t="shared" si="3"/>
        <v>16922236.649999999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120415574.75000003</v>
      </c>
    </row>
    <row r="19" spans="2:17" x14ac:dyDescent="0.25">
      <c r="B19" s="29" t="s">
        <v>25</v>
      </c>
      <c r="C19" s="59">
        <v>6709780</v>
      </c>
      <c r="D19" s="49">
        <v>0</v>
      </c>
      <c r="E19" s="30">
        <v>105675</v>
      </c>
      <c r="F19" s="30">
        <v>0</v>
      </c>
      <c r="G19" s="30">
        <v>1000000</v>
      </c>
      <c r="H19" s="30">
        <v>200000</v>
      </c>
      <c r="I19" s="30">
        <v>200000</v>
      </c>
      <c r="J19" s="30">
        <v>0</v>
      </c>
      <c r="K19" s="30">
        <v>200000</v>
      </c>
      <c r="L19" s="30">
        <v>200000</v>
      </c>
      <c r="M19" s="30">
        <v>200000</v>
      </c>
      <c r="N19" s="30">
        <v>0</v>
      </c>
      <c r="O19" s="75">
        <v>400000</v>
      </c>
      <c r="P19" s="30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2505675</v>
      </c>
    </row>
    <row r="20" spans="2:17" x14ac:dyDescent="0.25">
      <c r="B20" s="29" t="s">
        <v>26</v>
      </c>
      <c r="C20" s="59">
        <v>2125000</v>
      </c>
      <c r="D20" s="49">
        <v>0</v>
      </c>
      <c r="E20" s="30">
        <v>0</v>
      </c>
      <c r="F20" s="30">
        <v>0</v>
      </c>
      <c r="G20" s="30">
        <v>262423.17</v>
      </c>
      <c r="H20" s="30">
        <v>0</v>
      </c>
      <c r="I20" s="30">
        <v>453142.84</v>
      </c>
      <c r="J20" s="30">
        <v>0</v>
      </c>
      <c r="K20" s="30">
        <v>0</v>
      </c>
      <c r="L20" s="30">
        <v>3500</v>
      </c>
      <c r="M20" s="30">
        <v>0</v>
      </c>
      <c r="N20" s="30">
        <v>0</v>
      </c>
      <c r="O20" s="75">
        <v>336937.2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1056003.21</v>
      </c>
    </row>
    <row r="21" spans="2:17" x14ac:dyDescent="0.25">
      <c r="B21" s="29" t="s">
        <v>27</v>
      </c>
      <c r="C21" s="59">
        <v>160000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650000</v>
      </c>
      <c r="D22" s="49"/>
      <c r="E22" s="30">
        <v>58341.36</v>
      </c>
      <c r="F22" s="30">
        <v>0</v>
      </c>
      <c r="G22" s="30">
        <v>84817.26</v>
      </c>
      <c r="H22" s="30">
        <v>84219.56</v>
      </c>
      <c r="I22" s="30">
        <v>64277.88</v>
      </c>
      <c r="J22" s="30">
        <v>0</v>
      </c>
      <c r="K22" s="30">
        <v>57907.75</v>
      </c>
      <c r="L22" s="30">
        <v>58805.24</v>
      </c>
      <c r="M22" s="30">
        <v>0</v>
      </c>
      <c r="N22" s="75">
        <v>108460.92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516829.97</v>
      </c>
    </row>
    <row r="23" spans="2:17" x14ac:dyDescent="0.25">
      <c r="B23" s="29" t="s">
        <v>29</v>
      </c>
      <c r="C23" s="59">
        <v>28094000</v>
      </c>
      <c r="D23" s="49"/>
      <c r="E23" s="30">
        <v>886723.39</v>
      </c>
      <c r="F23" s="30">
        <v>0</v>
      </c>
      <c r="G23" s="30">
        <v>773036.48</v>
      </c>
      <c r="H23" s="30">
        <v>0</v>
      </c>
      <c r="I23" s="30">
        <v>0</v>
      </c>
      <c r="J23" s="30">
        <v>1023638.67</v>
      </c>
      <c r="K23" s="30">
        <v>0</v>
      </c>
      <c r="L23" s="30">
        <v>942257.49</v>
      </c>
      <c r="M23" s="30">
        <v>0</v>
      </c>
      <c r="N23" s="75">
        <v>2060835.86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5686491.8900000006</v>
      </c>
    </row>
    <row r="24" spans="2:17" x14ac:dyDescent="0.25">
      <c r="B24" s="29" t="s">
        <v>30</v>
      </c>
      <c r="C24" s="59">
        <v>24000000</v>
      </c>
      <c r="D24" s="49">
        <v>0</v>
      </c>
      <c r="E24" s="30">
        <v>958158.56</v>
      </c>
      <c r="F24" s="30">
        <v>751006.44</v>
      </c>
      <c r="G24" s="30">
        <v>780763.31</v>
      </c>
      <c r="H24" s="30">
        <v>8050082.9000000004</v>
      </c>
      <c r="I24" s="30">
        <v>3852317.03</v>
      </c>
      <c r="J24" s="30">
        <v>3534741.23</v>
      </c>
      <c r="K24" s="30">
        <v>6276552.5199999996</v>
      </c>
      <c r="L24" s="30">
        <v>770382.82</v>
      </c>
      <c r="M24" s="30">
        <v>754029.5</v>
      </c>
      <c r="N24" s="75">
        <v>726535.18</v>
      </c>
      <c r="O24" s="75">
        <v>8236122.5300000003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34690692.019999996</v>
      </c>
    </row>
    <row r="25" spans="2:17" ht="30" x14ac:dyDescent="0.25">
      <c r="B25" s="29" t="s">
        <v>31</v>
      </c>
      <c r="C25" s="59">
        <v>32358963</v>
      </c>
      <c r="D25" s="49">
        <v>0</v>
      </c>
      <c r="E25" s="30">
        <v>2879213.16</v>
      </c>
      <c r="F25" s="30">
        <v>77880</v>
      </c>
      <c r="G25" s="30">
        <v>3210886.37</v>
      </c>
      <c r="H25" s="30">
        <v>5430800.0199999996</v>
      </c>
      <c r="I25" s="30">
        <v>360372</v>
      </c>
      <c r="J25" s="30">
        <v>5057469.5199999996</v>
      </c>
      <c r="K25" s="30">
        <v>360372</v>
      </c>
      <c r="L25" s="30">
        <v>3133194.91</v>
      </c>
      <c r="M25" s="30">
        <v>3432617.17</v>
      </c>
      <c r="N25" s="75">
        <v>9897141.0899999999</v>
      </c>
      <c r="O25" s="75">
        <v>7869176.9199999999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41709123.159999996</v>
      </c>
    </row>
    <row r="26" spans="2:17" ht="30" x14ac:dyDescent="0.25">
      <c r="B26" s="29" t="s">
        <v>32</v>
      </c>
      <c r="C26" s="59">
        <v>32359000</v>
      </c>
      <c r="D26" s="49">
        <v>0</v>
      </c>
      <c r="E26" s="30">
        <v>3129194</v>
      </c>
      <c r="F26" s="30">
        <v>4069953.72</v>
      </c>
      <c r="G26" s="30">
        <v>3665902.12</v>
      </c>
      <c r="H26" s="30">
        <v>2373475</v>
      </c>
      <c r="I26" s="30">
        <v>873578.4</v>
      </c>
      <c r="J26" s="30">
        <v>3329082.07</v>
      </c>
      <c r="K26" s="30">
        <v>0</v>
      </c>
      <c r="L26" s="30">
        <v>509607.85</v>
      </c>
      <c r="M26" s="30">
        <v>6789334.54</v>
      </c>
      <c r="N26" s="75">
        <v>8160192.6600000001</v>
      </c>
      <c r="O26" s="75">
        <v>80000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32980320.359999999</v>
      </c>
    </row>
    <row r="27" spans="2:17" x14ac:dyDescent="0.25">
      <c r="B27" s="29" t="s">
        <v>33</v>
      </c>
      <c r="C27" s="59">
        <v>4275000</v>
      </c>
      <c r="D27" s="49">
        <v>0</v>
      </c>
      <c r="E27" s="30">
        <v>0</v>
      </c>
      <c r="F27" s="30">
        <v>0</v>
      </c>
      <c r="G27" s="30">
        <v>0</v>
      </c>
      <c r="H27" s="30">
        <v>0</v>
      </c>
      <c r="I27" s="30"/>
      <c r="J27" s="30">
        <v>53218</v>
      </c>
      <c r="K27" s="30">
        <v>926772</v>
      </c>
      <c r="L27" s="30">
        <v>290449.14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1270439.1400000001</v>
      </c>
    </row>
    <row r="28" spans="2:17" x14ac:dyDescent="0.25">
      <c r="B28" s="26" t="s">
        <v>34</v>
      </c>
      <c r="C28" s="27">
        <f>+C29+C30+C31+C32+C33+C34+C35+C36+C38</f>
        <v>599277599</v>
      </c>
      <c r="D28" s="49"/>
      <c r="E28" s="28">
        <f>+E29+E30+E31+E32+E33+E34+E35+E36+E37+E38</f>
        <v>30366779.620000001</v>
      </c>
      <c r="F28" s="28">
        <f t="shared" ref="F28:N28" si="4">+F29+F30+F31+F32+F33+F34+F35+F36+F37+F38</f>
        <v>28223941.990000002</v>
      </c>
      <c r="G28" s="28">
        <f t="shared" si="4"/>
        <v>31984511.929999996</v>
      </c>
      <c r="H28" s="28">
        <f t="shared" si="4"/>
        <v>27950807.090000004</v>
      </c>
      <c r="I28" s="28">
        <f t="shared" si="4"/>
        <v>55508525.759999998</v>
      </c>
      <c r="J28" s="28">
        <f t="shared" si="4"/>
        <v>8966164.5999999996</v>
      </c>
      <c r="K28" s="28">
        <f t="shared" si="4"/>
        <v>75194046.49000001</v>
      </c>
      <c r="L28" s="28">
        <f t="shared" si="4"/>
        <v>42492112.790000007</v>
      </c>
      <c r="M28" s="28">
        <f>+M29+M30+M31+M32+M33+M34+M35+M36+M37+M38</f>
        <v>27989058.460000001</v>
      </c>
      <c r="N28" s="28">
        <f t="shared" si="4"/>
        <v>56320555.75</v>
      </c>
      <c r="O28" s="28">
        <f t="shared" ref="O28:P28" si="5">+O29+O30+O31+O32+O33+O34+O35+O36+O37+O38</f>
        <v>46522083.979999997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431518588.45999998</v>
      </c>
    </row>
    <row r="29" spans="2:17" x14ac:dyDescent="0.25">
      <c r="B29" s="29" t="s">
        <v>35</v>
      </c>
      <c r="C29" s="59">
        <v>18022000</v>
      </c>
      <c r="D29" s="49"/>
      <c r="E29" s="30">
        <v>2615075.6</v>
      </c>
      <c r="F29" s="30">
        <v>610406.80000000005</v>
      </c>
      <c r="G29" s="30">
        <v>2891174.6</v>
      </c>
      <c r="H29" s="30">
        <v>0</v>
      </c>
      <c r="I29" s="30">
        <v>2237135.4</v>
      </c>
      <c r="J29" s="30">
        <v>3923659.78</v>
      </c>
      <c r="K29" s="30">
        <v>94910.399999999994</v>
      </c>
      <c r="L29" s="30">
        <v>4207982.55</v>
      </c>
      <c r="M29" s="30">
        <v>136380</v>
      </c>
      <c r="N29" s="75">
        <v>1976432.87</v>
      </c>
      <c r="O29" s="75">
        <v>4192598.31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22885756.309999999</v>
      </c>
    </row>
    <row r="30" spans="2:17" x14ac:dyDescent="0.25">
      <c r="B30" s="29" t="s">
        <v>36</v>
      </c>
      <c r="C30" s="59">
        <v>3600000</v>
      </c>
      <c r="D30" s="49"/>
      <c r="E30" s="30">
        <v>46700</v>
      </c>
      <c r="F30" s="30">
        <v>0</v>
      </c>
      <c r="G30" s="30">
        <v>118354</v>
      </c>
      <c r="H30" s="30">
        <v>0</v>
      </c>
      <c r="I30" s="30">
        <v>0</v>
      </c>
      <c r="J30" s="30">
        <v>38687.01</v>
      </c>
      <c r="K30" s="30">
        <v>0</v>
      </c>
      <c r="L30" s="30">
        <v>5750</v>
      </c>
      <c r="M30" s="30">
        <v>0</v>
      </c>
      <c r="N30" s="75">
        <v>754079</v>
      </c>
      <c r="O30" s="75">
        <v>1640235.4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2603805.41</v>
      </c>
    </row>
    <row r="31" spans="2:17" x14ac:dyDescent="0.25">
      <c r="B31" s="29" t="s">
        <v>37</v>
      </c>
      <c r="C31" s="59">
        <v>5706000</v>
      </c>
      <c r="D31" s="49"/>
      <c r="E31" s="30"/>
      <c r="F31" s="30">
        <v>0</v>
      </c>
      <c r="G31" s="30">
        <v>2173918.37</v>
      </c>
      <c r="H31" s="30">
        <v>0</v>
      </c>
      <c r="I31" s="30">
        <v>499376</v>
      </c>
      <c r="J31" s="30">
        <v>0</v>
      </c>
      <c r="K31" s="30">
        <v>1095927.95</v>
      </c>
      <c r="L31" s="30">
        <v>251927.95</v>
      </c>
      <c r="M31" s="30">
        <v>18502.400000000001</v>
      </c>
      <c r="N31" s="75">
        <v>2440549.04</v>
      </c>
      <c r="O31" s="75">
        <v>270220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6750421.7100000009</v>
      </c>
    </row>
    <row r="32" spans="2:17" x14ac:dyDescent="0.25">
      <c r="B32" s="29" t="s">
        <v>38</v>
      </c>
      <c r="C32" s="59">
        <v>392829402</v>
      </c>
      <c r="D32" s="49">
        <v>0</v>
      </c>
      <c r="E32" s="30">
        <v>25239719.02</v>
      </c>
      <c r="F32" s="30">
        <v>8188141.0599999996</v>
      </c>
      <c r="G32" s="30">
        <v>18946651.399999999</v>
      </c>
      <c r="H32" s="30">
        <v>20353952</v>
      </c>
      <c r="I32" s="30">
        <v>39661644.359999999</v>
      </c>
      <c r="J32" s="30">
        <v>3549306.06</v>
      </c>
      <c r="K32" s="30">
        <v>58167708</v>
      </c>
      <c r="L32" s="30">
        <v>27277615.66</v>
      </c>
      <c r="M32" s="30">
        <v>23544073</v>
      </c>
      <c r="N32" s="75">
        <v>30469267.649999999</v>
      </c>
      <c r="O32" s="75">
        <v>24328277.34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279726355.54999995</v>
      </c>
    </row>
    <row r="33" spans="2:17" ht="33" customHeight="1" x14ac:dyDescent="0.25">
      <c r="B33" s="29" t="s">
        <v>39</v>
      </c>
      <c r="C33" s="59">
        <v>1287000</v>
      </c>
      <c r="D33" s="49"/>
      <c r="E33" s="30">
        <v>0</v>
      </c>
      <c r="F33" s="30">
        <v>0</v>
      </c>
      <c r="G33" s="30">
        <v>164905</v>
      </c>
      <c r="H33" s="30">
        <v>0</v>
      </c>
      <c r="I33" s="30">
        <v>0</v>
      </c>
      <c r="J33" s="30">
        <v>0</v>
      </c>
      <c r="K33" s="30">
        <v>0</v>
      </c>
      <c r="L33" s="30">
        <v>2400</v>
      </c>
      <c r="M33" s="30">
        <v>0</v>
      </c>
      <c r="N33" s="75">
        <v>1230858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1398163</v>
      </c>
    </row>
    <row r="34" spans="2:17" ht="30" x14ac:dyDescent="0.25">
      <c r="B34" s="29" t="s">
        <v>40</v>
      </c>
      <c r="C34" s="59">
        <v>424500</v>
      </c>
      <c r="D34" s="49"/>
      <c r="E34" s="30">
        <v>0</v>
      </c>
      <c r="F34" s="30">
        <v>0</v>
      </c>
      <c r="G34" s="30">
        <v>35730.400000000001</v>
      </c>
      <c r="H34" s="30">
        <v>0</v>
      </c>
      <c r="I34" s="30">
        <v>1121</v>
      </c>
      <c r="J34" s="30">
        <v>108116.32</v>
      </c>
      <c r="K34" s="30">
        <v>0</v>
      </c>
      <c r="L34" s="30">
        <v>795.94</v>
      </c>
      <c r="M34" s="30">
        <v>9893.1200000000008</v>
      </c>
      <c r="N34" s="75">
        <v>401108.64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556765.42000000004</v>
      </c>
    </row>
    <row r="35" spans="2:17" ht="30" x14ac:dyDescent="0.25">
      <c r="B35" s="29" t="s">
        <v>41</v>
      </c>
      <c r="C35" s="59">
        <v>112434316</v>
      </c>
      <c r="D35" s="49">
        <v>0</v>
      </c>
      <c r="E35" s="30">
        <v>61455.4</v>
      </c>
      <c r="F35" s="30">
        <v>14313391.35</v>
      </c>
      <c r="G35" s="30">
        <v>1777070.05</v>
      </c>
      <c r="H35" s="30">
        <v>4229203.74</v>
      </c>
      <c r="I35" s="30">
        <v>7473579.1299999999</v>
      </c>
      <c r="J35" s="30">
        <v>78791.55</v>
      </c>
      <c r="K35" s="30">
        <v>749046.81</v>
      </c>
      <c r="L35" s="30">
        <v>5292626.66</v>
      </c>
      <c r="M35" s="30">
        <v>3378483.96</v>
      </c>
      <c r="N35" s="75">
        <v>7889388.3200000003</v>
      </c>
      <c r="O35" s="75">
        <v>11573093.029999999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56816130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258895.79</v>
      </c>
      <c r="L36" s="30">
        <v>0</v>
      </c>
      <c r="M36" s="30">
        <v>0</v>
      </c>
      <c r="N36" s="30">
        <v>0</v>
      </c>
      <c r="O36" s="75"/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258895.79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74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59">
        <v>64974381</v>
      </c>
      <c r="D38" s="49">
        <v>0</v>
      </c>
      <c r="E38" s="30">
        <v>2403829.6</v>
      </c>
      <c r="F38" s="30">
        <v>5112002.78</v>
      </c>
      <c r="G38" s="30">
        <v>5876708.1100000003</v>
      </c>
      <c r="H38" s="30">
        <v>3367651.35</v>
      </c>
      <c r="I38" s="30">
        <v>5635669.8700000001</v>
      </c>
      <c r="J38" s="30">
        <v>1267603.8799999999</v>
      </c>
      <c r="K38" s="30">
        <v>14827557.539999999</v>
      </c>
      <c r="L38" s="30">
        <v>5453014.0300000003</v>
      </c>
      <c r="M38" s="30">
        <v>901725.98</v>
      </c>
      <c r="N38" s="75">
        <v>11158872.23</v>
      </c>
      <c r="O38" s="75">
        <v>4517659.9000000004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60522295.269999988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4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+C56+C57+C58+C59+C60+C63</f>
        <v>41965000</v>
      </c>
      <c r="D55" s="49"/>
      <c r="E55" s="28">
        <f t="shared" ref="E55:N55" si="6">+E56+E57+E58+E59+E60+E61+E62+E63</f>
        <v>0</v>
      </c>
      <c r="F55" s="28">
        <f t="shared" si="6"/>
        <v>1053833.93</v>
      </c>
      <c r="G55" s="28">
        <f t="shared" si="6"/>
        <v>7349652.3499999996</v>
      </c>
      <c r="H55" s="28">
        <f>+H56+H57+H58+H59+H60+H61+H62+H63</f>
        <v>-4619464.38</v>
      </c>
      <c r="I55" s="28">
        <f t="shared" si="6"/>
        <v>2113742.2599999998</v>
      </c>
      <c r="J55" s="28">
        <f t="shared" si="6"/>
        <v>-169754.8</v>
      </c>
      <c r="K55" s="28">
        <f t="shared" si="6"/>
        <v>2811408.77</v>
      </c>
      <c r="L55" s="28">
        <f t="shared" si="6"/>
        <v>0</v>
      </c>
      <c r="M55" s="28">
        <f t="shared" si="6"/>
        <v>659183.72</v>
      </c>
      <c r="N55" s="28">
        <f t="shared" si="6"/>
        <v>1944503.36</v>
      </c>
      <c r="O55" s="28">
        <f t="shared" ref="O55:P55" si="7">+O56+O57+O58+O59+O60+O61+O62+O63</f>
        <v>5556057.4199999999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16699162.629999999</v>
      </c>
    </row>
    <row r="56" spans="2:17" x14ac:dyDescent="0.25">
      <c r="B56" s="29" t="s">
        <v>61</v>
      </c>
      <c r="C56" s="59">
        <v>6725000</v>
      </c>
      <c r="D56" s="49">
        <v>0</v>
      </c>
      <c r="E56" s="30">
        <v>0</v>
      </c>
      <c r="F56" s="30">
        <v>0</v>
      </c>
      <c r="G56" s="30">
        <v>1989062.43</v>
      </c>
      <c r="H56" s="30">
        <v>0</v>
      </c>
      <c r="I56" s="30">
        <v>605279.81999999995</v>
      </c>
      <c r="J56" s="30">
        <v>0</v>
      </c>
      <c r="K56" s="30">
        <v>0</v>
      </c>
      <c r="L56" s="30">
        <v>0</v>
      </c>
      <c r="M56" s="30">
        <v>60403.66</v>
      </c>
      <c r="N56" s="75">
        <v>120450.86</v>
      </c>
      <c r="O56" s="75">
        <v>3855397.6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6630594.3700000001</v>
      </c>
    </row>
    <row r="57" spans="2:17" x14ac:dyDescent="0.25">
      <c r="B57" s="29" t="s">
        <v>62</v>
      </c>
      <c r="C57" s="59">
        <v>250000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22881.439999999999</v>
      </c>
      <c r="N57" s="75">
        <v>41819.199999999997</v>
      </c>
      <c r="O57" s="75">
        <v>83814.009999999995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148514.65</v>
      </c>
    </row>
    <row r="58" spans="2:17" ht="30" x14ac:dyDescent="0.25">
      <c r="B58" s="29" t="s">
        <v>63</v>
      </c>
      <c r="C58" s="59">
        <v>17200000</v>
      </c>
      <c r="D58" s="49"/>
      <c r="E58" s="30">
        <v>0</v>
      </c>
      <c r="F58" s="30">
        <v>1053833.93</v>
      </c>
      <c r="G58" s="30">
        <v>0</v>
      </c>
      <c r="H58" s="30">
        <v>0</v>
      </c>
      <c r="I58" s="30">
        <v>3540</v>
      </c>
      <c r="J58" s="30">
        <v>0</v>
      </c>
      <c r="K58" s="30">
        <v>0</v>
      </c>
      <c r="L58" s="30">
        <v>0</v>
      </c>
      <c r="M58" s="30">
        <v>499898.63</v>
      </c>
      <c r="N58" s="75">
        <v>1527787.3</v>
      </c>
      <c r="O58" s="75">
        <v>1148794.8999999999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4233854.76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17390000</v>
      </c>
      <c r="D60" s="49">
        <v>0</v>
      </c>
      <c r="E60" s="30">
        <v>0</v>
      </c>
      <c r="F60" s="30">
        <v>0</v>
      </c>
      <c r="G60" s="30">
        <v>5360589.92</v>
      </c>
      <c r="H60" s="30">
        <v>-4619464.38</v>
      </c>
      <c r="I60" s="30">
        <v>1504922.44</v>
      </c>
      <c r="J60" s="30">
        <v>-169754.8</v>
      </c>
      <c r="K60" s="30">
        <v>2811408.77</v>
      </c>
      <c r="L60" s="30">
        <v>0</v>
      </c>
      <c r="M60" s="30">
        <v>75999.990000000005</v>
      </c>
      <c r="N60" s="75">
        <v>254446</v>
      </c>
      <c r="O60" s="75">
        <v>468050.91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5686198.8500000006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400000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1000000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2868964.31</v>
      </c>
      <c r="L65" s="30">
        <f t="shared" si="8"/>
        <v>0</v>
      </c>
      <c r="M65" s="30">
        <f t="shared" si="8"/>
        <v>0</v>
      </c>
      <c r="N65" s="30">
        <f t="shared" si="8"/>
        <v>-2868964.31</v>
      </c>
      <c r="O65" s="30">
        <f t="shared" si="8"/>
        <v>2868964.31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6" spans="2:17" x14ac:dyDescent="0.25">
      <c r="B66" s="29" t="s">
        <v>71</v>
      </c>
      <c r="C66" s="59">
        <v>1000000</v>
      </c>
      <c r="D66" s="49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2868964.31</v>
      </c>
      <c r="L66" s="30">
        <v>0</v>
      </c>
      <c r="M66" s="30">
        <v>0</v>
      </c>
      <c r="N66" s="75">
        <v>-2868964.31</v>
      </c>
      <c r="O66" s="75">
        <v>2868964.31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2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2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38384085.090000004</v>
      </c>
      <c r="F77" s="36">
        <f t="shared" si="9"/>
        <v>34176616.079999998</v>
      </c>
      <c r="G77" s="36">
        <f t="shared" si="9"/>
        <v>49111992.989999995</v>
      </c>
      <c r="H77" s="36">
        <f t="shared" si="9"/>
        <v>66974197.800000004</v>
      </c>
      <c r="I77" s="36">
        <f t="shared" si="9"/>
        <v>63425956.169999994</v>
      </c>
      <c r="J77" s="36">
        <f t="shared" si="9"/>
        <v>21794559.289999999</v>
      </c>
      <c r="K77" s="36">
        <f t="shared" si="9"/>
        <v>88696023.840000004</v>
      </c>
      <c r="L77" s="36">
        <f t="shared" si="9"/>
        <v>48400310.24000001</v>
      </c>
      <c r="M77" s="36">
        <f t="shared" si="9"/>
        <v>71253494.700000003</v>
      </c>
      <c r="N77" s="36">
        <f t="shared" si="9"/>
        <v>76382340.379999995</v>
      </c>
      <c r="O77" s="36">
        <f t="shared" si="9"/>
        <v>71869342.359999985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630468918.93999994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>
        <f>66974197.8-H77</f>
        <v>0</v>
      </c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856955382</v>
      </c>
      <c r="D90" s="3"/>
      <c r="E90" s="24">
        <f>E77+E88</f>
        <v>38384085.090000004</v>
      </c>
      <c r="F90" s="24">
        <f t="shared" ref="F90:O90" si="11">F77+F88</f>
        <v>34176616.079999998</v>
      </c>
      <c r="G90" s="24">
        <f t="shared" si="11"/>
        <v>49111992.989999995</v>
      </c>
      <c r="H90" s="24">
        <f t="shared" si="11"/>
        <v>66974197.800000004</v>
      </c>
      <c r="I90" s="24">
        <f t="shared" si="11"/>
        <v>63425956.169999994</v>
      </c>
      <c r="J90" s="24">
        <f t="shared" si="11"/>
        <v>21794559.289999999</v>
      </c>
      <c r="K90" s="24">
        <f t="shared" si="11"/>
        <v>88696023.840000004</v>
      </c>
      <c r="L90" s="24">
        <f t="shared" si="11"/>
        <v>48400310.24000001</v>
      </c>
      <c r="M90" s="24">
        <f t="shared" si="11"/>
        <v>71253494.700000003</v>
      </c>
      <c r="N90" s="24">
        <f t="shared" si="11"/>
        <v>76382340.379999995</v>
      </c>
      <c r="O90" s="24">
        <f t="shared" si="11"/>
        <v>71869342.359999985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630468918.93999994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108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76" t="s">
        <v>109</v>
      </c>
      <c r="F99" s="76"/>
      <c r="G99" s="76"/>
      <c r="H99" s="39"/>
      <c r="I99" s="77" t="s">
        <v>110</v>
      </c>
      <c r="J99" s="77"/>
      <c r="K99" s="77"/>
      <c r="L99" s="77"/>
      <c r="M99" s="2"/>
      <c r="N99" s="2"/>
      <c r="O99" s="2"/>
      <c r="P99" s="2"/>
    </row>
    <row r="100" spans="1:16" s="10" customFormat="1" ht="18" x14ac:dyDescent="0.25">
      <c r="B100" s="11"/>
      <c r="D100" s="11"/>
      <c r="E100" s="81" t="s">
        <v>111</v>
      </c>
      <c r="F100" s="81"/>
      <c r="G100" s="81"/>
      <c r="H100" s="37"/>
      <c r="I100" s="82" t="s">
        <v>107</v>
      </c>
      <c r="J100" s="82"/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7"/>
      <c r="K106" s="77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7"/>
      <c r="K107" s="77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E100:G100"/>
    <mergeCell ref="I100:L100"/>
    <mergeCell ref="I99:L99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NOV.</vt:lpstr>
      <vt:lpstr>'EJE. PORTAL NOV.'!Área_de_impresión</vt:lpstr>
      <vt:lpstr>'EJE. PORTAL NOV.'!Títulos_a_imprimir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2025-12-01T14:47:20Z</cp:lastPrinted>
  <dcterms:created xsi:type="dcterms:W3CDTF">2019-02-08T13:48:25Z</dcterms:created>
  <dcterms:modified xsi:type="dcterms:W3CDTF">2025-12-01T15:40:10Z</dcterms:modified>
</cp:coreProperties>
</file>