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se.padilla\Desktop\INFORMACIONES TERMINADAS Y ENVIADAS\FEBRERO 2025\"/>
    </mc:Choice>
  </mc:AlternateContent>
  <xr:revisionPtr revIDLastSave="0" documentId="13_ncr:1_{A39CB67F-92AB-4024-AFE8-CC7686E80A2F}" xr6:coauthVersionLast="47" xr6:coauthVersionMax="47" xr10:uidLastSave="{00000000-0000-0000-0000-000000000000}"/>
  <bookViews>
    <workbookView xWindow="-120" yWindow="-120" windowWidth="20730" windowHeight="11160" xr2:uid="{A711C7B2-1A48-4914-97B5-C0EF1EF0ACCB}"/>
  </bookViews>
  <sheets>
    <sheet name="ESTADO DE SITUACION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0" i="1" l="1"/>
  <c r="C45" i="1"/>
  <c r="C52" i="1"/>
  <c r="E38" i="1"/>
  <c r="C38" i="1"/>
  <c r="C34" i="1"/>
  <c r="C25" i="1"/>
  <c r="E25" i="1"/>
  <c r="E34" i="1" l="1"/>
  <c r="E20" i="1"/>
  <c r="E27" i="1" s="1"/>
  <c r="C27" i="1"/>
  <c r="C40" i="1"/>
  <c r="E45" i="1"/>
  <c r="E40" i="1" l="1"/>
  <c r="C47" i="1"/>
  <c r="E47" i="1" l="1"/>
</calcChain>
</file>

<file path=xl/sharedStrings.xml><?xml version="1.0" encoding="utf-8"?>
<sst xmlns="http://schemas.openxmlformats.org/spreadsheetml/2006/main" count="36" uniqueCount="36">
  <si>
    <t>SERVICIO NACIONAL DE SALUD</t>
  </si>
  <si>
    <t>INSTITUTO NACIONAL DEL CÁNCER ROSA EMILIA SÁNCHEZ PÉREZ DE TAVARES</t>
  </si>
  <si>
    <t>INCART</t>
  </si>
  <si>
    <t xml:space="preserve"> ESTADO DE SITUACION FINANCIERA </t>
  </si>
  <si>
    <t>AL 28 DE FEBRERO 2025</t>
  </si>
  <si>
    <t>(Valores expresados en pesos dominicanos-RD$)</t>
  </si>
  <si>
    <t xml:space="preserve">FEBRERO 2025. </t>
  </si>
  <si>
    <t xml:space="preserve">ENERO 2025. </t>
  </si>
  <si>
    <t>Activos</t>
  </si>
  <si>
    <t>Activos corrientes</t>
  </si>
  <si>
    <t xml:space="preserve">Efectivo y equivalente de efectivo (Notas 7) </t>
  </si>
  <si>
    <t>Cuenta por cobrar a corto plazo (Notas 10)</t>
  </si>
  <si>
    <t xml:space="preserve"> Inventarios (Nota 11)</t>
  </si>
  <si>
    <t>Anticipo a suplidores (Nota 12)</t>
  </si>
  <si>
    <t>Total activos corrientes</t>
  </si>
  <si>
    <t>Activos no corrientes</t>
  </si>
  <si>
    <t>`</t>
  </si>
  <si>
    <t>Propiedad, planta y equipo neto (Nota 18)</t>
  </si>
  <si>
    <t xml:space="preserve"> Activos intangibles (Nota 19)</t>
  </si>
  <si>
    <t>Total activos no corrientes</t>
  </si>
  <si>
    <t>Total activos</t>
  </si>
  <si>
    <t>Pasivos   Pasivos corrientes</t>
  </si>
  <si>
    <t>Cuentas por pagar a corto plazo (Nota 22)</t>
  </si>
  <si>
    <t xml:space="preserve">Retenciones y acumulaciones por pagar (Nota 25) </t>
  </si>
  <si>
    <t>Provisiones a Corto Pazo ( Nota 26)</t>
  </si>
  <si>
    <t>Otros pasivos corrientes (Nota 29)</t>
  </si>
  <si>
    <t>Total pasivos corrientes</t>
  </si>
  <si>
    <t>Pasivos no corrientes</t>
  </si>
  <si>
    <t xml:space="preserve"> Otros pasivos no corrientes (Nota 35)</t>
  </si>
  <si>
    <t>Total pasivos no corrientes</t>
  </si>
  <si>
    <t>Total pasivos</t>
  </si>
  <si>
    <t>Activos Netos/Patrimonio (Notas 36)</t>
  </si>
  <si>
    <t xml:space="preserve">Resultados Acumulados  </t>
  </si>
  <si>
    <t xml:space="preserve">Resultado del periodo </t>
  </si>
  <si>
    <t>Total activos netos/patrimonio</t>
  </si>
  <si>
    <t>Total Pasivos y activos netos/patrimonio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</si>
</sst>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_-* #,##0\ _€_-;\-* #,##0\ _€_-;_-* &quot;-&quot;??\ _€_-;_-@_-"/>
    <numFmt numFmtId="165" formatCode="_-* #,##0.00\ _€_-;\-* #,##0.00\ _€_-;_-* &quot;-&quot;??\ _€_-;_-@_-"/>
    <numFmt numFmtId="167" formatCode="_(* #,##0_);_(* \(#,##0\);_(* &quot;-&quot;??_);_(@_)"/>
    <numFmt numFmtId="168" formatCode="_(* #,##0.00000_);_(* \(#,##0.00000\);_(* &quot;-&quot;??_);_(@_)"/>
    <numFmt numFmtId="169" formatCode="_(* #,##0.0_);_(* \(#,##0.0\);_(* &quot;-&quot;??_);_(@_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Verdana"/>
      <family val="2"/>
    </font>
    <font>
      <sz val="12"/>
      <color theme="1"/>
      <name val="Calibri"/>
      <family val="2"/>
      <scheme val="minor"/>
    </font>
    <font>
      <b/>
      <sz val="11"/>
      <color rgb="FF000000"/>
      <name val="Verdana"/>
      <family val="2"/>
    </font>
    <font>
      <b/>
      <sz val="12"/>
      <color rgb="FF000000"/>
      <name val="Verdana"/>
      <family val="2"/>
    </font>
    <font>
      <sz val="12"/>
      <color rgb="FF000000"/>
      <name val="Verdana"/>
      <family val="2"/>
    </font>
    <font>
      <sz val="10"/>
      <color theme="1"/>
      <name val="Verdana"/>
      <family val="2"/>
    </font>
    <font>
      <b/>
      <sz val="12"/>
      <color rgb="FF231F20"/>
      <name val="Verdana"/>
      <family val="2"/>
    </font>
    <font>
      <b/>
      <sz val="10"/>
      <color rgb="FF231F20"/>
      <name val="Verdana"/>
      <family val="2"/>
    </font>
    <font>
      <sz val="12"/>
      <color theme="1"/>
      <name val="Verdana"/>
      <family val="2"/>
    </font>
    <font>
      <sz val="10"/>
      <color rgb="FF231F20"/>
      <name val="Verdana"/>
      <family val="2"/>
    </font>
    <font>
      <b/>
      <sz val="12"/>
      <color theme="1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b/>
      <sz val="10"/>
      <color theme="1"/>
      <name val="Verdana"/>
      <family val="2"/>
    </font>
    <font>
      <b/>
      <sz val="10"/>
      <color rgb="FFC00000"/>
      <name val="Verdana"/>
      <family val="2"/>
    </font>
    <font>
      <b/>
      <sz val="12"/>
      <name val="Verdana"/>
      <family val="2"/>
    </font>
    <font>
      <sz val="12"/>
      <name val="Verdana"/>
      <family val="2"/>
    </font>
    <font>
      <sz val="11"/>
      <color theme="1"/>
      <name val="Verdana"/>
      <family val="2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65">
    <xf numFmtId="0" fontId="0" fillId="0" borderId="0" xfId="0"/>
    <xf numFmtId="43" fontId="3" fillId="2" borderId="0" xfId="1" applyFont="1" applyFill="1" applyAlignment="1">
      <alignment horizontal="center"/>
    </xf>
    <xf numFmtId="0" fontId="3" fillId="2" borderId="0" xfId="0" applyFont="1" applyFill="1"/>
    <xf numFmtId="43" fontId="5" fillId="2" borderId="0" xfId="1" applyFont="1" applyFill="1" applyAlignment="1">
      <alignment horizontal="center"/>
    </xf>
    <xf numFmtId="0" fontId="5" fillId="2" borderId="0" xfId="0" applyFont="1" applyFill="1" applyAlignment="1">
      <alignment horizontal="center"/>
    </xf>
    <xf numFmtId="164" fontId="5" fillId="2" borderId="0" xfId="1" applyNumberFormat="1" applyFont="1" applyFill="1" applyAlignment="1">
      <alignment horizontal="center"/>
    </xf>
    <xf numFmtId="164" fontId="5" fillId="2" borderId="0" xfId="1" applyNumberFormat="1" applyFont="1" applyFill="1" applyBorder="1" applyAlignment="1">
      <alignment horizontal="center"/>
    </xf>
    <xf numFmtId="0" fontId="7" fillId="2" borderId="0" xfId="0" applyFont="1" applyFill="1" applyAlignment="1">
      <alignment vertical="center" wrapText="1"/>
    </xf>
    <xf numFmtId="14" fontId="8" fillId="2" borderId="0" xfId="3" applyNumberFormat="1" applyFont="1" applyFill="1" applyAlignment="1">
      <alignment horizontal="center" vertical="center" wrapText="1"/>
    </xf>
    <xf numFmtId="164" fontId="9" fillId="2" borderId="0" xfId="1" applyNumberFormat="1" applyFont="1" applyFill="1" applyBorder="1" applyAlignment="1">
      <alignment horizontal="center" vertical="center" wrapText="1"/>
    </xf>
    <xf numFmtId="14" fontId="9" fillId="2" borderId="0" xfId="1" applyNumberFormat="1" applyFont="1" applyFill="1" applyAlignment="1">
      <alignment horizontal="center" vertical="center" wrapText="1"/>
    </xf>
    <xf numFmtId="0" fontId="9" fillId="2" borderId="0" xfId="0" applyFont="1" applyFill="1" applyAlignment="1">
      <alignment vertical="center" wrapText="1"/>
    </xf>
    <xf numFmtId="164" fontId="7" fillId="2" borderId="0" xfId="1" applyNumberFormat="1" applyFont="1" applyFill="1" applyAlignment="1">
      <alignment vertical="center" wrapText="1"/>
    </xf>
    <xf numFmtId="164" fontId="7" fillId="2" borderId="0" xfId="1" applyNumberFormat="1" applyFont="1" applyFill="1" applyBorder="1" applyAlignment="1">
      <alignment vertical="center" wrapText="1"/>
    </xf>
    <xf numFmtId="43" fontId="10" fillId="2" borderId="0" xfId="1" applyFont="1" applyFill="1" applyAlignment="1">
      <alignment horizontal="center"/>
    </xf>
    <xf numFmtId="43" fontId="10" fillId="2" borderId="0" xfId="1" applyFont="1" applyFill="1"/>
    <xf numFmtId="0" fontId="10" fillId="2" borderId="0" xfId="0" applyFont="1" applyFill="1"/>
    <xf numFmtId="0" fontId="11" fillId="2" borderId="0" xfId="0" applyFont="1" applyFill="1" applyAlignment="1">
      <alignment horizontal="left" vertical="center" wrapText="1"/>
    </xf>
    <xf numFmtId="164" fontId="7" fillId="2" borderId="0" xfId="1" applyNumberFormat="1" applyFont="1" applyFill="1" applyAlignment="1">
      <alignment horizontal="right" vertical="center" wrapText="1"/>
    </xf>
    <xf numFmtId="164" fontId="11" fillId="2" borderId="0" xfId="1" applyNumberFormat="1" applyFont="1" applyFill="1" applyBorder="1" applyAlignment="1">
      <alignment vertical="center" wrapText="1"/>
    </xf>
    <xf numFmtId="9" fontId="10" fillId="2" borderId="0" xfId="2" applyFont="1" applyFill="1" applyAlignment="1">
      <alignment horizontal="center"/>
    </xf>
    <xf numFmtId="164" fontId="11" fillId="2" borderId="0" xfId="1" applyNumberFormat="1" applyFont="1" applyFill="1" applyBorder="1" applyAlignment="1">
      <alignment horizontal="left" vertical="center" wrapText="1"/>
    </xf>
    <xf numFmtId="164" fontId="7" fillId="2" borderId="0" xfId="1" applyNumberFormat="1" applyFont="1" applyFill="1" applyBorder="1" applyAlignment="1">
      <alignment horizontal="right" vertical="center" wrapText="1"/>
    </xf>
    <xf numFmtId="164" fontId="9" fillId="2" borderId="1" xfId="1" applyNumberFormat="1" applyFont="1" applyFill="1" applyBorder="1" applyAlignment="1">
      <alignment horizontal="right" vertical="center" wrapText="1"/>
    </xf>
    <xf numFmtId="164" fontId="9" fillId="2" borderId="0" xfId="1" applyNumberFormat="1" applyFont="1" applyFill="1" applyBorder="1" applyAlignment="1">
      <alignment vertical="center" wrapText="1"/>
    </xf>
    <xf numFmtId="164" fontId="9" fillId="2" borderId="0" xfId="1" applyNumberFormat="1" applyFont="1" applyFill="1" applyAlignment="1">
      <alignment horizontal="right" vertical="center" wrapText="1"/>
    </xf>
    <xf numFmtId="164" fontId="11" fillId="2" borderId="0" xfId="1" applyNumberFormat="1" applyFont="1" applyFill="1" applyBorder="1" applyAlignment="1">
      <alignment horizontal="right" vertical="center" wrapText="1"/>
    </xf>
    <xf numFmtId="164" fontId="11" fillId="0" borderId="0" xfId="1" applyNumberFormat="1" applyFont="1" applyFill="1" applyBorder="1" applyAlignment="1">
      <alignment horizontal="right" vertical="center" wrapText="1"/>
    </xf>
    <xf numFmtId="164" fontId="9" fillId="2" borderId="0" xfId="1" applyNumberFormat="1" applyFont="1" applyFill="1" applyBorder="1" applyAlignment="1">
      <alignment horizontal="right" vertical="center" wrapText="1"/>
    </xf>
    <xf numFmtId="164" fontId="9" fillId="2" borderId="2" xfId="1" applyNumberFormat="1" applyFont="1" applyFill="1" applyBorder="1" applyAlignment="1">
      <alignment horizontal="right" vertical="center" wrapText="1"/>
    </xf>
    <xf numFmtId="164" fontId="11" fillId="2" borderId="0" xfId="1" applyNumberFormat="1" applyFont="1" applyFill="1" applyAlignment="1">
      <alignment horizontal="right" vertical="center" wrapText="1"/>
    </xf>
    <xf numFmtId="164" fontId="13" fillId="2" borderId="0" xfId="1" applyNumberFormat="1" applyFont="1" applyFill="1" applyAlignment="1">
      <alignment horizontal="right" vertical="center" wrapText="1"/>
    </xf>
    <xf numFmtId="164" fontId="13" fillId="2" borderId="0" xfId="1" applyNumberFormat="1" applyFont="1" applyFill="1" applyBorder="1" applyAlignment="1">
      <alignment vertical="center" wrapText="1"/>
    </xf>
    <xf numFmtId="164" fontId="13" fillId="2" borderId="0" xfId="1" applyNumberFormat="1" applyFont="1" applyFill="1" applyBorder="1" applyAlignment="1">
      <alignment horizontal="right" vertical="center" wrapText="1"/>
    </xf>
    <xf numFmtId="164" fontId="14" fillId="2" borderId="1" xfId="1" applyNumberFormat="1" applyFont="1" applyFill="1" applyBorder="1" applyAlignment="1">
      <alignment horizontal="right" vertical="center" wrapText="1"/>
    </xf>
    <xf numFmtId="164" fontId="14" fillId="2" borderId="0" xfId="1" applyNumberFormat="1" applyFont="1" applyFill="1" applyBorder="1" applyAlignment="1">
      <alignment vertical="center" wrapText="1"/>
    </xf>
    <xf numFmtId="164" fontId="14" fillId="2" borderId="0" xfId="1" applyNumberFormat="1" applyFont="1" applyFill="1" applyBorder="1" applyAlignment="1">
      <alignment horizontal="right" vertical="center" wrapText="1"/>
    </xf>
    <xf numFmtId="164" fontId="14" fillId="2" borderId="3" xfId="1" applyNumberFormat="1" applyFont="1" applyFill="1" applyBorder="1" applyAlignment="1">
      <alignment horizontal="right" vertical="center" wrapText="1"/>
    </xf>
    <xf numFmtId="164" fontId="14" fillId="2" borderId="2" xfId="1" applyNumberFormat="1" applyFont="1" applyFill="1" applyBorder="1" applyAlignment="1">
      <alignment horizontal="right" vertical="center" wrapText="1"/>
    </xf>
    <xf numFmtId="167" fontId="13" fillId="2" borderId="0" xfId="1" applyNumberFormat="1" applyFont="1" applyFill="1" applyBorder="1" applyAlignment="1">
      <alignment horizontal="right" vertical="center" wrapText="1"/>
    </xf>
    <xf numFmtId="0" fontId="15" fillId="2" borderId="0" xfId="0" applyFont="1" applyFill="1" applyAlignment="1">
      <alignment vertical="center"/>
    </xf>
    <xf numFmtId="164" fontId="14" fillId="2" borderId="2" xfId="1" applyNumberFormat="1" applyFont="1" applyFill="1" applyBorder="1" applyAlignment="1"/>
    <xf numFmtId="164" fontId="14" fillId="2" borderId="0" xfId="1" applyNumberFormat="1" applyFont="1" applyFill="1" applyBorder="1"/>
    <xf numFmtId="164" fontId="14" fillId="2" borderId="2" xfId="1" applyNumberFormat="1" applyFont="1" applyFill="1" applyBorder="1" applyAlignment="1">
      <alignment horizontal="right"/>
    </xf>
    <xf numFmtId="164" fontId="16" fillId="2" borderId="0" xfId="1" applyNumberFormat="1" applyFont="1" applyFill="1" applyBorder="1"/>
    <xf numFmtId="0" fontId="12" fillId="2" borderId="0" xfId="0" applyFont="1" applyFill="1" applyAlignment="1">
      <alignment vertical="center"/>
    </xf>
    <xf numFmtId="168" fontId="17" fillId="2" borderId="0" xfId="1" applyNumberFormat="1" applyFont="1" applyFill="1" applyBorder="1"/>
    <xf numFmtId="164" fontId="17" fillId="2" borderId="0" xfId="1" applyNumberFormat="1" applyFont="1" applyFill="1" applyBorder="1"/>
    <xf numFmtId="169" fontId="17" fillId="2" borderId="0" xfId="1" applyNumberFormat="1" applyFont="1" applyFill="1" applyBorder="1"/>
    <xf numFmtId="167" fontId="17" fillId="2" borderId="0" xfId="1" applyNumberFormat="1" applyFont="1" applyFill="1" applyBorder="1"/>
    <xf numFmtId="0" fontId="10" fillId="2" borderId="0" xfId="0" applyFont="1" applyFill="1" applyAlignment="1">
      <alignment vertical="center"/>
    </xf>
    <xf numFmtId="43" fontId="18" fillId="2" borderId="0" xfId="1" applyFont="1" applyFill="1"/>
    <xf numFmtId="164" fontId="18" fillId="2" borderId="0" xfId="1" applyNumberFormat="1" applyFont="1" applyFill="1" applyBorder="1"/>
    <xf numFmtId="164" fontId="18" fillId="2" borderId="0" xfId="1" applyNumberFormat="1" applyFont="1" applyFill="1"/>
    <xf numFmtId="165" fontId="18" fillId="2" borderId="0" xfId="1" applyNumberFormat="1" applyFont="1" applyFill="1"/>
    <xf numFmtId="164" fontId="10" fillId="2" borderId="0" xfId="1" applyNumberFormat="1" applyFont="1" applyFill="1"/>
    <xf numFmtId="43" fontId="19" fillId="2" borderId="0" xfId="1" applyFont="1" applyFill="1" applyAlignment="1">
      <alignment vertical="center"/>
    </xf>
    <xf numFmtId="0" fontId="3" fillId="2" borderId="0" xfId="0" applyFont="1" applyFill="1" applyAlignment="1">
      <alignment vertical="center"/>
    </xf>
    <xf numFmtId="164" fontId="20" fillId="2" borderId="0" xfId="1" applyNumberFormat="1" applyFont="1" applyFill="1" applyBorder="1"/>
    <xf numFmtId="164" fontId="3" fillId="2" borderId="0" xfId="1" applyNumberFormat="1" applyFont="1" applyFill="1"/>
    <xf numFmtId="164" fontId="3" fillId="2" borderId="0" xfId="1" applyNumberFormat="1" applyFont="1" applyFill="1" applyBorder="1"/>
    <xf numFmtId="0" fontId="9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</cellXfs>
  <cellStyles count="4">
    <cellStyle name="Millares" xfId="1" builtinId="3"/>
    <cellStyle name="Millares 18" xfId="3" xr:uid="{2039616B-D56F-4DC5-8240-29E80948D2DB}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98106</xdr:colOff>
      <xdr:row>0</xdr:row>
      <xdr:rowOff>80283</xdr:rowOff>
    </xdr:from>
    <xdr:to>
      <xdr:col>6</xdr:col>
      <xdr:colOff>6192</xdr:colOff>
      <xdr:row>3</xdr:row>
      <xdr:rowOff>149828</xdr:rowOff>
    </xdr:to>
    <xdr:pic>
      <xdr:nvPicPr>
        <xdr:cNvPr id="2" name="Imagen 1" descr="https://ci3.googleusercontent.com/proxy/l7S5scsKB-aNxeX0rcenm2rBNpE8vtkLN-83MxrahuxiAwxrkBPxqQ6d044x-LW4mFGkNKi0NAsVPXedd3WBZvnIdrYrgV502tcd6H-ltxO0A7wUkAXQXiX6iqagPzX4Son8=s0-d-e1-ft#https://drive.google.com/uc?id=1ZeuRMNJ_ubq0Egzw9DzttKC7pmv8pvki&amp;export=download">
          <a:extLst>
            <a:ext uri="{FF2B5EF4-FFF2-40B4-BE49-F238E27FC236}">
              <a16:creationId xmlns:a16="http://schemas.microsoft.com/office/drawing/2014/main" id="{82109387-884D-4A53-BB28-385898294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1681" y="80283"/>
          <a:ext cx="2260761" cy="669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47625</xdr:colOff>
      <xdr:row>0</xdr:row>
      <xdr:rowOff>35244</xdr:rowOff>
    </xdr:from>
    <xdr:to>
      <xdr:col>1</xdr:col>
      <xdr:colOff>2033536</xdr:colOff>
      <xdr:row>3</xdr:row>
      <xdr:rowOff>138590</xdr:rowOff>
    </xdr:to>
    <xdr:pic>
      <xdr:nvPicPr>
        <xdr:cNvPr id="3" name="Imagen 2" descr="C:\Users\Sr. Reyes\Desktop\LOGO NUEVO SRSM\timbrado_Metropolitano.png">
          <a:extLst>
            <a:ext uri="{FF2B5EF4-FFF2-40B4-BE49-F238E27FC236}">
              <a16:creationId xmlns:a16="http://schemas.microsoft.com/office/drawing/2014/main" id="{AA6DEEB7-1DDF-4C3A-8DB6-3C30CB5C2322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47625" y="35244"/>
          <a:ext cx="2138311" cy="703421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310483</xdr:colOff>
      <xdr:row>51</xdr:row>
      <xdr:rowOff>41276</xdr:rowOff>
    </xdr:from>
    <xdr:to>
      <xdr:col>4</xdr:col>
      <xdr:colOff>671285</xdr:colOff>
      <xdr:row>55</xdr:row>
      <xdr:rowOff>102053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649A2F2-6ABD-4EA5-9C79-F0DC1ABA79B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t="10006" r="2447" b="10523"/>
        <a:stretch/>
      </xdr:blipFill>
      <xdr:spPr>
        <a:xfrm>
          <a:off x="462883" y="9156701"/>
          <a:ext cx="6485377" cy="1041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8A313-EA35-4A05-AA3D-B5D1CE44D61C}">
  <dimension ref="B5:F81"/>
  <sheetViews>
    <sheetView tabSelected="1" view="pageBreakPreview" topLeftCell="A4" zoomScale="70" zoomScaleNormal="100" zoomScaleSheetLayoutView="70" workbookViewId="0">
      <selection activeCell="I38" sqref="I37:I38"/>
    </sheetView>
  </sheetViews>
  <sheetFormatPr baseColWidth="10" defaultColWidth="11.42578125" defaultRowHeight="15.75" x14ac:dyDescent="0.25"/>
  <cols>
    <col min="1" max="1" width="2.28515625" style="2" customWidth="1"/>
    <col min="2" max="2" width="53.7109375" style="57" customWidth="1"/>
    <col min="3" max="3" width="30.140625" style="59" customWidth="1"/>
    <col min="4" max="4" width="8" style="60" customWidth="1"/>
    <col min="5" max="5" width="24.85546875" style="59" customWidth="1"/>
    <col min="6" max="6" width="2.42578125" style="1" customWidth="1"/>
    <col min="7" max="16384" width="11.42578125" style="2"/>
  </cols>
  <sheetData>
    <row r="5" spans="2:6" x14ac:dyDescent="0.25">
      <c r="B5" s="62" t="s">
        <v>0</v>
      </c>
      <c r="C5" s="62"/>
      <c r="D5" s="62"/>
      <c r="E5" s="62"/>
    </row>
    <row r="6" spans="2:6" x14ac:dyDescent="0.25">
      <c r="B6" s="63" t="s">
        <v>1</v>
      </c>
      <c r="C6" s="63"/>
      <c r="D6" s="63"/>
      <c r="E6" s="63"/>
    </row>
    <row r="7" spans="2:6" x14ac:dyDescent="0.25">
      <c r="B7" s="62" t="s">
        <v>2</v>
      </c>
      <c r="C7" s="62"/>
      <c r="D7" s="62"/>
      <c r="E7" s="62"/>
      <c r="F7" s="3"/>
    </row>
    <row r="8" spans="2:6" x14ac:dyDescent="0.25">
      <c r="B8" s="63" t="s">
        <v>3</v>
      </c>
      <c r="C8" s="63"/>
      <c r="D8" s="63"/>
      <c r="E8" s="63"/>
      <c r="F8" s="3"/>
    </row>
    <row r="9" spans="2:6" x14ac:dyDescent="0.25">
      <c r="B9" s="64" t="s">
        <v>4</v>
      </c>
      <c r="C9" s="64"/>
      <c r="D9" s="64"/>
      <c r="E9" s="64"/>
      <c r="F9" s="3"/>
    </row>
    <row r="10" spans="2:6" x14ac:dyDescent="0.25">
      <c r="B10" s="62" t="s">
        <v>5</v>
      </c>
      <c r="C10" s="62"/>
      <c r="D10" s="62"/>
      <c r="E10" s="62"/>
      <c r="F10" s="3"/>
    </row>
    <row r="11" spans="2:6" x14ac:dyDescent="0.25">
      <c r="B11" s="4"/>
      <c r="C11" s="5"/>
      <c r="D11" s="6"/>
      <c r="E11" s="5"/>
      <c r="F11" s="3"/>
    </row>
    <row r="12" spans="2:6" ht="15" hidden="1" customHeight="1" x14ac:dyDescent="0.25">
      <c r="B12" s="4"/>
      <c r="C12" s="5"/>
      <c r="D12" s="6"/>
      <c r="E12" s="5"/>
      <c r="F12" s="3"/>
    </row>
    <row r="13" spans="2:6" ht="30.75" customHeight="1" x14ac:dyDescent="0.25">
      <c r="B13" s="7"/>
      <c r="C13" s="8" t="s">
        <v>6</v>
      </c>
      <c r="D13" s="9"/>
      <c r="E13" s="10" t="s">
        <v>7</v>
      </c>
      <c r="F13" s="3"/>
    </row>
    <row r="14" spans="2:6" x14ac:dyDescent="0.25">
      <c r="B14" s="11" t="s">
        <v>8</v>
      </c>
      <c r="C14" s="12"/>
      <c r="D14" s="13"/>
      <c r="E14" s="12"/>
      <c r="F14" s="14"/>
    </row>
    <row r="15" spans="2:6" s="16" customFormat="1" ht="15" x14ac:dyDescent="0.2">
      <c r="B15" s="11" t="s">
        <v>9</v>
      </c>
      <c r="C15" s="12"/>
      <c r="D15" s="13"/>
      <c r="E15" s="12"/>
      <c r="F15" s="14"/>
    </row>
    <row r="16" spans="2:6" s="16" customFormat="1" ht="15" x14ac:dyDescent="0.2">
      <c r="B16" s="17" t="s">
        <v>10</v>
      </c>
      <c r="C16" s="18">
        <v>110256350.32728997</v>
      </c>
      <c r="D16" s="19"/>
      <c r="E16" s="18">
        <v>84512612.348289967</v>
      </c>
      <c r="F16" s="20"/>
    </row>
    <row r="17" spans="2:6" s="16" customFormat="1" ht="15" x14ac:dyDescent="0.2">
      <c r="B17" s="17" t="s">
        <v>11</v>
      </c>
      <c r="C17" s="18">
        <v>318119647.4613297</v>
      </c>
      <c r="D17" s="19"/>
      <c r="E17" s="18">
        <v>302011723.07440799</v>
      </c>
      <c r="F17" s="20"/>
    </row>
    <row r="18" spans="2:6" s="16" customFormat="1" ht="15" x14ac:dyDescent="0.2">
      <c r="B18" s="17" t="s">
        <v>12</v>
      </c>
      <c r="C18" s="18">
        <v>174663062.90444022</v>
      </c>
      <c r="D18" s="21"/>
      <c r="E18" s="18">
        <v>180432122.73444021</v>
      </c>
      <c r="F18" s="20"/>
    </row>
    <row r="19" spans="2:6" s="16" customFormat="1" ht="15" x14ac:dyDescent="0.2">
      <c r="B19" s="17" t="s">
        <v>13</v>
      </c>
      <c r="C19" s="22">
        <v>2841556.35</v>
      </c>
      <c r="D19" s="21"/>
      <c r="E19" s="18">
        <v>5335592.5500000007</v>
      </c>
      <c r="F19" s="20"/>
    </row>
    <row r="20" spans="2:6" s="16" customFormat="1" thickBot="1" x14ac:dyDescent="0.25">
      <c r="B20" s="11" t="s">
        <v>14</v>
      </c>
      <c r="C20" s="23">
        <f>SUM(C16:C19)</f>
        <v>605880617.04305995</v>
      </c>
      <c r="D20" s="24"/>
      <c r="E20" s="23">
        <f>SUM(E16:E19)</f>
        <v>572292050.70713806</v>
      </c>
      <c r="F20" s="20"/>
    </row>
    <row r="21" spans="2:6" s="16" customFormat="1" ht="6.75" customHeight="1" x14ac:dyDescent="0.2">
      <c r="B21" s="11"/>
      <c r="C21" s="25"/>
      <c r="D21" s="24"/>
      <c r="E21" s="25"/>
      <c r="F21" s="20"/>
    </row>
    <row r="22" spans="2:6" s="16" customFormat="1" ht="15" x14ac:dyDescent="0.2">
      <c r="B22" s="11" t="s">
        <v>15</v>
      </c>
      <c r="C22" s="25"/>
      <c r="D22" s="24"/>
      <c r="E22" s="25"/>
      <c r="F22" s="20" t="s">
        <v>16</v>
      </c>
    </row>
    <row r="23" spans="2:6" s="16" customFormat="1" ht="15" x14ac:dyDescent="0.2">
      <c r="B23" s="17" t="s">
        <v>17</v>
      </c>
      <c r="C23" s="26">
        <v>53314840.92316103</v>
      </c>
      <c r="D23" s="19"/>
      <c r="E23" s="27">
        <v>54252492.543161005</v>
      </c>
      <c r="F23" s="20"/>
    </row>
    <row r="24" spans="2:6" s="16" customFormat="1" ht="15" x14ac:dyDescent="0.2">
      <c r="B24" s="17" t="s">
        <v>18</v>
      </c>
      <c r="C24" s="26">
        <v>1505389.4100000029</v>
      </c>
      <c r="D24" s="19"/>
      <c r="E24" s="26">
        <v>1505389.4100000029</v>
      </c>
      <c r="F24" s="20"/>
    </row>
    <row r="25" spans="2:6" s="16" customFormat="1" thickBot="1" x14ac:dyDescent="0.25">
      <c r="B25" s="11" t="s">
        <v>19</v>
      </c>
      <c r="C25" s="23">
        <f>SUM(C23:C24)</f>
        <v>54820230.333161034</v>
      </c>
      <c r="D25" s="24"/>
      <c r="E25" s="23">
        <f>SUM(E23:E24)</f>
        <v>55757881.953161009</v>
      </c>
      <c r="F25" s="20"/>
    </row>
    <row r="26" spans="2:6" s="16" customFormat="1" ht="9" customHeight="1" x14ac:dyDescent="0.2">
      <c r="B26" s="11"/>
      <c r="C26" s="28"/>
      <c r="D26" s="24"/>
      <c r="E26" s="28"/>
      <c r="F26" s="20"/>
    </row>
    <row r="27" spans="2:6" s="16" customFormat="1" thickBot="1" x14ac:dyDescent="0.25">
      <c r="B27" s="11" t="s">
        <v>20</v>
      </c>
      <c r="C27" s="29">
        <f>+C25+C20</f>
        <v>660700847.37622094</v>
      </c>
      <c r="D27" s="24"/>
      <c r="E27" s="29">
        <f>+E20+E25</f>
        <v>628049932.66029906</v>
      </c>
      <c r="F27" s="20"/>
    </row>
    <row r="28" spans="2:6" s="16" customFormat="1" thickTop="1" x14ac:dyDescent="0.2">
      <c r="B28" s="61" t="s">
        <v>21</v>
      </c>
      <c r="C28" s="22"/>
      <c r="D28" s="13"/>
      <c r="E28" s="18"/>
      <c r="F28" s="20"/>
    </row>
    <row r="29" spans="2:6" s="16" customFormat="1" ht="12" customHeight="1" x14ac:dyDescent="0.2">
      <c r="B29" s="61"/>
      <c r="C29" s="30"/>
      <c r="D29" s="19"/>
      <c r="E29" s="30"/>
      <c r="F29" s="20"/>
    </row>
    <row r="30" spans="2:6" s="16" customFormat="1" ht="12.75" customHeight="1" x14ac:dyDescent="0.2">
      <c r="B30" s="17" t="s">
        <v>22</v>
      </c>
      <c r="C30" s="31">
        <v>207435279.92242998</v>
      </c>
      <c r="D30" s="32"/>
      <c r="E30" s="18">
        <v>211403459.10242999</v>
      </c>
      <c r="F30" s="20"/>
    </row>
    <row r="31" spans="2:6" s="16" customFormat="1" ht="12.75" customHeight="1" x14ac:dyDescent="0.2">
      <c r="B31" s="17" t="s">
        <v>23</v>
      </c>
      <c r="C31" s="31">
        <v>3482330.9289623722</v>
      </c>
      <c r="D31" s="32"/>
      <c r="E31" s="18">
        <v>3479530.9299623729</v>
      </c>
      <c r="F31" s="20"/>
    </row>
    <row r="32" spans="2:6" s="16" customFormat="1" ht="12.75" customHeight="1" x14ac:dyDescent="0.2">
      <c r="B32" s="17" t="s">
        <v>24</v>
      </c>
      <c r="C32" s="31">
        <v>36146327.446000025</v>
      </c>
      <c r="D32" s="32"/>
      <c r="E32" s="18">
        <v>27555870.831000019</v>
      </c>
      <c r="F32" s="20"/>
    </row>
    <row r="33" spans="2:6" s="16" customFormat="1" ht="12.75" customHeight="1" x14ac:dyDescent="0.2">
      <c r="B33" s="17" t="s">
        <v>25</v>
      </c>
      <c r="C33" s="33">
        <v>6380746.5</v>
      </c>
      <c r="D33" s="32"/>
      <c r="E33" s="22">
        <v>6380746.5</v>
      </c>
      <c r="F33" s="20"/>
    </row>
    <row r="34" spans="2:6" s="16" customFormat="1" ht="12.75" customHeight="1" thickBot="1" x14ac:dyDescent="0.25">
      <c r="B34" s="11" t="s">
        <v>26</v>
      </c>
      <c r="C34" s="34">
        <f>SUM(C30:C33)</f>
        <v>253444684.79739237</v>
      </c>
      <c r="D34" s="35"/>
      <c r="E34" s="34">
        <f>SUM(E30:E33)</f>
        <v>248819607.36339238</v>
      </c>
      <c r="F34" s="20"/>
    </row>
    <row r="35" spans="2:6" s="16" customFormat="1" ht="12.75" customHeight="1" x14ac:dyDescent="0.2">
      <c r="B35" s="11"/>
      <c r="C35" s="36"/>
      <c r="D35" s="35"/>
      <c r="E35" s="36"/>
      <c r="F35" s="20"/>
    </row>
    <row r="36" spans="2:6" s="16" customFormat="1" ht="12.75" customHeight="1" x14ac:dyDescent="0.2">
      <c r="B36" s="11" t="s">
        <v>27</v>
      </c>
      <c r="C36" s="31"/>
      <c r="D36" s="32"/>
      <c r="E36" s="31"/>
      <c r="F36" s="20"/>
    </row>
    <row r="37" spans="2:6" s="16" customFormat="1" ht="12.75" customHeight="1" x14ac:dyDescent="0.2">
      <c r="B37" s="17" t="s">
        <v>28</v>
      </c>
      <c r="C37" s="18">
        <v>15662273.743773874</v>
      </c>
      <c r="D37" s="32"/>
      <c r="E37" s="18">
        <v>15331313.479773873</v>
      </c>
      <c r="F37" s="20">
        <v>0</v>
      </c>
    </row>
    <row r="38" spans="2:6" s="16" customFormat="1" ht="12.75" customHeight="1" thickBot="1" x14ac:dyDescent="0.25">
      <c r="B38" s="11" t="s">
        <v>29</v>
      </c>
      <c r="C38" s="34">
        <f>SUM(C37)</f>
        <v>15662273.743773874</v>
      </c>
      <c r="D38" s="35"/>
      <c r="E38" s="34">
        <f>SUM(E37)</f>
        <v>15331313.479773873</v>
      </c>
      <c r="F38" s="20"/>
    </row>
    <row r="39" spans="2:6" s="16" customFormat="1" ht="12.75" customHeight="1" x14ac:dyDescent="0.2">
      <c r="B39" s="11"/>
      <c r="C39" s="36"/>
      <c r="D39" s="35"/>
      <c r="E39" s="37"/>
      <c r="F39" s="20"/>
    </row>
    <row r="40" spans="2:6" s="16" customFormat="1" ht="12.75" customHeight="1" thickBot="1" x14ac:dyDescent="0.25">
      <c r="B40" s="11" t="s">
        <v>30</v>
      </c>
      <c r="C40" s="38">
        <f>C34+C38</f>
        <v>269106958.54116625</v>
      </c>
      <c r="D40" s="35"/>
      <c r="E40" s="38">
        <f>+E34+E38</f>
        <v>264150920.84316626</v>
      </c>
      <c r="F40" s="20"/>
    </row>
    <row r="41" spans="2:6" s="16" customFormat="1" ht="12.75" customHeight="1" thickTop="1" x14ac:dyDescent="0.2">
      <c r="B41" s="11"/>
      <c r="C41" s="36"/>
      <c r="D41" s="35"/>
      <c r="E41" s="36"/>
      <c r="F41" s="20"/>
    </row>
    <row r="42" spans="2:6" s="16" customFormat="1" ht="12.75" customHeight="1" x14ac:dyDescent="0.2">
      <c r="B42" s="11" t="s">
        <v>31</v>
      </c>
      <c r="C42" s="31"/>
      <c r="D42" s="32"/>
      <c r="E42" s="31"/>
      <c r="F42" s="20"/>
    </row>
    <row r="43" spans="2:6" s="16" customFormat="1" ht="12.75" customHeight="1" x14ac:dyDescent="0.2">
      <c r="B43" s="17" t="s">
        <v>32</v>
      </c>
      <c r="C43" s="33">
        <v>363899011.20227563</v>
      </c>
      <c r="D43" s="35"/>
      <c r="E43" s="33">
        <v>288496447.76520061</v>
      </c>
      <c r="F43" s="14"/>
    </row>
    <row r="44" spans="2:6" s="16" customFormat="1" ht="12.75" customHeight="1" x14ac:dyDescent="0.2">
      <c r="B44" s="17" t="s">
        <v>33</v>
      </c>
      <c r="C44" s="39">
        <v>27694877.632781044</v>
      </c>
      <c r="D44" s="32"/>
      <c r="E44" s="33">
        <v>75402563.437075004</v>
      </c>
      <c r="F44" s="14"/>
    </row>
    <row r="45" spans="2:6" s="16" customFormat="1" ht="12.75" customHeight="1" thickBot="1" x14ac:dyDescent="0.25">
      <c r="B45" s="11" t="s">
        <v>34</v>
      </c>
      <c r="C45" s="34">
        <f>SUM(C43:C44)</f>
        <v>391593888.83505666</v>
      </c>
      <c r="D45" s="35"/>
      <c r="E45" s="34">
        <f>SUM(E43:E44)</f>
        <v>363899011.20227563</v>
      </c>
      <c r="F45" s="14"/>
    </row>
    <row r="46" spans="2:6" s="16" customFormat="1" ht="12.75" customHeight="1" x14ac:dyDescent="0.2">
      <c r="B46" s="11"/>
      <c r="C46" s="36"/>
      <c r="D46" s="35"/>
      <c r="E46" s="36"/>
      <c r="F46" s="14"/>
    </row>
    <row r="47" spans="2:6" s="16" customFormat="1" ht="12.75" customHeight="1" thickBot="1" x14ac:dyDescent="0.25">
      <c r="B47" s="40" t="s">
        <v>35</v>
      </c>
      <c r="C47" s="41">
        <f>+C45+C40</f>
        <v>660700847.37622285</v>
      </c>
      <c r="D47" s="42"/>
      <c r="E47" s="43">
        <f>+E40+E45+1</f>
        <v>628049933.04544187</v>
      </c>
      <c r="F47" s="14"/>
    </row>
    <row r="48" spans="2:6" s="16" customFormat="1" ht="12.75" customHeight="1" thickTop="1" x14ac:dyDescent="0.2">
      <c r="B48" s="40"/>
      <c r="C48" s="44"/>
      <c r="D48" s="42"/>
      <c r="E48" s="42"/>
      <c r="F48" s="14"/>
    </row>
    <row r="49" spans="2:6" s="16" customFormat="1" ht="15" x14ac:dyDescent="0.2">
      <c r="B49" s="45"/>
      <c r="C49" s="46"/>
      <c r="D49" s="47"/>
      <c r="E49" s="47"/>
      <c r="F49" s="14"/>
    </row>
    <row r="50" spans="2:6" s="16" customFormat="1" ht="15" x14ac:dyDescent="0.2">
      <c r="B50" s="45"/>
      <c r="C50" s="48"/>
      <c r="D50" s="49"/>
      <c r="E50" s="48"/>
      <c r="F50" s="14"/>
    </row>
    <row r="51" spans="2:6" s="16" customFormat="1" ht="15" x14ac:dyDescent="0.2">
      <c r="B51" s="45"/>
      <c r="C51" s="47"/>
      <c r="D51" s="47"/>
      <c r="E51" s="47"/>
      <c r="F51" s="14"/>
    </row>
    <row r="52" spans="2:6" s="16" customFormat="1" ht="32.25" customHeight="1" x14ac:dyDescent="0.2">
      <c r="B52" s="45"/>
      <c r="C52" s="47">
        <f>SUM(C50:C51)</f>
        <v>0</v>
      </c>
      <c r="D52" s="47"/>
      <c r="E52" s="47"/>
      <c r="F52" s="14"/>
    </row>
    <row r="53" spans="2:6" s="16" customFormat="1" ht="15" x14ac:dyDescent="0.2">
      <c r="B53" s="50"/>
      <c r="C53" s="51"/>
      <c r="D53" s="52"/>
      <c r="E53" s="53"/>
      <c r="F53" s="14"/>
    </row>
    <row r="54" spans="2:6" s="16" customFormat="1" ht="15" x14ac:dyDescent="0.2">
      <c r="B54" s="50"/>
      <c r="C54" s="54"/>
      <c r="D54" s="52"/>
      <c r="E54" s="55"/>
      <c r="F54" s="14"/>
    </row>
    <row r="55" spans="2:6" s="16" customFormat="1" ht="15" x14ac:dyDescent="0.2">
      <c r="B55" s="50"/>
      <c r="C55" s="56"/>
      <c r="D55" s="52"/>
      <c r="E55" s="53"/>
      <c r="F55" s="14"/>
    </row>
    <row r="56" spans="2:6" s="16" customFormat="1" ht="15" x14ac:dyDescent="0.2">
      <c r="B56" s="50"/>
      <c r="C56" s="56"/>
      <c r="D56" s="52"/>
      <c r="E56" s="51"/>
      <c r="F56" s="14"/>
    </row>
    <row r="57" spans="2:6" s="16" customFormat="1" ht="15" x14ac:dyDescent="0.2">
      <c r="B57" s="50"/>
      <c r="C57" s="56"/>
      <c r="D57" s="52"/>
      <c r="E57" s="15"/>
      <c r="F57" s="14"/>
    </row>
    <row r="58" spans="2:6" s="16" customFormat="1" ht="15" x14ac:dyDescent="0.2">
      <c r="B58" s="50"/>
      <c r="C58" s="56"/>
      <c r="D58" s="52"/>
      <c r="E58" s="55"/>
      <c r="F58" s="14"/>
    </row>
    <row r="59" spans="2:6" s="16" customFormat="1" ht="15" x14ac:dyDescent="0.2">
      <c r="B59" s="50"/>
      <c r="C59" s="56"/>
      <c r="D59" s="52"/>
      <c r="E59" s="55"/>
      <c r="F59" s="14"/>
    </row>
    <row r="60" spans="2:6" s="16" customFormat="1" ht="15" x14ac:dyDescent="0.2">
      <c r="B60" s="50"/>
      <c r="C60" s="56"/>
      <c r="D60" s="52"/>
      <c r="E60" s="55"/>
      <c r="F60" s="14"/>
    </row>
    <row r="61" spans="2:6" s="16" customFormat="1" ht="15" x14ac:dyDescent="0.2">
      <c r="B61" s="50"/>
      <c r="C61" s="56"/>
      <c r="D61" s="52"/>
      <c r="E61" s="55"/>
      <c r="F61" s="14"/>
    </row>
    <row r="62" spans="2:6" s="16" customFormat="1" ht="15" x14ac:dyDescent="0.2">
      <c r="B62" s="50"/>
      <c r="C62" s="56"/>
      <c r="D62" s="52"/>
      <c r="E62" s="55"/>
      <c r="F62" s="14"/>
    </row>
    <row r="63" spans="2:6" s="16" customFormat="1" x14ac:dyDescent="0.25">
      <c r="B63" s="57"/>
      <c r="C63" s="56"/>
      <c r="D63" s="58"/>
      <c r="E63" s="59"/>
      <c r="F63" s="14"/>
    </row>
    <row r="64" spans="2:6" s="16" customFormat="1" x14ac:dyDescent="0.25">
      <c r="B64" s="57"/>
      <c r="C64" s="56"/>
      <c r="D64" s="60"/>
      <c r="E64" s="59"/>
      <c r="F64" s="14"/>
    </row>
    <row r="65" spans="3:3" x14ac:dyDescent="0.25">
      <c r="C65" s="56"/>
    </row>
    <row r="66" spans="3:3" x14ac:dyDescent="0.25">
      <c r="C66" s="56"/>
    </row>
    <row r="67" spans="3:3" x14ac:dyDescent="0.25">
      <c r="C67" s="56"/>
    </row>
    <row r="68" spans="3:3" x14ac:dyDescent="0.25">
      <c r="C68" s="56"/>
    </row>
    <row r="69" spans="3:3" x14ac:dyDescent="0.25">
      <c r="C69" s="56"/>
    </row>
    <row r="70" spans="3:3" x14ac:dyDescent="0.25">
      <c r="C70" s="56"/>
    </row>
    <row r="81" spans="2:2" x14ac:dyDescent="0.25">
      <c r="B81" s="2"/>
    </row>
  </sheetData>
  <mergeCells count="7">
    <mergeCell ref="B28:B29"/>
    <mergeCell ref="B5:E5"/>
    <mergeCell ref="B6:E6"/>
    <mergeCell ref="B7:E7"/>
    <mergeCell ref="B8:E8"/>
    <mergeCell ref="B9:E9"/>
    <mergeCell ref="B10:E10"/>
  </mergeCells>
  <pageMargins left="0.25" right="0.25" top="0.75" bottom="0.75" header="0.3" footer="0.3"/>
  <pageSetup scale="85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DE SITUACION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Manuel Padilla López</dc:creator>
  <cp:lastModifiedBy>José Manuel Padilla López</cp:lastModifiedBy>
  <dcterms:created xsi:type="dcterms:W3CDTF">2025-03-24T16:50:15Z</dcterms:created>
  <dcterms:modified xsi:type="dcterms:W3CDTF">2025-03-24T16:52:11Z</dcterms:modified>
</cp:coreProperties>
</file>