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8_{6065E2C1-BF80-4489-B1D1-4E0ABF40E5F8}" xr6:coauthVersionLast="47" xr6:coauthVersionMax="47" xr10:uidLastSave="{00000000-0000-0000-0000-000000000000}"/>
  <bookViews>
    <workbookView xWindow="-120" yWindow="-120" windowWidth="20730" windowHeight="11160" xr2:uid="{220A2FBC-5243-4043-9709-B7D2274D1920}"/>
  </bookViews>
  <sheets>
    <sheet name="ESTADO SITUACION JUNIO 2025" sheetId="2" r:id="rId1"/>
    <sheet name="Hoja1" sheetId="1" r:id="rId2"/>
  </sheets>
  <externalReferences>
    <externalReference r:id="rId3"/>
  </externalReferences>
  <definedNames>
    <definedName name="_xlnm.Print_Area" localSheetId="0">'ESTADO SITUACION JUNIO 2025'!$A$1:$F$72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1" i="2" l="1"/>
  <c r="H80" i="2"/>
  <c r="H79" i="2"/>
  <c r="H78" i="2"/>
  <c r="H77" i="2"/>
  <c r="H76" i="2"/>
  <c r="E48" i="2"/>
  <c r="C48" i="2"/>
  <c r="C47" i="2"/>
  <c r="C46" i="2"/>
  <c r="E41" i="2"/>
  <c r="C40" i="2"/>
  <c r="C41" i="2" s="1"/>
  <c r="E37" i="2"/>
  <c r="E43" i="2" s="1"/>
  <c r="E49" i="2" s="1"/>
  <c r="C36" i="2"/>
  <c r="C35" i="2"/>
  <c r="C34" i="2"/>
  <c r="C33" i="2"/>
  <c r="C37" i="2" s="1"/>
  <c r="E30" i="2"/>
  <c r="E28" i="2"/>
  <c r="C28" i="2"/>
  <c r="C27" i="2"/>
  <c r="C26" i="2"/>
  <c r="E23" i="2"/>
  <c r="C22" i="2"/>
  <c r="C21" i="2"/>
  <c r="C20" i="2"/>
  <c r="C19" i="2"/>
  <c r="C18" i="2"/>
  <c r="C43" i="2" l="1"/>
  <c r="C30" i="2"/>
  <c r="C23" i="2"/>
  <c r="C49" i="2" l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<sst xmlns="http://schemas.openxmlformats.org/spreadsheetml/2006/main" count="36" uniqueCount="36">
  <si>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</si>
  <si>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</si>
  <si>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</si>
  <si>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</si>
  <si>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30 DE JUNIO 2025</t>
  </si>
  <si>
    <t>(Valores expresados en pesos dominicanos-RD$)</t>
  </si>
  <si>
    <t>JUNIO 2025</t>
  </si>
  <si>
    <t>MAYO 2025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</si>
  <si>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</si>
  <si>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</si>
  <si>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</si>
  <si>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</si>
  <si>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</si>
  <si>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</si>
  <si>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Gastos  Pagados por Adelantado ( Nota 13)</t>
  </si>
  <si>
    <t>Total activos corrientes</t>
  </si>
  <si>
    <t>Activos no corrientes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</si>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</sst>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3" applyFont="1" applyAlignment="1">
      <alignment horizontal="center"/>
    </xf>
    <xf numFmtId="164" fontId="3" fillId="0" borderId="0" xfId="3" applyFont="1"/>
    <xf numFmtId="0" fontId="3" fillId="0" borderId="0" xfId="0" applyFont="1"/>
    <xf numFmtId="164" fontId="2" fillId="0" borderId="0" xfId="3" applyFont="1" applyAlignment="1">
      <alignment horizontal="center"/>
    </xf>
    <xf numFmtId="164" fontId="3" fillId="0" borderId="0" xfId="3" applyFont="1" applyAlignment="1"/>
    <xf numFmtId="0" fontId="2" fillId="0" borderId="0" xfId="0" applyFont="1" applyAlignment="1">
      <alignment horizontal="center"/>
    </xf>
    <xf numFmtId="165" fontId="2" fillId="0" borderId="0" xfId="3" applyNumberFormat="1" applyFont="1" applyAlignment="1">
      <alignment horizontal="center"/>
    </xf>
    <xf numFmtId="165" fontId="2" fillId="0" borderId="0" xfId="3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165" fontId="3" fillId="0" borderId="0" xfId="3" applyNumberFormat="1" applyFont="1" applyAlignment="1"/>
    <xf numFmtId="165" fontId="3" fillId="0" borderId="0" xfId="3" applyNumberFormat="1" applyFont="1" applyBorder="1" applyAlignment="1"/>
    <xf numFmtId="0" fontId="3" fillId="0" borderId="0" xfId="0" applyFont="1" applyAlignment="1">
      <alignment vertical="center" wrapText="1"/>
    </xf>
    <xf numFmtId="49" fontId="4" fillId="0" borderId="0" xfId="3" applyNumberFormat="1" applyFont="1" applyAlignment="1">
      <alignment horizontal="center" vertical="center" wrapText="1"/>
    </xf>
    <xf numFmtId="49" fontId="4" fillId="0" borderId="0" xfId="3" applyNumberFormat="1" applyFont="1" applyBorder="1" applyAlignment="1">
      <alignment horizontal="center" vertical="center" wrapText="1"/>
    </xf>
    <xf numFmtId="164" fontId="2" fillId="2" borderId="0" xfId="3" applyFont="1" applyFill="1" applyAlignment="1">
      <alignment horizontal="center"/>
    </xf>
    <xf numFmtId="1" fontId="4" fillId="0" borderId="0" xfId="3" applyNumberFormat="1" applyFont="1" applyAlignment="1">
      <alignment horizontal="center" vertical="center" wrapText="1"/>
    </xf>
    <xf numFmtId="165" fontId="4" fillId="0" borderId="0" xfId="3" applyNumberFormat="1" applyFont="1" applyBorder="1" applyAlignment="1">
      <alignment horizontal="center" vertical="center" wrapText="1"/>
    </xf>
    <xf numFmtId="165" fontId="4" fillId="0" borderId="0" xfId="3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5" fontId="3" fillId="0" borderId="0" xfId="3" applyNumberFormat="1" applyFont="1" applyAlignment="1">
      <alignment vertical="center" wrapText="1"/>
    </xf>
    <xf numFmtId="165" fontId="3" fillId="0" borderId="0" xfId="3" applyNumberFormat="1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5" fillId="0" borderId="0" xfId="3" applyNumberFormat="1" applyFont="1" applyAlignment="1">
      <alignment vertical="center" wrapText="1"/>
    </xf>
    <xf numFmtId="165" fontId="5" fillId="0" borderId="0" xfId="3" applyNumberFormat="1" applyFont="1" applyBorder="1" applyAlignment="1">
      <alignment vertical="center" wrapText="1"/>
    </xf>
    <xf numFmtId="165" fontId="3" fillId="0" borderId="0" xfId="2" applyNumberFormat="1" applyFont="1" applyFill="1" applyBorder="1" applyAlignment="1">
      <alignment horizontal="center"/>
    </xf>
    <xf numFmtId="9" fontId="3" fillId="0" borderId="0" xfId="2" applyFont="1" applyAlignment="1">
      <alignment horizontal="center"/>
    </xf>
    <xf numFmtId="164" fontId="6" fillId="0" borderId="0" xfId="3" applyFont="1" applyFill="1" applyAlignment="1">
      <alignment vertical="center"/>
    </xf>
    <xf numFmtId="43" fontId="3" fillId="0" borderId="0" xfId="0" applyNumberFormat="1" applyFont="1"/>
    <xf numFmtId="165" fontId="5" fillId="3" borderId="0" xfId="3" applyNumberFormat="1" applyFont="1" applyFill="1" applyAlignment="1">
      <alignment vertical="center" wrapText="1"/>
    </xf>
    <xf numFmtId="165" fontId="5" fillId="3" borderId="0" xfId="3" applyNumberFormat="1" applyFont="1" applyFill="1" applyAlignment="1">
      <alignment horizontal="left" vertical="center" wrapText="1"/>
    </xf>
    <xf numFmtId="165" fontId="5" fillId="0" borderId="0" xfId="3" applyNumberFormat="1" applyFont="1" applyBorder="1" applyAlignment="1">
      <alignment horizontal="left" vertical="center" wrapText="1"/>
    </xf>
    <xf numFmtId="166" fontId="3" fillId="0" borderId="0" xfId="2" applyNumberFormat="1" applyFont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165" fontId="3" fillId="3" borderId="0" xfId="3" applyNumberFormat="1" applyFont="1" applyFill="1" applyAlignment="1">
      <alignment horizontal="left" vertical="center" wrapText="1"/>
    </xf>
    <xf numFmtId="165" fontId="5" fillId="0" borderId="0" xfId="3" applyNumberFormat="1" applyFont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165" fontId="4" fillId="3" borderId="1" xfId="3" applyNumberFormat="1" applyFont="1" applyFill="1" applyBorder="1" applyAlignment="1">
      <alignment vertical="center" wrapText="1"/>
    </xf>
    <xf numFmtId="165" fontId="4" fillId="0" borderId="0" xfId="3" applyNumberFormat="1" applyFont="1" applyBorder="1" applyAlignment="1">
      <alignment vertical="center" wrapText="1"/>
    </xf>
    <xf numFmtId="165" fontId="4" fillId="0" borderId="1" xfId="3" applyNumberFormat="1" applyFont="1" applyBorder="1" applyAlignment="1">
      <alignment vertical="center" wrapText="1"/>
    </xf>
    <xf numFmtId="165" fontId="7" fillId="3" borderId="0" xfId="3" applyNumberFormat="1" applyFont="1" applyFill="1" applyAlignment="1">
      <alignment vertical="center" wrapText="1"/>
    </xf>
    <xf numFmtId="165" fontId="7" fillId="0" borderId="0" xfId="3" applyNumberFormat="1" applyFont="1" applyBorder="1" applyAlignment="1">
      <alignment vertical="center" wrapText="1"/>
    </xf>
    <xf numFmtId="165" fontId="7" fillId="0" borderId="0" xfId="3" applyNumberFormat="1" applyFont="1" applyAlignment="1">
      <alignment vertical="center" wrapText="1"/>
    </xf>
    <xf numFmtId="9" fontId="3" fillId="0" borderId="0" xfId="2" applyFont="1" applyFill="1" applyBorder="1" applyAlignment="1">
      <alignment horizontal="center"/>
    </xf>
    <xf numFmtId="165" fontId="5" fillId="0" borderId="0" xfId="3" applyNumberFormat="1" applyFont="1" applyFill="1" applyAlignment="1">
      <alignment vertical="center" wrapText="1"/>
    </xf>
    <xf numFmtId="165" fontId="5" fillId="3" borderId="2" xfId="3" applyNumberFormat="1" applyFont="1" applyFill="1" applyBorder="1" applyAlignment="1">
      <alignment vertical="center" wrapText="1"/>
    </xf>
    <xf numFmtId="165" fontId="5" fillId="0" borderId="2" xfId="3" applyNumberFormat="1" applyFont="1" applyBorder="1" applyAlignment="1">
      <alignment vertical="center" wrapText="1"/>
    </xf>
    <xf numFmtId="165" fontId="4" fillId="3" borderId="0" xfId="3" applyNumberFormat="1" applyFont="1" applyFill="1" applyAlignment="1">
      <alignment vertical="center" wrapText="1"/>
    </xf>
    <xf numFmtId="165" fontId="4" fillId="0" borderId="0" xfId="3" applyNumberFormat="1" applyFont="1" applyAlignment="1">
      <alignment vertical="center" wrapText="1"/>
    </xf>
    <xf numFmtId="164" fontId="4" fillId="0" borderId="1" xfId="3" applyFont="1" applyFill="1" applyBorder="1" applyAlignment="1">
      <alignment vertical="center" wrapText="1"/>
    </xf>
    <xf numFmtId="9" fontId="3" fillId="2" borderId="0" xfId="2" applyFont="1" applyFill="1" applyAlignment="1">
      <alignment horizontal="center"/>
    </xf>
    <xf numFmtId="0" fontId="4" fillId="3" borderId="0" xfId="0" applyFont="1" applyFill="1" applyAlignment="1">
      <alignment horizontal="left" vertical="center" wrapText="1"/>
    </xf>
    <xf numFmtId="165" fontId="3" fillId="3" borderId="0" xfId="3" applyNumberFormat="1" applyFont="1" applyFill="1" applyAlignment="1">
      <alignment vertical="center" wrapText="1"/>
    </xf>
    <xf numFmtId="165" fontId="8" fillId="3" borderId="0" xfId="3" applyNumberFormat="1" applyFont="1" applyFill="1" applyAlignment="1">
      <alignment vertical="center" wrapText="1"/>
    </xf>
    <xf numFmtId="165" fontId="8" fillId="0" borderId="0" xfId="3" applyNumberFormat="1" applyFont="1" applyBorder="1" applyAlignment="1">
      <alignment vertical="center" wrapText="1"/>
    </xf>
    <xf numFmtId="165" fontId="8" fillId="0" borderId="0" xfId="3" applyNumberFormat="1" applyFont="1" applyAlignment="1">
      <alignment vertical="center" wrapText="1"/>
    </xf>
    <xf numFmtId="165" fontId="8" fillId="0" borderId="0" xfId="3" applyNumberFormat="1" applyFont="1" applyFill="1" applyBorder="1" applyAlignment="1">
      <alignment vertical="center" wrapText="1"/>
    </xf>
    <xf numFmtId="165" fontId="8" fillId="0" borderId="0" xfId="3" applyNumberFormat="1" applyFont="1" applyFill="1" applyAlignment="1">
      <alignment vertical="center" wrapText="1"/>
    </xf>
    <xf numFmtId="43" fontId="3" fillId="0" borderId="0" xfId="1" applyFont="1" applyFill="1" applyBorder="1" applyAlignment="1">
      <alignment horizontal="center"/>
    </xf>
    <xf numFmtId="43" fontId="3" fillId="0" borderId="0" xfId="2" applyNumberFormat="1" applyFont="1" applyFill="1" applyBorder="1" applyAlignment="1">
      <alignment horizontal="center"/>
    </xf>
    <xf numFmtId="165" fontId="8" fillId="3" borderId="2" xfId="3" applyNumberFormat="1" applyFont="1" applyFill="1" applyBorder="1" applyAlignment="1">
      <alignment vertical="center" wrapText="1"/>
    </xf>
    <xf numFmtId="165" fontId="8" fillId="0" borderId="2" xfId="3" applyNumberFormat="1" applyFont="1" applyBorder="1" applyAlignment="1">
      <alignment vertical="center" wrapText="1"/>
    </xf>
    <xf numFmtId="165" fontId="3" fillId="0" borderId="0" xfId="0" applyNumberFormat="1" applyFont="1"/>
    <xf numFmtId="165" fontId="9" fillId="0" borderId="0" xfId="3" applyNumberFormat="1" applyFont="1" applyAlignment="1">
      <alignment vertical="center" wrapText="1"/>
    </xf>
    <xf numFmtId="165" fontId="9" fillId="0" borderId="0" xfId="3" applyNumberFormat="1" applyFont="1" applyBorder="1" applyAlignment="1">
      <alignment vertical="center" wrapText="1"/>
    </xf>
    <xf numFmtId="10" fontId="3" fillId="0" borderId="0" xfId="2" applyNumberFormat="1" applyFont="1" applyAlignment="1">
      <alignment horizontal="center"/>
    </xf>
    <xf numFmtId="165" fontId="10" fillId="0" borderId="0" xfId="3" applyNumberFormat="1" applyFont="1" applyAlignment="1">
      <alignment vertical="center" wrapText="1"/>
    </xf>
    <xf numFmtId="165" fontId="11" fillId="0" borderId="0" xfId="3" applyNumberFormat="1" applyFont="1" applyBorder="1" applyAlignment="1">
      <alignment vertical="center" wrapText="1"/>
    </xf>
    <xf numFmtId="164" fontId="3" fillId="0" borderId="0" xfId="3" applyFont="1" applyFill="1" applyBorder="1" applyAlignment="1">
      <alignment horizontal="center"/>
    </xf>
    <xf numFmtId="165" fontId="11" fillId="0" borderId="3" xfId="3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165" fontId="11" fillId="0" borderId="4" xfId="3" applyNumberFormat="1" applyFont="1" applyBorder="1"/>
    <xf numFmtId="165" fontId="11" fillId="0" borderId="0" xfId="3" applyNumberFormat="1" applyFont="1" applyBorder="1"/>
    <xf numFmtId="164" fontId="11" fillId="3" borderId="0" xfId="3" applyFont="1" applyFill="1" applyBorder="1"/>
    <xf numFmtId="165" fontId="11" fillId="3" borderId="0" xfId="3" applyNumberFormat="1" applyFont="1" applyFill="1" applyBorder="1"/>
    <xf numFmtId="164" fontId="3" fillId="0" borderId="0" xfId="3" applyFont="1" applyFill="1" applyAlignment="1">
      <alignment horizontal="center"/>
    </xf>
    <xf numFmtId="164" fontId="3" fillId="0" borderId="0" xfId="3" applyFont="1" applyAlignment="1">
      <alignment horizontal="left"/>
    </xf>
    <xf numFmtId="9" fontId="3" fillId="0" borderId="0" xfId="2" applyFont="1"/>
    <xf numFmtId="165" fontId="8" fillId="0" borderId="0" xfId="3" applyNumberFormat="1" applyFont="1" applyFill="1"/>
    <xf numFmtId="165" fontId="8" fillId="0" borderId="0" xfId="3" applyNumberFormat="1" applyFont="1" applyFill="1" applyBorder="1"/>
    <xf numFmtId="165" fontId="3" fillId="0" borderId="0" xfId="3" applyNumberFormat="1" applyFont="1" applyFill="1"/>
    <xf numFmtId="164" fontId="3" fillId="0" borderId="0" xfId="3" applyFont="1" applyFill="1" applyAlignment="1">
      <alignment vertical="center"/>
    </xf>
    <xf numFmtId="165" fontId="8" fillId="0" borderId="0" xfId="3" applyNumberFormat="1" applyFont="1" applyBorder="1"/>
    <xf numFmtId="164" fontId="8" fillId="0" borderId="0" xfId="3" applyFont="1"/>
    <xf numFmtId="43" fontId="3" fillId="0" borderId="0" xfId="3" applyNumberFormat="1" applyFont="1"/>
    <xf numFmtId="165" fontId="3" fillId="0" borderId="0" xfId="3" applyNumberFormat="1" applyFont="1"/>
    <xf numFmtId="164" fontId="3" fillId="3" borderId="0" xfId="3" applyFont="1" applyFill="1" applyAlignment="1">
      <alignment vertical="center"/>
    </xf>
    <xf numFmtId="165" fontId="3" fillId="0" borderId="0" xfId="3" applyNumberFormat="1" applyFont="1" applyBorder="1"/>
  </cellXfs>
  <cellStyles count="4">
    <cellStyle name="Millares" xfId="1" builtinId="3"/>
    <cellStyle name="Millares 18" xfId="3" xr:uid="{B8959621-B508-42FD-B27D-55C77FBB830D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230424</xdr:colOff>
      <xdr:row>1</xdr:row>
      <xdr:rowOff>2963</xdr:rowOff>
    </xdr:from>
    <xdr:to>
      <xdr:col>1</xdr:col>
      <xdr:colOff>2431492</xdr:colOff>
      <xdr:row>5</xdr:row>
      <xdr:rowOff>2125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27A640E2-9333-4B1C-8995-488A0461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24" y="193463"/>
          <a:ext cx="2715418" cy="761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1326695</xdr:colOff>
      <xdr:row>0</xdr:row>
      <xdr:rowOff>0</xdr:rowOff>
    </xdr:from>
    <xdr:to>
      <xdr:col>5</xdr:col>
      <xdr:colOff>457280</xdr:colOff>
      <xdr:row>3</xdr:row>
      <xdr:rowOff>2381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CD9CE8DC-E355-41FF-B1E0-D9AA630E8F39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841670" y="0"/>
          <a:ext cx="3331110" cy="57388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549519</xdr:colOff>
      <xdr:row>51</xdr:row>
      <xdr:rowOff>146539</xdr:rowOff>
    </xdr:from>
    <xdr:to>
      <xdr:col>4</xdr:col>
      <xdr:colOff>1721009</xdr:colOff>
      <xdr:row>69</xdr:row>
      <xdr:rowOff>55864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712A14-2633-4D76-97C5-66689B07E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3869" y="9976339"/>
          <a:ext cx="8591465" cy="33383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D_FINANCIERO\Contabilidad\INFORMES%20FINANCIEROS\JUNIO\ESTADOS%20FINANCIEROS%20JUNIO%202025%20MENSUAL.xlsx" TargetMode="External"/><Relationship Id="rId1" Type="http://schemas.openxmlformats.org/officeDocument/2006/relationships/externalLinkPath" Target="file:///N:\D_FINANCIERO\Contabilidad\INFORMES%20FINANCIEROS\JUNIO\ESTADOS%20FINANCIEROS%20JUNIO%202025%20MENS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ACUMULADO"/>
      <sheetName val="DATA ACUMULADA"/>
      <sheetName val="3. CAMBIO DE PATRIMONIO f."/>
      <sheetName val="5.Estado Comp. importes pr."/>
      <sheetName val="2.Est. de Rendimiento Comparat"/>
      <sheetName val="1.Estado de Situación Comparat"/>
      <sheetName val="Hoja 3"/>
      <sheetName val="4.Flujo de Efectivo Anual"/>
      <sheetName val="EST.RENDIM.ACUMULADO"/>
      <sheetName val="COMISION"/>
      <sheetName val="activo fijo"/>
      <sheetName val="Hoja13"/>
      <sheetName val="DIARIO GENERAL JUNIO 2025 (2)"/>
      <sheetName val=" TABLA P FINAL (2)"/>
      <sheetName val="6. NOTAS ACUMULADAS"/>
      <sheetName val="asientos de ajustes"/>
      <sheetName val="nota de Activo fijo"/>
      <sheetName val="ajuste de asignacion REGALIA"/>
      <sheetName val="ajuste"/>
      <sheetName val="DIARIO ACUMULADO"/>
      <sheetName val="ESTADO PATRIMONIO JUNIO 2025"/>
      <sheetName val="Hoja2"/>
      <sheetName val="ESTADO FLUJO JUNIO 2025"/>
      <sheetName val="TABLADINAMICA FLUJO"/>
      <sheetName val="ESTADO SITUACION JUNIO 2025"/>
      <sheetName val="ESTADO RENDIMIENTO JUNIO 2025"/>
      <sheetName val="INDICADORES FINANCIEROS"/>
      <sheetName val="FLUJO CAJA FEB."/>
      <sheetName val="cuentas por cobrar"/>
      <sheetName val="CUENTS POR PAGAR "/>
      <sheetName val="FLUJODE CAJA MARZO 2025"/>
      <sheetName val="Est. Flujo de Efectivo Mayo "/>
      <sheetName val="EJECUCION PRESUPUESTARIA"/>
      <sheetName val="GLOSAS"/>
      <sheetName val="ingresos pro venta de servicios"/>
      <sheetName val="adquisicion activos fijos"/>
      <sheetName val="activos fijos de mayo"/>
      <sheetName val="NOTAS DEL MES"/>
      <sheetName val="COMISION f"/>
      <sheetName val="activo fijo ."/>
      <sheetName val="Hoja59"/>
      <sheetName val="Hoja1"/>
      <sheetName val=" TABLA P FINAL"/>
      <sheetName val="BALANZA"/>
      <sheetName val="COMPARACION"/>
      <sheetName val="DIARIO GENERAL JUNIO 2025"/>
      <sheetName val="Hoja8"/>
      <sheetName val="Hoja7"/>
      <sheetName val="DIF. CAMBIARIA"/>
      <sheetName val="DONACIONES"/>
      <sheetName val="PPNE6 ENERO-2023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41">
          <cell r="C41">
            <v>429241.81097354292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107">
          <cell r="C107">
            <v>115702427.57979</v>
          </cell>
        </row>
        <row r="145">
          <cell r="C145">
            <v>405294655.22572124</v>
          </cell>
        </row>
        <row r="287">
          <cell r="C287">
            <v>178389155.1501447</v>
          </cell>
        </row>
        <row r="323">
          <cell r="D323">
            <v>2555556.3400000003</v>
          </cell>
        </row>
        <row r="331">
          <cell r="D331">
            <v>18200323.73</v>
          </cell>
        </row>
        <row r="359">
          <cell r="C359">
            <v>62777234.538561016</v>
          </cell>
        </row>
        <row r="375">
          <cell r="C375">
            <v>1505389.4100000029</v>
          </cell>
        </row>
        <row r="436">
          <cell r="C436">
            <v>237516792.10243002</v>
          </cell>
        </row>
        <row r="466">
          <cell r="C466">
            <v>3709937.4579999996</v>
          </cell>
        </row>
        <row r="481">
          <cell r="C481">
            <v>40621125.428333335</v>
          </cell>
        </row>
        <row r="506">
          <cell r="C506">
            <v>4535300.1400000006</v>
          </cell>
        </row>
        <row r="525">
          <cell r="C525">
            <v>16364835.064347707</v>
          </cell>
        </row>
        <row r="538">
          <cell r="C538">
            <v>481247510.16982973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90D1E-0FC6-4A44-84D3-229ED2068FCE}">
  <sheetPr>
    <tabColor rgb="FFCC3399"/>
  </sheetPr>
  <dimension ref="B5:V83"/>
  <sheetViews>
    <sheetView showGridLines="0" tabSelected="1" view="pageBreakPreview" topLeftCell="A49" zoomScale="78" zoomScaleNormal="68" zoomScaleSheetLayoutView="78" workbookViewId="0">
      <selection activeCell="I10" sqref="I10"/>
    </sheetView>
  </sheetViews>
  <sheetFormatPr baseColWidth="10" defaultColWidth="11.42578125" defaultRowHeight="15" x14ac:dyDescent="0.2"/>
  <cols>
    <col min="1" max="1" width="7.7109375" style="4" customWidth="1"/>
    <col min="2" max="2" width="75" style="10" customWidth="1"/>
    <col min="3" max="3" width="31" style="86" customWidth="1"/>
    <col min="4" max="4" width="5.28515625" style="88" customWidth="1"/>
    <col min="5" max="5" width="26.7109375" style="86" customWidth="1"/>
    <col min="6" max="6" width="12" style="2" customWidth="1"/>
    <col min="7" max="7" width="23.85546875" style="2" customWidth="1"/>
    <col min="8" max="8" width="25.7109375" style="3" customWidth="1"/>
    <col min="9" max="9" width="28.140625" style="3" customWidth="1"/>
    <col min="10" max="10" width="26.140625" style="3" customWidth="1"/>
    <col min="11" max="11" width="25.85546875" style="3" customWidth="1"/>
    <col min="12" max="12" width="11.7109375" style="3" customWidth="1"/>
    <col min="13" max="13" width="29.85546875" style="3" customWidth="1"/>
    <col min="14" max="14" width="19.7109375" style="3" customWidth="1"/>
    <col min="15" max="15" width="21.85546875" style="3" customWidth="1"/>
    <col min="16" max="16" width="23.42578125" style="3" customWidth="1"/>
    <col min="17" max="17" width="22.5703125" style="3" customWidth="1"/>
    <col min="18" max="18" width="26.28515625" style="3" customWidth="1"/>
    <col min="19" max="19" width="19.28515625" style="3" customWidth="1"/>
    <col min="20" max="20" width="31.28515625" style="3" customWidth="1"/>
    <col min="21" max="21" width="22.28515625" style="4" customWidth="1"/>
    <col min="22" max="22" width="18.7109375" style="4" bestFit="1" customWidth="1"/>
    <col min="23" max="16384" width="11.42578125" style="4"/>
  </cols>
  <sheetData>
    <row r="5" spans="2:20" x14ac:dyDescent="0.2">
      <c r="B5" s="1" t="s">
        <v>0</v>
      </c>
      <c r="C5" s="1"/>
      <c r="D5" s="1"/>
      <c r="E5" s="1"/>
    </row>
    <row r="6" spans="2:20" x14ac:dyDescent="0.2">
      <c r="B6" s="1" t="s">
        <v>1</v>
      </c>
      <c r="C6" s="1"/>
      <c r="D6" s="1"/>
      <c r="E6" s="1"/>
    </row>
    <row r="7" spans="2:20" x14ac:dyDescent="0.2">
      <c r="B7" s="1" t="s">
        <v>2</v>
      </c>
      <c r="C7" s="1"/>
      <c r="D7" s="1"/>
      <c r="E7" s="1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2:20" x14ac:dyDescent="0.2">
      <c r="B8" s="1" t="s">
        <v>3</v>
      </c>
      <c r="C8" s="1"/>
      <c r="D8" s="1"/>
      <c r="E8" s="1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2:20" x14ac:dyDescent="0.2">
      <c r="B9" s="1" t="s">
        <v>4</v>
      </c>
      <c r="C9" s="1"/>
      <c r="D9" s="1"/>
      <c r="E9" s="1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2:20" x14ac:dyDescent="0.2">
      <c r="B10" s="1" t="s">
        <v>5</v>
      </c>
      <c r="C10" s="1"/>
      <c r="D10" s="1"/>
      <c r="E10" s="1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2:20" x14ac:dyDescent="0.2">
      <c r="B11" s="7"/>
      <c r="C11" s="8"/>
      <c r="D11" s="9"/>
      <c r="E11" s="8"/>
      <c r="F11" s="5"/>
      <c r="G11" s="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2:20" ht="15" hidden="1" customHeight="1" x14ac:dyDescent="0.2">
      <c r="B12" s="7"/>
      <c r="C12" s="8"/>
      <c r="D12" s="9"/>
      <c r="E12" s="8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2:20" x14ac:dyDescent="0.2">
      <c r="C13" s="11"/>
      <c r="D13" s="12"/>
      <c r="E13" s="11"/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2:20" ht="30.75" customHeight="1" x14ac:dyDescent="0.2">
      <c r="B14" s="13"/>
      <c r="C14" s="14" t="s">
        <v>6</v>
      </c>
      <c r="D14" s="15"/>
      <c r="E14" s="14" t="s">
        <v>7</v>
      </c>
      <c r="F14" s="5"/>
      <c r="G14" s="1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2:20" x14ac:dyDescent="0.2">
      <c r="B15" s="13"/>
      <c r="C15" s="17"/>
      <c r="D15" s="18"/>
      <c r="E15" s="19"/>
      <c r="F15" s="5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2:20" x14ac:dyDescent="0.2">
      <c r="B16" s="20" t="s">
        <v>8</v>
      </c>
      <c r="C16" s="21"/>
      <c r="D16" s="22"/>
      <c r="E16" s="21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2:22" x14ac:dyDescent="0.2">
      <c r="B17" s="20" t="s">
        <v>9</v>
      </c>
      <c r="C17" s="21"/>
      <c r="D17" s="22"/>
      <c r="E17" s="21"/>
    </row>
    <row r="18" spans="2:22" x14ac:dyDescent="0.2">
      <c r="B18" s="23" t="s">
        <v>10</v>
      </c>
      <c r="C18" s="24">
        <f>'[1]NOTAS DEL MES'!C107</f>
        <v>115702427.57979</v>
      </c>
      <c r="D18" s="25"/>
      <c r="E18" s="24">
        <v>112383809.58978999</v>
      </c>
      <c r="F18" s="26"/>
      <c r="G18" s="27"/>
      <c r="S18" s="28"/>
      <c r="U18" s="29"/>
      <c r="V18" s="29"/>
    </row>
    <row r="19" spans="2:22" x14ac:dyDescent="0.2">
      <c r="B19" s="23" t="s">
        <v>11</v>
      </c>
      <c r="C19" s="30">
        <f>'[1]NOTAS DEL MES'!C145</f>
        <v>405294655.22572124</v>
      </c>
      <c r="D19" s="25"/>
      <c r="E19" s="24">
        <v>367645018.54675031</v>
      </c>
      <c r="F19" s="26"/>
      <c r="G19" s="27"/>
      <c r="U19" s="29"/>
      <c r="V19" s="29"/>
    </row>
    <row r="20" spans="2:22" x14ac:dyDescent="0.2">
      <c r="B20" s="23" t="s">
        <v>12</v>
      </c>
      <c r="C20" s="31">
        <f>+'[1]NOTAS DEL MES'!C287</f>
        <v>178389155.1501447</v>
      </c>
      <c r="D20" s="32"/>
      <c r="E20" s="31">
        <v>175112443.80514467</v>
      </c>
      <c r="F20" s="26"/>
      <c r="G20" s="33"/>
      <c r="U20" s="29"/>
      <c r="V20" s="29"/>
    </row>
    <row r="21" spans="2:22" x14ac:dyDescent="0.2">
      <c r="B21" s="34" t="s">
        <v>13</v>
      </c>
      <c r="C21" s="35">
        <f>+'[1]NOTAS DEL MES'!D323</f>
        <v>2555556.3400000003</v>
      </c>
      <c r="D21" s="32"/>
      <c r="E21" s="36">
        <v>2555556.3400000003</v>
      </c>
      <c r="F21" s="26"/>
      <c r="G21" s="33"/>
      <c r="U21" s="29"/>
      <c r="V21" s="29"/>
    </row>
    <row r="22" spans="2:22" x14ac:dyDescent="0.2">
      <c r="B22" s="34" t="s">
        <v>14</v>
      </c>
      <c r="C22" s="35">
        <f>+'[1]NOTAS DEL MES'!D331</f>
        <v>18200323.73</v>
      </c>
      <c r="D22" s="32"/>
      <c r="E22" s="36">
        <v>10010178.050000001</v>
      </c>
      <c r="F22" s="26"/>
      <c r="G22" s="33"/>
      <c r="U22" s="29"/>
      <c r="V22" s="29"/>
    </row>
    <row r="23" spans="2:22" ht="15.75" thickBot="1" x14ac:dyDescent="0.25">
      <c r="B23" s="37" t="s">
        <v>15</v>
      </c>
      <c r="C23" s="38">
        <f>SUM(C18:C22)</f>
        <v>720142118.02565598</v>
      </c>
      <c r="D23" s="39"/>
      <c r="E23" s="40">
        <f>SUM(E18:E22)</f>
        <v>667707006.33168495</v>
      </c>
      <c r="F23" s="26"/>
      <c r="G23" s="27"/>
      <c r="U23" s="29"/>
    </row>
    <row r="24" spans="2:22" x14ac:dyDescent="0.2">
      <c r="B24" s="37"/>
      <c r="C24" s="41"/>
      <c r="D24" s="42"/>
      <c r="E24" s="43"/>
      <c r="F24" s="44"/>
      <c r="G24" s="27"/>
      <c r="U24" s="29"/>
    </row>
    <row r="25" spans="2:22" x14ac:dyDescent="0.2">
      <c r="B25" s="37" t="s">
        <v>16</v>
      </c>
      <c r="C25" s="41"/>
      <c r="D25" s="42"/>
      <c r="E25" s="43"/>
      <c r="F25" s="44"/>
      <c r="G25" s="27"/>
      <c r="U25" s="29"/>
    </row>
    <row r="26" spans="2:22" x14ac:dyDescent="0.2">
      <c r="B26" s="34" t="s">
        <v>17</v>
      </c>
      <c r="C26" s="35">
        <f>+'[1]NOTAS DEL MES'!C359</f>
        <v>62777234.538561016</v>
      </c>
      <c r="D26" s="25"/>
      <c r="E26" s="45">
        <v>64116446.608561009</v>
      </c>
      <c r="F26" s="26"/>
      <c r="G26" s="27"/>
      <c r="U26" s="29"/>
      <c r="V26" s="29"/>
    </row>
    <row r="27" spans="2:22" x14ac:dyDescent="0.2">
      <c r="B27" s="34" t="s">
        <v>18</v>
      </c>
      <c r="C27" s="46">
        <f>+'[1]NOTAS DEL MES'!C375</f>
        <v>1505389.4100000029</v>
      </c>
      <c r="D27" s="25"/>
      <c r="E27" s="47">
        <v>1505389.4100000029</v>
      </c>
      <c r="F27" s="26"/>
      <c r="G27" s="27"/>
      <c r="U27" s="29"/>
    </row>
    <row r="28" spans="2:22" x14ac:dyDescent="0.2">
      <c r="B28" s="37" t="s">
        <v>19</v>
      </c>
      <c r="C28" s="41">
        <f>SUM(C26:C27)</f>
        <v>64282623.94856102</v>
      </c>
      <c r="D28" s="42"/>
      <c r="E28" s="43">
        <f>SUM(E26:E27)</f>
        <v>65621836.018561013</v>
      </c>
      <c r="F28" s="26"/>
      <c r="G28" s="27"/>
      <c r="U28" s="29"/>
    </row>
    <row r="29" spans="2:22" x14ac:dyDescent="0.2">
      <c r="B29" s="37"/>
      <c r="C29" s="48"/>
      <c r="D29" s="42"/>
      <c r="E29" s="49"/>
      <c r="F29" s="26"/>
      <c r="G29" s="27"/>
      <c r="U29" s="29"/>
    </row>
    <row r="30" spans="2:22" ht="15.75" thickBot="1" x14ac:dyDescent="0.25">
      <c r="B30" s="20" t="s">
        <v>20</v>
      </c>
      <c r="C30" s="50">
        <f>+C28+C23</f>
        <v>784424741.97421706</v>
      </c>
      <c r="D30" s="39"/>
      <c r="E30" s="40">
        <f>+E23+E28</f>
        <v>733328842.35024595</v>
      </c>
      <c r="F30" s="26"/>
      <c r="G30" s="51"/>
      <c r="U30" s="29"/>
      <c r="V30" s="29"/>
    </row>
    <row r="31" spans="2:22" x14ac:dyDescent="0.2">
      <c r="B31" s="52" t="s">
        <v>21</v>
      </c>
      <c r="C31" s="53"/>
      <c r="D31" s="22"/>
      <c r="E31" s="21"/>
      <c r="F31" s="44"/>
      <c r="G31" s="27"/>
      <c r="U31" s="29"/>
    </row>
    <row r="32" spans="2:22" x14ac:dyDescent="0.2">
      <c r="B32" s="52"/>
      <c r="C32" s="30"/>
      <c r="D32" s="25"/>
      <c r="E32" s="24"/>
      <c r="F32" s="44"/>
      <c r="G32" s="27"/>
      <c r="U32" s="29"/>
    </row>
    <row r="33" spans="2:22" x14ac:dyDescent="0.2">
      <c r="B33" s="34" t="s">
        <v>22</v>
      </c>
      <c r="C33" s="54">
        <f>+'[1]NOTAS DEL MES'!C436</f>
        <v>237516792.10243002</v>
      </c>
      <c r="D33" s="55"/>
      <c r="E33" s="56">
        <v>191164566.04243004</v>
      </c>
      <c r="F33" s="26"/>
      <c r="G33" s="27"/>
      <c r="U33" s="29"/>
      <c r="V33" s="29"/>
    </row>
    <row r="34" spans="2:22" ht="17.100000000000001" customHeight="1" x14ac:dyDescent="0.2">
      <c r="B34" s="34" t="s">
        <v>23</v>
      </c>
      <c r="C34" s="54">
        <f>+'[1]NOTAS DEL MES'!C466</f>
        <v>3709937.4579999996</v>
      </c>
      <c r="D34" s="57"/>
      <c r="E34" s="58">
        <v>3494881.4380000005</v>
      </c>
      <c r="F34" s="59"/>
      <c r="G34" s="27"/>
      <c r="U34" s="29"/>
      <c r="V34" s="29"/>
    </row>
    <row r="35" spans="2:22" ht="17.100000000000001" customHeight="1" x14ac:dyDescent="0.2">
      <c r="B35" s="23" t="s">
        <v>24</v>
      </c>
      <c r="C35" s="58">
        <f>+'[1]NOTAS DEL MES'!C481</f>
        <v>40621125.428333335</v>
      </c>
      <c r="D35" s="57"/>
      <c r="E35" s="58">
        <v>34709308.646499999</v>
      </c>
      <c r="F35" s="60"/>
      <c r="G35" s="27"/>
      <c r="U35" s="29"/>
      <c r="V35" s="29"/>
    </row>
    <row r="36" spans="2:22" x14ac:dyDescent="0.2">
      <c r="B36" s="23" t="s">
        <v>25</v>
      </c>
      <c r="C36" s="61">
        <f>'[1]NOTAS DEL MES'!C506</f>
        <v>4535300.1400000006</v>
      </c>
      <c r="D36" s="55"/>
      <c r="E36" s="62">
        <v>6454236.9399999995</v>
      </c>
      <c r="F36" s="26"/>
      <c r="G36" s="27"/>
      <c r="I36" s="63"/>
      <c r="U36" s="29"/>
    </row>
    <row r="37" spans="2:22" x14ac:dyDescent="0.2">
      <c r="B37" s="20" t="s">
        <v>26</v>
      </c>
      <c r="C37" s="64">
        <f>SUM(C33:C36)</f>
        <v>286383155.12876332</v>
      </c>
      <c r="D37" s="65"/>
      <c r="E37" s="64">
        <f>SUM(E33:E36)</f>
        <v>235822993.06693003</v>
      </c>
      <c r="F37" s="26"/>
      <c r="G37" s="66"/>
      <c r="U37" s="29"/>
    </row>
    <row r="38" spans="2:22" x14ac:dyDescent="0.2">
      <c r="B38" s="20"/>
      <c r="C38" s="64"/>
      <c r="D38" s="65"/>
      <c r="E38" s="64"/>
      <c r="F38" s="44"/>
      <c r="G38" s="27"/>
      <c r="K38" s="4"/>
      <c r="U38" s="29"/>
    </row>
    <row r="39" spans="2:22" ht="16.350000000000001" customHeight="1" x14ac:dyDescent="0.2">
      <c r="B39" s="20" t="s">
        <v>27</v>
      </c>
      <c r="C39" s="56"/>
      <c r="D39" s="55"/>
      <c r="E39" s="56"/>
      <c r="F39" s="44"/>
      <c r="G39" s="27"/>
      <c r="U39" s="29"/>
    </row>
    <row r="40" spans="2:22" ht="16.350000000000001" customHeight="1" x14ac:dyDescent="0.2">
      <c r="B40" s="23" t="s">
        <v>28</v>
      </c>
      <c r="C40" s="56">
        <f>+'[1]NOTAS DEL MES'!C525</f>
        <v>16364835.064347707</v>
      </c>
      <c r="D40" s="55"/>
      <c r="E40" s="56">
        <v>16258339.108786464</v>
      </c>
      <c r="F40" s="26"/>
      <c r="G40" s="27"/>
      <c r="U40" s="29"/>
      <c r="V40" s="29"/>
    </row>
    <row r="41" spans="2:22" ht="16.350000000000001" customHeight="1" x14ac:dyDescent="0.2">
      <c r="B41" s="20" t="s">
        <v>29</v>
      </c>
      <c r="C41" s="67">
        <f>SUM(C40)</f>
        <v>16364835.064347707</v>
      </c>
      <c r="D41" s="65"/>
      <c r="E41" s="64">
        <f>SUM(E40)</f>
        <v>16258339.108786464</v>
      </c>
      <c r="F41" s="44"/>
      <c r="G41" s="27"/>
      <c r="U41" s="29"/>
    </row>
    <row r="42" spans="2:22" x14ac:dyDescent="0.2">
      <c r="B42" s="20"/>
      <c r="C42" s="64"/>
      <c r="D42" s="65"/>
      <c r="E42" s="64"/>
      <c r="F42" s="44"/>
      <c r="G42" s="27"/>
      <c r="I42" s="4"/>
      <c r="U42" s="29"/>
    </row>
    <row r="43" spans="2:22" x14ac:dyDescent="0.2">
      <c r="B43" s="20" t="s">
        <v>30</v>
      </c>
      <c r="C43" s="64">
        <f>+C37+C41</f>
        <v>302747990.193111</v>
      </c>
      <c r="D43" s="65"/>
      <c r="E43" s="64">
        <f>+E37+E41</f>
        <v>252081332.17571649</v>
      </c>
      <c r="F43" s="59"/>
      <c r="G43" s="27"/>
      <c r="U43" s="29"/>
      <c r="V43" s="29"/>
    </row>
    <row r="44" spans="2:22" x14ac:dyDescent="0.2">
      <c r="B44" s="20"/>
      <c r="C44" s="64"/>
      <c r="D44" s="65"/>
      <c r="E44" s="64"/>
      <c r="F44" s="60"/>
      <c r="G44" s="27"/>
      <c r="U44" s="29"/>
    </row>
    <row r="45" spans="2:22" x14ac:dyDescent="0.2">
      <c r="B45" s="20" t="s">
        <v>31</v>
      </c>
      <c r="C45" s="56"/>
      <c r="D45" s="55"/>
      <c r="E45" s="56"/>
      <c r="F45" s="44"/>
      <c r="G45" s="27"/>
      <c r="U45" s="29"/>
    </row>
    <row r="46" spans="2:22" x14ac:dyDescent="0.2">
      <c r="B46" s="23" t="s">
        <v>32</v>
      </c>
      <c r="C46" s="68">
        <f>+'[1]NOTAS DEL MES'!C538</f>
        <v>481247510.16982973</v>
      </c>
      <c r="D46" s="68"/>
      <c r="E46" s="68">
        <v>455096682.15066534</v>
      </c>
      <c r="F46" s="69"/>
      <c r="G46" s="27"/>
      <c r="U46" s="29"/>
    </row>
    <row r="47" spans="2:22" x14ac:dyDescent="0.2">
      <c r="B47" s="23" t="s">
        <v>33</v>
      </c>
      <c r="C47" s="58">
        <f>+'[1]ESTADO RENDIMIENTO JUNIO 2025'!C41</f>
        <v>429241.81097354292</v>
      </c>
      <c r="D47" s="57"/>
      <c r="E47" s="58">
        <v>26150828.019164383</v>
      </c>
      <c r="F47" s="69"/>
      <c r="G47" s="27"/>
      <c r="U47" s="29"/>
    </row>
    <row r="48" spans="2:22" x14ac:dyDescent="0.2">
      <c r="B48" s="20" t="s">
        <v>34</v>
      </c>
      <c r="C48" s="70">
        <f>SUM(C46:C47)</f>
        <v>481676751.98080325</v>
      </c>
      <c r="D48" s="68"/>
      <c r="E48" s="70">
        <f>SUM(E46:E47)</f>
        <v>481247510.16982973</v>
      </c>
      <c r="F48" s="69"/>
      <c r="G48" s="27"/>
      <c r="U48" s="29"/>
    </row>
    <row r="49" spans="2:21" ht="15.75" thickBot="1" x14ac:dyDescent="0.25">
      <c r="B49" s="71" t="s">
        <v>35</v>
      </c>
      <c r="C49" s="72">
        <f>+C48+C43</f>
        <v>784424742.17391419</v>
      </c>
      <c r="D49" s="73"/>
      <c r="E49" s="72">
        <f>+E43+E48</f>
        <v>733328842.34554625</v>
      </c>
      <c r="F49" s="69"/>
      <c r="U49" s="29"/>
    </row>
    <row r="50" spans="2:21" ht="15.75" thickTop="1" x14ac:dyDescent="0.2">
      <c r="B50" s="71"/>
      <c r="C50" s="73"/>
      <c r="D50" s="73"/>
      <c r="E50" s="73"/>
      <c r="F50" s="69"/>
      <c r="U50" s="29"/>
    </row>
    <row r="51" spans="2:21" x14ac:dyDescent="0.2">
      <c r="B51" s="71"/>
      <c r="C51" s="74">
        <v>0</v>
      </c>
      <c r="D51" s="75"/>
      <c r="E51" s="75"/>
      <c r="F51" s="76"/>
      <c r="U51" s="29"/>
    </row>
    <row r="52" spans="2:21" x14ac:dyDescent="0.2">
      <c r="B52" s="71"/>
      <c r="C52" s="73"/>
      <c r="D52" s="73"/>
      <c r="E52" s="73"/>
      <c r="F52" s="76"/>
      <c r="J52" s="3">
        <v>0</v>
      </c>
      <c r="U52" s="29"/>
    </row>
    <row r="53" spans="2:21" x14ac:dyDescent="0.2">
      <c r="B53" s="71"/>
      <c r="C53" s="73"/>
      <c r="D53" s="73"/>
      <c r="E53" s="73"/>
      <c r="F53" s="76"/>
      <c r="U53" s="29"/>
    </row>
    <row r="54" spans="2:21" x14ac:dyDescent="0.2">
      <c r="B54" s="71"/>
      <c r="C54" s="73"/>
      <c r="D54" s="73"/>
      <c r="E54" s="73"/>
      <c r="F54" s="76"/>
      <c r="G54" s="77"/>
      <c r="I54" s="78"/>
      <c r="U54" s="29"/>
    </row>
    <row r="55" spans="2:21" x14ac:dyDescent="0.2">
      <c r="C55" s="79"/>
      <c r="D55" s="80"/>
      <c r="E55" s="79"/>
      <c r="F55" s="76"/>
      <c r="U55" s="29"/>
    </row>
    <row r="56" spans="2:21" x14ac:dyDescent="0.2">
      <c r="C56" s="79"/>
      <c r="D56" s="80"/>
      <c r="E56" s="81"/>
      <c r="U56" s="29"/>
    </row>
    <row r="57" spans="2:21" x14ac:dyDescent="0.2">
      <c r="C57" s="82"/>
      <c r="D57" s="80"/>
      <c r="E57" s="79"/>
    </row>
    <row r="58" spans="2:21" x14ac:dyDescent="0.2">
      <c r="C58" s="82"/>
      <c r="D58" s="83"/>
      <c r="E58" s="84"/>
    </row>
    <row r="59" spans="2:21" x14ac:dyDescent="0.2">
      <c r="C59" s="82"/>
      <c r="D59" s="83"/>
      <c r="E59" s="85"/>
    </row>
    <row r="60" spans="2:21" x14ac:dyDescent="0.2">
      <c r="C60" s="82"/>
      <c r="D60" s="83"/>
    </row>
    <row r="61" spans="2:21" x14ac:dyDescent="0.2">
      <c r="C61" s="82"/>
      <c r="D61" s="83"/>
    </row>
    <row r="62" spans="2:21" x14ac:dyDescent="0.2">
      <c r="C62" s="82"/>
      <c r="D62" s="83"/>
    </row>
    <row r="63" spans="2:21" x14ac:dyDescent="0.2">
      <c r="C63" s="82"/>
      <c r="D63" s="83"/>
    </row>
    <row r="64" spans="2:21" x14ac:dyDescent="0.2">
      <c r="C64" s="87"/>
      <c r="D64" s="83"/>
    </row>
    <row r="65" spans="3:8" x14ac:dyDescent="0.2">
      <c r="C65" s="82"/>
      <c r="D65" s="83"/>
    </row>
    <row r="66" spans="3:8" x14ac:dyDescent="0.2">
      <c r="C66" s="82"/>
    </row>
    <row r="67" spans="3:8" x14ac:dyDescent="0.2">
      <c r="C67" s="82"/>
    </row>
    <row r="68" spans="3:8" x14ac:dyDescent="0.2">
      <c r="C68" s="82"/>
    </row>
    <row r="69" spans="3:8" x14ac:dyDescent="0.2">
      <c r="C69" s="82"/>
    </row>
    <row r="70" spans="3:8" x14ac:dyDescent="0.2">
      <c r="C70" s="82"/>
    </row>
    <row r="71" spans="3:8" x14ac:dyDescent="0.2">
      <c r="C71" s="87"/>
    </row>
    <row r="72" spans="3:8" x14ac:dyDescent="0.2">
      <c r="C72" s="87"/>
    </row>
    <row r="76" spans="3:8" x14ac:dyDescent="0.2">
      <c r="H76" s="3">
        <f t="shared" ref="H76:H81" si="0">F76-C76</f>
        <v>0</v>
      </c>
    </row>
    <row r="77" spans="3:8" x14ac:dyDescent="0.2">
      <c r="H77" s="3">
        <f t="shared" si="0"/>
        <v>0</v>
      </c>
    </row>
    <row r="78" spans="3:8" x14ac:dyDescent="0.2">
      <c r="H78" s="3">
        <f t="shared" si="0"/>
        <v>0</v>
      </c>
    </row>
    <row r="79" spans="3:8" x14ac:dyDescent="0.2">
      <c r="H79" s="3">
        <f t="shared" si="0"/>
        <v>0</v>
      </c>
    </row>
    <row r="80" spans="3:8" x14ac:dyDescent="0.2">
      <c r="H80" s="3">
        <f t="shared" si="0"/>
        <v>0</v>
      </c>
    </row>
    <row r="81" spans="2:8" x14ac:dyDescent="0.2">
      <c r="H81" s="3">
        <f t="shared" si="0"/>
        <v>0</v>
      </c>
    </row>
    <row r="83" spans="2:8" x14ac:dyDescent="0.2">
      <c r="B83" s="4"/>
    </row>
  </sheetData>
  <mergeCells count="7">
    <mergeCell ref="B31:B32"/>
    <mergeCell ref="B5:E5"/>
    <mergeCell ref="B6:E6"/>
    <mergeCell ref="B7:E7"/>
    <mergeCell ref="B8:E8"/>
    <mergeCell ref="B9:E9"/>
    <mergeCell ref="B10:E10"/>
  </mergeCells>
  <pageMargins left="0.7" right="0.7" top="0.75" bottom="0.75" header="0.3" footer="0.3"/>
  <pageSetup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194DB-E6D2-40AD-8380-8EDED1C7C06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SITUACION JUNIO 2025</vt:lpstr>
      <vt:lpstr>Hoja1</vt:lpstr>
      <vt:lpstr>'ESTADO SITUACION JUNIO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Marie Perez Cruz</dc:creator>
  <cp:lastModifiedBy>Lisa Marie Perez Cruz</cp:lastModifiedBy>
  <dcterms:created xsi:type="dcterms:W3CDTF">2025-10-22T12:08:41Z</dcterms:created>
  <dcterms:modified xsi:type="dcterms:W3CDTF">2025-10-22T12:10:58Z</dcterms:modified>
</cp:coreProperties>
</file>