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e.padilla\Desktop\INFORMACIONES TERMINADAS Y ENVIADAS\ENERO 2025\"/>
    </mc:Choice>
  </mc:AlternateContent>
  <xr:revisionPtr revIDLastSave="0" documentId="8_{2DCA28FE-A89C-44E6-BEB9-FE179938DD0C}" xr6:coauthVersionLast="47" xr6:coauthVersionMax="47" xr10:uidLastSave="{00000000-0000-0000-0000-000000000000}"/>
  <bookViews>
    <workbookView xWindow="-120" yWindow="-120" windowWidth="20730" windowHeight="11160" tabRatio="601" firstSheet="3" activeTab="5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Hoja2" sheetId="9" r:id="rId7"/>
  </sheets>
  <externalReferences>
    <externalReference r:id="rId8"/>
    <externalReference r:id="rId9"/>
    <externalReference r:id="rId10"/>
  </externalReferences>
  <definedNames>
    <definedName name="_xlnm._FilterDatabase" localSheetId="0" hidden="1">'INGRESOS CUENTA COLECT'!$B$1:$H$339</definedName>
    <definedName name="_xlnm.Print_Area" localSheetId="2">'EGRESOS CTA.  OPERT. 160'!$A$1:$I$90</definedName>
    <definedName name="_xlnm.Print_Area" localSheetId="5">'EGRESOS CTA. 2000 ONCO'!$A$1:$J$35</definedName>
    <definedName name="_xlnm.Print_Area" localSheetId="1">'EGRESOS CTA. AUXILIAR 3001'!$B$1:$I$89</definedName>
    <definedName name="_xlnm.Print_Area" localSheetId="4">'EGRESOS CTA. FONDOCYT'!$A$1:$J$38</definedName>
    <definedName name="_xlnm.Print_Area" localSheetId="3">'EGRESOS CTA. NOMINA'!$A$1:$J$63</definedName>
    <definedName name="_xlnm.Print_Area" localSheetId="0">'INGRESOS CUENTA COLECT'!$A$1:$G$316</definedName>
    <definedName name="_xlnm.Print_Titles" localSheetId="2">'EGRESOS CTA.  OPERT. 160'!$1:$14</definedName>
    <definedName name="_xlnm.Print_Titles" localSheetId="5">'EGRESOS CTA. 2000 ONCO'!$1:$11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</workbook>
</file>

<file path=xl/calcChain.xml><?xml version="1.0" encoding="utf-8"?>
<calcChain xmlns="http://schemas.openxmlformats.org/spreadsheetml/2006/main">
  <c r="J14" i="8" l="1"/>
  <c r="J16" i="8" s="1"/>
  <c r="J14" i="6"/>
  <c r="I23" i="8" l="1"/>
  <c r="H23" i="8"/>
  <c r="J23" i="8" l="1"/>
  <c r="K23" i="8" s="1"/>
  <c r="J17" i="8"/>
  <c r="J18" i="8" s="1"/>
  <c r="J19" i="8" s="1"/>
  <c r="J20" i="8" s="1"/>
  <c r="J21" i="8" s="1"/>
  <c r="J22" i="8" s="1"/>
  <c r="J15" i="7" l="1"/>
  <c r="J17" i="7" s="1"/>
  <c r="J18" i="7" s="1"/>
  <c r="J19" i="7" s="1"/>
  <c r="J16" i="6"/>
  <c r="I15" i="5"/>
  <c r="H77" i="4"/>
  <c r="I14" i="4"/>
  <c r="G17" i="1"/>
  <c r="I13" i="5" l="1"/>
  <c r="I12" i="4" l="1"/>
  <c r="E300" i="1"/>
  <c r="F300" i="1"/>
  <c r="G14" i="1"/>
  <c r="I20" i="7" l="1"/>
  <c r="J20" i="7" s="1"/>
  <c r="K20" i="7" s="1"/>
  <c r="H76" i="5" l="1"/>
  <c r="G76" i="5"/>
  <c r="H51" i="6" l="1"/>
  <c r="G77" i="4" l="1"/>
  <c r="I51" i="6" l="1"/>
  <c r="J51" i="6" l="1"/>
  <c r="K51" i="6" s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I77" i="4" l="1"/>
  <c r="J77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G300" i="1" l="1"/>
  <c r="H300" i="1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l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l="1"/>
  <c r="G292" i="1" s="1"/>
  <c r="G293" i="1" s="1"/>
  <c r="G294" i="1" s="1"/>
  <c r="G295" i="1" s="1"/>
  <c r="G296" i="1" s="1"/>
  <c r="G297" i="1" s="1"/>
  <c r="G298" i="1" s="1"/>
  <c r="G299" i="1" s="1"/>
  <c r="I76" i="5"/>
  <c r="J76" i="5" s="1"/>
  <c r="I16" i="5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</calcChain>
</file>

<file path=xl/sharedStrings.xml><?xml version="1.0" encoding="utf-8"?>
<sst xmlns="http://schemas.openxmlformats.org/spreadsheetml/2006/main" count="593" uniqueCount="179">
  <si>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</si>
  <si>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</si>
  <si>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</si>
  <si>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</si>
  <si>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</si>
  <si>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</si>
  <si>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</si>
  <si>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</si>
  <si>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</si>
  <si>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</si>
  <si>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</si>
  <si>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</si>
  <si>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</si>
  <si>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</si>
  <si>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</si>
  <si>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</si>
  <si>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</si>
  <si>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</si>
  <si>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</si>
  <si>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</si>
  <si>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</si>
  <si>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</si>
  <si>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</si>
  <si>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</si>
  <si>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</si>
  <si>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</si>
  <si>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</si>
  <si>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</si>
  <si>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</si>
  <si>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</si>
  <si>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</si>
  <si>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</si>
  <si>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</si>
  <si>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</si>
  <si>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</si>
  <si>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</si>
  <si>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</si>
  <si>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</si>
  <si>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</si>
  <si>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</si>
  <si>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</si>
  <si>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____________________________________________ </t>
  </si>
  <si>
    <t xml:space="preserve">Lcda. Sandra Ciprian </t>
  </si>
  <si>
    <t>DEPOSITO VIA TRANSF. ARS RENACER</t>
  </si>
  <si>
    <t>RETENCION ISR SALARIAL POR TRASF. VIA LIBRAMIENTOS NOMINA</t>
  </si>
  <si>
    <t>DEPOSITO VIA TRANSF. ARS CMD</t>
  </si>
  <si>
    <t>RETENCION 0.30% POR TRASF. VIA LIBRAMIENTOS A PROVEERDORES</t>
  </si>
  <si>
    <t>NULO</t>
  </si>
  <si>
    <t>DEPOSITO VIA TRANSF. ARS SEMMA</t>
  </si>
  <si>
    <t>DEPOSITO VIA TRANSF. ARS RESERVAS</t>
  </si>
  <si>
    <t>AMIPHARMA DOMINICANA, S. R. L.</t>
  </si>
  <si>
    <t>______________________________</t>
  </si>
  <si>
    <t>DEPOSITO VIA TRANSF. ARS SENASA ODONTOLOGIA</t>
  </si>
  <si>
    <t>DEPOSITO VIA CHEQUE ARS APS</t>
  </si>
  <si>
    <t>NOTA DEBITO POR COBRO TARJETA CREDITO AMERICAN EXPRESS</t>
  </si>
  <si>
    <t>DEPOSITO VIA TRANSF. ARS UNIVERSAL</t>
  </si>
  <si>
    <t>SEGUROS SURA, S.A.</t>
  </si>
  <si>
    <t>HUMANO SEGUROS, S.A.</t>
  </si>
  <si>
    <t>SEGURO NACIONAL DE SALUD (SENASA)</t>
  </si>
  <si>
    <t>MAPFRE SALUD ARS, S.A.</t>
  </si>
  <si>
    <t>OSCAR A. RENTA NEGRON, S. A.</t>
  </si>
  <si>
    <t>RADIONCOL SERVICIOS MEDICOS, S. R. L.</t>
  </si>
  <si>
    <t>QUIROFANOS L.Q, S.R.L.</t>
  </si>
  <si>
    <t>____________________________________</t>
  </si>
  <si>
    <t>Encargada Dpto. Financiera</t>
  </si>
  <si>
    <t>MARIA GRECIA GARCIA DE DURAN</t>
  </si>
  <si>
    <t>Del 01 Al 31 De Enero 2025</t>
  </si>
  <si>
    <t>NOTA DEBITO POR COBRO TARJETA CREDITO DICIEMBRE 2024</t>
  </si>
  <si>
    <t>pago de alquiler de espacio máquinas expendedoras snacks y café  por RD$$20,000.00 de parte de VS Solution, SRL  mes  Diciembre 2024</t>
  </si>
  <si>
    <t xml:space="preserve">Dp via transferencia  paciente maries barais paracobertura dos consultas por el monto RD$1,500.00
</t>
  </si>
  <si>
    <t>DEPOSITO VIA TRANSF. ARS UASD</t>
  </si>
  <si>
    <t xml:space="preserve">Dp via transferencia  paciente  Ania Seraphin  Récord #: 2024/13586  Abono a hospitalización (factura #314685-25 por el monto RD$20,000.00
</t>
  </si>
  <si>
    <t xml:space="preserve">Dp via transferencia  paciente BRYAN PERALTA JIMENEZ - RECORD #2024/13366  para Abono Quimioterapia en internamiento por el monto RD$3,000.00
</t>
  </si>
  <si>
    <t>DEPOSITO CK.  SOLEO FOOD SERVICES SRL PAGO  RENTA CAFETERIA MES DE NOVIEMBRE</t>
  </si>
  <si>
    <t xml:space="preserve">Dp via transferencia por la Sra. Flor Josefina García Ramirez ,  ayuda paciente   procedimientos de 2 pacientes (Bryan Peralta y Maritza Delgado Aún los procedimientos no están facturados, Estos pacientes son tentativos, no se a confirmado que sea a estos quienes les seran aplicados los montos.
 RD$10,000.00
</t>
  </si>
  <si>
    <t>DEPOSITO VIA CHEQUE. ARS GMA</t>
  </si>
  <si>
    <t xml:space="preserve">Dp via transferencia por la Sra. Santa Geannis Medrano de León ,  ayuda paciente   Martin Ogando García  Récord #: 2024/10641  Abono Ecocardiograma Strain (factura #118606-25  por RD$1,500.00)
</t>
  </si>
  <si>
    <t>TRANSFERENCIA RECIBIDA EN LA CUENTA  3000 DEVOLUCION FONDOS POR SUBSIDIOS DE ENFERMEDAD COMUN CORRESPONDIENTE AL MES DE NOVIEMBRE 2024 RD$169,219.16</t>
  </si>
  <si>
    <t xml:space="preserve">Dp via transferencia por la Sra. Santa Geannis Medrano de León ,  ayuda paciente   Rosa Herminia Marte Jiménez  Récord #: 2018/4666   Radioterapias (factura #90334-25  por RD$2,352.50
</t>
  </si>
  <si>
    <t xml:space="preserve">Dp via transferencia por la FUNDACION AMIGOS CONTRA EL CANCER ,  ayuda paciente  Judith Esther Sarafina Derisier  Récord #: 2024/13366   Abono Simulación para Radioterapias (factura #90740-25  por RD$5,000.00
</t>
  </si>
  <si>
    <t xml:space="preserve">Dp via transferencia  paciente Luisany del Bois de Peña  Récord #: 2024/12822  para Abono Biopsia Incisional Cavidad Oral (factura #324026-25  por el monto RD$10,000.00
</t>
  </si>
  <si>
    <t>Deposito Via cheque  # 033256 Liga Dominicana Contra El Cancer, Pago de factura 10771 por el monto de  RD$9,016.93,factura 56370 por el monto de  RD$410,752.27,  por el monto de  RD$119,058.587 haciendo un total de RD$538,827.78</t>
  </si>
  <si>
    <t>DEPOSITO VIA CHEQUE ARS UNIVERSAL</t>
  </si>
  <si>
    <t xml:space="preserve">Dp via transferencia por la Sra. Santa Geannis Medrano de León ,  ayuda paciente   Santa Montaño Camilo  Récord #: 2023/14666   Aplicación Quimioterapias (factura #321393-25  por RD$2,000.00
</t>
  </si>
  <si>
    <t>Deposito Cheque  #002544  Asoc. Mujeres Solidarias (AMSI) Donacion a la Sra. Altagracia Marisol Martinez,  para proceso medico por el monto de RD$ 2,298.00</t>
  </si>
  <si>
    <t>TRANSFERENCIA RECIBIDA EN LA CUENTA  3000 DEVOLUCION FONDOS POR SUBSIDIOS DE ENFERMEDAD COMUN CORRESPONDIENTE AL MES DE DICIEMBRE 2024 RD$127,868.61</t>
  </si>
  <si>
    <t xml:space="preserve">Dp via transferencia por la Sra. Santa Geannis Medrano de León ,  ayuda paciente   Ivet Hiciano para procesos medicos   por RD$1,500.00
</t>
  </si>
  <si>
    <t>DEPOSITO VIA TRANSF. ARS FUTURO</t>
  </si>
  <si>
    <t>DEPOSITO VIA TRANSF. ARS METASALUD</t>
  </si>
  <si>
    <t>DEPOSITO VIA TRANSF. ARS YUNEN</t>
  </si>
  <si>
    <t xml:space="preserve">Dp via transferencia por la Sra. Santa Geannis Medrano de León ,  ayuda paciente   Maritza Delgado para procesos medicos   por RD$5,000.00
</t>
  </si>
  <si>
    <t xml:space="preserve">Dp via transferencia por la Sra. Santa Geannis Medrano de León ,  ayuda paciente   Amado Rodríguez para procesos medicos   por RD$3,000.00
</t>
  </si>
  <si>
    <t>Encargado Dpto. Contabilidad</t>
  </si>
  <si>
    <t>Lic. Jose Ml. Padilla Lopez</t>
  </si>
  <si>
    <t>66-1</t>
  </si>
  <si>
    <t>70-1</t>
  </si>
  <si>
    <t>75-1</t>
  </si>
  <si>
    <t>79-1</t>
  </si>
  <si>
    <t>88-1</t>
  </si>
  <si>
    <t>92-1</t>
  </si>
  <si>
    <t>99-1</t>
  </si>
  <si>
    <t>105-1</t>
  </si>
  <si>
    <t>133-1</t>
  </si>
  <si>
    <t>144-1</t>
  </si>
  <si>
    <t>140-1</t>
  </si>
  <si>
    <t>142-1</t>
  </si>
  <si>
    <t>186-1</t>
  </si>
  <si>
    <t>188-1</t>
  </si>
  <si>
    <t>190-1</t>
  </si>
  <si>
    <t>199-1</t>
  </si>
  <si>
    <t>238-1</t>
  </si>
  <si>
    <t>2025-243-1</t>
  </si>
  <si>
    <t>2025-253-1</t>
  </si>
  <si>
    <t>2025-283-1</t>
  </si>
  <si>
    <t>2025-285-1</t>
  </si>
  <si>
    <t>2025-287-1</t>
  </si>
  <si>
    <t>2025-334-1</t>
  </si>
  <si>
    <t>2025-297-1</t>
  </si>
  <si>
    <t>2025-313-1</t>
  </si>
  <si>
    <t>2025-391-1</t>
  </si>
  <si>
    <t>2025-394-1</t>
  </si>
  <si>
    <t>2025-399-1</t>
  </si>
  <si>
    <t>2025-401-1</t>
  </si>
  <si>
    <t>2025-425-1</t>
  </si>
  <si>
    <t>2025-427-1</t>
  </si>
  <si>
    <t>HUMAN PCG, S.R.L.</t>
  </si>
  <si>
    <t>QUIMICOS ESPECIALIZADOS (QUIES)</t>
  </si>
  <si>
    <t>MARCEL CRISTINA HIDALGO DE LOS SANTOS</t>
  </si>
  <si>
    <t>LUIS E. BETANCES R. &amp; CO, SAS.</t>
  </si>
  <si>
    <t>DHL DOMINICANA, S.A.</t>
  </si>
  <si>
    <t>RETENCION 0.10% POR TRASF. VIA LIBRAMIENTOS A PROVEERDORES</t>
  </si>
  <si>
    <t>RETENCION 0.100% POR TRASF. VIA LIBRAMIENTOS A PROVEERDORES</t>
  </si>
  <si>
    <t>DRA. LUISA MARILYN RAMIREZ</t>
  </si>
  <si>
    <t>EDDIE CARLOS ROMERO SILVA</t>
  </si>
  <si>
    <t>INSTITUTO NACIONAL DE ADMINISTRACION PUBLICA (INAP)</t>
  </si>
  <si>
    <t>AYUNTAMIENTO DEL DISTRITO NACIONAL</t>
  </si>
  <si>
    <t>TONER DEPOT MULTISERVICIOS EORG SRL</t>
  </si>
  <si>
    <t>SERVICIOS ELECTROMEDICOS E INST.,  S. A. (SEMINSA)</t>
  </si>
  <si>
    <t>INVERSIONES ND &amp; ASOCIADOS, S.R.L.</t>
  </si>
  <si>
    <t>EXPRESS SERVICIOS LOGISTICOS ESLOGIST, E.I.R.L.</t>
  </si>
  <si>
    <t>ELECTRO SERVICIO QUISQUEYA, S.R.L.</t>
  </si>
  <si>
    <t>REFERENCIA LABORATORIO CLINICO</t>
  </si>
  <si>
    <t>PROMESE CAL</t>
  </si>
  <si>
    <t>0001-2025</t>
  </si>
  <si>
    <t>2406</t>
  </si>
  <si>
    <t>TRANSF. DESDE CUENTA DEL PROYECTO FONDOCYT A LA CTA. 160 OPERATIVA .</t>
  </si>
  <si>
    <t xml:space="preserve">SARAH GUADALUPE DE LA ROSA MAÑON </t>
  </si>
  <si>
    <t>BOLIVAR JULIO HERNARDEZ DE LA CRUZ</t>
  </si>
  <si>
    <t>DEVOLUCION FONDOS POR SUBSIDIOS DE POR MATERNIDAD CORRESPONDIENTE AL MES DE AGOSTO 2024</t>
  </si>
  <si>
    <t>DEVOLUCION FONDOS POR SUBSIDIOS DE POR MATERNIDAD CORRESPONDIENTE AL MES DE ABRIL 2024</t>
  </si>
  <si>
    <t xml:space="preserve">ASIGNACION PAGO  AUMENTO DE LOS MEDICOS </t>
  </si>
  <si>
    <t>DEVOLUCION FONDOS POR MATERNIDAD CORRESPONDIENTE AL MES DE SEPTIEMBRE 2024</t>
  </si>
  <si>
    <t>153-1</t>
  </si>
  <si>
    <t>ALTICE DOMINICANA, S.A.</t>
  </si>
  <si>
    <t>172-1</t>
  </si>
  <si>
    <t>COMPAÑÍA DOMINICANA DE TELEFONOS</t>
  </si>
  <si>
    <t>201-1</t>
  </si>
  <si>
    <t>CORPORACION DEL ACUEDUCTO Y ALCANTARILLADO DE SANTO DOMINGO, CAASD</t>
  </si>
  <si>
    <t>ASIGNACION PRESUPUESTARIA PARA PAGO MEDICAMENTOS</t>
  </si>
  <si>
    <t>NOMINA COMPENSACION MIILITAR ENERO  2025, FONDO GENERAL</t>
  </si>
  <si>
    <t>155-1</t>
  </si>
  <si>
    <t>NOMINA COMPENSACION ESPECIAL ENERO  2025 FONDO GENERAL</t>
  </si>
  <si>
    <t>157-1</t>
  </si>
  <si>
    <t>NOMINA  PERSONAL CARÁCTER TEMPORAL (CICLOTRON) ENERO  2025 FONDO GENERAL</t>
  </si>
  <si>
    <t>159-1</t>
  </si>
  <si>
    <t>NOMINA PERSONAL CARÁCTER EVENTUAL  EXTRANJEROS ENERO  2025 FG</t>
  </si>
  <si>
    <t>161-1</t>
  </si>
  <si>
    <t>NOMINA PERSONAL CARÁCTER SUPLENCIA  ENERO 2025 FG</t>
  </si>
  <si>
    <t>192-1</t>
  </si>
  <si>
    <t>NOMINA  PERSONAL CARÁCTER FIJO ONCOPEDIATRICO ENERO   2025 FONDO GENERAL</t>
  </si>
  <si>
    <t>194-1</t>
  </si>
  <si>
    <t>NOMINA  PERSONAL CARÁCTER FIJO   ENERO   2025 FONDO GENERAL</t>
  </si>
  <si>
    <t>196-1</t>
  </si>
  <si>
    <t>NOMINA  PERSONAL CARÁCTER TEMPORAL ENERO  2025 FONDO GENERAL</t>
  </si>
  <si>
    <t>2025-385-1</t>
  </si>
  <si>
    <t>DISTRIBUIDORES INTERNACIONALES DE PETROLEO, S.A.</t>
  </si>
  <si>
    <t>CENTRO ONCOPEDIATRIA NO. 04002002000</t>
  </si>
  <si>
    <t>Cuenta Bancaria No: 04002002000</t>
  </si>
  <si>
    <t xml:space="preserve">CENTRO ONCOPEDIATRIA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</si>
</sst>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34" xfId="0" applyFont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4" borderId="23" xfId="1" applyFont="1" applyFill="1" applyBorder="1" applyAlignment="1">
      <alignment vertical="center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141</xdr:row>
      <xdr:rowOff>28575</xdr:rowOff>
    </xdr:from>
    <xdr:to>
      <xdr:col>7</xdr:col>
      <xdr:colOff>895350</xdr:colOff>
      <xdr:row>151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113</xdr:row>
      <xdr:rowOff>47625</xdr:rowOff>
    </xdr:from>
    <xdr:to>
      <xdr:col>8</xdr:col>
      <xdr:colOff>833799</xdr:colOff>
      <xdr:row>124</xdr:row>
      <xdr:rowOff>47624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114</xdr:row>
      <xdr:rowOff>38100</xdr:rowOff>
    </xdr:from>
    <xdr:to>
      <xdr:col>8</xdr:col>
      <xdr:colOff>948099</xdr:colOff>
      <xdr:row>125</xdr:row>
      <xdr:rowOff>47624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115</xdr:row>
      <xdr:rowOff>38100</xdr:rowOff>
    </xdr:from>
    <xdr:to>
      <xdr:col>8</xdr:col>
      <xdr:colOff>948099</xdr:colOff>
      <xdr:row>126</xdr:row>
      <xdr:rowOff>38101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116</xdr:row>
      <xdr:rowOff>28575</xdr:rowOff>
    </xdr:from>
    <xdr:to>
      <xdr:col>8</xdr:col>
      <xdr:colOff>948099</xdr:colOff>
      <xdr:row>127</xdr:row>
      <xdr:rowOff>38101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4/LIBRO%20BANCO%2031%20DIC%2023%20-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5814">
          <cell r="G5814">
            <v>18108111.370699842</v>
          </cell>
        </row>
      </sheetData>
      <sheetData sheetId="1"/>
      <sheetData sheetId="2">
        <row r="4185">
          <cell r="J4185">
            <v>-39339005.927999958</v>
          </cell>
        </row>
      </sheetData>
      <sheetData sheetId="3">
        <row r="935">
          <cell r="J935">
            <v>467830.10480000934</v>
          </cell>
        </row>
      </sheetData>
      <sheetData sheetId="4"/>
      <sheetData sheetId="5">
        <row r="943">
          <cell r="G943">
            <v>161959.60399994627</v>
          </cell>
        </row>
      </sheetData>
      <sheetData sheetId="6">
        <row r="73">
          <cell r="J73">
            <v>94421.429999999746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Hoja1"/>
      <sheetName val="CTA. NOMINA 2000"/>
      <sheetName val="CTA. FONDOCYT 960"/>
      <sheetName val="CTA.  2000 ONCO"/>
      <sheetName val="CTA. FONDOCYT 960 (2)"/>
      <sheetName val="CTA. EUROS 8000 "/>
      <sheetName val="CTA. EUROS 8001"/>
      <sheetName val="CTA. DOLARES 1500"/>
    </sheetNames>
    <sheetDataSet>
      <sheetData sheetId="0">
        <row r="9657">
          <cell r="G9657">
            <v>7413939.4724998595</v>
          </cell>
        </row>
        <row r="9936">
          <cell r="G9936">
            <v>37132014.322499841</v>
          </cell>
        </row>
      </sheetData>
      <sheetData sheetId="1">
        <row r="5752">
          <cell r="J5752">
            <v>-6289422.0616999539</v>
          </cell>
        </row>
        <row r="5812">
          <cell r="J5812">
            <v>-33288766.228699949</v>
          </cell>
        </row>
      </sheetData>
      <sheetData sheetId="2">
        <row r="1302">
          <cell r="J1302">
            <v>52285.112900009583</v>
          </cell>
        </row>
        <row r="1312">
          <cell r="J1312">
            <v>542948.45290000958</v>
          </cell>
        </row>
      </sheetData>
      <sheetData sheetId="3"/>
      <sheetData sheetId="4">
        <row r="1460">
          <cell r="G1460">
            <v>3690782.506431981</v>
          </cell>
        </row>
        <row r="1490">
          <cell r="G1490">
            <v>77871614.016431957</v>
          </cell>
        </row>
      </sheetData>
      <sheetData sheetId="5">
        <row r="89">
          <cell r="J89">
            <v>1759755.8199999998</v>
          </cell>
        </row>
        <row r="91">
          <cell r="J91">
            <v>1195195.3199999998</v>
          </cell>
        </row>
      </sheetData>
      <sheetData sheetId="6">
        <row r="11">
          <cell r="G11">
            <v>980606.4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39"/>
  <sheetViews>
    <sheetView view="pageBreakPreview" topLeftCell="B230" zoomScale="50" zoomScaleNormal="80" zoomScaleSheetLayoutView="50" workbookViewId="0">
      <selection activeCell="D309" sqref="D309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93" customWidth="1"/>
    <col min="7" max="7" width="33.28515625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>
      <c r="F1" s="180"/>
    </row>
    <row r="2" spans="1:14" s="11" customFormat="1" x14ac:dyDescent="0.2">
      <c r="F2" s="180"/>
    </row>
    <row r="3" spans="1:14" s="14" customFormat="1" ht="12" customHeight="1" x14ac:dyDescent="0.2">
      <c r="F3" s="181"/>
    </row>
    <row r="4" spans="1:14" s="15" customFormat="1" ht="18" customHeight="1" x14ac:dyDescent="0.3">
      <c r="A4" s="16"/>
      <c r="B4" s="12"/>
      <c r="C4" s="16"/>
      <c r="D4" s="16"/>
      <c r="E4" s="16"/>
      <c r="F4" s="182"/>
      <c r="G4" s="16"/>
      <c r="H4" s="16"/>
      <c r="I4" s="16"/>
    </row>
    <row r="5" spans="1:14" s="13" customFormat="1" ht="18.75" x14ac:dyDescent="0.2">
      <c r="A5" s="198"/>
      <c r="B5" s="198"/>
      <c r="C5" s="198"/>
      <c r="D5" s="198"/>
      <c r="E5" s="198"/>
      <c r="F5" s="198"/>
      <c r="G5" s="198"/>
    </row>
    <row r="6" spans="1:14" s="15" customFormat="1" ht="18.75" x14ac:dyDescent="0.3">
      <c r="A6" s="198" t="s">
        <v>10</v>
      </c>
      <c r="B6" s="198"/>
      <c r="C6" s="198"/>
      <c r="D6" s="198"/>
      <c r="E6" s="198"/>
      <c r="F6" s="198"/>
      <c r="G6" s="198"/>
      <c r="H6" s="16"/>
      <c r="I6" s="16"/>
    </row>
    <row r="7" spans="1:14" s="14" customFormat="1" ht="18.75" x14ac:dyDescent="0.2">
      <c r="A7" s="198" t="s">
        <v>15</v>
      </c>
      <c r="B7" s="198"/>
      <c r="C7" s="198"/>
      <c r="D7" s="198"/>
      <c r="E7" s="198"/>
      <c r="F7" s="198"/>
      <c r="G7" s="198"/>
    </row>
    <row r="8" spans="1:14" s="14" customFormat="1" ht="21" customHeight="1" x14ac:dyDescent="0.2">
      <c r="A8" s="204" t="s">
        <v>3</v>
      </c>
      <c r="B8" s="204"/>
      <c r="C8" s="204"/>
      <c r="D8" s="204"/>
      <c r="E8" s="204"/>
      <c r="F8" s="204"/>
      <c r="G8" s="204"/>
    </row>
    <row r="9" spans="1:14" s="14" customFormat="1" ht="18.75" x14ac:dyDescent="0.2">
      <c r="A9" s="204" t="s">
        <v>66</v>
      </c>
      <c r="B9" s="204"/>
      <c r="C9" s="204"/>
      <c r="D9" s="204"/>
      <c r="E9" s="204"/>
      <c r="F9" s="204"/>
      <c r="G9" s="204"/>
    </row>
    <row r="10" spans="1:14" s="14" customFormat="1" ht="18.75" x14ac:dyDescent="0.2">
      <c r="A10" s="15"/>
      <c r="B10" s="27"/>
      <c r="C10" s="27"/>
      <c r="D10" s="27"/>
      <c r="E10" s="27"/>
      <c r="F10" s="183"/>
      <c r="G10" s="15"/>
    </row>
    <row r="11" spans="1:14" s="14" customFormat="1" ht="18.75" x14ac:dyDescent="0.2">
      <c r="A11" s="15"/>
      <c r="B11" s="27"/>
      <c r="C11" s="27"/>
      <c r="D11" s="27"/>
      <c r="E11" s="27"/>
      <c r="F11" s="183"/>
      <c r="G11" s="15"/>
    </row>
    <row r="12" spans="1:14" s="11" customFormat="1" ht="19.5" customHeight="1" thickBot="1" x14ac:dyDescent="0.25">
      <c r="F12" s="180"/>
      <c r="N12" s="26"/>
    </row>
    <row r="13" spans="1:14" s="3" customFormat="1" ht="27.75" customHeight="1" thickTop="1" thickBot="1" x14ac:dyDescent="0.25">
      <c r="A13" s="201"/>
      <c r="B13" s="200" t="s">
        <v>14</v>
      </c>
      <c r="C13" s="200"/>
      <c r="D13" s="200"/>
      <c r="E13" s="200"/>
      <c r="F13" s="200"/>
      <c r="G13" s="200"/>
      <c r="H13" s="7"/>
      <c r="I13" s="7"/>
      <c r="J13" s="7"/>
      <c r="K13" s="7"/>
    </row>
    <row r="14" spans="1:14" s="3" customFormat="1" ht="27.75" customHeight="1" thickTop="1" thickBot="1" x14ac:dyDescent="0.25">
      <c r="A14" s="201"/>
      <c r="B14" s="199" t="s">
        <v>15</v>
      </c>
      <c r="C14" s="199"/>
      <c r="D14" s="199"/>
      <c r="E14" s="199"/>
      <c r="F14" s="199"/>
      <c r="G14" s="72">
        <f>+'[1]CTA. RECOLECTORA (010) y 3000'!$G$5814</f>
        <v>18108111.370699842</v>
      </c>
      <c r="H14" s="7"/>
      <c r="I14" s="7"/>
      <c r="J14" s="7"/>
      <c r="K14" s="7"/>
    </row>
    <row r="15" spans="1:14" s="3" customFormat="1" ht="26.25" customHeight="1" thickTop="1" thickBot="1" x14ac:dyDescent="0.25">
      <c r="A15" s="201"/>
      <c r="B15" s="203"/>
      <c r="C15" s="203"/>
      <c r="D15" s="203"/>
      <c r="E15" s="203"/>
      <c r="F15" s="203"/>
      <c r="G15" s="72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02"/>
      <c r="B16" s="58" t="s">
        <v>4</v>
      </c>
      <c r="C16" s="58" t="s">
        <v>5</v>
      </c>
      <c r="D16" s="58" t="s">
        <v>6</v>
      </c>
      <c r="E16" s="58" t="s">
        <v>0</v>
      </c>
      <c r="F16" s="72" t="s">
        <v>1</v>
      </c>
      <c r="G16" s="58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8"/>
      <c r="B17" s="148"/>
      <c r="C17" s="149"/>
      <c r="D17" s="148">
        <v>45657</v>
      </c>
      <c r="E17" s="150">
        <f>'[2]CTA. RECOLECTORA (010)'!E6</f>
        <v>0</v>
      </c>
      <c r="F17" s="151">
        <v>0</v>
      </c>
      <c r="G17" s="152">
        <f>+'[3]CTA. RECOLECTORA (010) y 3000'!$G$9657</f>
        <v>7413939.4724998595</v>
      </c>
      <c r="H17" s="76"/>
    </row>
    <row r="18" spans="1:8" s="10" customFormat="1" ht="27" customHeight="1" thickTop="1" thickBot="1" x14ac:dyDescent="0.25">
      <c r="A18" s="39"/>
      <c r="B18" s="113">
        <v>45658</v>
      </c>
      <c r="C18" s="114"/>
      <c r="D18" s="115" t="s">
        <v>67</v>
      </c>
      <c r="E18" s="116"/>
      <c r="F18" s="184">
        <v>510.35</v>
      </c>
      <c r="G18" s="117">
        <f>G17+E18-F18</f>
        <v>7413429.1224998599</v>
      </c>
    </row>
    <row r="19" spans="1:8" s="10" customFormat="1" ht="18" thickTop="1" thickBot="1" x14ac:dyDescent="0.25">
      <c r="A19" s="21"/>
      <c r="B19" s="118">
        <v>45658</v>
      </c>
      <c r="C19" s="119"/>
      <c r="D19" s="115" t="s">
        <v>39</v>
      </c>
      <c r="E19" s="116">
        <v>450</v>
      </c>
      <c r="F19" s="185"/>
      <c r="G19" s="117">
        <f t="shared" ref="G19:G82" si="0">G18+E19-F19</f>
        <v>7413879.1224998599</v>
      </c>
    </row>
    <row r="20" spans="1:8" s="7" customFormat="1" ht="18" thickTop="1" thickBot="1" x14ac:dyDescent="0.25">
      <c r="A20" s="21"/>
      <c r="B20" s="118">
        <v>45659</v>
      </c>
      <c r="C20" s="119"/>
      <c r="D20" s="115" t="s">
        <v>39</v>
      </c>
      <c r="E20" s="116">
        <v>2575</v>
      </c>
      <c r="F20" s="185"/>
      <c r="G20" s="117">
        <f t="shared" si="0"/>
        <v>7416454.1224998599</v>
      </c>
    </row>
    <row r="21" spans="1:8" s="7" customFormat="1" ht="18" thickTop="1" thickBot="1" x14ac:dyDescent="0.25">
      <c r="A21" s="21"/>
      <c r="B21" s="118">
        <v>45659</v>
      </c>
      <c r="C21" s="119"/>
      <c r="D21" s="115" t="s">
        <v>39</v>
      </c>
      <c r="E21" s="116">
        <v>6485</v>
      </c>
      <c r="F21" s="185"/>
      <c r="G21" s="117">
        <f t="shared" si="0"/>
        <v>7422939.1224998599</v>
      </c>
    </row>
    <row r="22" spans="1:8" s="7" customFormat="1" ht="18" thickTop="1" thickBot="1" x14ac:dyDescent="0.25">
      <c r="A22" s="21"/>
      <c r="B22" s="118">
        <v>45659</v>
      </c>
      <c r="C22" s="119"/>
      <c r="D22" s="115" t="s">
        <v>39</v>
      </c>
      <c r="E22" s="116">
        <v>700</v>
      </c>
      <c r="F22" s="185"/>
      <c r="G22" s="117">
        <f t="shared" si="0"/>
        <v>7423639.1224998599</v>
      </c>
    </row>
    <row r="23" spans="1:8" s="7" customFormat="1" ht="18" thickTop="1" thickBot="1" x14ac:dyDescent="0.25">
      <c r="A23" s="21"/>
      <c r="B23" s="118">
        <v>45659</v>
      </c>
      <c r="C23" s="119"/>
      <c r="D23" s="115" t="s">
        <v>39</v>
      </c>
      <c r="E23" s="116">
        <v>26850</v>
      </c>
      <c r="F23" s="185"/>
      <c r="G23" s="117">
        <f t="shared" si="0"/>
        <v>7450489.1224998599</v>
      </c>
    </row>
    <row r="24" spans="1:8" s="7" customFormat="1" ht="18" thickTop="1" thickBot="1" x14ac:dyDescent="0.25">
      <c r="A24" s="21"/>
      <c r="B24" s="118">
        <v>45659</v>
      </c>
      <c r="C24" s="119"/>
      <c r="D24" s="115" t="s">
        <v>39</v>
      </c>
      <c r="E24" s="116">
        <v>23370</v>
      </c>
      <c r="F24" s="185"/>
      <c r="G24" s="117">
        <f t="shared" si="0"/>
        <v>7473859.1224998599</v>
      </c>
    </row>
    <row r="25" spans="1:8" s="7" customFormat="1" ht="18" thickTop="1" thickBot="1" x14ac:dyDescent="0.25">
      <c r="A25" s="21"/>
      <c r="B25" s="118">
        <v>45659</v>
      </c>
      <c r="C25" s="119"/>
      <c r="D25" s="115" t="s">
        <v>39</v>
      </c>
      <c r="E25" s="116">
        <v>4435</v>
      </c>
      <c r="F25" s="185"/>
      <c r="G25" s="117">
        <f t="shared" si="0"/>
        <v>7478294.1224998599</v>
      </c>
    </row>
    <row r="26" spans="1:8" s="7" customFormat="1" ht="18" customHeight="1" thickTop="1" thickBot="1" x14ac:dyDescent="0.25">
      <c r="A26" s="21"/>
      <c r="B26" s="118">
        <v>45659</v>
      </c>
      <c r="C26" s="119"/>
      <c r="D26" s="115" t="s">
        <v>39</v>
      </c>
      <c r="E26" s="116">
        <v>22500</v>
      </c>
      <c r="F26" s="185"/>
      <c r="G26" s="117">
        <f t="shared" si="0"/>
        <v>7500794.1224998599</v>
      </c>
    </row>
    <row r="27" spans="1:8" s="7" customFormat="1" ht="18" thickTop="1" thickBot="1" x14ac:dyDescent="0.25">
      <c r="A27" s="21"/>
      <c r="B27" s="118">
        <v>45659</v>
      </c>
      <c r="C27" s="119"/>
      <c r="D27" s="115" t="s">
        <v>39</v>
      </c>
      <c r="E27" s="116">
        <v>1645</v>
      </c>
      <c r="F27" s="185"/>
      <c r="G27" s="117">
        <f t="shared" si="0"/>
        <v>7502439.1224998599</v>
      </c>
    </row>
    <row r="28" spans="1:8" s="7" customFormat="1" ht="17.25" customHeight="1" thickTop="1" thickBot="1" x14ac:dyDescent="0.25">
      <c r="A28" s="21"/>
      <c r="B28" s="118">
        <v>45659</v>
      </c>
      <c r="C28" s="119"/>
      <c r="D28" s="115" t="s">
        <v>39</v>
      </c>
      <c r="E28" s="116">
        <v>235</v>
      </c>
      <c r="F28" s="185"/>
      <c r="G28" s="117">
        <f t="shared" si="0"/>
        <v>7502674.1224998599</v>
      </c>
    </row>
    <row r="29" spans="1:8" s="7" customFormat="1" ht="24.75" customHeight="1" thickTop="1" thickBot="1" x14ac:dyDescent="0.25">
      <c r="A29" s="21"/>
      <c r="B29" s="118">
        <v>45659</v>
      </c>
      <c r="C29" s="119"/>
      <c r="D29" s="115" t="s">
        <v>29</v>
      </c>
      <c r="E29" s="116">
        <v>16842.16</v>
      </c>
      <c r="F29" s="185">
        <v>433.98</v>
      </c>
      <c r="G29" s="117">
        <f t="shared" si="0"/>
        <v>7519082.3024998596</v>
      </c>
    </row>
    <row r="30" spans="1:8" s="7" customFormat="1" ht="46.5" thickTop="1" thickBot="1" x14ac:dyDescent="0.25">
      <c r="A30" s="21"/>
      <c r="B30" s="118">
        <v>45659</v>
      </c>
      <c r="C30" s="119"/>
      <c r="D30" s="115" t="s">
        <v>68</v>
      </c>
      <c r="E30" s="116">
        <v>20000</v>
      </c>
      <c r="F30" s="185"/>
      <c r="G30" s="117">
        <f t="shared" si="0"/>
        <v>7539082.3024998596</v>
      </c>
    </row>
    <row r="31" spans="1:8" s="7" customFormat="1" ht="18" thickTop="1" thickBot="1" x14ac:dyDescent="0.25">
      <c r="A31" s="21"/>
      <c r="B31" s="118">
        <v>45659</v>
      </c>
      <c r="C31" s="119"/>
      <c r="D31" s="115" t="s">
        <v>22</v>
      </c>
      <c r="E31" s="116">
        <v>630807.69999999995</v>
      </c>
      <c r="F31" s="185"/>
      <c r="G31" s="117">
        <f t="shared" si="0"/>
        <v>8169890.0024998598</v>
      </c>
    </row>
    <row r="32" spans="1:8" s="7" customFormat="1" ht="46.5" thickTop="1" thickBot="1" x14ac:dyDescent="0.25">
      <c r="A32" s="21"/>
      <c r="B32" s="118">
        <v>45659</v>
      </c>
      <c r="C32" s="119"/>
      <c r="D32" s="115" t="s">
        <v>69</v>
      </c>
      <c r="E32" s="116">
        <v>1500</v>
      </c>
      <c r="F32" s="185"/>
      <c r="G32" s="117">
        <f t="shared" si="0"/>
        <v>8171390.0024998598</v>
      </c>
    </row>
    <row r="33" spans="1:7" s="7" customFormat="1" ht="20.25" customHeight="1" thickTop="1" thickBot="1" x14ac:dyDescent="0.25">
      <c r="A33" s="21"/>
      <c r="B33" s="118">
        <v>45660</v>
      </c>
      <c r="C33" s="119"/>
      <c r="D33" s="115" t="s">
        <v>39</v>
      </c>
      <c r="E33" s="116">
        <v>4200</v>
      </c>
      <c r="F33" s="185"/>
      <c r="G33" s="117">
        <f t="shared" si="0"/>
        <v>8175590.0024998598</v>
      </c>
    </row>
    <row r="34" spans="1:7" s="7" customFormat="1" ht="18" thickTop="1" thickBot="1" x14ac:dyDescent="0.25">
      <c r="A34" s="21"/>
      <c r="B34" s="118">
        <v>45660</v>
      </c>
      <c r="C34" s="119"/>
      <c r="D34" s="115" t="s">
        <v>39</v>
      </c>
      <c r="E34" s="116">
        <v>17180</v>
      </c>
      <c r="F34" s="185"/>
      <c r="G34" s="117">
        <f t="shared" si="0"/>
        <v>8192770.0024998598</v>
      </c>
    </row>
    <row r="35" spans="1:7" s="7" customFormat="1" ht="18" thickTop="1" thickBot="1" x14ac:dyDescent="0.25">
      <c r="A35" s="21"/>
      <c r="B35" s="118">
        <v>45660</v>
      </c>
      <c r="C35" s="119"/>
      <c r="D35" s="115" t="s">
        <v>39</v>
      </c>
      <c r="E35" s="116">
        <v>1290</v>
      </c>
      <c r="F35" s="185"/>
      <c r="G35" s="117">
        <f t="shared" si="0"/>
        <v>8194060.0024998598</v>
      </c>
    </row>
    <row r="36" spans="1:7" s="7" customFormat="1" ht="18" thickTop="1" thickBot="1" x14ac:dyDescent="0.25">
      <c r="A36" s="21"/>
      <c r="B36" s="118">
        <v>45660</v>
      </c>
      <c r="C36" s="119"/>
      <c r="D36" s="115" t="s">
        <v>39</v>
      </c>
      <c r="E36" s="116">
        <v>51260</v>
      </c>
      <c r="F36" s="185"/>
      <c r="G36" s="117">
        <f t="shared" si="0"/>
        <v>8245320.0024998598</v>
      </c>
    </row>
    <row r="37" spans="1:7" s="7" customFormat="1" ht="18" thickTop="1" thickBot="1" x14ac:dyDescent="0.25">
      <c r="A37" s="21"/>
      <c r="B37" s="118">
        <v>45660</v>
      </c>
      <c r="C37" s="119"/>
      <c r="D37" s="115" t="s">
        <v>39</v>
      </c>
      <c r="E37" s="116">
        <v>1800</v>
      </c>
      <c r="F37" s="185"/>
      <c r="G37" s="117">
        <f t="shared" si="0"/>
        <v>8247120.0024998598</v>
      </c>
    </row>
    <row r="38" spans="1:7" s="7" customFormat="1" ht="15" customHeight="1" thickTop="1" thickBot="1" x14ac:dyDescent="0.25">
      <c r="A38" s="21"/>
      <c r="B38" s="118">
        <v>45660</v>
      </c>
      <c r="C38" s="119"/>
      <c r="D38" s="115" t="s">
        <v>39</v>
      </c>
      <c r="E38" s="116">
        <v>4740</v>
      </c>
      <c r="F38" s="185"/>
      <c r="G38" s="117">
        <f t="shared" si="0"/>
        <v>8251860.0024998598</v>
      </c>
    </row>
    <row r="39" spans="1:7" s="7" customFormat="1" ht="18" thickTop="1" thickBot="1" x14ac:dyDescent="0.25">
      <c r="A39" s="21"/>
      <c r="B39" s="118">
        <v>45660</v>
      </c>
      <c r="C39" s="119"/>
      <c r="D39" s="115" t="s">
        <v>39</v>
      </c>
      <c r="E39" s="116">
        <v>2025</v>
      </c>
      <c r="F39" s="185"/>
      <c r="G39" s="117">
        <f t="shared" si="0"/>
        <v>8253885.0024998598</v>
      </c>
    </row>
    <row r="40" spans="1:7" s="7" customFormat="1" ht="14.25" customHeight="1" thickTop="1" thickBot="1" x14ac:dyDescent="0.25">
      <c r="A40" s="21"/>
      <c r="B40" s="118">
        <v>45660</v>
      </c>
      <c r="C40" s="119"/>
      <c r="D40" s="115" t="s">
        <v>39</v>
      </c>
      <c r="E40" s="116">
        <v>33775</v>
      </c>
      <c r="F40" s="185"/>
      <c r="G40" s="117">
        <f t="shared" si="0"/>
        <v>8287660.0024998598</v>
      </c>
    </row>
    <row r="41" spans="1:7" s="7" customFormat="1" ht="18" thickTop="1" thickBot="1" x14ac:dyDescent="0.25">
      <c r="A41" s="21"/>
      <c r="B41" s="118">
        <v>45660</v>
      </c>
      <c r="C41" s="119"/>
      <c r="D41" s="115" t="s">
        <v>29</v>
      </c>
      <c r="E41" s="116">
        <v>52604.34</v>
      </c>
      <c r="F41" s="185">
        <v>1386.93</v>
      </c>
      <c r="G41" s="117">
        <f t="shared" si="0"/>
        <v>8338877.4124998599</v>
      </c>
    </row>
    <row r="42" spans="1:7" s="7" customFormat="1" ht="18" customHeight="1" thickTop="1" thickBot="1" x14ac:dyDescent="0.25">
      <c r="A42" s="21"/>
      <c r="B42" s="118">
        <v>45661</v>
      </c>
      <c r="C42" s="119"/>
      <c r="D42" s="115" t="s">
        <v>29</v>
      </c>
      <c r="E42" s="116">
        <v>7500</v>
      </c>
      <c r="F42" s="186">
        <v>187.5</v>
      </c>
      <c r="G42" s="117">
        <f t="shared" si="0"/>
        <v>8346189.9124998599</v>
      </c>
    </row>
    <row r="43" spans="1:7" s="7" customFormat="1" ht="18" thickTop="1" thickBot="1" x14ac:dyDescent="0.25">
      <c r="A43" s="21"/>
      <c r="B43" s="118">
        <v>45662</v>
      </c>
      <c r="C43" s="119"/>
      <c r="D43" s="115" t="s">
        <v>39</v>
      </c>
      <c r="E43" s="116">
        <v>28000</v>
      </c>
      <c r="F43" s="185"/>
      <c r="G43" s="117">
        <f t="shared" si="0"/>
        <v>8374189.9124998599</v>
      </c>
    </row>
    <row r="44" spans="1:7" s="7" customFormat="1" ht="18" thickTop="1" thickBot="1" x14ac:dyDescent="0.25">
      <c r="A44" s="21"/>
      <c r="B44" s="118">
        <v>45662</v>
      </c>
      <c r="C44" s="119"/>
      <c r="D44" s="115" t="s">
        <v>39</v>
      </c>
      <c r="E44" s="116">
        <v>4500</v>
      </c>
      <c r="F44" s="185"/>
      <c r="G44" s="117">
        <f t="shared" si="0"/>
        <v>8378689.9124998599</v>
      </c>
    </row>
    <row r="45" spans="1:7" s="7" customFormat="1" ht="27" customHeight="1" thickTop="1" thickBot="1" x14ac:dyDescent="0.25">
      <c r="A45" s="21"/>
      <c r="B45" s="118">
        <v>45663</v>
      </c>
      <c r="C45" s="119"/>
      <c r="D45" s="115" t="s">
        <v>39</v>
      </c>
      <c r="E45" s="116">
        <v>18200</v>
      </c>
      <c r="F45" s="185"/>
      <c r="G45" s="117">
        <f t="shared" si="0"/>
        <v>8396889.9124998599</v>
      </c>
    </row>
    <row r="46" spans="1:7" s="7" customFormat="1" ht="21" customHeight="1" thickTop="1" thickBot="1" x14ac:dyDescent="0.25">
      <c r="A46" s="21"/>
      <c r="B46" s="118">
        <v>45663</v>
      </c>
      <c r="C46" s="119"/>
      <c r="D46" s="132" t="s">
        <v>29</v>
      </c>
      <c r="E46" s="116">
        <v>5220</v>
      </c>
      <c r="F46" s="186">
        <v>141.97999999999999</v>
      </c>
      <c r="G46" s="117">
        <f t="shared" si="0"/>
        <v>8401967.9324998595</v>
      </c>
    </row>
    <row r="47" spans="1:7" s="7" customFormat="1" ht="25.5" customHeight="1" thickTop="1" thickBot="1" x14ac:dyDescent="0.25">
      <c r="A47" s="21"/>
      <c r="B47" s="118">
        <v>45664</v>
      </c>
      <c r="C47" s="119"/>
      <c r="D47" s="115" t="s">
        <v>39</v>
      </c>
      <c r="E47" s="116">
        <v>2275</v>
      </c>
      <c r="F47" s="186"/>
      <c r="G47" s="117">
        <f t="shared" si="0"/>
        <v>8404242.9324998595</v>
      </c>
    </row>
    <row r="48" spans="1:7" s="7" customFormat="1" ht="18" thickTop="1" thickBot="1" x14ac:dyDescent="0.25">
      <c r="A48" s="21"/>
      <c r="B48" s="118">
        <v>45664</v>
      </c>
      <c r="C48" s="119"/>
      <c r="D48" s="115" t="s">
        <v>39</v>
      </c>
      <c r="E48" s="116">
        <v>16000</v>
      </c>
      <c r="F48" s="185"/>
      <c r="G48" s="117">
        <f t="shared" si="0"/>
        <v>8420242.9324998595</v>
      </c>
    </row>
    <row r="49" spans="1:7" s="7" customFormat="1" ht="18" thickTop="1" thickBot="1" x14ac:dyDescent="0.25">
      <c r="A49" s="21"/>
      <c r="B49" s="118">
        <v>45664</v>
      </c>
      <c r="C49" s="119"/>
      <c r="D49" s="115" t="s">
        <v>39</v>
      </c>
      <c r="E49" s="116">
        <v>700</v>
      </c>
      <c r="F49" s="185"/>
      <c r="G49" s="117">
        <f t="shared" si="0"/>
        <v>8420942.9324998595</v>
      </c>
    </row>
    <row r="50" spans="1:7" s="7" customFormat="1" ht="18" thickTop="1" thickBot="1" x14ac:dyDescent="0.25">
      <c r="A50" s="21"/>
      <c r="B50" s="118">
        <v>45664</v>
      </c>
      <c r="C50" s="119"/>
      <c r="D50" s="115" t="s">
        <v>39</v>
      </c>
      <c r="E50" s="116">
        <v>61050</v>
      </c>
      <c r="F50" s="185"/>
      <c r="G50" s="117">
        <f t="shared" si="0"/>
        <v>8481992.9324998595</v>
      </c>
    </row>
    <row r="51" spans="1:7" s="7" customFormat="1" ht="18" thickTop="1" thickBot="1" x14ac:dyDescent="0.25">
      <c r="A51" s="21"/>
      <c r="B51" s="118">
        <v>45664</v>
      </c>
      <c r="C51" s="119"/>
      <c r="D51" s="115" t="s">
        <v>39</v>
      </c>
      <c r="E51" s="116">
        <v>42730</v>
      </c>
      <c r="F51" s="185"/>
      <c r="G51" s="117">
        <f t="shared" si="0"/>
        <v>8524722.9324998595</v>
      </c>
    </row>
    <row r="52" spans="1:7" s="7" customFormat="1" ht="21.75" customHeight="1" thickTop="1" thickBot="1" x14ac:dyDescent="0.25">
      <c r="A52" s="21"/>
      <c r="B52" s="118">
        <v>45664</v>
      </c>
      <c r="C52" s="119"/>
      <c r="D52" s="115" t="s">
        <v>39</v>
      </c>
      <c r="E52" s="116">
        <v>36470</v>
      </c>
      <c r="F52" s="185"/>
      <c r="G52" s="117">
        <f t="shared" si="0"/>
        <v>8561192.9324998595</v>
      </c>
    </row>
    <row r="53" spans="1:7" s="7" customFormat="1" ht="18" thickTop="1" thickBot="1" x14ac:dyDescent="0.25">
      <c r="A53" s="21"/>
      <c r="B53" s="118">
        <v>45664</v>
      </c>
      <c r="C53" s="119"/>
      <c r="D53" s="115" t="s">
        <v>39</v>
      </c>
      <c r="E53" s="116">
        <v>7430</v>
      </c>
      <c r="F53" s="185"/>
      <c r="G53" s="117">
        <f t="shared" si="0"/>
        <v>8568622.9324998595</v>
      </c>
    </row>
    <row r="54" spans="1:7" s="7" customFormat="1" ht="22.5" customHeight="1" thickTop="1" thickBot="1" x14ac:dyDescent="0.25">
      <c r="A54" s="21"/>
      <c r="B54" s="118">
        <v>45664</v>
      </c>
      <c r="C54" s="119"/>
      <c r="D54" s="120" t="s">
        <v>29</v>
      </c>
      <c r="E54" s="116">
        <v>123946.67</v>
      </c>
      <c r="F54" s="187">
        <v>3165.36</v>
      </c>
      <c r="G54" s="117">
        <f t="shared" si="0"/>
        <v>8689404.24249986</v>
      </c>
    </row>
    <row r="55" spans="1:7" s="7" customFormat="1" ht="19.5" customHeight="1" thickTop="1" thickBot="1" x14ac:dyDescent="0.25">
      <c r="A55" s="21"/>
      <c r="B55" s="118">
        <v>45664</v>
      </c>
      <c r="C55" s="119"/>
      <c r="D55" s="115" t="s">
        <v>70</v>
      </c>
      <c r="E55" s="116">
        <v>51988.4</v>
      </c>
      <c r="F55" s="185"/>
      <c r="G55" s="117">
        <f t="shared" si="0"/>
        <v>8741392.6424998604</v>
      </c>
    </row>
    <row r="56" spans="1:7" s="7" customFormat="1" ht="61.5" thickTop="1" thickBot="1" x14ac:dyDescent="0.25">
      <c r="A56" s="21"/>
      <c r="B56" s="118">
        <v>45664</v>
      </c>
      <c r="C56" s="119"/>
      <c r="D56" s="115" t="s">
        <v>71</v>
      </c>
      <c r="E56" s="116">
        <v>20000</v>
      </c>
      <c r="F56" s="185"/>
      <c r="G56" s="117">
        <f t="shared" si="0"/>
        <v>8761392.6424998604</v>
      </c>
    </row>
    <row r="57" spans="1:7" s="7" customFormat="1" ht="18" thickTop="1" thickBot="1" x14ac:dyDescent="0.25">
      <c r="A57" s="21"/>
      <c r="B57" s="118">
        <v>45665</v>
      </c>
      <c r="C57" s="119"/>
      <c r="D57" s="115" t="s">
        <v>39</v>
      </c>
      <c r="E57" s="116">
        <v>3050</v>
      </c>
      <c r="F57" s="186"/>
      <c r="G57" s="117">
        <f t="shared" si="0"/>
        <v>8764442.6424998604</v>
      </c>
    </row>
    <row r="58" spans="1:7" s="7" customFormat="1" ht="18" thickTop="1" thickBot="1" x14ac:dyDescent="0.25">
      <c r="A58" s="21"/>
      <c r="B58" s="118">
        <v>45665</v>
      </c>
      <c r="C58" s="119"/>
      <c r="D58" s="115" t="s">
        <v>39</v>
      </c>
      <c r="E58" s="116">
        <v>13870</v>
      </c>
      <c r="F58" s="185"/>
      <c r="G58" s="117">
        <f t="shared" si="0"/>
        <v>8778312.6424998604</v>
      </c>
    </row>
    <row r="59" spans="1:7" s="7" customFormat="1" ht="25.5" customHeight="1" thickTop="1" thickBot="1" x14ac:dyDescent="0.25">
      <c r="A59" s="21"/>
      <c r="B59" s="118">
        <v>45665</v>
      </c>
      <c r="C59" s="119"/>
      <c r="D59" s="115" t="s">
        <v>39</v>
      </c>
      <c r="E59" s="116">
        <v>1775</v>
      </c>
      <c r="F59" s="185"/>
      <c r="G59" s="117">
        <f t="shared" si="0"/>
        <v>8780087.6424998604</v>
      </c>
    </row>
    <row r="60" spans="1:7" s="7" customFormat="1" ht="18" thickTop="1" thickBot="1" x14ac:dyDescent="0.25">
      <c r="A60" s="21"/>
      <c r="B60" s="118">
        <v>45665</v>
      </c>
      <c r="C60" s="119"/>
      <c r="D60" s="115" t="s">
        <v>39</v>
      </c>
      <c r="E60" s="116">
        <v>79765</v>
      </c>
      <c r="F60" s="185"/>
      <c r="G60" s="117">
        <f t="shared" si="0"/>
        <v>8859852.6424998604</v>
      </c>
    </row>
    <row r="61" spans="1:7" s="7" customFormat="1" ht="18" thickTop="1" thickBot="1" x14ac:dyDescent="0.25">
      <c r="A61" s="21"/>
      <c r="B61" s="118">
        <v>45665</v>
      </c>
      <c r="C61" s="119"/>
      <c r="D61" s="115" t="s">
        <v>39</v>
      </c>
      <c r="E61" s="116">
        <v>50480</v>
      </c>
      <c r="F61" s="185"/>
      <c r="G61" s="117">
        <f t="shared" si="0"/>
        <v>8910332.6424998604</v>
      </c>
    </row>
    <row r="62" spans="1:7" s="7" customFormat="1" ht="18" thickTop="1" thickBot="1" x14ac:dyDescent="0.25">
      <c r="A62" s="21"/>
      <c r="B62" s="118">
        <v>45665</v>
      </c>
      <c r="C62" s="119"/>
      <c r="D62" s="115" t="s">
        <v>39</v>
      </c>
      <c r="E62" s="116">
        <v>31335</v>
      </c>
      <c r="F62" s="185"/>
      <c r="G62" s="117">
        <f t="shared" si="0"/>
        <v>8941667.6424998604</v>
      </c>
    </row>
    <row r="63" spans="1:7" s="7" customFormat="1" ht="18.75" customHeight="1" thickTop="1" thickBot="1" x14ac:dyDescent="0.25">
      <c r="A63" s="21"/>
      <c r="B63" s="118">
        <v>45665</v>
      </c>
      <c r="C63" s="119"/>
      <c r="D63" s="115" t="s">
        <v>39</v>
      </c>
      <c r="E63" s="116">
        <v>730</v>
      </c>
      <c r="F63" s="185"/>
      <c r="G63" s="117">
        <f t="shared" si="0"/>
        <v>8942397.6424998604</v>
      </c>
    </row>
    <row r="64" spans="1:7" s="7" customFormat="1" ht="18" thickTop="1" thickBot="1" x14ac:dyDescent="0.25">
      <c r="A64" s="21"/>
      <c r="B64" s="118">
        <v>45665</v>
      </c>
      <c r="C64" s="119"/>
      <c r="D64" s="120" t="s">
        <v>29</v>
      </c>
      <c r="E64" s="116">
        <v>77304.94</v>
      </c>
      <c r="F64" s="187">
        <v>2074.41</v>
      </c>
      <c r="G64" s="117">
        <f t="shared" si="0"/>
        <v>9017628.1724998597</v>
      </c>
    </row>
    <row r="65" spans="1:7" s="7" customFormat="1" ht="18" thickTop="1" thickBot="1" x14ac:dyDescent="0.25">
      <c r="A65" s="21"/>
      <c r="B65" s="118">
        <v>45666</v>
      </c>
      <c r="C65" s="119"/>
      <c r="D65" s="115" t="s">
        <v>39</v>
      </c>
      <c r="E65" s="116">
        <v>3600</v>
      </c>
      <c r="F65" s="185"/>
      <c r="G65" s="117">
        <f t="shared" si="0"/>
        <v>9021228.1724998597</v>
      </c>
    </row>
    <row r="66" spans="1:7" s="7" customFormat="1" ht="18" thickTop="1" thickBot="1" x14ac:dyDescent="0.25">
      <c r="A66" s="21"/>
      <c r="B66" s="118">
        <v>45666</v>
      </c>
      <c r="C66" s="119"/>
      <c r="D66" s="115" t="s">
        <v>39</v>
      </c>
      <c r="E66" s="116">
        <v>6971</v>
      </c>
      <c r="F66" s="185"/>
      <c r="G66" s="117">
        <f>G65+E66-F66</f>
        <v>9028199.1724998597</v>
      </c>
    </row>
    <row r="67" spans="1:7" s="7" customFormat="1" ht="18" thickTop="1" thickBot="1" x14ac:dyDescent="0.25">
      <c r="A67" s="21"/>
      <c r="B67" s="118">
        <v>45666</v>
      </c>
      <c r="C67" s="119"/>
      <c r="D67" s="115" t="s">
        <v>39</v>
      </c>
      <c r="E67" s="116">
        <v>200</v>
      </c>
      <c r="F67" s="185"/>
      <c r="G67" s="117">
        <f t="shared" si="0"/>
        <v>9028399.1724998597</v>
      </c>
    </row>
    <row r="68" spans="1:7" s="7" customFormat="1" ht="18" thickTop="1" thickBot="1" x14ac:dyDescent="0.25">
      <c r="A68" s="21"/>
      <c r="B68" s="118">
        <v>45666</v>
      </c>
      <c r="C68" s="119"/>
      <c r="D68" s="115" t="s">
        <v>39</v>
      </c>
      <c r="E68" s="116">
        <v>32390</v>
      </c>
      <c r="F68" s="185"/>
      <c r="G68" s="117">
        <f t="shared" si="0"/>
        <v>9060789.1724998597</v>
      </c>
    </row>
    <row r="69" spans="1:7" s="7" customFormat="1" ht="18" thickTop="1" thickBot="1" x14ac:dyDescent="0.25">
      <c r="A69" s="21"/>
      <c r="B69" s="118">
        <v>45666</v>
      </c>
      <c r="C69" s="119"/>
      <c r="D69" s="115" t="s">
        <v>39</v>
      </c>
      <c r="E69" s="116">
        <v>800</v>
      </c>
      <c r="F69" s="185"/>
      <c r="G69" s="117">
        <f t="shared" si="0"/>
        <v>9061589.1724998597</v>
      </c>
    </row>
    <row r="70" spans="1:7" s="7" customFormat="1" ht="18" thickTop="1" thickBot="1" x14ac:dyDescent="0.25">
      <c r="A70" s="21"/>
      <c r="B70" s="118">
        <v>45666</v>
      </c>
      <c r="C70" s="119"/>
      <c r="D70" s="115" t="s">
        <v>39</v>
      </c>
      <c r="E70" s="116">
        <v>28755</v>
      </c>
      <c r="F70" s="185"/>
      <c r="G70" s="117">
        <f t="shared" si="0"/>
        <v>9090344.1724998597</v>
      </c>
    </row>
    <row r="71" spans="1:7" s="7" customFormat="1" ht="18" thickTop="1" thickBot="1" x14ac:dyDescent="0.25">
      <c r="A71" s="21"/>
      <c r="B71" s="118">
        <v>45666</v>
      </c>
      <c r="C71" s="119"/>
      <c r="D71" s="115" t="s">
        <v>39</v>
      </c>
      <c r="E71" s="116">
        <v>29895</v>
      </c>
      <c r="F71" s="185"/>
      <c r="G71" s="117">
        <f t="shared" si="0"/>
        <v>9120239.1724998597</v>
      </c>
    </row>
    <row r="72" spans="1:7" s="7" customFormat="1" ht="18" thickTop="1" thickBot="1" x14ac:dyDescent="0.25">
      <c r="A72" s="21"/>
      <c r="B72" s="118">
        <v>45666</v>
      </c>
      <c r="C72" s="119"/>
      <c r="D72" s="115" t="s">
        <v>29</v>
      </c>
      <c r="E72" s="121">
        <v>102563.1</v>
      </c>
      <c r="F72" s="185">
        <v>2707.26</v>
      </c>
      <c r="G72" s="117">
        <f t="shared" si="0"/>
        <v>9220095.0124998596</v>
      </c>
    </row>
    <row r="73" spans="1:7" s="7" customFormat="1" ht="18" thickTop="1" thickBot="1" x14ac:dyDescent="0.25">
      <c r="A73" s="21"/>
      <c r="B73" s="118">
        <v>45666</v>
      </c>
      <c r="C73" s="119"/>
      <c r="D73" s="115" t="s">
        <v>52</v>
      </c>
      <c r="E73" s="121">
        <v>50000</v>
      </c>
      <c r="F73" s="185"/>
      <c r="G73" s="117">
        <f t="shared" si="0"/>
        <v>9270095.0124998596</v>
      </c>
    </row>
    <row r="74" spans="1:7" s="7" customFormat="1" ht="61.5" thickTop="1" thickBot="1" x14ac:dyDescent="0.25">
      <c r="A74" s="21"/>
      <c r="B74" s="118">
        <v>45666</v>
      </c>
      <c r="C74" s="119"/>
      <c r="D74" s="115" t="s">
        <v>72</v>
      </c>
      <c r="E74" s="121">
        <v>3000</v>
      </c>
      <c r="F74" s="188"/>
      <c r="G74" s="117">
        <f t="shared" si="0"/>
        <v>9273095.0124998596</v>
      </c>
    </row>
    <row r="75" spans="1:7" s="7" customFormat="1" ht="18" thickTop="1" thickBot="1" x14ac:dyDescent="0.25">
      <c r="A75" s="21"/>
      <c r="B75" s="118">
        <v>45667</v>
      </c>
      <c r="C75" s="119"/>
      <c r="D75" s="115" t="s">
        <v>39</v>
      </c>
      <c r="E75" s="121">
        <v>1410</v>
      </c>
      <c r="F75" s="188"/>
      <c r="G75" s="117">
        <f t="shared" si="0"/>
        <v>9274505.0124998596</v>
      </c>
    </row>
    <row r="76" spans="1:7" s="7" customFormat="1" ht="18" thickTop="1" thickBot="1" x14ac:dyDescent="0.25">
      <c r="A76" s="21"/>
      <c r="B76" s="118">
        <v>45667</v>
      </c>
      <c r="C76" s="119"/>
      <c r="D76" s="120" t="s">
        <v>39</v>
      </c>
      <c r="E76" s="116">
        <v>10911</v>
      </c>
      <c r="F76" s="185"/>
      <c r="G76" s="117">
        <f t="shared" si="0"/>
        <v>9285416.0124998596</v>
      </c>
    </row>
    <row r="77" spans="1:7" s="7" customFormat="1" ht="18" customHeight="1" thickTop="1" thickBot="1" x14ac:dyDescent="0.25">
      <c r="A77" s="21"/>
      <c r="B77" s="118">
        <v>45667</v>
      </c>
      <c r="C77" s="119"/>
      <c r="D77" s="115" t="s">
        <v>39</v>
      </c>
      <c r="E77" s="116">
        <v>3505</v>
      </c>
      <c r="F77" s="185"/>
      <c r="G77" s="117">
        <f t="shared" si="0"/>
        <v>9288921.0124998596</v>
      </c>
    </row>
    <row r="78" spans="1:7" s="7" customFormat="1" ht="20.25" customHeight="1" thickTop="1" thickBot="1" x14ac:dyDescent="0.25">
      <c r="A78" s="21"/>
      <c r="B78" s="118">
        <v>45667</v>
      </c>
      <c r="C78" s="119"/>
      <c r="D78" s="115" t="s">
        <v>39</v>
      </c>
      <c r="E78" s="116">
        <v>22855</v>
      </c>
      <c r="F78" s="185"/>
      <c r="G78" s="117">
        <f t="shared" si="0"/>
        <v>9311776.0124998596</v>
      </c>
    </row>
    <row r="79" spans="1:7" s="3" customFormat="1" ht="18" thickTop="1" thickBot="1" x14ac:dyDescent="0.25">
      <c r="A79" s="107"/>
      <c r="B79" s="118">
        <v>45667</v>
      </c>
      <c r="C79" s="119"/>
      <c r="D79" s="115" t="s">
        <v>39</v>
      </c>
      <c r="E79" s="116">
        <v>69070</v>
      </c>
      <c r="F79" s="185"/>
      <c r="G79" s="117">
        <f t="shared" si="0"/>
        <v>9380846.0124998596</v>
      </c>
    </row>
    <row r="80" spans="1:7" s="7" customFormat="1" ht="18" thickTop="1" thickBot="1" x14ac:dyDescent="0.25">
      <c r="A80" s="21"/>
      <c r="B80" s="118">
        <v>45667</v>
      </c>
      <c r="C80" s="119"/>
      <c r="D80" s="115" t="s">
        <v>39</v>
      </c>
      <c r="E80" s="116">
        <v>21535</v>
      </c>
      <c r="F80" s="185"/>
      <c r="G80" s="117">
        <f t="shared" si="0"/>
        <v>9402381.0124998596</v>
      </c>
    </row>
    <row r="81" spans="1:8" s="7" customFormat="1" ht="18" thickTop="1" thickBot="1" x14ac:dyDescent="0.25">
      <c r="A81" s="21"/>
      <c r="B81" s="118">
        <v>45667</v>
      </c>
      <c r="C81" s="119"/>
      <c r="D81" s="115" t="s">
        <v>39</v>
      </c>
      <c r="E81" s="116">
        <v>330</v>
      </c>
      <c r="F81" s="185"/>
      <c r="G81" s="117">
        <f t="shared" si="0"/>
        <v>9402711.0124998596</v>
      </c>
    </row>
    <row r="82" spans="1:8" s="7" customFormat="1" ht="18" thickTop="1" thickBot="1" x14ac:dyDescent="0.25">
      <c r="A82" s="21"/>
      <c r="B82" s="118">
        <v>45667</v>
      </c>
      <c r="C82" s="119"/>
      <c r="D82" s="115" t="s">
        <v>39</v>
      </c>
      <c r="E82" s="116">
        <v>3203</v>
      </c>
      <c r="F82" s="185"/>
      <c r="G82" s="117">
        <f t="shared" si="0"/>
        <v>9405914.0124998596</v>
      </c>
    </row>
    <row r="83" spans="1:8" s="7" customFormat="1" ht="18.75" customHeight="1" thickTop="1" thickBot="1" x14ac:dyDescent="0.25">
      <c r="A83" s="21"/>
      <c r="B83" s="118">
        <v>45667</v>
      </c>
      <c r="C83" s="119"/>
      <c r="D83" s="115" t="s">
        <v>29</v>
      </c>
      <c r="E83" s="116">
        <v>51756.480000000003</v>
      </c>
      <c r="F83" s="185">
        <v>1347.21</v>
      </c>
      <c r="G83" s="117">
        <f t="shared" ref="G83:G146" si="1">G82+E83-F83</f>
        <v>9456323.2824998591</v>
      </c>
    </row>
    <row r="84" spans="1:8" s="7" customFormat="1" ht="24.75" customHeight="1" thickTop="1" thickBot="1" x14ac:dyDescent="0.25">
      <c r="A84" s="21"/>
      <c r="B84" s="118">
        <v>45667</v>
      </c>
      <c r="C84" s="119"/>
      <c r="D84" s="133" t="s">
        <v>22</v>
      </c>
      <c r="E84" s="116">
        <v>29083.95</v>
      </c>
      <c r="F84" s="185"/>
      <c r="G84" s="117">
        <f t="shared" si="1"/>
        <v>9485407.2324998584</v>
      </c>
    </row>
    <row r="85" spans="1:8" s="7" customFormat="1" ht="21.75" customHeight="1" thickTop="1" thickBot="1" x14ac:dyDescent="0.25">
      <c r="A85" s="21"/>
      <c r="B85" s="118">
        <v>45667</v>
      </c>
      <c r="C85" s="119"/>
      <c r="D85" s="115" t="s">
        <v>22</v>
      </c>
      <c r="E85" s="116">
        <v>333236.03999999998</v>
      </c>
      <c r="F85" s="185"/>
      <c r="G85" s="117">
        <f t="shared" si="1"/>
        <v>9818643.2724998575</v>
      </c>
    </row>
    <row r="86" spans="1:8" s="7" customFormat="1" ht="18" thickTop="1" thickBot="1" x14ac:dyDescent="0.25">
      <c r="A86" s="21"/>
      <c r="B86" s="118">
        <v>45667</v>
      </c>
      <c r="C86" s="119"/>
      <c r="D86" s="115" t="s">
        <v>22</v>
      </c>
      <c r="E86" s="116">
        <v>4428168.6500000004</v>
      </c>
      <c r="F86" s="185"/>
      <c r="G86" s="117">
        <f t="shared" si="1"/>
        <v>14246811.922499858</v>
      </c>
    </row>
    <row r="87" spans="1:8" s="7" customFormat="1" ht="18" thickTop="1" thickBot="1" x14ac:dyDescent="0.25">
      <c r="A87" s="21"/>
      <c r="B87" s="118">
        <v>45667</v>
      </c>
      <c r="C87" s="119"/>
      <c r="D87" s="115" t="s">
        <v>22</v>
      </c>
      <c r="E87" s="116">
        <v>208644</v>
      </c>
      <c r="F87" s="185"/>
      <c r="G87" s="117">
        <f t="shared" si="1"/>
        <v>14455455.922499858</v>
      </c>
    </row>
    <row r="88" spans="1:8" s="7" customFormat="1" ht="18" thickTop="1" thickBot="1" x14ac:dyDescent="0.25">
      <c r="A88" s="21"/>
      <c r="B88" s="118">
        <v>45667</v>
      </c>
      <c r="C88" s="119"/>
      <c r="D88" s="115" t="s">
        <v>22</v>
      </c>
      <c r="E88" s="116">
        <v>8520</v>
      </c>
      <c r="F88" s="185"/>
      <c r="G88" s="117">
        <f t="shared" si="1"/>
        <v>14463975.922499858</v>
      </c>
    </row>
    <row r="89" spans="1:8" s="7" customFormat="1" ht="18" thickTop="1" thickBot="1" x14ac:dyDescent="0.25">
      <c r="A89" s="21"/>
      <c r="B89" s="118">
        <v>45667</v>
      </c>
      <c r="C89" s="119"/>
      <c r="D89" s="120" t="s">
        <v>22</v>
      </c>
      <c r="E89" s="116">
        <v>33255</v>
      </c>
      <c r="F89" s="185"/>
      <c r="G89" s="117">
        <f t="shared" si="1"/>
        <v>14497230.922499858</v>
      </c>
    </row>
    <row r="90" spans="1:8" s="7" customFormat="1" ht="18" thickTop="1" thickBot="1" x14ac:dyDescent="0.25">
      <c r="A90" s="21"/>
      <c r="B90" s="118">
        <v>45667</v>
      </c>
      <c r="C90" s="119"/>
      <c r="D90" s="115" t="s">
        <v>22</v>
      </c>
      <c r="E90" s="116">
        <v>1163579.67</v>
      </c>
      <c r="F90" s="185"/>
      <c r="G90" s="117">
        <f t="shared" si="1"/>
        <v>15660810.592499858</v>
      </c>
    </row>
    <row r="91" spans="1:8" s="7" customFormat="1" ht="18" thickTop="1" thickBot="1" x14ac:dyDescent="0.25">
      <c r="A91" s="21"/>
      <c r="B91" s="118">
        <v>45667</v>
      </c>
      <c r="C91" s="119"/>
      <c r="D91" s="115" t="s">
        <v>22</v>
      </c>
      <c r="E91" s="116">
        <v>273766.18</v>
      </c>
      <c r="F91" s="185"/>
      <c r="G91" s="117">
        <f t="shared" si="1"/>
        <v>15934576.772499857</v>
      </c>
    </row>
    <row r="92" spans="1:8" s="7" customFormat="1" ht="18" thickTop="1" thickBot="1" x14ac:dyDescent="0.25">
      <c r="A92" s="21"/>
      <c r="B92" s="118">
        <v>45667</v>
      </c>
      <c r="C92" s="119"/>
      <c r="D92" s="115" t="s">
        <v>22</v>
      </c>
      <c r="E92" s="116">
        <v>50000</v>
      </c>
      <c r="F92" s="185"/>
      <c r="G92" s="117">
        <f t="shared" si="1"/>
        <v>15984576.772499857</v>
      </c>
    </row>
    <row r="93" spans="1:8" s="7" customFormat="1" ht="18" thickTop="1" thickBot="1" x14ac:dyDescent="0.25">
      <c r="A93" s="21"/>
      <c r="B93" s="118">
        <v>45667</v>
      </c>
      <c r="C93" s="119"/>
      <c r="D93" s="115" t="s">
        <v>22</v>
      </c>
      <c r="E93" s="116">
        <v>240736.35</v>
      </c>
      <c r="F93" s="185"/>
      <c r="G93" s="117">
        <f t="shared" si="1"/>
        <v>16225313.122499857</v>
      </c>
    </row>
    <row r="94" spans="1:8" s="7" customFormat="1" ht="18" thickTop="1" thickBot="1" x14ac:dyDescent="0.25">
      <c r="A94" s="21"/>
      <c r="B94" s="118">
        <v>45667</v>
      </c>
      <c r="C94" s="119"/>
      <c r="D94" s="115" t="s">
        <v>22</v>
      </c>
      <c r="E94" s="116">
        <v>1935100.8</v>
      </c>
      <c r="F94" s="185"/>
      <c r="G94" s="117">
        <f t="shared" si="1"/>
        <v>18160413.922499858</v>
      </c>
      <c r="H94" s="106"/>
    </row>
    <row r="95" spans="1:8" s="7" customFormat="1" ht="18" thickTop="1" thickBot="1" x14ac:dyDescent="0.25">
      <c r="A95" s="21"/>
      <c r="B95" s="118">
        <v>45667</v>
      </c>
      <c r="C95" s="119"/>
      <c r="D95" s="115" t="s">
        <v>22</v>
      </c>
      <c r="E95" s="116">
        <v>10042.56</v>
      </c>
      <c r="F95" s="185"/>
      <c r="G95" s="117">
        <f t="shared" si="1"/>
        <v>18170456.482499857</v>
      </c>
    </row>
    <row r="96" spans="1:8" s="7" customFormat="1" ht="18" thickTop="1" thickBot="1" x14ac:dyDescent="0.25">
      <c r="A96" s="21"/>
      <c r="B96" s="118">
        <v>45667</v>
      </c>
      <c r="C96" s="119"/>
      <c r="D96" s="115" t="s">
        <v>22</v>
      </c>
      <c r="E96" s="116">
        <v>145521.70000000001</v>
      </c>
      <c r="F96" s="185"/>
      <c r="G96" s="117">
        <f t="shared" si="1"/>
        <v>18315978.182499856</v>
      </c>
    </row>
    <row r="97" spans="1:7" s="7" customFormat="1" ht="18" thickTop="1" thickBot="1" x14ac:dyDescent="0.25">
      <c r="A97" s="21"/>
      <c r="B97" s="118">
        <v>45667</v>
      </c>
      <c r="C97" s="119"/>
      <c r="D97" s="115" t="s">
        <v>22</v>
      </c>
      <c r="E97" s="116">
        <v>4706859.43</v>
      </c>
      <c r="F97" s="185"/>
      <c r="G97" s="117">
        <f t="shared" si="1"/>
        <v>23022837.612499855</v>
      </c>
    </row>
    <row r="98" spans="1:7" s="7" customFormat="1" ht="18" thickTop="1" thickBot="1" x14ac:dyDescent="0.25">
      <c r="A98" s="21"/>
      <c r="B98" s="118">
        <v>45667</v>
      </c>
      <c r="C98" s="119"/>
      <c r="D98" s="115" t="s">
        <v>22</v>
      </c>
      <c r="E98" s="116">
        <v>5242160.5999999996</v>
      </c>
      <c r="F98" s="185"/>
      <c r="G98" s="117">
        <f t="shared" si="1"/>
        <v>28264998.212499857</v>
      </c>
    </row>
    <row r="99" spans="1:7" s="7" customFormat="1" ht="18" thickTop="1" thickBot="1" x14ac:dyDescent="0.25">
      <c r="A99" s="21"/>
      <c r="B99" s="118">
        <v>45667</v>
      </c>
      <c r="C99" s="119"/>
      <c r="D99" s="115" t="s">
        <v>22</v>
      </c>
      <c r="E99" s="116">
        <v>6983003</v>
      </c>
      <c r="F99" s="185"/>
      <c r="G99" s="117">
        <f t="shared" si="1"/>
        <v>35248001.212499857</v>
      </c>
    </row>
    <row r="100" spans="1:7" s="7" customFormat="1" ht="18" thickTop="1" thickBot="1" x14ac:dyDescent="0.25">
      <c r="A100" s="21"/>
      <c r="B100" s="118">
        <v>45668</v>
      </c>
      <c r="C100" s="119"/>
      <c r="D100" s="115" t="s">
        <v>39</v>
      </c>
      <c r="E100" s="116">
        <v>29445</v>
      </c>
      <c r="F100" s="185"/>
      <c r="G100" s="117">
        <f t="shared" si="1"/>
        <v>35277446.212499857</v>
      </c>
    </row>
    <row r="101" spans="1:7" s="7" customFormat="1" ht="18" thickTop="1" thickBot="1" x14ac:dyDescent="0.25">
      <c r="A101" s="21"/>
      <c r="B101" s="118">
        <v>45669</v>
      </c>
      <c r="C101" s="119"/>
      <c r="D101" s="115" t="s">
        <v>39</v>
      </c>
      <c r="E101" s="116">
        <v>29400</v>
      </c>
      <c r="F101" s="186"/>
      <c r="G101" s="117">
        <f t="shared" si="1"/>
        <v>35306846.212499857</v>
      </c>
    </row>
    <row r="102" spans="1:7" s="7" customFormat="1" ht="18" thickTop="1" thickBot="1" x14ac:dyDescent="0.25">
      <c r="A102" s="21"/>
      <c r="B102" s="118">
        <v>45669</v>
      </c>
      <c r="C102" s="119"/>
      <c r="D102" s="120" t="s">
        <v>29</v>
      </c>
      <c r="E102" s="116">
        <v>10000</v>
      </c>
      <c r="F102" s="185">
        <v>250</v>
      </c>
      <c r="G102" s="117">
        <f t="shared" si="1"/>
        <v>35316596.212499857</v>
      </c>
    </row>
    <row r="103" spans="1:7" s="7" customFormat="1" ht="18" thickTop="1" thickBot="1" x14ac:dyDescent="0.25">
      <c r="A103" s="21"/>
      <c r="B103" s="118">
        <v>45670</v>
      </c>
      <c r="C103" s="119"/>
      <c r="D103" s="115" t="s">
        <v>39</v>
      </c>
      <c r="E103" s="116">
        <v>2400</v>
      </c>
      <c r="F103" s="185"/>
      <c r="G103" s="117">
        <f t="shared" si="1"/>
        <v>35318996.212499857</v>
      </c>
    </row>
    <row r="104" spans="1:7" s="7" customFormat="1" ht="18" thickTop="1" thickBot="1" x14ac:dyDescent="0.25">
      <c r="A104" s="21"/>
      <c r="B104" s="118">
        <v>45670</v>
      </c>
      <c r="C104" s="119"/>
      <c r="D104" s="115" t="s">
        <v>39</v>
      </c>
      <c r="E104" s="116">
        <v>16300</v>
      </c>
      <c r="F104" s="185"/>
      <c r="G104" s="117">
        <f t="shared" si="1"/>
        <v>35335296.212499857</v>
      </c>
    </row>
    <row r="105" spans="1:7" s="7" customFormat="1" ht="18.75" customHeight="1" thickTop="1" thickBot="1" x14ac:dyDescent="0.25">
      <c r="A105" s="21"/>
      <c r="B105" s="118">
        <v>45670</v>
      </c>
      <c r="C105" s="119"/>
      <c r="D105" s="115" t="s">
        <v>39</v>
      </c>
      <c r="E105" s="116">
        <v>625</v>
      </c>
      <c r="F105" s="185"/>
      <c r="G105" s="117">
        <f t="shared" si="1"/>
        <v>35335921.212499857</v>
      </c>
    </row>
    <row r="106" spans="1:7" s="7" customFormat="1" ht="18" thickTop="1" thickBot="1" x14ac:dyDescent="0.25">
      <c r="A106" s="21"/>
      <c r="B106" s="118">
        <v>45670</v>
      </c>
      <c r="C106" s="119"/>
      <c r="D106" s="115" t="s">
        <v>39</v>
      </c>
      <c r="E106" s="116">
        <v>88695</v>
      </c>
      <c r="F106" s="185"/>
      <c r="G106" s="117">
        <f t="shared" si="1"/>
        <v>35424616.212499857</v>
      </c>
    </row>
    <row r="107" spans="1:7" s="7" customFormat="1" ht="18" thickTop="1" thickBot="1" x14ac:dyDescent="0.25">
      <c r="A107" s="21"/>
      <c r="B107" s="118">
        <v>45670</v>
      </c>
      <c r="C107" s="119"/>
      <c r="D107" s="115" t="s">
        <v>39</v>
      </c>
      <c r="E107" s="116">
        <v>44080</v>
      </c>
      <c r="F107" s="185"/>
      <c r="G107" s="117">
        <f t="shared" si="1"/>
        <v>35468696.212499857</v>
      </c>
    </row>
    <row r="108" spans="1:7" s="7" customFormat="1" ht="18" thickTop="1" thickBot="1" x14ac:dyDescent="0.25">
      <c r="A108" s="21"/>
      <c r="B108" s="118">
        <v>45670</v>
      </c>
      <c r="C108" s="119"/>
      <c r="D108" s="115" t="s">
        <v>39</v>
      </c>
      <c r="E108" s="116">
        <v>50450</v>
      </c>
      <c r="F108" s="185"/>
      <c r="G108" s="117">
        <f t="shared" si="1"/>
        <v>35519146.212499857</v>
      </c>
    </row>
    <row r="109" spans="1:7" s="7" customFormat="1" ht="20.25" customHeight="1" thickTop="1" thickBot="1" x14ac:dyDescent="0.25">
      <c r="A109" s="21"/>
      <c r="B109" s="122">
        <v>45670</v>
      </c>
      <c r="C109" s="123"/>
      <c r="D109" s="115" t="s">
        <v>39</v>
      </c>
      <c r="E109" s="116">
        <v>8045</v>
      </c>
      <c r="F109" s="185"/>
      <c r="G109" s="117">
        <f t="shared" si="1"/>
        <v>35527191.212499857</v>
      </c>
    </row>
    <row r="110" spans="1:7" s="7" customFormat="1" ht="18" thickTop="1" thickBot="1" x14ac:dyDescent="0.25">
      <c r="A110" s="21"/>
      <c r="B110" s="118">
        <v>45670</v>
      </c>
      <c r="C110" s="119"/>
      <c r="D110" s="115" t="s">
        <v>29</v>
      </c>
      <c r="E110" s="116">
        <v>87455.53</v>
      </c>
      <c r="F110" s="185">
        <v>2321.7600000000002</v>
      </c>
      <c r="G110" s="117">
        <f t="shared" si="1"/>
        <v>35612324.98249986</v>
      </c>
    </row>
    <row r="111" spans="1:7" s="7" customFormat="1" ht="18" thickTop="1" thickBot="1" x14ac:dyDescent="0.25">
      <c r="A111" s="21"/>
      <c r="B111" s="118">
        <v>45671</v>
      </c>
      <c r="C111" s="119"/>
      <c r="D111" s="115" t="s">
        <v>39</v>
      </c>
      <c r="E111" s="116">
        <v>65406</v>
      </c>
      <c r="F111" s="185"/>
      <c r="G111" s="117">
        <f t="shared" si="1"/>
        <v>35677730.98249986</v>
      </c>
    </row>
    <row r="112" spans="1:7" s="7" customFormat="1" ht="18" thickTop="1" thickBot="1" x14ac:dyDescent="0.25">
      <c r="A112" s="21"/>
      <c r="B112" s="118">
        <v>45671</v>
      </c>
      <c r="C112" s="119"/>
      <c r="D112" s="115" t="s">
        <v>39</v>
      </c>
      <c r="E112" s="116">
        <v>45855</v>
      </c>
      <c r="F112" s="185"/>
      <c r="G112" s="117">
        <f t="shared" si="1"/>
        <v>35723585.98249986</v>
      </c>
    </row>
    <row r="113" spans="1:7" s="7" customFormat="1" ht="18" thickTop="1" thickBot="1" x14ac:dyDescent="0.25">
      <c r="A113" s="21"/>
      <c r="B113" s="118">
        <v>45671</v>
      </c>
      <c r="C113" s="119"/>
      <c r="D113" s="115" t="s">
        <v>39</v>
      </c>
      <c r="E113" s="116">
        <v>16200</v>
      </c>
      <c r="F113" s="185"/>
      <c r="G113" s="117">
        <f t="shared" si="1"/>
        <v>35739785.98249986</v>
      </c>
    </row>
    <row r="114" spans="1:7" s="7" customFormat="1" ht="24" customHeight="1" thickTop="1" thickBot="1" x14ac:dyDescent="0.25">
      <c r="A114" s="21"/>
      <c r="B114" s="118">
        <v>45671</v>
      </c>
      <c r="C114" s="119"/>
      <c r="D114" s="115" t="s">
        <v>39</v>
      </c>
      <c r="E114" s="116">
        <v>10300</v>
      </c>
      <c r="F114" s="185"/>
      <c r="G114" s="117">
        <f t="shared" si="1"/>
        <v>35750085.98249986</v>
      </c>
    </row>
    <row r="115" spans="1:7" s="7" customFormat="1" ht="20.25" customHeight="1" thickTop="1" thickBot="1" x14ac:dyDescent="0.25">
      <c r="A115" s="21"/>
      <c r="B115" s="122">
        <v>45671</v>
      </c>
      <c r="C115" s="123"/>
      <c r="D115" s="115" t="s">
        <v>39</v>
      </c>
      <c r="E115" s="116">
        <v>4235</v>
      </c>
      <c r="F115" s="185"/>
      <c r="G115" s="117">
        <f t="shared" si="1"/>
        <v>35754320.98249986</v>
      </c>
    </row>
    <row r="116" spans="1:7" s="7" customFormat="1" ht="18" thickTop="1" thickBot="1" x14ac:dyDescent="0.25">
      <c r="A116" s="21"/>
      <c r="B116" s="118">
        <v>45671</v>
      </c>
      <c r="C116" s="119"/>
      <c r="D116" s="115" t="s">
        <v>39</v>
      </c>
      <c r="E116" s="116">
        <v>4220</v>
      </c>
      <c r="F116" s="185"/>
      <c r="G116" s="117">
        <f t="shared" si="1"/>
        <v>35758540.98249986</v>
      </c>
    </row>
    <row r="117" spans="1:7" s="7" customFormat="1" ht="18" thickTop="1" thickBot="1" x14ac:dyDescent="0.25">
      <c r="A117" s="21"/>
      <c r="B117" s="118">
        <v>45671</v>
      </c>
      <c r="C117" s="119"/>
      <c r="D117" s="115" t="s">
        <v>39</v>
      </c>
      <c r="E117" s="116">
        <v>600</v>
      </c>
      <c r="F117" s="155"/>
      <c r="G117" s="117">
        <f t="shared" si="1"/>
        <v>35759140.98249986</v>
      </c>
    </row>
    <row r="118" spans="1:7" s="7" customFormat="1" ht="18" thickTop="1" thickBot="1" x14ac:dyDescent="0.25">
      <c r="A118" s="21"/>
      <c r="B118" s="118">
        <v>45671</v>
      </c>
      <c r="C118" s="119"/>
      <c r="D118" s="115" t="s">
        <v>29</v>
      </c>
      <c r="E118" s="116">
        <v>94488.22</v>
      </c>
      <c r="F118" s="185">
        <v>2407.34</v>
      </c>
      <c r="G118" s="117">
        <f t="shared" si="1"/>
        <v>35851221.862499855</v>
      </c>
    </row>
    <row r="119" spans="1:7" s="7" customFormat="1" ht="31.5" thickTop="1" thickBot="1" x14ac:dyDescent="0.25">
      <c r="A119" s="21"/>
      <c r="B119" s="118">
        <v>45671</v>
      </c>
      <c r="C119" s="119"/>
      <c r="D119" s="115" t="s">
        <v>73</v>
      </c>
      <c r="E119" s="116">
        <v>75000</v>
      </c>
      <c r="F119" s="185"/>
      <c r="G119" s="117">
        <f t="shared" si="1"/>
        <v>35926221.862499855</v>
      </c>
    </row>
    <row r="120" spans="1:7" s="7" customFormat="1" ht="106.5" thickTop="1" thickBot="1" x14ac:dyDescent="0.25">
      <c r="A120" s="21"/>
      <c r="B120" s="118">
        <v>45671</v>
      </c>
      <c r="C120" s="119"/>
      <c r="D120" s="120" t="s">
        <v>74</v>
      </c>
      <c r="E120" s="116">
        <v>10000</v>
      </c>
      <c r="F120" s="185"/>
      <c r="G120" s="117">
        <f t="shared" si="1"/>
        <v>35936221.862499855</v>
      </c>
    </row>
    <row r="121" spans="1:7" s="7" customFormat="1" ht="18" thickTop="1" thickBot="1" x14ac:dyDescent="0.25">
      <c r="A121" s="21"/>
      <c r="B121" s="118">
        <v>45672</v>
      </c>
      <c r="C121" s="119"/>
      <c r="D121" s="115" t="s">
        <v>39</v>
      </c>
      <c r="E121" s="116">
        <v>74917</v>
      </c>
      <c r="F121" s="185"/>
      <c r="G121" s="117">
        <f t="shared" si="1"/>
        <v>36011138.862499855</v>
      </c>
    </row>
    <row r="122" spans="1:7" s="7" customFormat="1" ht="18" thickTop="1" thickBot="1" x14ac:dyDescent="0.25">
      <c r="A122" s="21"/>
      <c r="B122" s="118">
        <v>45672</v>
      </c>
      <c r="C122" s="119"/>
      <c r="D122" s="115" t="s">
        <v>39</v>
      </c>
      <c r="E122" s="116">
        <v>53077</v>
      </c>
      <c r="F122" s="185"/>
      <c r="G122" s="117">
        <f t="shared" si="1"/>
        <v>36064215.862499855</v>
      </c>
    </row>
    <row r="123" spans="1:7" s="7" customFormat="1" ht="18" thickTop="1" thickBot="1" x14ac:dyDescent="0.25">
      <c r="A123" s="21"/>
      <c r="B123" s="118">
        <v>45672</v>
      </c>
      <c r="C123" s="119"/>
      <c r="D123" s="115" t="s">
        <v>39</v>
      </c>
      <c r="E123" s="116">
        <v>4900</v>
      </c>
      <c r="F123" s="185"/>
      <c r="G123" s="117">
        <f t="shared" si="1"/>
        <v>36069115.862499855</v>
      </c>
    </row>
    <row r="124" spans="1:7" s="7" customFormat="1" ht="18" thickTop="1" thickBot="1" x14ac:dyDescent="0.25">
      <c r="A124" s="21"/>
      <c r="B124" s="118">
        <v>45672</v>
      </c>
      <c r="C124" s="119"/>
      <c r="D124" s="115" t="s">
        <v>39</v>
      </c>
      <c r="E124" s="116">
        <v>12250</v>
      </c>
      <c r="F124" s="185"/>
      <c r="G124" s="117">
        <f t="shared" si="1"/>
        <v>36081365.862499855</v>
      </c>
    </row>
    <row r="125" spans="1:7" s="7" customFormat="1" ht="18" thickTop="1" thickBot="1" x14ac:dyDescent="0.25">
      <c r="A125" s="21"/>
      <c r="B125" s="118">
        <v>45672</v>
      </c>
      <c r="C125" s="119"/>
      <c r="D125" s="115" t="s">
        <v>39</v>
      </c>
      <c r="E125" s="116">
        <v>4600</v>
      </c>
      <c r="F125" s="185"/>
      <c r="G125" s="117">
        <f t="shared" si="1"/>
        <v>36085965.862499855</v>
      </c>
    </row>
    <row r="126" spans="1:7" s="7" customFormat="1" ht="18" thickTop="1" thickBot="1" x14ac:dyDescent="0.25">
      <c r="A126" s="21"/>
      <c r="B126" s="118">
        <v>45672</v>
      </c>
      <c r="C126" s="119"/>
      <c r="D126" s="115" t="s">
        <v>39</v>
      </c>
      <c r="E126" s="116">
        <v>3375</v>
      </c>
      <c r="F126" s="186"/>
      <c r="G126" s="117">
        <f t="shared" si="1"/>
        <v>36089340.862499855</v>
      </c>
    </row>
    <row r="127" spans="1:7" s="7" customFormat="1" ht="18" thickTop="1" thickBot="1" x14ac:dyDescent="0.25">
      <c r="A127" s="21"/>
      <c r="B127" s="118">
        <v>45672</v>
      </c>
      <c r="C127" s="119"/>
      <c r="D127" s="115" t="s">
        <v>39</v>
      </c>
      <c r="E127" s="116">
        <v>11025</v>
      </c>
      <c r="F127" s="185"/>
      <c r="G127" s="117">
        <f t="shared" si="1"/>
        <v>36100365.862499855</v>
      </c>
    </row>
    <row r="128" spans="1:7" s="7" customFormat="1" ht="18" thickTop="1" thickBot="1" x14ac:dyDescent="0.25">
      <c r="A128" s="21"/>
      <c r="B128" s="118">
        <v>45672</v>
      </c>
      <c r="C128" s="119"/>
      <c r="D128" s="115" t="s">
        <v>29</v>
      </c>
      <c r="E128" s="116">
        <v>54978.68</v>
      </c>
      <c r="F128" s="185">
        <v>1426.68</v>
      </c>
      <c r="G128" s="117">
        <f t="shared" si="1"/>
        <v>36153917.862499855</v>
      </c>
    </row>
    <row r="129" spans="1:7" s="7" customFormat="1" ht="18" thickTop="1" thickBot="1" x14ac:dyDescent="0.25">
      <c r="A129" s="10"/>
      <c r="B129" s="118">
        <v>45672</v>
      </c>
      <c r="C129" s="119"/>
      <c r="D129" s="120" t="s">
        <v>75</v>
      </c>
      <c r="E129" s="116">
        <v>75833.3</v>
      </c>
      <c r="F129" s="187"/>
      <c r="G129" s="117">
        <f t="shared" si="1"/>
        <v>36229751.162499852</v>
      </c>
    </row>
    <row r="130" spans="1:7" s="7" customFormat="1" ht="18" thickTop="1" thickBot="1" x14ac:dyDescent="0.25">
      <c r="A130" s="10"/>
      <c r="B130" s="118">
        <v>45672</v>
      </c>
      <c r="C130" s="119"/>
      <c r="D130" s="120" t="s">
        <v>49</v>
      </c>
      <c r="E130" s="116">
        <v>621049.27</v>
      </c>
      <c r="F130" s="189"/>
      <c r="G130" s="117">
        <f t="shared" si="1"/>
        <v>36850800.432499856</v>
      </c>
    </row>
    <row r="131" spans="1:7" s="7" customFormat="1" ht="76.5" thickTop="1" thickBot="1" x14ac:dyDescent="0.25">
      <c r="A131" s="10"/>
      <c r="B131" s="118">
        <v>45672</v>
      </c>
      <c r="C131" s="119"/>
      <c r="D131" s="115" t="s">
        <v>76</v>
      </c>
      <c r="E131" s="116">
        <v>1500</v>
      </c>
      <c r="F131" s="185"/>
      <c r="G131" s="117">
        <f t="shared" si="1"/>
        <v>36852300.432499856</v>
      </c>
    </row>
    <row r="132" spans="1:7" s="7" customFormat="1" ht="61.5" thickTop="1" thickBot="1" x14ac:dyDescent="0.25">
      <c r="A132" s="10"/>
      <c r="B132" s="118">
        <v>45672</v>
      </c>
      <c r="C132" s="119"/>
      <c r="D132" s="115" t="s">
        <v>77</v>
      </c>
      <c r="E132" s="116">
        <v>104</v>
      </c>
      <c r="F132" s="185"/>
      <c r="G132" s="117">
        <f t="shared" si="1"/>
        <v>36852404.432499856</v>
      </c>
    </row>
    <row r="133" spans="1:7" s="7" customFormat="1" ht="18" thickTop="1" thickBot="1" x14ac:dyDescent="0.25">
      <c r="A133" s="10"/>
      <c r="B133" s="118">
        <v>45673</v>
      </c>
      <c r="C133" s="119"/>
      <c r="D133" s="115" t="s">
        <v>39</v>
      </c>
      <c r="E133" s="116">
        <v>70928</v>
      </c>
      <c r="F133" s="185"/>
      <c r="G133" s="117">
        <f t="shared" si="1"/>
        <v>36923332.432499856</v>
      </c>
    </row>
    <row r="134" spans="1:7" s="7" customFormat="1" ht="20.25" customHeight="1" thickTop="1" thickBot="1" x14ac:dyDescent="0.25">
      <c r="A134" s="10"/>
      <c r="B134" s="118">
        <v>45673</v>
      </c>
      <c r="C134" s="119"/>
      <c r="D134" s="115" t="s">
        <v>39</v>
      </c>
      <c r="E134" s="116">
        <v>89725</v>
      </c>
      <c r="F134" s="185"/>
      <c r="G134" s="117">
        <f t="shared" si="1"/>
        <v>37013057.432499856</v>
      </c>
    </row>
    <row r="135" spans="1:7" s="7" customFormat="1" ht="18" thickTop="1" thickBot="1" x14ac:dyDescent="0.25">
      <c r="A135" s="10"/>
      <c r="B135" s="118">
        <v>45673</v>
      </c>
      <c r="C135" s="119"/>
      <c r="D135" s="115" t="s">
        <v>39</v>
      </c>
      <c r="E135" s="116">
        <v>43580</v>
      </c>
      <c r="F135" s="185"/>
      <c r="G135" s="117">
        <f t="shared" si="1"/>
        <v>37056637.432499856</v>
      </c>
    </row>
    <row r="136" spans="1:7" s="7" customFormat="1" ht="18" thickTop="1" thickBot="1" x14ac:dyDescent="0.25">
      <c r="A136" s="10"/>
      <c r="B136" s="118">
        <v>45673</v>
      </c>
      <c r="C136" s="119"/>
      <c r="D136" s="115" t="s">
        <v>39</v>
      </c>
      <c r="E136" s="116">
        <v>7565</v>
      </c>
      <c r="F136" s="185"/>
      <c r="G136" s="117">
        <f t="shared" si="1"/>
        <v>37064202.432499856</v>
      </c>
    </row>
    <row r="137" spans="1:7" s="7" customFormat="1" ht="18" thickTop="1" thickBot="1" x14ac:dyDescent="0.25">
      <c r="A137" s="10"/>
      <c r="B137" s="118">
        <v>45673</v>
      </c>
      <c r="C137" s="119"/>
      <c r="D137" s="115" t="s">
        <v>39</v>
      </c>
      <c r="E137" s="116">
        <v>5030</v>
      </c>
      <c r="F137" s="185"/>
      <c r="G137" s="117">
        <f t="shared" si="1"/>
        <v>37069232.432499856</v>
      </c>
    </row>
    <row r="138" spans="1:7" s="7" customFormat="1" ht="18" thickTop="1" thickBot="1" x14ac:dyDescent="0.25">
      <c r="A138" s="10"/>
      <c r="B138" s="118">
        <v>45673</v>
      </c>
      <c r="C138" s="119"/>
      <c r="D138" s="115" t="s">
        <v>39</v>
      </c>
      <c r="E138" s="116">
        <v>4020</v>
      </c>
      <c r="F138" s="185"/>
      <c r="G138" s="117">
        <f t="shared" si="1"/>
        <v>37073252.432499856</v>
      </c>
    </row>
    <row r="139" spans="1:7" s="7" customFormat="1" ht="18" thickTop="1" thickBot="1" x14ac:dyDescent="0.25">
      <c r="A139" s="10"/>
      <c r="B139" s="118">
        <v>45673</v>
      </c>
      <c r="C139" s="119"/>
      <c r="D139" s="115" t="s">
        <v>39</v>
      </c>
      <c r="E139" s="116">
        <v>2145</v>
      </c>
      <c r="F139" s="185"/>
      <c r="G139" s="117">
        <f t="shared" si="1"/>
        <v>37075397.432499856</v>
      </c>
    </row>
    <row r="140" spans="1:7" s="7" customFormat="1" ht="18" thickTop="1" thickBot="1" x14ac:dyDescent="0.25">
      <c r="A140" s="10"/>
      <c r="B140" s="118">
        <v>45673</v>
      </c>
      <c r="C140" s="119"/>
      <c r="D140" s="115" t="s">
        <v>29</v>
      </c>
      <c r="E140" s="116">
        <v>94344.75</v>
      </c>
      <c r="F140" s="185">
        <v>2481.27</v>
      </c>
      <c r="G140" s="117">
        <f t="shared" si="1"/>
        <v>37167260.912499852</v>
      </c>
    </row>
    <row r="141" spans="1:7" s="7" customFormat="1" ht="18" thickTop="1" thickBot="1" x14ac:dyDescent="0.25">
      <c r="A141" s="10"/>
      <c r="B141" s="118">
        <v>45673</v>
      </c>
      <c r="C141" s="119"/>
      <c r="D141" s="115" t="s">
        <v>48</v>
      </c>
      <c r="E141" s="116">
        <v>1028605.07</v>
      </c>
      <c r="F141" s="185"/>
      <c r="G141" s="117">
        <f t="shared" si="1"/>
        <v>38195865.982499853</v>
      </c>
    </row>
    <row r="142" spans="1:7" s="7" customFormat="1" ht="76.5" thickTop="1" thickBot="1" x14ac:dyDescent="0.25">
      <c r="A142" s="10"/>
      <c r="B142" s="118">
        <v>45673</v>
      </c>
      <c r="C142" s="119"/>
      <c r="D142" s="115" t="s">
        <v>78</v>
      </c>
      <c r="E142" s="121">
        <v>2352.5</v>
      </c>
      <c r="F142" s="188"/>
      <c r="G142" s="117">
        <f t="shared" si="1"/>
        <v>38198218.482499853</v>
      </c>
    </row>
    <row r="143" spans="1:7" s="7" customFormat="1" ht="18" thickTop="1" thickBot="1" x14ac:dyDescent="0.25">
      <c r="A143" s="10"/>
      <c r="B143" s="118">
        <v>45674</v>
      </c>
      <c r="C143" s="119"/>
      <c r="D143" s="115" t="s">
        <v>39</v>
      </c>
      <c r="E143" s="121">
        <v>24250</v>
      </c>
      <c r="F143" s="188"/>
      <c r="G143" s="117">
        <f t="shared" si="1"/>
        <v>38222468.482499853</v>
      </c>
    </row>
    <row r="144" spans="1:7" s="7" customFormat="1" ht="18" thickTop="1" thickBot="1" x14ac:dyDescent="0.25">
      <c r="A144" s="10"/>
      <c r="B144" s="118">
        <v>45674</v>
      </c>
      <c r="C144" s="119"/>
      <c r="D144" s="115" t="s">
        <v>39</v>
      </c>
      <c r="E144" s="121">
        <v>64018</v>
      </c>
      <c r="F144" s="185"/>
      <c r="G144" s="117">
        <f t="shared" si="1"/>
        <v>38286486.482499853</v>
      </c>
    </row>
    <row r="145" spans="1:7" s="7" customFormat="1" ht="18" thickTop="1" thickBot="1" x14ac:dyDescent="0.25">
      <c r="A145" s="10"/>
      <c r="B145" s="118">
        <v>45674</v>
      </c>
      <c r="C145" s="119"/>
      <c r="D145" s="115" t="s">
        <v>39</v>
      </c>
      <c r="E145" s="121">
        <v>29125</v>
      </c>
      <c r="F145" s="185"/>
      <c r="G145" s="117">
        <f t="shared" si="1"/>
        <v>38315611.482499853</v>
      </c>
    </row>
    <row r="146" spans="1:7" s="7" customFormat="1" ht="18" thickTop="1" thickBot="1" x14ac:dyDescent="0.25">
      <c r="A146" s="10"/>
      <c r="B146" s="118">
        <v>45674</v>
      </c>
      <c r="C146" s="119"/>
      <c r="D146" s="115" t="s">
        <v>39</v>
      </c>
      <c r="E146" s="116">
        <v>9400</v>
      </c>
      <c r="F146" s="185"/>
      <c r="G146" s="117">
        <f t="shared" si="1"/>
        <v>38325011.482499853</v>
      </c>
    </row>
    <row r="147" spans="1:7" s="7" customFormat="1" ht="18" thickTop="1" thickBot="1" x14ac:dyDescent="0.25">
      <c r="A147" s="10"/>
      <c r="B147" s="118">
        <v>45674</v>
      </c>
      <c r="C147" s="119"/>
      <c r="D147" s="115" t="s">
        <v>39</v>
      </c>
      <c r="E147" s="116">
        <v>4250</v>
      </c>
      <c r="F147" s="185"/>
      <c r="G147" s="117">
        <f t="shared" ref="G147:G299" si="2">G146+E147-F147</f>
        <v>38329261.482499853</v>
      </c>
    </row>
    <row r="148" spans="1:7" s="7" customFormat="1" ht="18" customHeight="1" thickTop="1" thickBot="1" x14ac:dyDescent="0.25">
      <c r="A148" s="10"/>
      <c r="B148" s="118">
        <v>45674</v>
      </c>
      <c r="C148" s="119"/>
      <c r="D148" s="115" t="s">
        <v>39</v>
      </c>
      <c r="E148" s="116">
        <v>2075</v>
      </c>
      <c r="F148" s="185"/>
      <c r="G148" s="117">
        <f t="shared" si="2"/>
        <v>38331336.482499853</v>
      </c>
    </row>
    <row r="149" spans="1:7" s="7" customFormat="1" ht="18" thickTop="1" thickBot="1" x14ac:dyDescent="0.25">
      <c r="A149" s="10"/>
      <c r="B149" s="118">
        <v>45674</v>
      </c>
      <c r="C149" s="119"/>
      <c r="D149" s="115" t="s">
        <v>39</v>
      </c>
      <c r="E149" s="116">
        <v>777</v>
      </c>
      <c r="F149" s="185"/>
      <c r="G149" s="117">
        <f t="shared" si="2"/>
        <v>38332113.482499853</v>
      </c>
    </row>
    <row r="150" spans="1:7" s="7" customFormat="1" ht="18" thickTop="1" thickBot="1" x14ac:dyDescent="0.25">
      <c r="A150" s="10"/>
      <c r="B150" s="118">
        <v>45674</v>
      </c>
      <c r="C150" s="119"/>
      <c r="D150" s="115" t="s">
        <v>29</v>
      </c>
      <c r="E150" s="116">
        <v>58719.9</v>
      </c>
      <c r="F150" s="185">
        <v>1523.39</v>
      </c>
      <c r="G150" s="117">
        <f t="shared" si="2"/>
        <v>38389309.992499851</v>
      </c>
    </row>
    <row r="151" spans="1:7" s="7" customFormat="1" ht="76.5" thickTop="1" thickBot="1" x14ac:dyDescent="0.25">
      <c r="A151" s="10"/>
      <c r="B151" s="118">
        <v>45674</v>
      </c>
      <c r="C151" s="119"/>
      <c r="D151" s="115" t="s">
        <v>79</v>
      </c>
      <c r="E151" s="116">
        <v>5000</v>
      </c>
      <c r="F151" s="185"/>
      <c r="G151" s="117">
        <f t="shared" si="2"/>
        <v>38394309.992499851</v>
      </c>
    </row>
    <row r="152" spans="1:7" s="7" customFormat="1" ht="18" thickTop="1" thickBot="1" x14ac:dyDescent="0.25">
      <c r="A152" s="10"/>
      <c r="B152" s="118">
        <v>45674</v>
      </c>
      <c r="C152" s="119"/>
      <c r="D152" s="115" t="s">
        <v>45</v>
      </c>
      <c r="E152" s="116">
        <v>97705.4</v>
      </c>
      <c r="F152" s="185"/>
      <c r="G152" s="117">
        <f t="shared" si="2"/>
        <v>38492015.392499849</v>
      </c>
    </row>
    <row r="153" spans="1:7" s="7" customFormat="1" ht="18" thickTop="1" thickBot="1" x14ac:dyDescent="0.25">
      <c r="A153" s="10"/>
      <c r="B153" s="118">
        <v>45674</v>
      </c>
      <c r="C153" s="119"/>
      <c r="D153" s="115" t="s">
        <v>43</v>
      </c>
      <c r="E153" s="116">
        <v>56819.58</v>
      </c>
      <c r="F153" s="185"/>
      <c r="G153" s="117">
        <f t="shared" si="2"/>
        <v>38548834.972499847</v>
      </c>
    </row>
    <row r="154" spans="1:7" s="7" customFormat="1" ht="18" thickTop="1" thickBot="1" x14ac:dyDescent="0.25">
      <c r="A154" s="10"/>
      <c r="B154" s="118">
        <v>45675</v>
      </c>
      <c r="C154" s="119"/>
      <c r="D154" s="115" t="s">
        <v>39</v>
      </c>
      <c r="E154" s="116">
        <v>8880</v>
      </c>
      <c r="F154" s="185"/>
      <c r="G154" s="117">
        <f t="shared" si="2"/>
        <v>38557714.972499847</v>
      </c>
    </row>
    <row r="155" spans="1:7" s="7" customFormat="1" ht="18" thickTop="1" thickBot="1" x14ac:dyDescent="0.25">
      <c r="A155" s="10"/>
      <c r="B155" s="118">
        <v>45675</v>
      </c>
      <c r="C155" s="119"/>
      <c r="D155" s="115" t="s">
        <v>29</v>
      </c>
      <c r="E155" s="116">
        <v>13000</v>
      </c>
      <c r="F155" s="185">
        <v>333.8</v>
      </c>
      <c r="G155" s="117">
        <f t="shared" si="2"/>
        <v>38570381.17249985</v>
      </c>
    </row>
    <row r="156" spans="1:7" s="7" customFormat="1" ht="18.75" customHeight="1" thickTop="1" thickBot="1" x14ac:dyDescent="0.25">
      <c r="A156" s="10"/>
      <c r="B156" s="118">
        <v>45676</v>
      </c>
      <c r="C156" s="119"/>
      <c r="D156" s="115" t="s">
        <v>39</v>
      </c>
      <c r="E156" s="116">
        <v>10145</v>
      </c>
      <c r="F156" s="185"/>
      <c r="G156" s="117">
        <f t="shared" si="2"/>
        <v>38580526.17249985</v>
      </c>
    </row>
    <row r="157" spans="1:7" s="7" customFormat="1" ht="23.25" customHeight="1" thickTop="1" thickBot="1" x14ac:dyDescent="0.25">
      <c r="A157" s="10"/>
      <c r="B157" s="118">
        <v>45676</v>
      </c>
      <c r="C157" s="119"/>
      <c r="D157" s="115" t="s">
        <v>29</v>
      </c>
      <c r="E157" s="116">
        <v>10500</v>
      </c>
      <c r="F157" s="185">
        <v>285.60000000000002</v>
      </c>
      <c r="G157" s="117">
        <f t="shared" si="2"/>
        <v>38590740.572499849</v>
      </c>
    </row>
    <row r="158" spans="1:7" s="7" customFormat="1" ht="19.5" customHeight="1" thickTop="1" thickBot="1" x14ac:dyDescent="0.25">
      <c r="A158" s="10"/>
      <c r="B158" s="118">
        <v>45677</v>
      </c>
      <c r="C158" s="119"/>
      <c r="D158" s="115" t="s">
        <v>39</v>
      </c>
      <c r="E158" s="116">
        <v>83805</v>
      </c>
      <c r="F158" s="185"/>
      <c r="G158" s="117">
        <f t="shared" si="2"/>
        <v>38674545.572499849</v>
      </c>
    </row>
    <row r="159" spans="1:7" s="7" customFormat="1" ht="21.75" customHeight="1" thickTop="1" thickBot="1" x14ac:dyDescent="0.25">
      <c r="A159" s="10"/>
      <c r="B159" s="118">
        <v>45677</v>
      </c>
      <c r="C159" s="119"/>
      <c r="D159" s="115" t="s">
        <v>39</v>
      </c>
      <c r="E159" s="116">
        <v>7495</v>
      </c>
      <c r="F159" s="185"/>
      <c r="G159" s="117">
        <f t="shared" si="2"/>
        <v>38682040.572499849</v>
      </c>
    </row>
    <row r="160" spans="1:7" s="7" customFormat="1" ht="18" thickTop="1" thickBot="1" x14ac:dyDescent="0.25">
      <c r="A160" s="10"/>
      <c r="B160" s="133">
        <v>45677</v>
      </c>
      <c r="C160" s="133"/>
      <c r="D160" s="133" t="s">
        <v>39</v>
      </c>
      <c r="E160" s="158">
        <v>1950</v>
      </c>
      <c r="F160" s="158"/>
      <c r="G160" s="117">
        <f t="shared" si="2"/>
        <v>38683990.572499849</v>
      </c>
    </row>
    <row r="161" spans="1:7" s="7" customFormat="1" ht="18" thickTop="1" thickBot="1" x14ac:dyDescent="0.25">
      <c r="A161" s="10"/>
      <c r="B161" s="133">
        <v>45677</v>
      </c>
      <c r="C161" s="133"/>
      <c r="D161" s="133" t="s">
        <v>39</v>
      </c>
      <c r="E161" s="158">
        <v>15480</v>
      </c>
      <c r="F161" s="158"/>
      <c r="G161" s="117">
        <f t="shared" si="2"/>
        <v>38699470.572499849</v>
      </c>
    </row>
    <row r="162" spans="1:7" s="7" customFormat="1" ht="18" thickTop="1" thickBot="1" x14ac:dyDescent="0.25">
      <c r="A162" s="10"/>
      <c r="B162" s="133">
        <v>45677</v>
      </c>
      <c r="C162" s="133"/>
      <c r="D162" s="133" t="s">
        <v>39</v>
      </c>
      <c r="E162" s="158">
        <v>25350</v>
      </c>
      <c r="F162" s="158"/>
      <c r="G162" s="117">
        <f t="shared" si="2"/>
        <v>38724820.572499849</v>
      </c>
    </row>
    <row r="163" spans="1:7" s="7" customFormat="1" ht="18" thickTop="1" thickBot="1" x14ac:dyDescent="0.25">
      <c r="A163" s="10"/>
      <c r="B163" s="133">
        <v>45677</v>
      </c>
      <c r="C163" s="133"/>
      <c r="D163" s="133" t="s">
        <v>39</v>
      </c>
      <c r="E163" s="158">
        <v>36011</v>
      </c>
      <c r="F163" s="158"/>
      <c r="G163" s="117">
        <f t="shared" si="2"/>
        <v>38760831.572499849</v>
      </c>
    </row>
    <row r="164" spans="1:7" s="7" customFormat="1" ht="18" thickTop="1" thickBot="1" x14ac:dyDescent="0.25">
      <c r="A164" s="10"/>
      <c r="B164" s="133">
        <v>45677</v>
      </c>
      <c r="C164" s="133"/>
      <c r="D164" s="133" t="s">
        <v>39</v>
      </c>
      <c r="E164" s="158">
        <v>4111</v>
      </c>
      <c r="F164" s="158"/>
      <c r="G164" s="117">
        <f t="shared" si="2"/>
        <v>38764942.572499849</v>
      </c>
    </row>
    <row r="165" spans="1:7" s="7" customFormat="1" ht="18" thickTop="1" thickBot="1" x14ac:dyDescent="0.25">
      <c r="A165" s="10"/>
      <c r="B165" s="133">
        <v>45677</v>
      </c>
      <c r="C165" s="133"/>
      <c r="D165" s="133" t="s">
        <v>29</v>
      </c>
      <c r="E165" s="158">
        <v>194753.91</v>
      </c>
      <c r="F165" s="158">
        <v>5030.67</v>
      </c>
      <c r="G165" s="117">
        <f t="shared" si="2"/>
        <v>38954665.812499844</v>
      </c>
    </row>
    <row r="166" spans="1:7" s="7" customFormat="1" ht="18" thickTop="1" thickBot="1" x14ac:dyDescent="0.25">
      <c r="A166" s="10"/>
      <c r="B166" s="133">
        <v>45677</v>
      </c>
      <c r="C166" s="133"/>
      <c r="D166" s="133" t="s">
        <v>40</v>
      </c>
      <c r="E166" s="158">
        <v>34403.800000000003</v>
      </c>
      <c r="F166" s="158"/>
      <c r="G166" s="117">
        <f t="shared" si="2"/>
        <v>38989069.612499841</v>
      </c>
    </row>
    <row r="167" spans="1:7" s="7" customFormat="1" ht="18" thickTop="1" thickBot="1" x14ac:dyDescent="0.25">
      <c r="A167" s="10"/>
      <c r="B167" s="133">
        <v>45677</v>
      </c>
      <c r="C167" s="133"/>
      <c r="D167" s="133" t="s">
        <v>40</v>
      </c>
      <c r="E167" s="158">
        <v>821518.35</v>
      </c>
      <c r="F167" s="158"/>
      <c r="G167" s="117">
        <f t="shared" si="2"/>
        <v>39810587.962499842</v>
      </c>
    </row>
    <row r="168" spans="1:7" s="7" customFormat="1" ht="18" thickTop="1" thickBot="1" x14ac:dyDescent="0.25">
      <c r="A168" s="10"/>
      <c r="B168" s="162">
        <v>45677</v>
      </c>
      <c r="C168" s="163"/>
      <c r="D168" s="160" t="s">
        <v>40</v>
      </c>
      <c r="E168" s="161">
        <v>12674.16</v>
      </c>
      <c r="F168" s="161"/>
      <c r="G168" s="117">
        <f t="shared" si="2"/>
        <v>39823262.122499838</v>
      </c>
    </row>
    <row r="169" spans="1:7" s="7" customFormat="1" ht="18" thickTop="1" thickBot="1" x14ac:dyDescent="0.25">
      <c r="A169" s="10"/>
      <c r="B169" s="133">
        <v>45677</v>
      </c>
      <c r="C169" s="133"/>
      <c r="D169" s="156" t="s">
        <v>40</v>
      </c>
      <c r="E169" s="158">
        <v>709818.5</v>
      </c>
      <c r="F169" s="158"/>
      <c r="G169" s="117">
        <f t="shared" si="2"/>
        <v>40533080.622499838</v>
      </c>
    </row>
    <row r="170" spans="1:7" s="7" customFormat="1" ht="18" thickTop="1" thickBot="1" x14ac:dyDescent="0.25">
      <c r="A170" s="10"/>
      <c r="B170" s="157">
        <v>45677</v>
      </c>
      <c r="C170" s="133"/>
      <c r="D170" s="156" t="s">
        <v>40</v>
      </c>
      <c r="E170" s="158">
        <v>9665.6</v>
      </c>
      <c r="F170" s="158"/>
      <c r="G170" s="117">
        <f t="shared" si="2"/>
        <v>40542746.22249984</v>
      </c>
    </row>
    <row r="171" spans="1:7" s="7" customFormat="1" ht="18" thickTop="1" thickBot="1" x14ac:dyDescent="0.25">
      <c r="A171" s="10"/>
      <c r="B171" s="157">
        <v>45677</v>
      </c>
      <c r="C171" s="133"/>
      <c r="D171" s="156" t="s">
        <v>40</v>
      </c>
      <c r="E171" s="158">
        <v>832095.95</v>
      </c>
      <c r="F171" s="158"/>
      <c r="G171" s="117">
        <f t="shared" si="2"/>
        <v>41374842.172499843</v>
      </c>
    </row>
    <row r="172" spans="1:7" s="7" customFormat="1" ht="18" thickTop="1" thickBot="1" x14ac:dyDescent="0.25">
      <c r="A172" s="10"/>
      <c r="B172" s="157">
        <v>45677</v>
      </c>
      <c r="C172" s="133"/>
      <c r="D172" s="156" t="s">
        <v>40</v>
      </c>
      <c r="E172" s="158">
        <v>770228.25</v>
      </c>
      <c r="F172" s="158"/>
      <c r="G172" s="117">
        <f t="shared" si="2"/>
        <v>42145070.422499843</v>
      </c>
    </row>
    <row r="173" spans="1:7" s="7" customFormat="1" ht="18" thickTop="1" thickBot="1" x14ac:dyDescent="0.25">
      <c r="A173" s="10"/>
      <c r="B173" s="159">
        <v>45677</v>
      </c>
      <c r="C173" s="155"/>
      <c r="D173" s="160" t="s">
        <v>40</v>
      </c>
      <c r="E173" s="155">
        <v>230997.18</v>
      </c>
      <c r="F173" s="155"/>
      <c r="G173" s="117">
        <f t="shared" si="2"/>
        <v>42376067.602499843</v>
      </c>
    </row>
    <row r="174" spans="1:7" s="7" customFormat="1" ht="17.25" customHeight="1" thickTop="1" thickBot="1" x14ac:dyDescent="0.25">
      <c r="A174" s="10"/>
      <c r="B174" s="118">
        <v>45677</v>
      </c>
      <c r="C174" s="119"/>
      <c r="D174" s="115" t="s">
        <v>55</v>
      </c>
      <c r="E174" s="116">
        <v>2130973.94</v>
      </c>
      <c r="F174" s="164"/>
      <c r="G174" s="117">
        <f t="shared" si="2"/>
        <v>44507041.54249984</v>
      </c>
    </row>
    <row r="175" spans="1:7" s="7" customFormat="1" ht="18" thickTop="1" thickBot="1" x14ac:dyDescent="0.25">
      <c r="A175" s="10"/>
      <c r="B175" s="124">
        <v>45678</v>
      </c>
      <c r="C175" s="125"/>
      <c r="D175" s="115" t="s">
        <v>39</v>
      </c>
      <c r="E175" s="116">
        <v>900</v>
      </c>
      <c r="F175" s="164"/>
      <c r="G175" s="117">
        <f t="shared" si="2"/>
        <v>44507941.54249984</v>
      </c>
    </row>
    <row r="176" spans="1:7" s="7" customFormat="1" ht="18" thickTop="1" thickBot="1" x14ac:dyDescent="0.25">
      <c r="A176" s="10"/>
      <c r="B176" s="124">
        <v>45679</v>
      </c>
      <c r="C176" s="125"/>
      <c r="D176" s="115" t="s">
        <v>39</v>
      </c>
      <c r="E176" s="116">
        <v>73050</v>
      </c>
      <c r="F176" s="164"/>
      <c r="G176" s="117">
        <f t="shared" si="2"/>
        <v>44580991.54249984</v>
      </c>
    </row>
    <row r="177" spans="1:7" s="7" customFormat="1" ht="18" thickTop="1" thickBot="1" x14ac:dyDescent="0.25">
      <c r="A177" s="10"/>
      <c r="B177" s="124">
        <v>45679</v>
      </c>
      <c r="C177" s="125"/>
      <c r="D177" s="115" t="s">
        <v>39</v>
      </c>
      <c r="E177" s="116">
        <v>145</v>
      </c>
      <c r="F177" s="164"/>
      <c r="G177" s="117">
        <f t="shared" si="2"/>
        <v>44581136.54249984</v>
      </c>
    </row>
    <row r="178" spans="1:7" s="7" customFormat="1" ht="18" thickTop="1" thickBot="1" x14ac:dyDescent="0.25">
      <c r="A178" s="10"/>
      <c r="B178" s="124">
        <v>45679</v>
      </c>
      <c r="C178" s="125"/>
      <c r="D178" s="115" t="s">
        <v>39</v>
      </c>
      <c r="E178" s="116">
        <v>38495</v>
      </c>
      <c r="F178" s="164"/>
      <c r="G178" s="117">
        <f t="shared" si="2"/>
        <v>44619631.54249984</v>
      </c>
    </row>
    <row r="179" spans="1:7" s="7" customFormat="1" ht="18" thickTop="1" thickBot="1" x14ac:dyDescent="0.25">
      <c r="A179" s="10"/>
      <c r="B179" s="124">
        <v>45679</v>
      </c>
      <c r="C179" s="125"/>
      <c r="D179" s="115" t="s">
        <v>39</v>
      </c>
      <c r="E179" s="116">
        <v>25896</v>
      </c>
      <c r="F179" s="164"/>
      <c r="G179" s="117">
        <f t="shared" si="2"/>
        <v>44645527.54249984</v>
      </c>
    </row>
    <row r="180" spans="1:7" s="7" customFormat="1" ht="18" thickTop="1" thickBot="1" x14ac:dyDescent="0.25">
      <c r="A180" s="10"/>
      <c r="B180" s="124">
        <v>45679</v>
      </c>
      <c r="C180" s="125"/>
      <c r="D180" s="115" t="s">
        <v>39</v>
      </c>
      <c r="E180" s="116">
        <v>13950</v>
      </c>
      <c r="F180" s="164"/>
      <c r="G180" s="117">
        <f t="shared" si="2"/>
        <v>44659477.54249984</v>
      </c>
    </row>
    <row r="181" spans="1:7" s="7" customFormat="1" ht="18" thickTop="1" thickBot="1" x14ac:dyDescent="0.25">
      <c r="A181" s="10"/>
      <c r="B181" s="124">
        <v>45679</v>
      </c>
      <c r="C181" s="125"/>
      <c r="D181" s="115" t="s">
        <v>39</v>
      </c>
      <c r="E181" s="116">
        <v>10245</v>
      </c>
      <c r="F181" s="164"/>
      <c r="G181" s="117">
        <f t="shared" si="2"/>
        <v>44669722.54249984</v>
      </c>
    </row>
    <row r="182" spans="1:7" s="7" customFormat="1" ht="18" thickTop="1" thickBot="1" x14ac:dyDescent="0.25">
      <c r="A182" s="10"/>
      <c r="B182" s="124">
        <v>45679</v>
      </c>
      <c r="C182" s="125"/>
      <c r="D182" s="115" t="s">
        <v>39</v>
      </c>
      <c r="E182" s="116">
        <v>3600</v>
      </c>
      <c r="F182" s="164"/>
      <c r="G182" s="117">
        <f t="shared" si="2"/>
        <v>44673322.54249984</v>
      </c>
    </row>
    <row r="183" spans="1:7" s="7" customFormat="1" ht="18" thickTop="1" thickBot="1" x14ac:dyDescent="0.25">
      <c r="A183" s="10"/>
      <c r="B183" s="124">
        <v>45679</v>
      </c>
      <c r="C183" s="125"/>
      <c r="D183" s="115" t="s">
        <v>39</v>
      </c>
      <c r="E183" s="116">
        <v>3460</v>
      </c>
      <c r="F183" s="164"/>
      <c r="G183" s="117">
        <f t="shared" si="2"/>
        <v>44676782.54249984</v>
      </c>
    </row>
    <row r="184" spans="1:7" s="7" customFormat="1" ht="18" thickTop="1" thickBot="1" x14ac:dyDescent="0.25">
      <c r="A184" s="10"/>
      <c r="B184" s="124">
        <v>45679</v>
      </c>
      <c r="C184" s="125"/>
      <c r="D184" s="115" t="s">
        <v>29</v>
      </c>
      <c r="E184" s="116">
        <v>44067.29</v>
      </c>
      <c r="F184" s="164">
        <v>1132.19</v>
      </c>
      <c r="G184" s="117">
        <f t="shared" si="2"/>
        <v>44719717.642499842</v>
      </c>
    </row>
    <row r="185" spans="1:7" s="7" customFormat="1" ht="61.5" thickTop="1" thickBot="1" x14ac:dyDescent="0.25">
      <c r="A185" s="10"/>
      <c r="B185" s="124">
        <v>45679</v>
      </c>
      <c r="C185" s="125"/>
      <c r="D185" s="115" t="s">
        <v>80</v>
      </c>
      <c r="E185" s="116">
        <v>10000</v>
      </c>
      <c r="F185" s="164"/>
      <c r="G185" s="117">
        <f t="shared" si="2"/>
        <v>44729717.642499842</v>
      </c>
    </row>
    <row r="186" spans="1:7" s="7" customFormat="1" ht="18" thickTop="1" thickBot="1" x14ac:dyDescent="0.25">
      <c r="A186" s="10"/>
      <c r="B186" s="124">
        <v>45680</v>
      </c>
      <c r="C186" s="125"/>
      <c r="D186" s="115" t="s">
        <v>39</v>
      </c>
      <c r="E186" s="116">
        <v>109398</v>
      </c>
      <c r="F186" s="164"/>
      <c r="G186" s="117">
        <f t="shared" si="2"/>
        <v>44839115.642499842</v>
      </c>
    </row>
    <row r="187" spans="1:7" s="7" customFormat="1" ht="18" thickTop="1" thickBot="1" x14ac:dyDescent="0.25">
      <c r="A187" s="10"/>
      <c r="B187" s="124">
        <v>45680</v>
      </c>
      <c r="C187" s="125"/>
      <c r="D187" s="115" t="s">
        <v>39</v>
      </c>
      <c r="E187" s="116">
        <v>150</v>
      </c>
      <c r="F187" s="164"/>
      <c r="G187" s="117">
        <f t="shared" si="2"/>
        <v>44839265.642499842</v>
      </c>
    </row>
    <row r="188" spans="1:7" s="7" customFormat="1" ht="18" thickTop="1" thickBot="1" x14ac:dyDescent="0.25">
      <c r="A188" s="10"/>
      <c r="B188" s="124">
        <v>45680</v>
      </c>
      <c r="C188" s="125"/>
      <c r="D188" s="115" t="s">
        <v>39</v>
      </c>
      <c r="E188" s="116">
        <v>71700</v>
      </c>
      <c r="F188" s="164"/>
      <c r="G188" s="117">
        <f t="shared" si="2"/>
        <v>44910965.642499842</v>
      </c>
    </row>
    <row r="189" spans="1:7" s="7" customFormat="1" ht="18" thickTop="1" thickBot="1" x14ac:dyDescent="0.25">
      <c r="A189" s="10"/>
      <c r="B189" s="124">
        <v>45680</v>
      </c>
      <c r="C189" s="125"/>
      <c r="D189" s="115" t="s">
        <v>39</v>
      </c>
      <c r="E189" s="116">
        <v>38285</v>
      </c>
      <c r="F189" s="164"/>
      <c r="G189" s="117">
        <f t="shared" si="2"/>
        <v>44949250.642499842</v>
      </c>
    </row>
    <row r="190" spans="1:7" s="7" customFormat="1" ht="18" thickTop="1" thickBot="1" x14ac:dyDescent="0.25">
      <c r="A190" s="10"/>
      <c r="B190" s="124">
        <v>45680</v>
      </c>
      <c r="C190" s="125"/>
      <c r="D190" s="115" t="s">
        <v>39</v>
      </c>
      <c r="E190" s="116">
        <v>9036</v>
      </c>
      <c r="F190" s="164"/>
      <c r="G190" s="117">
        <f t="shared" si="2"/>
        <v>44958286.642499842</v>
      </c>
    </row>
    <row r="191" spans="1:7" s="7" customFormat="1" ht="18" thickTop="1" thickBot="1" x14ac:dyDescent="0.25">
      <c r="A191" s="10"/>
      <c r="B191" s="124">
        <v>45680</v>
      </c>
      <c r="C191" s="125"/>
      <c r="D191" s="115" t="s">
        <v>39</v>
      </c>
      <c r="E191" s="116">
        <v>7460</v>
      </c>
      <c r="F191" s="164"/>
      <c r="G191" s="117">
        <f t="shared" si="2"/>
        <v>44965746.642499842</v>
      </c>
    </row>
    <row r="192" spans="1:7" s="7" customFormat="1" ht="18" thickTop="1" thickBot="1" x14ac:dyDescent="0.25">
      <c r="A192" s="10"/>
      <c r="B192" s="124">
        <v>45680</v>
      </c>
      <c r="C192" s="125"/>
      <c r="D192" s="115" t="s">
        <v>39</v>
      </c>
      <c r="E192" s="116">
        <v>5675</v>
      </c>
      <c r="F192" s="164"/>
      <c r="G192" s="117">
        <f t="shared" si="2"/>
        <v>44971421.642499842</v>
      </c>
    </row>
    <row r="193" spans="1:7" s="7" customFormat="1" ht="18" thickTop="1" thickBot="1" x14ac:dyDescent="0.25">
      <c r="A193" s="10"/>
      <c r="B193" s="124">
        <v>45680</v>
      </c>
      <c r="C193" s="125"/>
      <c r="D193" s="115" t="s">
        <v>39</v>
      </c>
      <c r="E193" s="116">
        <v>2270</v>
      </c>
      <c r="F193" s="164"/>
      <c r="G193" s="117">
        <f t="shared" si="2"/>
        <v>44973691.642499842</v>
      </c>
    </row>
    <row r="194" spans="1:7" s="7" customFormat="1" ht="18" thickTop="1" thickBot="1" x14ac:dyDescent="0.25">
      <c r="A194" s="10"/>
      <c r="B194" s="124">
        <v>45680</v>
      </c>
      <c r="C194" s="125"/>
      <c r="D194" s="115" t="s">
        <v>29</v>
      </c>
      <c r="E194" s="116">
        <v>66362.600000000006</v>
      </c>
      <c r="F194" s="164">
        <v>1764.83</v>
      </c>
      <c r="G194" s="117">
        <f t="shared" si="2"/>
        <v>45038289.412499845</v>
      </c>
    </row>
    <row r="195" spans="1:7" s="7" customFormat="1" ht="76.5" thickTop="1" thickBot="1" x14ac:dyDescent="0.25">
      <c r="A195" s="10"/>
      <c r="B195" s="124">
        <v>45680</v>
      </c>
      <c r="C195" s="125"/>
      <c r="D195" s="115" t="s">
        <v>81</v>
      </c>
      <c r="E195" s="116">
        <v>538827.78</v>
      </c>
      <c r="F195" s="164"/>
      <c r="G195" s="117">
        <f t="shared" si="2"/>
        <v>45577117.192499846</v>
      </c>
    </row>
    <row r="196" spans="1:7" s="7" customFormat="1" ht="18" thickTop="1" thickBot="1" x14ac:dyDescent="0.25">
      <c r="A196" s="10"/>
      <c r="B196" s="124">
        <v>45681</v>
      </c>
      <c r="C196" s="125"/>
      <c r="D196" s="115" t="s">
        <v>39</v>
      </c>
      <c r="E196" s="116">
        <v>38840</v>
      </c>
      <c r="F196" s="164"/>
      <c r="G196" s="117">
        <f t="shared" si="2"/>
        <v>45615957.192499846</v>
      </c>
    </row>
    <row r="197" spans="1:7" s="7" customFormat="1" ht="18" thickTop="1" thickBot="1" x14ac:dyDescent="0.25">
      <c r="A197" s="10"/>
      <c r="B197" s="124">
        <v>45681</v>
      </c>
      <c r="C197" s="125"/>
      <c r="D197" s="115" t="s">
        <v>39</v>
      </c>
      <c r="E197" s="116">
        <v>26586</v>
      </c>
      <c r="F197" s="164"/>
      <c r="G197" s="117">
        <f t="shared" si="2"/>
        <v>45642543.192499846</v>
      </c>
    </row>
    <row r="198" spans="1:7" s="7" customFormat="1" ht="18" thickTop="1" thickBot="1" x14ac:dyDescent="0.25">
      <c r="A198" s="10"/>
      <c r="B198" s="124">
        <v>45681</v>
      </c>
      <c r="C198" s="125"/>
      <c r="D198" s="115" t="s">
        <v>39</v>
      </c>
      <c r="E198" s="116">
        <v>21250</v>
      </c>
      <c r="F198" s="164"/>
      <c r="G198" s="117">
        <f t="shared" si="2"/>
        <v>45663793.192499846</v>
      </c>
    </row>
    <row r="199" spans="1:7" s="7" customFormat="1" ht="18" thickTop="1" thickBot="1" x14ac:dyDescent="0.25">
      <c r="A199" s="10"/>
      <c r="B199" s="124">
        <v>45681</v>
      </c>
      <c r="C199" s="125"/>
      <c r="D199" s="115" t="s">
        <v>39</v>
      </c>
      <c r="E199" s="116">
        <v>14411</v>
      </c>
      <c r="F199" s="164"/>
      <c r="G199" s="117">
        <f t="shared" si="2"/>
        <v>45678204.192499846</v>
      </c>
    </row>
    <row r="200" spans="1:7" s="7" customFormat="1" ht="18" thickTop="1" thickBot="1" x14ac:dyDescent="0.25">
      <c r="A200" s="10"/>
      <c r="B200" s="124">
        <v>45681</v>
      </c>
      <c r="C200" s="125"/>
      <c r="D200" s="115" t="s">
        <v>39</v>
      </c>
      <c r="E200" s="116">
        <v>10820</v>
      </c>
      <c r="F200" s="164"/>
      <c r="G200" s="117">
        <f t="shared" si="2"/>
        <v>45689024.192499846</v>
      </c>
    </row>
    <row r="201" spans="1:7" s="7" customFormat="1" ht="18" thickTop="1" thickBot="1" x14ac:dyDescent="0.25">
      <c r="A201" s="10"/>
      <c r="B201" s="124">
        <v>45681</v>
      </c>
      <c r="C201" s="125"/>
      <c r="D201" s="115" t="s">
        <v>39</v>
      </c>
      <c r="E201" s="116">
        <v>3405</v>
      </c>
      <c r="F201" s="164"/>
      <c r="G201" s="117">
        <f t="shared" si="2"/>
        <v>45692429.192499846</v>
      </c>
    </row>
    <row r="202" spans="1:7" s="7" customFormat="1" ht="18" thickTop="1" thickBot="1" x14ac:dyDescent="0.25">
      <c r="A202" s="10"/>
      <c r="B202" s="124">
        <v>45681</v>
      </c>
      <c r="C202" s="125"/>
      <c r="D202" s="115" t="s">
        <v>39</v>
      </c>
      <c r="E202" s="116">
        <v>3835</v>
      </c>
      <c r="F202" s="164"/>
      <c r="G202" s="117">
        <f t="shared" si="2"/>
        <v>45696264.192499846</v>
      </c>
    </row>
    <row r="203" spans="1:7" s="7" customFormat="1" ht="18" thickTop="1" thickBot="1" x14ac:dyDescent="0.25">
      <c r="A203" s="10"/>
      <c r="B203" s="124">
        <v>45681</v>
      </c>
      <c r="C203" s="125"/>
      <c r="D203" s="115" t="s">
        <v>29</v>
      </c>
      <c r="E203" s="116">
        <v>67519.11</v>
      </c>
      <c r="F203" s="164">
        <v>1779.56</v>
      </c>
      <c r="G203" s="117">
        <f t="shared" si="2"/>
        <v>45762003.742499843</v>
      </c>
    </row>
    <row r="204" spans="1:7" s="7" customFormat="1" ht="31.5" thickTop="1" thickBot="1" x14ac:dyDescent="0.25">
      <c r="A204" s="10"/>
      <c r="B204" s="124">
        <v>45681</v>
      </c>
      <c r="C204" s="125"/>
      <c r="D204" s="115" t="s">
        <v>54</v>
      </c>
      <c r="E204" s="116">
        <v>900</v>
      </c>
      <c r="F204" s="164">
        <v>52</v>
      </c>
      <c r="G204" s="117">
        <f t="shared" si="2"/>
        <v>45762851.742499843</v>
      </c>
    </row>
    <row r="205" spans="1:7" s="7" customFormat="1" ht="18" thickTop="1" thickBot="1" x14ac:dyDescent="0.25">
      <c r="A205" s="10"/>
      <c r="B205" s="124">
        <v>45681</v>
      </c>
      <c r="C205" s="125"/>
      <c r="D205" s="115" t="s">
        <v>82</v>
      </c>
      <c r="E205" s="116">
        <v>372355.13</v>
      </c>
      <c r="F205" s="164"/>
      <c r="G205" s="117">
        <f t="shared" si="2"/>
        <v>46135206.872499846</v>
      </c>
    </row>
    <row r="206" spans="1:7" s="7" customFormat="1" ht="76.5" thickTop="1" thickBot="1" x14ac:dyDescent="0.25">
      <c r="A206" s="10"/>
      <c r="B206" s="124">
        <v>45681</v>
      </c>
      <c r="C206" s="125"/>
      <c r="D206" s="115" t="s">
        <v>83</v>
      </c>
      <c r="E206" s="116">
        <v>2000</v>
      </c>
      <c r="F206" s="164"/>
      <c r="G206" s="117">
        <f t="shared" si="2"/>
        <v>46137206.872499846</v>
      </c>
    </row>
    <row r="207" spans="1:7" s="7" customFormat="1" ht="18" thickTop="1" thickBot="1" x14ac:dyDescent="0.25">
      <c r="A207" s="10"/>
      <c r="B207" s="124">
        <v>45682</v>
      </c>
      <c r="C207" s="125"/>
      <c r="D207" s="115" t="s">
        <v>39</v>
      </c>
      <c r="E207" s="116">
        <v>11885</v>
      </c>
      <c r="F207" s="164"/>
      <c r="G207" s="117">
        <f t="shared" si="2"/>
        <v>46149091.872499846</v>
      </c>
    </row>
    <row r="208" spans="1:7" s="7" customFormat="1" ht="18" thickTop="1" thickBot="1" x14ac:dyDescent="0.25">
      <c r="A208" s="10"/>
      <c r="B208" s="124">
        <v>45682</v>
      </c>
      <c r="C208" s="125"/>
      <c r="D208" s="115" t="s">
        <v>29</v>
      </c>
      <c r="E208" s="116">
        <v>8500</v>
      </c>
      <c r="F208" s="164">
        <v>212.5</v>
      </c>
      <c r="G208" s="117">
        <f t="shared" si="2"/>
        <v>46157379.372499846</v>
      </c>
    </row>
    <row r="209" spans="1:7" s="7" customFormat="1" ht="18" thickTop="1" thickBot="1" x14ac:dyDescent="0.25">
      <c r="A209" s="10"/>
      <c r="B209" s="124">
        <v>45683</v>
      </c>
      <c r="C209" s="125"/>
      <c r="D209" s="115" t="s">
        <v>39</v>
      </c>
      <c r="E209" s="116">
        <v>53000</v>
      </c>
      <c r="F209" s="164"/>
      <c r="G209" s="117">
        <f t="shared" si="2"/>
        <v>46210379.372499846</v>
      </c>
    </row>
    <row r="210" spans="1:7" s="7" customFormat="1" ht="18" thickTop="1" thickBot="1" x14ac:dyDescent="0.25">
      <c r="A210" s="10"/>
      <c r="B210" s="124">
        <v>45683</v>
      </c>
      <c r="C210" s="125"/>
      <c r="D210" s="115" t="s">
        <v>29</v>
      </c>
      <c r="E210" s="116">
        <v>17500</v>
      </c>
      <c r="F210" s="164">
        <v>476</v>
      </c>
      <c r="G210" s="117">
        <f t="shared" si="2"/>
        <v>46227403.372499846</v>
      </c>
    </row>
    <row r="211" spans="1:7" s="7" customFormat="1" ht="18" thickTop="1" thickBot="1" x14ac:dyDescent="0.25">
      <c r="A211" s="10"/>
      <c r="B211" s="124">
        <v>45684</v>
      </c>
      <c r="C211" s="125"/>
      <c r="D211" s="115" t="s">
        <v>39</v>
      </c>
      <c r="E211" s="116">
        <v>19500</v>
      </c>
      <c r="F211" s="164"/>
      <c r="G211" s="117">
        <f t="shared" si="2"/>
        <v>46246903.372499846</v>
      </c>
    </row>
    <row r="212" spans="1:7" s="7" customFormat="1" ht="18" thickTop="1" thickBot="1" x14ac:dyDescent="0.25">
      <c r="A212" s="10"/>
      <c r="B212" s="124">
        <v>45684</v>
      </c>
      <c r="C212" s="125"/>
      <c r="D212" s="115" t="s">
        <v>39</v>
      </c>
      <c r="E212" s="116">
        <v>35010</v>
      </c>
      <c r="F212" s="164"/>
      <c r="G212" s="117">
        <f t="shared" si="2"/>
        <v>46281913.372499846</v>
      </c>
    </row>
    <row r="213" spans="1:7" s="7" customFormat="1" ht="18" thickTop="1" thickBot="1" x14ac:dyDescent="0.25">
      <c r="A213" s="10"/>
      <c r="B213" s="124">
        <v>45684</v>
      </c>
      <c r="C213" s="125"/>
      <c r="D213" s="115" t="s">
        <v>39</v>
      </c>
      <c r="E213" s="116">
        <v>63600</v>
      </c>
      <c r="F213" s="164"/>
      <c r="G213" s="117">
        <f t="shared" si="2"/>
        <v>46345513.372499846</v>
      </c>
    </row>
    <row r="214" spans="1:7" s="7" customFormat="1" ht="18" thickTop="1" thickBot="1" x14ac:dyDescent="0.25">
      <c r="A214" s="10"/>
      <c r="B214" s="124">
        <v>45684</v>
      </c>
      <c r="C214" s="125"/>
      <c r="D214" s="115" t="s">
        <v>39</v>
      </c>
      <c r="E214" s="116">
        <v>34930</v>
      </c>
      <c r="F214" s="164"/>
      <c r="G214" s="117">
        <f t="shared" si="2"/>
        <v>46380443.372499846</v>
      </c>
    </row>
    <row r="215" spans="1:7" s="7" customFormat="1" ht="18" thickTop="1" thickBot="1" x14ac:dyDescent="0.25">
      <c r="A215" s="10"/>
      <c r="B215" s="124">
        <v>45684</v>
      </c>
      <c r="C215" s="125"/>
      <c r="D215" s="115" t="s">
        <v>39</v>
      </c>
      <c r="E215" s="116">
        <v>20107</v>
      </c>
      <c r="F215" s="164"/>
      <c r="G215" s="117">
        <f t="shared" si="2"/>
        <v>46400550.372499846</v>
      </c>
    </row>
    <row r="216" spans="1:7" s="7" customFormat="1" ht="18" thickTop="1" thickBot="1" x14ac:dyDescent="0.25">
      <c r="A216" s="10"/>
      <c r="B216" s="124">
        <v>45684</v>
      </c>
      <c r="C216" s="125"/>
      <c r="D216" s="115" t="s">
        <v>39</v>
      </c>
      <c r="E216" s="116">
        <v>3450</v>
      </c>
      <c r="F216" s="164"/>
      <c r="G216" s="117">
        <f t="shared" si="2"/>
        <v>46404000.372499846</v>
      </c>
    </row>
    <row r="217" spans="1:7" s="7" customFormat="1" ht="18" thickTop="1" thickBot="1" x14ac:dyDescent="0.25">
      <c r="A217" s="10"/>
      <c r="B217" s="124">
        <v>45684</v>
      </c>
      <c r="C217" s="125"/>
      <c r="D217" s="115" t="s">
        <v>39</v>
      </c>
      <c r="E217" s="116">
        <v>12765</v>
      </c>
      <c r="F217" s="164"/>
      <c r="G217" s="117">
        <f t="shared" si="2"/>
        <v>46416765.372499846</v>
      </c>
    </row>
    <row r="218" spans="1:7" s="7" customFormat="1" ht="18" thickTop="1" thickBot="1" x14ac:dyDescent="0.25">
      <c r="A218" s="10"/>
      <c r="B218" s="124">
        <v>45684</v>
      </c>
      <c r="C218" s="125"/>
      <c r="D218" s="115" t="s">
        <v>39</v>
      </c>
      <c r="E218" s="116">
        <v>6560</v>
      </c>
      <c r="F218" s="164"/>
      <c r="G218" s="117">
        <f t="shared" si="2"/>
        <v>46423325.372499846</v>
      </c>
    </row>
    <row r="219" spans="1:7" s="7" customFormat="1" ht="18" thickTop="1" thickBot="1" x14ac:dyDescent="0.25">
      <c r="A219" s="10"/>
      <c r="B219" s="124">
        <v>45684</v>
      </c>
      <c r="C219" s="125"/>
      <c r="D219" s="115" t="s">
        <v>29</v>
      </c>
      <c r="E219" s="116">
        <v>111197.9</v>
      </c>
      <c r="F219" s="164">
        <v>2906.97</v>
      </c>
      <c r="G219" s="117">
        <f t="shared" si="2"/>
        <v>46531616.302499846</v>
      </c>
    </row>
    <row r="220" spans="1:7" s="7" customFormat="1" ht="18" thickTop="1" thickBot="1" x14ac:dyDescent="0.25">
      <c r="A220" s="10"/>
      <c r="B220" s="124">
        <v>45685</v>
      </c>
      <c r="C220" s="125"/>
      <c r="D220" s="115" t="s">
        <v>39</v>
      </c>
      <c r="E220" s="116">
        <v>195</v>
      </c>
      <c r="F220" s="164"/>
      <c r="G220" s="117">
        <f t="shared" si="2"/>
        <v>46531811.302499846</v>
      </c>
    </row>
    <row r="221" spans="1:7" s="7" customFormat="1" ht="18" thickTop="1" thickBot="1" x14ac:dyDescent="0.25">
      <c r="A221" s="10"/>
      <c r="B221" s="124">
        <v>45685</v>
      </c>
      <c r="C221" s="125"/>
      <c r="D221" s="115" t="s">
        <v>39</v>
      </c>
      <c r="E221" s="116">
        <v>5335</v>
      </c>
      <c r="F221" s="164"/>
      <c r="G221" s="117">
        <f t="shared" si="2"/>
        <v>46537146.302499846</v>
      </c>
    </row>
    <row r="222" spans="1:7" s="7" customFormat="1" ht="18" thickTop="1" thickBot="1" x14ac:dyDescent="0.25">
      <c r="A222" s="10"/>
      <c r="B222" s="124">
        <v>45685</v>
      </c>
      <c r="C222" s="125"/>
      <c r="D222" s="115" t="s">
        <v>39</v>
      </c>
      <c r="E222" s="116">
        <v>40083</v>
      </c>
      <c r="F222" s="164"/>
      <c r="G222" s="117">
        <f t="shared" si="2"/>
        <v>46577229.302499846</v>
      </c>
    </row>
    <row r="223" spans="1:7" s="7" customFormat="1" ht="18" thickTop="1" thickBot="1" x14ac:dyDescent="0.25">
      <c r="A223" s="10"/>
      <c r="B223" s="124">
        <v>45685</v>
      </c>
      <c r="C223" s="125"/>
      <c r="D223" s="115" t="s">
        <v>39</v>
      </c>
      <c r="E223" s="116">
        <v>35105</v>
      </c>
      <c r="F223" s="164"/>
      <c r="G223" s="117">
        <f t="shared" si="2"/>
        <v>46612334.302499846</v>
      </c>
    </row>
    <row r="224" spans="1:7" s="7" customFormat="1" ht="18" thickTop="1" thickBot="1" x14ac:dyDescent="0.25">
      <c r="A224" s="10"/>
      <c r="B224" s="124">
        <v>45685</v>
      </c>
      <c r="C224" s="125"/>
      <c r="D224" s="115" t="s">
        <v>39</v>
      </c>
      <c r="E224" s="116">
        <v>37640</v>
      </c>
      <c r="F224" s="164"/>
      <c r="G224" s="117">
        <f t="shared" si="2"/>
        <v>46649974.302499846</v>
      </c>
    </row>
    <row r="225" spans="1:7" s="7" customFormat="1" ht="18" thickTop="1" thickBot="1" x14ac:dyDescent="0.25">
      <c r="A225" s="10"/>
      <c r="B225" s="124">
        <v>45685</v>
      </c>
      <c r="C225" s="125"/>
      <c r="D225" s="115" t="s">
        <v>39</v>
      </c>
      <c r="E225" s="116">
        <v>14700</v>
      </c>
      <c r="F225" s="164"/>
      <c r="G225" s="117">
        <f t="shared" si="2"/>
        <v>46664674.302499846</v>
      </c>
    </row>
    <row r="226" spans="1:7" s="7" customFormat="1" ht="18" thickTop="1" thickBot="1" x14ac:dyDescent="0.25">
      <c r="A226" s="10"/>
      <c r="B226" s="124">
        <v>45685</v>
      </c>
      <c r="C226" s="125"/>
      <c r="D226" s="115" t="s">
        <v>39</v>
      </c>
      <c r="E226" s="116">
        <v>3610</v>
      </c>
      <c r="F226" s="164"/>
      <c r="G226" s="117">
        <f t="shared" si="2"/>
        <v>46668284.302499846</v>
      </c>
    </row>
    <row r="227" spans="1:7" s="7" customFormat="1" ht="18" thickTop="1" thickBot="1" x14ac:dyDescent="0.25">
      <c r="A227" s="10"/>
      <c r="B227" s="124">
        <v>45685</v>
      </c>
      <c r="C227" s="125"/>
      <c r="D227" s="115" t="s">
        <v>39</v>
      </c>
      <c r="E227" s="116">
        <v>3440</v>
      </c>
      <c r="F227" s="164"/>
      <c r="G227" s="117">
        <f t="shared" si="2"/>
        <v>46671724.302499846</v>
      </c>
    </row>
    <row r="228" spans="1:7" s="7" customFormat="1" ht="18" thickTop="1" thickBot="1" x14ac:dyDescent="0.25">
      <c r="A228" s="10"/>
      <c r="B228" s="124">
        <v>45685</v>
      </c>
      <c r="C228" s="125"/>
      <c r="D228" s="115" t="s">
        <v>39</v>
      </c>
      <c r="E228" s="116">
        <v>800</v>
      </c>
      <c r="F228" s="164"/>
      <c r="G228" s="117">
        <f t="shared" si="2"/>
        <v>46672524.302499846</v>
      </c>
    </row>
    <row r="229" spans="1:7" s="7" customFormat="1" ht="18" thickTop="1" thickBot="1" x14ac:dyDescent="0.25">
      <c r="A229" s="10"/>
      <c r="B229" s="124">
        <v>45685</v>
      </c>
      <c r="C229" s="125"/>
      <c r="D229" s="115" t="s">
        <v>29</v>
      </c>
      <c r="E229" s="116">
        <v>76408.37</v>
      </c>
      <c r="F229" s="164">
        <v>2007.42</v>
      </c>
      <c r="G229" s="117">
        <f t="shared" si="2"/>
        <v>46746925.252499841</v>
      </c>
    </row>
    <row r="230" spans="1:7" s="7" customFormat="1" ht="18" thickTop="1" thickBot="1" x14ac:dyDescent="0.25">
      <c r="A230" s="10"/>
      <c r="B230" s="124">
        <v>45685</v>
      </c>
      <c r="C230" s="125"/>
      <c r="D230" s="115" t="s">
        <v>48</v>
      </c>
      <c r="E230" s="116">
        <v>720</v>
      </c>
      <c r="F230" s="164"/>
      <c r="G230" s="117">
        <f t="shared" si="2"/>
        <v>46747645.252499841</v>
      </c>
    </row>
    <row r="231" spans="1:7" s="7" customFormat="1" ht="46.5" thickTop="1" thickBot="1" x14ac:dyDescent="0.25">
      <c r="A231" s="10"/>
      <c r="B231" s="124">
        <v>45685</v>
      </c>
      <c r="C231" s="125"/>
      <c r="D231" s="115" t="s">
        <v>84</v>
      </c>
      <c r="E231" s="116">
        <v>2298</v>
      </c>
      <c r="F231" s="164"/>
      <c r="G231" s="117">
        <f t="shared" si="2"/>
        <v>46749943.252499841</v>
      </c>
    </row>
    <row r="232" spans="1:7" s="7" customFormat="1" ht="61.5" thickTop="1" thickBot="1" x14ac:dyDescent="0.25">
      <c r="A232" s="10"/>
      <c r="B232" s="124">
        <v>45685</v>
      </c>
      <c r="C232" s="125"/>
      <c r="D232" s="115" t="s">
        <v>85</v>
      </c>
      <c r="E232" s="116">
        <v>127868.61</v>
      </c>
      <c r="F232" s="164"/>
      <c r="G232" s="117">
        <f t="shared" si="2"/>
        <v>46877811.862499841</v>
      </c>
    </row>
    <row r="233" spans="1:7" s="7" customFormat="1" ht="18" thickTop="1" thickBot="1" x14ac:dyDescent="0.25">
      <c r="A233" s="10"/>
      <c r="B233" s="124">
        <v>45686</v>
      </c>
      <c r="C233" s="125"/>
      <c r="D233" s="115" t="s">
        <v>39</v>
      </c>
      <c r="E233" s="116">
        <v>59205</v>
      </c>
      <c r="F233" s="164"/>
      <c r="G233" s="117">
        <f t="shared" si="2"/>
        <v>46937016.862499841</v>
      </c>
    </row>
    <row r="234" spans="1:7" s="7" customFormat="1" ht="18" thickTop="1" thickBot="1" x14ac:dyDescent="0.25">
      <c r="A234" s="10"/>
      <c r="B234" s="124">
        <v>45686</v>
      </c>
      <c r="C234" s="125"/>
      <c r="D234" s="115" t="s">
        <v>39</v>
      </c>
      <c r="E234" s="116">
        <v>91055</v>
      </c>
      <c r="F234" s="164"/>
      <c r="G234" s="117">
        <f t="shared" si="2"/>
        <v>47028071.862499841</v>
      </c>
    </row>
    <row r="235" spans="1:7" s="7" customFormat="1" ht="18" thickTop="1" thickBot="1" x14ac:dyDescent="0.25">
      <c r="A235" s="10"/>
      <c r="B235" s="124">
        <v>45686</v>
      </c>
      <c r="C235" s="125"/>
      <c r="D235" s="115" t="s">
        <v>39</v>
      </c>
      <c r="E235" s="116">
        <v>5325</v>
      </c>
      <c r="F235" s="164"/>
      <c r="G235" s="117">
        <f t="shared" si="2"/>
        <v>47033396.862499841</v>
      </c>
    </row>
    <row r="236" spans="1:7" s="7" customFormat="1" ht="18" thickTop="1" thickBot="1" x14ac:dyDescent="0.25">
      <c r="A236" s="10"/>
      <c r="B236" s="124">
        <v>45686</v>
      </c>
      <c r="C236" s="125"/>
      <c r="D236" s="115" t="s">
        <v>39</v>
      </c>
      <c r="E236" s="116">
        <v>1200</v>
      </c>
      <c r="F236" s="164"/>
      <c r="G236" s="117">
        <f t="shared" si="2"/>
        <v>47034596.862499841</v>
      </c>
    </row>
    <row r="237" spans="1:7" s="7" customFormat="1" ht="18" thickTop="1" thickBot="1" x14ac:dyDescent="0.25">
      <c r="A237" s="10"/>
      <c r="B237" s="124">
        <v>45686</v>
      </c>
      <c r="C237" s="125"/>
      <c r="D237" s="115" t="s">
        <v>39</v>
      </c>
      <c r="E237" s="116">
        <v>3550</v>
      </c>
      <c r="F237" s="164"/>
      <c r="G237" s="117">
        <f t="shared" si="2"/>
        <v>47038146.862499841</v>
      </c>
    </row>
    <row r="238" spans="1:7" s="7" customFormat="1" ht="18" thickTop="1" thickBot="1" x14ac:dyDescent="0.25">
      <c r="A238" s="10"/>
      <c r="B238" s="124">
        <v>45686</v>
      </c>
      <c r="C238" s="125"/>
      <c r="D238" s="115" t="s">
        <v>39</v>
      </c>
      <c r="E238" s="116">
        <v>7129</v>
      </c>
      <c r="F238" s="164"/>
      <c r="G238" s="117">
        <f t="shared" si="2"/>
        <v>47045275.862499841</v>
      </c>
    </row>
    <row r="239" spans="1:7" s="7" customFormat="1" ht="18" thickTop="1" thickBot="1" x14ac:dyDescent="0.25">
      <c r="A239" s="10"/>
      <c r="B239" s="124">
        <v>45686</v>
      </c>
      <c r="C239" s="125"/>
      <c r="D239" s="115" t="s">
        <v>39</v>
      </c>
      <c r="E239" s="116">
        <v>13360</v>
      </c>
      <c r="F239" s="164"/>
      <c r="G239" s="117">
        <f t="shared" si="2"/>
        <v>47058635.862499841</v>
      </c>
    </row>
    <row r="240" spans="1:7" s="7" customFormat="1" ht="18" thickTop="1" thickBot="1" x14ac:dyDescent="0.25">
      <c r="A240" s="10"/>
      <c r="B240" s="124">
        <v>45686</v>
      </c>
      <c r="C240" s="125"/>
      <c r="D240" s="115" t="s">
        <v>29</v>
      </c>
      <c r="E240" s="116">
        <v>106879.84</v>
      </c>
      <c r="F240" s="164">
        <v>2779.83</v>
      </c>
      <c r="G240" s="117">
        <f t="shared" si="2"/>
        <v>47162735.872499846</v>
      </c>
    </row>
    <row r="241" spans="1:7" s="7" customFormat="1" ht="61.5" thickTop="1" thickBot="1" x14ac:dyDescent="0.25">
      <c r="A241" s="10"/>
      <c r="B241" s="124">
        <v>45686</v>
      </c>
      <c r="C241" s="125"/>
      <c r="D241" s="115" t="s">
        <v>86</v>
      </c>
      <c r="E241" s="116">
        <v>1500</v>
      </c>
      <c r="F241" s="164"/>
      <c r="G241" s="117">
        <f t="shared" si="2"/>
        <v>47164235.872499846</v>
      </c>
    </row>
    <row r="242" spans="1:7" s="7" customFormat="1" ht="18" thickTop="1" thickBot="1" x14ac:dyDescent="0.25">
      <c r="A242" s="10"/>
      <c r="B242" s="124">
        <v>45687</v>
      </c>
      <c r="C242" s="125"/>
      <c r="D242" s="115" t="s">
        <v>39</v>
      </c>
      <c r="E242" s="116">
        <v>59000</v>
      </c>
      <c r="F242" s="164"/>
      <c r="G242" s="117">
        <f t="shared" si="2"/>
        <v>47223235.872499846</v>
      </c>
    </row>
    <row r="243" spans="1:7" s="7" customFormat="1" ht="18" thickTop="1" thickBot="1" x14ac:dyDescent="0.25">
      <c r="A243" s="10"/>
      <c r="B243" s="124">
        <v>45687</v>
      </c>
      <c r="C243" s="125"/>
      <c r="D243" s="115" t="s">
        <v>39</v>
      </c>
      <c r="E243" s="116">
        <v>100</v>
      </c>
      <c r="F243" s="164"/>
      <c r="G243" s="117">
        <f t="shared" si="2"/>
        <v>47223335.872499846</v>
      </c>
    </row>
    <row r="244" spans="1:7" s="7" customFormat="1" ht="18" thickTop="1" thickBot="1" x14ac:dyDescent="0.25">
      <c r="A244" s="10"/>
      <c r="B244" s="124">
        <v>45687</v>
      </c>
      <c r="C244" s="125"/>
      <c r="D244" s="115" t="s">
        <v>39</v>
      </c>
      <c r="E244" s="116">
        <v>65</v>
      </c>
      <c r="F244" s="164"/>
      <c r="G244" s="117">
        <f t="shared" si="2"/>
        <v>47223400.872499846</v>
      </c>
    </row>
    <row r="245" spans="1:7" s="7" customFormat="1" ht="18" thickTop="1" thickBot="1" x14ac:dyDescent="0.25">
      <c r="A245" s="10"/>
      <c r="B245" s="124">
        <v>45687</v>
      </c>
      <c r="C245" s="125"/>
      <c r="D245" s="115" t="s">
        <v>39</v>
      </c>
      <c r="E245" s="116">
        <v>74625</v>
      </c>
      <c r="F245" s="164"/>
      <c r="G245" s="117">
        <f t="shared" si="2"/>
        <v>47298025.872499846</v>
      </c>
    </row>
    <row r="246" spans="1:7" s="7" customFormat="1" ht="18" thickTop="1" thickBot="1" x14ac:dyDescent="0.25">
      <c r="A246" s="10"/>
      <c r="B246" s="124">
        <v>45687</v>
      </c>
      <c r="C246" s="125"/>
      <c r="D246" s="115" t="s">
        <v>39</v>
      </c>
      <c r="E246" s="116">
        <v>29795</v>
      </c>
      <c r="F246" s="164"/>
      <c r="G246" s="117">
        <f t="shared" si="2"/>
        <v>47327820.872499846</v>
      </c>
    </row>
    <row r="247" spans="1:7" s="7" customFormat="1" ht="18" thickTop="1" thickBot="1" x14ac:dyDescent="0.25">
      <c r="A247" s="10"/>
      <c r="B247" s="124">
        <v>45687</v>
      </c>
      <c r="C247" s="125"/>
      <c r="D247" s="115" t="s">
        <v>39</v>
      </c>
      <c r="E247" s="116">
        <v>8600</v>
      </c>
      <c r="F247" s="164"/>
      <c r="G247" s="117">
        <f t="shared" si="2"/>
        <v>47336420.872499846</v>
      </c>
    </row>
    <row r="248" spans="1:7" s="7" customFormat="1" ht="18" thickTop="1" thickBot="1" x14ac:dyDescent="0.25">
      <c r="A248" s="10"/>
      <c r="B248" s="124">
        <v>45687</v>
      </c>
      <c r="C248" s="125"/>
      <c r="D248" s="115" t="s">
        <v>39</v>
      </c>
      <c r="E248" s="116">
        <v>4890</v>
      </c>
      <c r="F248" s="164"/>
      <c r="G248" s="117">
        <f t="shared" si="2"/>
        <v>47341310.872499846</v>
      </c>
    </row>
    <row r="249" spans="1:7" s="7" customFormat="1" ht="18" thickTop="1" thickBot="1" x14ac:dyDescent="0.25">
      <c r="A249" s="10"/>
      <c r="B249" s="124">
        <v>45687</v>
      </c>
      <c r="C249" s="125"/>
      <c r="D249" s="115" t="s">
        <v>39</v>
      </c>
      <c r="E249" s="116">
        <v>800</v>
      </c>
      <c r="F249" s="164"/>
      <c r="G249" s="117">
        <f t="shared" si="2"/>
        <v>47342110.872499846</v>
      </c>
    </row>
    <row r="250" spans="1:7" s="7" customFormat="1" ht="21" customHeight="1" thickTop="1" thickBot="1" x14ac:dyDescent="0.25">
      <c r="A250" s="10"/>
      <c r="B250" s="124">
        <v>45687</v>
      </c>
      <c r="C250" s="125"/>
      <c r="D250" s="115" t="s">
        <v>29</v>
      </c>
      <c r="E250" s="116">
        <v>116632.56</v>
      </c>
      <c r="F250" s="164">
        <v>3047.77</v>
      </c>
      <c r="G250" s="117">
        <f t="shared" si="2"/>
        <v>47455695.662499845</v>
      </c>
    </row>
    <row r="251" spans="1:7" s="7" customFormat="1" ht="18" thickTop="1" thickBot="1" x14ac:dyDescent="0.25">
      <c r="A251" s="10"/>
      <c r="B251" s="124">
        <v>45687</v>
      </c>
      <c r="C251" s="125"/>
      <c r="D251" s="115" t="s">
        <v>70</v>
      </c>
      <c r="E251" s="116">
        <v>184066.77</v>
      </c>
      <c r="F251" s="164"/>
      <c r="G251" s="117">
        <f t="shared" si="2"/>
        <v>47639762.432499848</v>
      </c>
    </row>
    <row r="252" spans="1:7" s="7" customFormat="1" ht="18" thickTop="1" thickBot="1" x14ac:dyDescent="0.25">
      <c r="A252" s="10"/>
      <c r="B252" s="124">
        <v>45687</v>
      </c>
      <c r="C252" s="125"/>
      <c r="D252" s="115" t="s">
        <v>87</v>
      </c>
      <c r="E252" s="116">
        <v>211846.07</v>
      </c>
      <c r="F252" s="164"/>
      <c r="G252" s="117">
        <f t="shared" si="2"/>
        <v>47851608.502499849</v>
      </c>
    </row>
    <row r="253" spans="1:7" s="7" customFormat="1" ht="18" thickTop="1" thickBot="1" x14ac:dyDescent="0.25">
      <c r="A253" s="10"/>
      <c r="B253" s="124">
        <v>45687</v>
      </c>
      <c r="C253" s="125"/>
      <c r="D253" s="115" t="s">
        <v>49</v>
      </c>
      <c r="E253" s="116">
        <v>139097.35999999999</v>
      </c>
      <c r="F253" s="164"/>
      <c r="G253" s="117">
        <f t="shared" si="2"/>
        <v>47990705.862499848</v>
      </c>
    </row>
    <row r="254" spans="1:7" s="7" customFormat="1" ht="18" thickTop="1" thickBot="1" x14ac:dyDescent="0.25">
      <c r="A254" s="10"/>
      <c r="B254" s="124">
        <v>45687</v>
      </c>
      <c r="C254" s="125"/>
      <c r="D254" s="115" t="s">
        <v>23</v>
      </c>
      <c r="E254" s="116"/>
      <c r="F254" s="164">
        <v>9893407.6099999994</v>
      </c>
      <c r="G254" s="117">
        <f t="shared" si="2"/>
        <v>38097298.252499849</v>
      </c>
    </row>
    <row r="255" spans="1:7" s="7" customFormat="1" ht="18" thickTop="1" thickBot="1" x14ac:dyDescent="0.25">
      <c r="A255" s="10"/>
      <c r="B255" s="124">
        <v>45688</v>
      </c>
      <c r="C255" s="125"/>
      <c r="D255" s="115" t="s">
        <v>39</v>
      </c>
      <c r="E255" s="116">
        <v>26905</v>
      </c>
      <c r="F255" s="164"/>
      <c r="G255" s="117">
        <f t="shared" si="2"/>
        <v>38124203.252499849</v>
      </c>
    </row>
    <row r="256" spans="1:7" s="7" customFormat="1" ht="18" thickTop="1" thickBot="1" x14ac:dyDescent="0.25">
      <c r="A256" s="10"/>
      <c r="B256" s="124">
        <v>45688</v>
      </c>
      <c r="C256" s="125"/>
      <c r="D256" s="115" t="s">
        <v>39</v>
      </c>
      <c r="E256" s="116">
        <v>300</v>
      </c>
      <c r="F256" s="164"/>
      <c r="G256" s="117">
        <f t="shared" si="2"/>
        <v>38124503.252499849</v>
      </c>
    </row>
    <row r="257" spans="1:7" s="7" customFormat="1" ht="18" thickTop="1" thickBot="1" x14ac:dyDescent="0.25">
      <c r="A257" s="10"/>
      <c r="B257" s="124">
        <v>45688</v>
      </c>
      <c r="C257" s="125"/>
      <c r="D257" s="115" t="s">
        <v>39</v>
      </c>
      <c r="E257" s="116">
        <v>38852</v>
      </c>
      <c r="F257" s="164"/>
      <c r="G257" s="117">
        <f t="shared" si="2"/>
        <v>38163355.252499849</v>
      </c>
    </row>
    <row r="258" spans="1:7" s="7" customFormat="1" ht="18" thickTop="1" thickBot="1" x14ac:dyDescent="0.25">
      <c r="A258" s="10"/>
      <c r="B258" s="124">
        <v>45688</v>
      </c>
      <c r="C258" s="125"/>
      <c r="D258" s="115" t="s">
        <v>39</v>
      </c>
      <c r="E258" s="116">
        <v>800</v>
      </c>
      <c r="F258" s="164"/>
      <c r="G258" s="117">
        <f t="shared" si="2"/>
        <v>38164155.252499849</v>
      </c>
    </row>
    <row r="259" spans="1:7" s="7" customFormat="1" ht="18" thickTop="1" thickBot="1" x14ac:dyDescent="0.25">
      <c r="A259" s="10"/>
      <c r="B259" s="124">
        <v>45688</v>
      </c>
      <c r="C259" s="125"/>
      <c r="D259" s="115" t="s">
        <v>39</v>
      </c>
      <c r="E259" s="116">
        <v>4110</v>
      </c>
      <c r="F259" s="164"/>
      <c r="G259" s="117">
        <f t="shared" si="2"/>
        <v>38168265.252499849</v>
      </c>
    </row>
    <row r="260" spans="1:7" s="7" customFormat="1" ht="18" thickTop="1" thickBot="1" x14ac:dyDescent="0.25">
      <c r="A260" s="10"/>
      <c r="B260" s="124">
        <v>45688</v>
      </c>
      <c r="C260" s="125"/>
      <c r="D260" s="115" t="s">
        <v>39</v>
      </c>
      <c r="E260" s="116">
        <v>30200</v>
      </c>
      <c r="F260" s="164"/>
      <c r="G260" s="117">
        <f t="shared" si="2"/>
        <v>38198465.252499849</v>
      </c>
    </row>
    <row r="261" spans="1:7" s="7" customFormat="1" ht="18" thickTop="1" thickBot="1" x14ac:dyDescent="0.25">
      <c r="A261" s="10"/>
      <c r="B261" s="124">
        <v>45688</v>
      </c>
      <c r="C261" s="125"/>
      <c r="D261" s="115" t="s">
        <v>39</v>
      </c>
      <c r="E261" s="116">
        <v>12635</v>
      </c>
      <c r="F261" s="164"/>
      <c r="G261" s="117">
        <f t="shared" si="2"/>
        <v>38211100.252499849</v>
      </c>
    </row>
    <row r="262" spans="1:7" s="7" customFormat="1" ht="18" thickTop="1" thickBot="1" x14ac:dyDescent="0.25">
      <c r="A262" s="10"/>
      <c r="B262" s="124">
        <v>45688</v>
      </c>
      <c r="C262" s="125"/>
      <c r="D262" s="115" t="s">
        <v>29</v>
      </c>
      <c r="E262" s="116">
        <v>35375.85</v>
      </c>
      <c r="F262" s="164"/>
      <c r="G262" s="117">
        <f t="shared" si="2"/>
        <v>38246476.10249985</v>
      </c>
    </row>
    <row r="263" spans="1:7" s="7" customFormat="1" ht="18" thickTop="1" thickBot="1" x14ac:dyDescent="0.25">
      <c r="A263" s="10"/>
      <c r="B263" s="124">
        <v>45688</v>
      </c>
      <c r="C263" s="125"/>
      <c r="D263" s="115" t="s">
        <v>88</v>
      </c>
      <c r="E263" s="116">
        <v>13248.25</v>
      </c>
      <c r="F263" s="164"/>
      <c r="G263" s="117">
        <f t="shared" si="2"/>
        <v>38259724.35249985</v>
      </c>
    </row>
    <row r="264" spans="1:7" s="7" customFormat="1" ht="18" thickTop="1" thickBot="1" x14ac:dyDescent="0.25">
      <c r="A264" s="10"/>
      <c r="B264" s="124">
        <v>45688</v>
      </c>
      <c r="C264" s="125"/>
      <c r="D264" s="115" t="s">
        <v>89</v>
      </c>
      <c r="E264" s="116">
        <v>295806.98</v>
      </c>
      <c r="F264" s="164"/>
      <c r="G264" s="117">
        <f t="shared" si="2"/>
        <v>38555531.332499847</v>
      </c>
    </row>
    <row r="265" spans="1:7" s="7" customFormat="1" ht="18" thickTop="1" thickBot="1" x14ac:dyDescent="0.25">
      <c r="A265" s="10"/>
      <c r="B265" s="124">
        <v>45688</v>
      </c>
      <c r="C265" s="125"/>
      <c r="D265" s="115" t="s">
        <v>53</v>
      </c>
      <c r="E265" s="116">
        <v>59816.3</v>
      </c>
      <c r="F265" s="164"/>
      <c r="G265" s="117">
        <f t="shared" si="2"/>
        <v>38615347.632499844</v>
      </c>
    </row>
    <row r="266" spans="1:7" s="7" customFormat="1" ht="61.5" thickTop="1" thickBot="1" x14ac:dyDescent="0.25">
      <c r="A266" s="10"/>
      <c r="B266" s="124">
        <v>45688</v>
      </c>
      <c r="C266" s="125"/>
      <c r="D266" s="115" t="s">
        <v>90</v>
      </c>
      <c r="E266" s="116">
        <v>5000</v>
      </c>
      <c r="F266" s="164"/>
      <c r="G266" s="117">
        <f t="shared" si="2"/>
        <v>38620347.632499844</v>
      </c>
    </row>
    <row r="267" spans="1:7" s="7" customFormat="1" ht="61.5" thickTop="1" thickBot="1" x14ac:dyDescent="0.25">
      <c r="A267" s="10"/>
      <c r="B267" s="124">
        <v>45688</v>
      </c>
      <c r="C267" s="125"/>
      <c r="D267" s="115" t="s">
        <v>91</v>
      </c>
      <c r="E267" s="116">
        <v>3000</v>
      </c>
      <c r="F267" s="164"/>
      <c r="G267" s="117">
        <f t="shared" si="2"/>
        <v>38623347.632499844</v>
      </c>
    </row>
    <row r="268" spans="1:7" s="7" customFormat="1" ht="18" thickTop="1" thickBot="1" x14ac:dyDescent="0.25">
      <c r="A268" s="10"/>
      <c r="B268" s="124">
        <v>45688</v>
      </c>
      <c r="C268" s="125"/>
      <c r="D268" s="115" t="s">
        <v>23</v>
      </c>
      <c r="E268" s="116"/>
      <c r="F268" s="164">
        <v>1491333.31</v>
      </c>
      <c r="G268" s="117">
        <f t="shared" si="2"/>
        <v>37132014.322499841</v>
      </c>
    </row>
    <row r="269" spans="1:7" s="7" customFormat="1" ht="18" hidden="1" thickTop="1" thickBot="1" x14ac:dyDescent="0.25">
      <c r="A269" s="10"/>
      <c r="B269" s="124"/>
      <c r="C269" s="125"/>
      <c r="D269" s="115"/>
      <c r="E269" s="116"/>
      <c r="F269" s="164"/>
      <c r="G269" s="117">
        <f t="shared" si="2"/>
        <v>37132014.322499841</v>
      </c>
    </row>
    <row r="270" spans="1:7" s="7" customFormat="1" ht="18" hidden="1" thickTop="1" thickBot="1" x14ac:dyDescent="0.25">
      <c r="A270" s="10"/>
      <c r="B270" s="124"/>
      <c r="C270" s="125"/>
      <c r="D270" s="115"/>
      <c r="E270" s="116"/>
      <c r="F270" s="164"/>
      <c r="G270" s="117">
        <f t="shared" si="2"/>
        <v>37132014.322499841</v>
      </c>
    </row>
    <row r="271" spans="1:7" s="7" customFormat="1" ht="18" hidden="1" thickTop="1" thickBot="1" x14ac:dyDescent="0.25">
      <c r="A271" s="10"/>
      <c r="B271" s="124"/>
      <c r="C271" s="125"/>
      <c r="D271" s="115"/>
      <c r="E271" s="116"/>
      <c r="F271" s="164"/>
      <c r="G271" s="117">
        <f t="shared" si="2"/>
        <v>37132014.322499841</v>
      </c>
    </row>
    <row r="272" spans="1:7" s="7" customFormat="1" ht="18" hidden="1" thickTop="1" thickBot="1" x14ac:dyDescent="0.25">
      <c r="A272" s="10"/>
      <c r="B272" s="124"/>
      <c r="C272" s="125"/>
      <c r="D272" s="115"/>
      <c r="E272" s="116"/>
      <c r="F272" s="164"/>
      <c r="G272" s="117">
        <f t="shared" si="2"/>
        <v>37132014.322499841</v>
      </c>
    </row>
    <row r="273" spans="1:7" s="7" customFormat="1" ht="18" hidden="1" thickTop="1" thickBot="1" x14ac:dyDescent="0.25">
      <c r="A273" s="10"/>
      <c r="B273" s="124"/>
      <c r="C273" s="125"/>
      <c r="D273" s="115"/>
      <c r="E273" s="116"/>
      <c r="F273" s="164"/>
      <c r="G273" s="117">
        <f t="shared" si="2"/>
        <v>37132014.322499841</v>
      </c>
    </row>
    <row r="274" spans="1:7" s="7" customFormat="1" ht="18" hidden="1" thickTop="1" thickBot="1" x14ac:dyDescent="0.25">
      <c r="A274" s="10"/>
      <c r="B274" s="124"/>
      <c r="C274" s="125"/>
      <c r="D274" s="115"/>
      <c r="E274" s="116"/>
      <c r="F274" s="164"/>
      <c r="G274" s="117">
        <f t="shared" si="2"/>
        <v>37132014.322499841</v>
      </c>
    </row>
    <row r="275" spans="1:7" s="7" customFormat="1" ht="18" hidden="1" thickTop="1" thickBot="1" x14ac:dyDescent="0.25">
      <c r="A275" s="10"/>
      <c r="B275" s="124"/>
      <c r="C275" s="125"/>
      <c r="D275" s="115"/>
      <c r="E275" s="116"/>
      <c r="F275" s="164"/>
      <c r="G275" s="117">
        <f t="shared" si="2"/>
        <v>37132014.322499841</v>
      </c>
    </row>
    <row r="276" spans="1:7" s="7" customFormat="1" ht="18" hidden="1" thickTop="1" thickBot="1" x14ac:dyDescent="0.25">
      <c r="A276" s="10"/>
      <c r="B276" s="124"/>
      <c r="C276" s="125"/>
      <c r="D276" s="115"/>
      <c r="E276" s="116"/>
      <c r="F276" s="164"/>
      <c r="G276" s="117">
        <f t="shared" si="2"/>
        <v>37132014.322499841</v>
      </c>
    </row>
    <row r="277" spans="1:7" s="7" customFormat="1" ht="18" hidden="1" thickTop="1" thickBot="1" x14ac:dyDescent="0.25">
      <c r="A277" s="10"/>
      <c r="B277" s="124"/>
      <c r="C277" s="125"/>
      <c r="D277" s="115"/>
      <c r="E277" s="116"/>
      <c r="F277" s="164"/>
      <c r="G277" s="117">
        <f t="shared" si="2"/>
        <v>37132014.322499841</v>
      </c>
    </row>
    <row r="278" spans="1:7" s="7" customFormat="1" ht="18" hidden="1" thickTop="1" thickBot="1" x14ac:dyDescent="0.25">
      <c r="A278" s="10"/>
      <c r="B278" s="124"/>
      <c r="C278" s="125"/>
      <c r="D278" s="115"/>
      <c r="E278" s="116"/>
      <c r="F278" s="164"/>
      <c r="G278" s="117">
        <f t="shared" si="2"/>
        <v>37132014.322499841</v>
      </c>
    </row>
    <row r="279" spans="1:7" s="7" customFormat="1" ht="18" hidden="1" thickTop="1" thickBot="1" x14ac:dyDescent="0.25">
      <c r="A279" s="10"/>
      <c r="B279" s="124"/>
      <c r="C279" s="125"/>
      <c r="D279" s="115"/>
      <c r="E279" s="116"/>
      <c r="F279" s="164"/>
      <c r="G279" s="117">
        <f t="shared" si="2"/>
        <v>37132014.322499841</v>
      </c>
    </row>
    <row r="280" spans="1:7" s="7" customFormat="1" ht="18" hidden="1" thickTop="1" thickBot="1" x14ac:dyDescent="0.25">
      <c r="A280" s="10"/>
      <c r="B280" s="124"/>
      <c r="C280" s="125"/>
      <c r="D280" s="115"/>
      <c r="E280" s="116"/>
      <c r="F280" s="164"/>
      <c r="G280" s="117">
        <f t="shared" si="2"/>
        <v>37132014.322499841</v>
      </c>
    </row>
    <row r="281" spans="1:7" s="7" customFormat="1" ht="18" hidden="1" thickTop="1" thickBot="1" x14ac:dyDescent="0.25">
      <c r="A281" s="10"/>
      <c r="B281" s="124"/>
      <c r="C281" s="125"/>
      <c r="D281" s="115"/>
      <c r="E281" s="116"/>
      <c r="F281" s="164"/>
      <c r="G281" s="117">
        <f t="shared" si="2"/>
        <v>37132014.322499841</v>
      </c>
    </row>
    <row r="282" spans="1:7" s="7" customFormat="1" ht="18" hidden="1" thickTop="1" thickBot="1" x14ac:dyDescent="0.25">
      <c r="A282" s="10"/>
      <c r="B282" s="124"/>
      <c r="C282" s="125"/>
      <c r="D282" s="115"/>
      <c r="E282" s="116"/>
      <c r="F282" s="164"/>
      <c r="G282" s="117">
        <f t="shared" si="2"/>
        <v>37132014.322499841</v>
      </c>
    </row>
    <row r="283" spans="1:7" s="7" customFormat="1" ht="18" hidden="1" thickTop="1" thickBot="1" x14ac:dyDescent="0.25">
      <c r="A283" s="10"/>
      <c r="B283" s="124"/>
      <c r="C283" s="125"/>
      <c r="D283" s="115"/>
      <c r="E283" s="116"/>
      <c r="F283" s="164"/>
      <c r="G283" s="117">
        <f t="shared" si="2"/>
        <v>37132014.322499841</v>
      </c>
    </row>
    <row r="284" spans="1:7" s="7" customFormat="1" ht="18" hidden="1" thickTop="1" thickBot="1" x14ac:dyDescent="0.25">
      <c r="A284" s="10"/>
      <c r="B284" s="124"/>
      <c r="C284" s="125"/>
      <c r="D284" s="115"/>
      <c r="E284" s="116"/>
      <c r="F284" s="164"/>
      <c r="G284" s="117">
        <f t="shared" si="2"/>
        <v>37132014.322499841</v>
      </c>
    </row>
    <row r="285" spans="1:7" s="7" customFormat="1" ht="18" hidden="1" thickTop="1" thickBot="1" x14ac:dyDescent="0.25">
      <c r="A285" s="10"/>
      <c r="B285" s="124"/>
      <c r="C285" s="125"/>
      <c r="D285" s="115"/>
      <c r="E285" s="116"/>
      <c r="F285" s="164"/>
      <c r="G285" s="117">
        <f t="shared" si="2"/>
        <v>37132014.322499841</v>
      </c>
    </row>
    <row r="286" spans="1:7" s="7" customFormat="1" ht="18" hidden="1" thickTop="1" thickBot="1" x14ac:dyDescent="0.25">
      <c r="A286" s="10"/>
      <c r="B286" s="124"/>
      <c r="C286" s="125"/>
      <c r="D286" s="115"/>
      <c r="E286" s="116"/>
      <c r="F286" s="164"/>
      <c r="G286" s="117">
        <f t="shared" si="2"/>
        <v>37132014.322499841</v>
      </c>
    </row>
    <row r="287" spans="1:7" s="7" customFormat="1" ht="18" hidden="1" thickTop="1" thickBot="1" x14ac:dyDescent="0.25">
      <c r="A287" s="10"/>
      <c r="B287" s="124"/>
      <c r="C287" s="125"/>
      <c r="D287" s="115"/>
      <c r="E287" s="116"/>
      <c r="F287" s="164"/>
      <c r="G287" s="117">
        <f t="shared" si="2"/>
        <v>37132014.322499841</v>
      </c>
    </row>
    <row r="288" spans="1:7" s="7" customFormat="1" ht="18" hidden="1" thickTop="1" thickBot="1" x14ac:dyDescent="0.25">
      <c r="A288" s="10"/>
      <c r="B288" s="124"/>
      <c r="C288" s="125"/>
      <c r="D288" s="115"/>
      <c r="E288" s="116"/>
      <c r="F288" s="164"/>
      <c r="G288" s="117">
        <f t="shared" si="2"/>
        <v>37132014.322499841</v>
      </c>
    </row>
    <row r="289" spans="1:8" s="7" customFormat="1" ht="18" hidden="1" thickTop="1" thickBot="1" x14ac:dyDescent="0.25">
      <c r="A289" s="10"/>
      <c r="B289" s="124"/>
      <c r="C289" s="125"/>
      <c r="D289" s="115"/>
      <c r="E289" s="116"/>
      <c r="F289" s="164"/>
      <c r="G289" s="117">
        <f t="shared" si="2"/>
        <v>37132014.322499841</v>
      </c>
    </row>
    <row r="290" spans="1:8" s="7" customFormat="1" ht="18" hidden="1" thickTop="1" thickBot="1" x14ac:dyDescent="0.25">
      <c r="A290" s="10"/>
      <c r="B290" s="124"/>
      <c r="C290" s="125"/>
      <c r="D290" s="115"/>
      <c r="E290" s="116"/>
      <c r="F290" s="164"/>
      <c r="G290" s="117">
        <f t="shared" si="2"/>
        <v>37132014.322499841</v>
      </c>
    </row>
    <row r="291" spans="1:8" s="7" customFormat="1" ht="18" hidden="1" thickTop="1" thickBot="1" x14ac:dyDescent="0.25">
      <c r="A291" s="10"/>
      <c r="B291" s="124"/>
      <c r="C291" s="125"/>
      <c r="D291" s="115"/>
      <c r="E291" s="116"/>
      <c r="F291" s="164"/>
      <c r="G291" s="117">
        <f t="shared" si="2"/>
        <v>37132014.322499841</v>
      </c>
    </row>
    <row r="292" spans="1:8" s="7" customFormat="1" ht="18" hidden="1" thickTop="1" thickBot="1" x14ac:dyDescent="0.25">
      <c r="A292" s="10"/>
      <c r="B292" s="124"/>
      <c r="C292" s="125"/>
      <c r="D292" s="115"/>
      <c r="E292" s="116"/>
      <c r="F292" s="164"/>
      <c r="G292" s="117">
        <f t="shared" si="2"/>
        <v>37132014.322499841</v>
      </c>
    </row>
    <row r="293" spans="1:8" s="7" customFormat="1" ht="18" hidden="1" thickTop="1" thickBot="1" x14ac:dyDescent="0.25">
      <c r="A293" s="10"/>
      <c r="B293" s="124"/>
      <c r="C293" s="125"/>
      <c r="D293" s="115"/>
      <c r="E293" s="116"/>
      <c r="F293" s="164"/>
      <c r="G293" s="117">
        <f t="shared" si="2"/>
        <v>37132014.322499841</v>
      </c>
    </row>
    <row r="294" spans="1:8" s="7" customFormat="1" ht="18" hidden="1" thickTop="1" thickBot="1" x14ac:dyDescent="0.25">
      <c r="A294" s="10"/>
      <c r="B294" s="124"/>
      <c r="C294" s="125"/>
      <c r="D294" s="115"/>
      <c r="E294" s="116"/>
      <c r="F294" s="164"/>
      <c r="G294" s="117">
        <f t="shared" si="2"/>
        <v>37132014.322499841</v>
      </c>
    </row>
    <row r="295" spans="1:8" s="7" customFormat="1" ht="18" hidden="1" thickTop="1" thickBot="1" x14ac:dyDescent="0.25">
      <c r="A295" s="10"/>
      <c r="B295" s="124"/>
      <c r="C295" s="125"/>
      <c r="D295" s="115"/>
      <c r="E295" s="116"/>
      <c r="F295" s="164"/>
      <c r="G295" s="117">
        <f t="shared" si="2"/>
        <v>37132014.322499841</v>
      </c>
    </row>
    <row r="296" spans="1:8" s="7" customFormat="1" ht="18" hidden="1" thickTop="1" thickBot="1" x14ac:dyDescent="0.25">
      <c r="A296" s="10"/>
      <c r="B296" s="124"/>
      <c r="C296" s="125"/>
      <c r="D296" s="115"/>
      <c r="E296" s="116"/>
      <c r="F296" s="164"/>
      <c r="G296" s="117">
        <f t="shared" si="2"/>
        <v>37132014.322499841</v>
      </c>
    </row>
    <row r="297" spans="1:8" s="7" customFormat="1" ht="18" hidden="1" thickTop="1" thickBot="1" x14ac:dyDescent="0.25">
      <c r="A297" s="10"/>
      <c r="B297" s="124"/>
      <c r="C297" s="125"/>
      <c r="D297" s="115"/>
      <c r="E297" s="116"/>
      <c r="F297" s="164"/>
      <c r="G297" s="117">
        <f t="shared" si="2"/>
        <v>37132014.322499841</v>
      </c>
    </row>
    <row r="298" spans="1:8" s="7" customFormat="1" ht="18" hidden="1" thickTop="1" thickBot="1" x14ac:dyDescent="0.25">
      <c r="A298" s="10"/>
      <c r="B298" s="124"/>
      <c r="C298" s="125"/>
      <c r="D298" s="115"/>
      <c r="E298" s="116"/>
      <c r="F298" s="164"/>
      <c r="G298" s="117">
        <f t="shared" si="2"/>
        <v>37132014.322499841</v>
      </c>
    </row>
    <row r="299" spans="1:8" s="7" customFormat="1" ht="18" hidden="1" thickTop="1" thickBot="1" x14ac:dyDescent="0.25">
      <c r="A299" s="10"/>
      <c r="B299" s="124"/>
      <c r="C299" s="125"/>
      <c r="D299" s="115"/>
      <c r="E299" s="116"/>
      <c r="F299" s="164"/>
      <c r="G299" s="117">
        <f t="shared" si="2"/>
        <v>37132014.322499841</v>
      </c>
    </row>
    <row r="300" spans="1:8" ht="18" thickTop="1" thickBot="1" x14ac:dyDescent="0.25">
      <c r="A300" s="23"/>
      <c r="B300" s="178"/>
      <c r="C300" s="179"/>
      <c r="D300" s="179" t="s">
        <v>8</v>
      </c>
      <c r="E300" s="177">
        <f>SUM(E18:E299)</f>
        <v>41146990.329999998</v>
      </c>
      <c r="F300" s="190">
        <f>SUM(F18:F299)</f>
        <v>11428915.48</v>
      </c>
      <c r="G300" s="117">
        <f>G17+E300-F300</f>
        <v>37132014.322499856</v>
      </c>
      <c r="H300" s="24">
        <f>+G300-'[3]CTA. RECOLECTORA (010) y 3000'!$G$9936</f>
        <v>0</v>
      </c>
    </row>
    <row r="301" spans="1:8" ht="16.5" x14ac:dyDescent="0.2">
      <c r="A301" s="5"/>
      <c r="B301" s="126"/>
      <c r="C301" s="126"/>
      <c r="D301" s="126"/>
      <c r="E301" s="127"/>
      <c r="F301" s="191"/>
      <c r="G301" s="127"/>
    </row>
    <row r="302" spans="1:8" ht="16.5" x14ac:dyDescent="0.2">
      <c r="A302" s="5"/>
      <c r="B302" s="126"/>
      <c r="C302" s="128" t="s">
        <v>31</v>
      </c>
      <c r="D302" s="129"/>
      <c r="E302" s="81"/>
      <c r="F302" s="192"/>
      <c r="G302" s="127"/>
    </row>
    <row r="303" spans="1:8" ht="16.5" x14ac:dyDescent="0.2">
      <c r="A303" s="5"/>
      <c r="B303" s="126"/>
      <c r="C303" s="128" t="s">
        <v>33</v>
      </c>
      <c r="D303" s="129"/>
      <c r="E303" s="81"/>
      <c r="F303" s="192"/>
      <c r="G303" s="127"/>
    </row>
    <row r="304" spans="1:8" ht="16.5" x14ac:dyDescent="0.2">
      <c r="A304" s="5"/>
      <c r="B304" s="126"/>
      <c r="C304" s="128"/>
      <c r="D304" s="78" t="s">
        <v>36</v>
      </c>
      <c r="E304" s="128"/>
      <c r="G304" s="170"/>
    </row>
    <row r="305" spans="1:8" ht="16.5" x14ac:dyDescent="0.2">
      <c r="A305" s="5"/>
      <c r="B305" s="126"/>
      <c r="C305" s="129"/>
      <c r="D305" s="78" t="s">
        <v>31</v>
      </c>
      <c r="E305" s="79" t="s">
        <v>38</v>
      </c>
      <c r="G305" s="78" t="s">
        <v>37</v>
      </c>
    </row>
    <row r="306" spans="1:8" ht="16.5" x14ac:dyDescent="0.2">
      <c r="A306" s="5"/>
      <c r="B306" s="126"/>
      <c r="C306" s="129"/>
      <c r="D306" s="78" t="s">
        <v>33</v>
      </c>
      <c r="E306" s="78" t="s">
        <v>32</v>
      </c>
      <c r="G306" s="78" t="s">
        <v>35</v>
      </c>
    </row>
    <row r="307" spans="1:8" ht="16.5" x14ac:dyDescent="0.2">
      <c r="A307" s="5"/>
      <c r="B307" s="126"/>
      <c r="C307" s="129"/>
      <c r="D307" s="78" t="s">
        <v>34</v>
      </c>
      <c r="E307" s="78" t="s">
        <v>93</v>
      </c>
      <c r="G307" s="78" t="s">
        <v>42</v>
      </c>
    </row>
    <row r="308" spans="1:8" ht="16.5" x14ac:dyDescent="0.2">
      <c r="A308" s="5"/>
      <c r="B308" s="126"/>
      <c r="C308" s="129"/>
      <c r="D308" s="81"/>
      <c r="E308" s="78" t="s">
        <v>92</v>
      </c>
      <c r="F308" s="191"/>
      <c r="G308" s="78" t="s">
        <v>64</v>
      </c>
      <c r="H308" s="22"/>
    </row>
    <row r="309" spans="1:8" ht="16.5" x14ac:dyDescent="0.2">
      <c r="A309" s="5"/>
      <c r="B309" s="126"/>
      <c r="C309" s="129"/>
      <c r="D309" s="81"/>
      <c r="F309" s="191"/>
      <c r="G309" s="127"/>
    </row>
    <row r="310" spans="1:8" ht="16.5" x14ac:dyDescent="0.2">
      <c r="A310" s="5"/>
      <c r="B310" s="126"/>
      <c r="C310" s="129"/>
      <c r="D310" s="81"/>
      <c r="F310" s="191"/>
      <c r="G310" s="127"/>
    </row>
    <row r="311" spans="1:8" ht="16.5" x14ac:dyDescent="0.2">
      <c r="A311" s="5"/>
      <c r="B311" s="126"/>
      <c r="C311" s="129"/>
      <c r="D311" s="81"/>
      <c r="F311" s="191"/>
      <c r="G311" s="127"/>
    </row>
    <row r="312" spans="1:8" ht="16.5" x14ac:dyDescent="0.2">
      <c r="A312" s="5"/>
      <c r="B312" s="126"/>
      <c r="C312" s="126"/>
      <c r="F312" s="191"/>
      <c r="G312" s="127"/>
    </row>
    <row r="313" spans="1:8" ht="16.5" x14ac:dyDescent="0.2">
      <c r="A313" s="5"/>
      <c r="B313" s="126"/>
      <c r="C313" s="126"/>
      <c r="E313" s="81"/>
      <c r="F313" s="191"/>
      <c r="G313" s="127"/>
    </row>
    <row r="314" spans="1:8" ht="16.5" x14ac:dyDescent="0.2">
      <c r="A314" s="5"/>
      <c r="B314" s="5"/>
      <c r="C314" s="5"/>
      <c r="F314" s="194"/>
      <c r="G314" s="8"/>
    </row>
    <row r="315" spans="1:8" ht="16.5" x14ac:dyDescent="0.2">
      <c r="A315" s="5"/>
      <c r="B315" s="5"/>
      <c r="C315" s="5"/>
      <c r="F315" s="194"/>
      <c r="G315" s="8"/>
    </row>
    <row r="316" spans="1:8" ht="16.5" x14ac:dyDescent="0.2">
      <c r="A316" s="5"/>
      <c r="B316" s="5"/>
      <c r="C316" s="5"/>
      <c r="E316" s="8"/>
      <c r="F316" s="194"/>
      <c r="G316" s="8"/>
    </row>
    <row r="317" spans="1:8" x14ac:dyDescent="0.2">
      <c r="A317" s="9"/>
      <c r="B317" s="9"/>
      <c r="C317" s="9"/>
      <c r="D317" s="9"/>
      <c r="E317" s="9"/>
      <c r="F317" s="195"/>
      <c r="G317" s="9"/>
    </row>
    <row r="318" spans="1:8" x14ac:dyDescent="0.2">
      <c r="A318" s="9"/>
      <c r="B318" s="9"/>
      <c r="C318" s="9"/>
      <c r="D318" s="9"/>
      <c r="E318" s="9"/>
      <c r="F318" s="195"/>
      <c r="G318" s="9"/>
    </row>
    <row r="319" spans="1:8" x14ac:dyDescent="0.2">
      <c r="A319" s="9"/>
      <c r="B319" s="9"/>
      <c r="C319" s="9"/>
      <c r="D319" s="9"/>
      <c r="E319" s="9"/>
      <c r="F319" s="195"/>
      <c r="G319" s="9"/>
    </row>
    <row r="338" spans="1:1" ht="13.5" thickBot="1" x14ac:dyDescent="0.25"/>
    <row r="339" spans="1:1" ht="15" x14ac:dyDescent="0.2">
      <c r="A339" s="2"/>
    </row>
  </sheetData>
  <autoFilter ref="B1:H339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4" manualBreakCount="4">
    <brk id="66" max="6" man="1"/>
    <brk id="122" max="6" man="1"/>
    <brk id="176" max="6" man="1"/>
    <brk id="23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127"/>
  <sheetViews>
    <sheetView view="pageBreakPreview" topLeftCell="B31" zoomScale="60" zoomScaleNormal="80" workbookViewId="0">
      <selection activeCell="I75" sqref="I75:I76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6" customWidth="1"/>
    <col min="6" max="6" width="46.7109375" style="1" customWidth="1"/>
    <col min="7" max="7" width="20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71"/>
    </row>
    <row r="2" spans="1:13" s="11" customFormat="1" x14ac:dyDescent="0.2">
      <c r="E2" s="171"/>
    </row>
    <row r="3" spans="1:13" s="14" customFormat="1" ht="12" customHeight="1" x14ac:dyDescent="0.2">
      <c r="E3" s="172"/>
    </row>
    <row r="4" spans="1:13" s="15" customFormat="1" ht="18" customHeight="1" x14ac:dyDescent="0.3">
      <c r="B4" s="16"/>
      <c r="C4" s="16"/>
      <c r="D4" s="12"/>
      <c r="E4" s="173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198" t="s">
        <v>10</v>
      </c>
      <c r="D6" s="198"/>
      <c r="E6" s="198"/>
      <c r="F6" s="198"/>
      <c r="G6" s="198"/>
      <c r="H6" s="198"/>
      <c r="I6" s="198"/>
      <c r="J6" s="16"/>
      <c r="K6" s="16"/>
    </row>
    <row r="7" spans="1:13" s="14" customFormat="1" ht="18.75" x14ac:dyDescent="0.2">
      <c r="B7" s="15"/>
      <c r="C7" s="204" t="s">
        <v>19</v>
      </c>
      <c r="D7" s="204"/>
      <c r="E7" s="204"/>
      <c r="F7" s="204"/>
      <c r="G7" s="204"/>
      <c r="H7" s="204"/>
      <c r="I7" s="204"/>
    </row>
    <row r="8" spans="1:13" s="14" customFormat="1" ht="21" customHeight="1" x14ac:dyDescent="0.2">
      <c r="B8" s="15"/>
      <c r="C8" s="204" t="s">
        <v>3</v>
      </c>
      <c r="D8" s="204"/>
      <c r="E8" s="204"/>
      <c r="F8" s="204"/>
      <c r="G8" s="204"/>
      <c r="H8" s="204"/>
      <c r="I8" s="204"/>
    </row>
    <row r="9" spans="1:13" s="14" customFormat="1" ht="18.75" x14ac:dyDescent="0.2">
      <c r="C9" s="204" t="s">
        <v>66</v>
      </c>
      <c r="D9" s="204"/>
      <c r="E9" s="204"/>
      <c r="F9" s="204"/>
      <c r="G9" s="204"/>
      <c r="H9" s="204"/>
      <c r="I9" s="204"/>
    </row>
    <row r="10" spans="1:13" s="11" customFormat="1" ht="19.5" customHeight="1" thickBot="1" x14ac:dyDescent="0.25">
      <c r="E10" s="171"/>
    </row>
    <row r="11" spans="1:13" s="3" customFormat="1" ht="28.5" customHeight="1" thickTop="1" thickBot="1" x14ac:dyDescent="0.25">
      <c r="A11" s="7"/>
      <c r="B11" s="7"/>
      <c r="C11" s="203"/>
      <c r="D11" s="200" t="s">
        <v>17</v>
      </c>
      <c r="E11" s="200"/>
      <c r="F11" s="200"/>
      <c r="G11" s="200"/>
      <c r="H11" s="200"/>
      <c r="I11" s="200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03"/>
      <c r="D12" s="199" t="s">
        <v>7</v>
      </c>
      <c r="E12" s="199"/>
      <c r="F12" s="199"/>
      <c r="G12" s="199"/>
      <c r="H12" s="199"/>
      <c r="I12" s="47">
        <f>+'[1]CTA. RECOLECTORA AUXILIAR 3001'!$J$4185</f>
        <v>-39339005.927999958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03"/>
      <c r="D13" s="58" t="s">
        <v>4</v>
      </c>
      <c r="E13" s="58" t="s">
        <v>5</v>
      </c>
      <c r="F13" s="58" t="s">
        <v>6</v>
      </c>
      <c r="G13" s="58" t="s">
        <v>0</v>
      </c>
      <c r="H13" s="58" t="s">
        <v>1</v>
      </c>
      <c r="I13" s="58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44"/>
      <c r="D14" s="145">
        <v>45674</v>
      </c>
      <c r="E14" s="174"/>
      <c r="F14" s="138">
        <v>45657</v>
      </c>
      <c r="G14" s="146"/>
      <c r="H14" s="147">
        <v>0</v>
      </c>
      <c r="I14" s="57">
        <f>+'[3]CTA. RECOLECTORA AUXILIAR 3001'!$J$5752</f>
        <v>-6289422.0616999539</v>
      </c>
    </row>
    <row r="15" spans="1:13" s="6" customFormat="1" ht="31.5" customHeight="1" thickTop="1" thickBot="1" x14ac:dyDescent="0.25">
      <c r="C15" s="59"/>
      <c r="D15" s="61">
        <v>45674</v>
      </c>
      <c r="E15" s="62" t="s">
        <v>94</v>
      </c>
      <c r="F15" s="97" t="s">
        <v>57</v>
      </c>
      <c r="G15" s="101"/>
      <c r="H15" s="101">
        <v>110544</v>
      </c>
      <c r="I15" s="41">
        <f>I14+G15-H15</f>
        <v>-6399966.0616999539</v>
      </c>
    </row>
    <row r="16" spans="1:13" s="6" customFormat="1" ht="31.5" customHeight="1" thickTop="1" thickBot="1" x14ac:dyDescent="0.25">
      <c r="C16" s="134"/>
      <c r="D16" s="61">
        <v>45674</v>
      </c>
      <c r="E16" s="62" t="s">
        <v>95</v>
      </c>
      <c r="F16" s="97" t="s">
        <v>57</v>
      </c>
      <c r="G16" s="101"/>
      <c r="H16" s="101">
        <v>286101.59999999998</v>
      </c>
      <c r="I16" s="41">
        <f t="shared" ref="I16:I76" si="0">I15+G16-H16</f>
        <v>-6686067.6616999535</v>
      </c>
    </row>
    <row r="17" spans="3:9" s="6" customFormat="1" ht="24.75" customHeight="1" thickTop="1" thickBot="1" x14ac:dyDescent="0.25">
      <c r="C17" s="60"/>
      <c r="D17" s="61">
        <v>45674</v>
      </c>
      <c r="E17" s="65" t="s">
        <v>96</v>
      </c>
      <c r="F17" s="97" t="s">
        <v>58</v>
      </c>
      <c r="G17" s="102"/>
      <c r="H17" s="102">
        <v>252066.01000000004</v>
      </c>
      <c r="I17" s="41">
        <f t="shared" si="0"/>
        <v>-6938133.6716999533</v>
      </c>
    </row>
    <row r="18" spans="3:9" s="6" customFormat="1" ht="18" thickTop="1" thickBot="1" x14ac:dyDescent="0.25">
      <c r="C18" s="60"/>
      <c r="D18" s="61">
        <v>45674</v>
      </c>
      <c r="E18" s="62" t="s">
        <v>97</v>
      </c>
      <c r="F18" s="97" t="s">
        <v>59</v>
      </c>
      <c r="G18" s="102"/>
      <c r="H18" s="99">
        <v>56955</v>
      </c>
      <c r="I18" s="41">
        <f t="shared" si="0"/>
        <v>-6995088.6716999533</v>
      </c>
    </row>
    <row r="19" spans="3:9" s="6" customFormat="1" ht="30" thickTop="1" thickBot="1" x14ac:dyDescent="0.25">
      <c r="C19" s="60"/>
      <c r="D19" s="61">
        <v>45674</v>
      </c>
      <c r="E19" s="65" t="s">
        <v>98</v>
      </c>
      <c r="F19" s="97" t="s">
        <v>16</v>
      </c>
      <c r="G19" s="102"/>
      <c r="H19" s="99">
        <v>256018.75</v>
      </c>
      <c r="I19" s="41">
        <f t="shared" si="0"/>
        <v>-7251107.4216999533</v>
      </c>
    </row>
    <row r="20" spans="3:9" s="6" customFormat="1" ht="18" thickTop="1" thickBot="1" x14ac:dyDescent="0.25">
      <c r="C20" s="60"/>
      <c r="D20" s="61">
        <v>45674</v>
      </c>
      <c r="E20" s="62" t="s">
        <v>98</v>
      </c>
      <c r="F20" s="97" t="s">
        <v>50</v>
      </c>
      <c r="G20" s="102"/>
      <c r="H20" s="99">
        <v>4864356.25</v>
      </c>
      <c r="I20" s="41">
        <f t="shared" si="0"/>
        <v>-12115463.671699952</v>
      </c>
    </row>
    <row r="21" spans="3:9" s="6" customFormat="1" ht="30" thickTop="1" thickBot="1" x14ac:dyDescent="0.25">
      <c r="C21" s="60"/>
      <c r="D21" s="61">
        <v>45674</v>
      </c>
      <c r="E21" s="65" t="s">
        <v>99</v>
      </c>
      <c r="F21" s="97" t="s">
        <v>16</v>
      </c>
      <c r="G21" s="102"/>
      <c r="H21" s="99">
        <v>159819</v>
      </c>
      <c r="I21" s="41">
        <f t="shared" si="0"/>
        <v>-12275282.671699952</v>
      </c>
    </row>
    <row r="22" spans="3:9" s="6" customFormat="1" ht="18" thickTop="1" thickBot="1" x14ac:dyDescent="0.25">
      <c r="C22" s="60"/>
      <c r="D22" s="61">
        <v>45674</v>
      </c>
      <c r="E22" s="62" t="s">
        <v>99</v>
      </c>
      <c r="F22" s="97" t="s">
        <v>125</v>
      </c>
      <c r="G22" s="102"/>
      <c r="H22" s="99">
        <v>3036561</v>
      </c>
      <c r="I22" s="41">
        <f t="shared" si="0"/>
        <v>-15311843.671699952</v>
      </c>
    </row>
    <row r="23" spans="3:9" s="6" customFormat="1" ht="30" thickTop="1" thickBot="1" x14ac:dyDescent="0.25">
      <c r="C23" s="60"/>
      <c r="D23" s="61">
        <v>45674</v>
      </c>
      <c r="E23" s="65" t="s">
        <v>100</v>
      </c>
      <c r="F23" s="97" t="s">
        <v>16</v>
      </c>
      <c r="G23" s="102"/>
      <c r="H23" s="99">
        <v>34540</v>
      </c>
      <c r="I23" s="41">
        <f t="shared" si="0"/>
        <v>-15346383.671699952</v>
      </c>
    </row>
    <row r="24" spans="3:9" s="6" customFormat="1" ht="18" thickTop="1" thickBot="1" x14ac:dyDescent="0.25">
      <c r="C24" s="60"/>
      <c r="D24" s="61">
        <v>45674</v>
      </c>
      <c r="E24" s="62" t="s">
        <v>100</v>
      </c>
      <c r="F24" s="97" t="s">
        <v>62</v>
      </c>
      <c r="G24" s="102"/>
      <c r="H24" s="99">
        <v>656260</v>
      </c>
      <c r="I24" s="41">
        <f t="shared" si="0"/>
        <v>-16002643.671699952</v>
      </c>
    </row>
    <row r="25" spans="3:9" s="6" customFormat="1" ht="30" thickTop="1" thickBot="1" x14ac:dyDescent="0.25">
      <c r="C25" s="60"/>
      <c r="D25" s="61">
        <v>45674</v>
      </c>
      <c r="E25" s="65" t="s">
        <v>101</v>
      </c>
      <c r="F25" s="97" t="s">
        <v>16</v>
      </c>
      <c r="G25" s="102"/>
      <c r="H25" s="98">
        <v>7635</v>
      </c>
      <c r="I25" s="41">
        <f t="shared" si="0"/>
        <v>-16010278.671699952</v>
      </c>
    </row>
    <row r="26" spans="3:9" s="6" customFormat="1" ht="30" thickTop="1" thickBot="1" x14ac:dyDescent="0.25">
      <c r="C26" s="60"/>
      <c r="D26" s="61">
        <v>45674</v>
      </c>
      <c r="E26" s="65" t="s">
        <v>101</v>
      </c>
      <c r="F26" s="97" t="s">
        <v>46</v>
      </c>
      <c r="G26" s="102"/>
      <c r="H26" s="98">
        <v>8245.7999999999993</v>
      </c>
      <c r="I26" s="41">
        <f t="shared" si="0"/>
        <v>-16018524.471699953</v>
      </c>
    </row>
    <row r="27" spans="3:9" s="6" customFormat="1" ht="18" thickTop="1" thickBot="1" x14ac:dyDescent="0.25">
      <c r="C27" s="60"/>
      <c r="D27" s="61">
        <v>45311</v>
      </c>
      <c r="E27" s="62" t="s">
        <v>101</v>
      </c>
      <c r="F27" s="97" t="s">
        <v>126</v>
      </c>
      <c r="G27" s="102"/>
      <c r="H27" s="99">
        <v>164305.20000000001</v>
      </c>
      <c r="I27" s="41">
        <f t="shared" si="0"/>
        <v>-16182829.671699952</v>
      </c>
    </row>
    <row r="28" spans="3:9" s="6" customFormat="1" ht="30" thickTop="1" thickBot="1" x14ac:dyDescent="0.25">
      <c r="C28" s="60"/>
      <c r="D28" s="61">
        <v>45311</v>
      </c>
      <c r="E28" s="62" t="s">
        <v>102</v>
      </c>
      <c r="F28" s="97" t="s">
        <v>16</v>
      </c>
      <c r="G28" s="102"/>
      <c r="H28" s="99">
        <v>3750</v>
      </c>
      <c r="I28" s="41">
        <f t="shared" si="0"/>
        <v>-16186579.671699952</v>
      </c>
    </row>
    <row r="29" spans="3:9" s="6" customFormat="1" ht="30" thickTop="1" thickBot="1" x14ac:dyDescent="0.25">
      <c r="C29" s="60"/>
      <c r="D29" s="61">
        <v>45311</v>
      </c>
      <c r="E29" s="65" t="s">
        <v>102</v>
      </c>
      <c r="F29" s="97" t="s">
        <v>127</v>
      </c>
      <c r="G29" s="102"/>
      <c r="H29" s="99">
        <v>84750</v>
      </c>
      <c r="I29" s="41">
        <f t="shared" si="0"/>
        <v>-16271329.671699952</v>
      </c>
    </row>
    <row r="30" spans="3:9" s="6" customFormat="1" ht="18" thickTop="1" thickBot="1" x14ac:dyDescent="0.25">
      <c r="C30" s="60"/>
      <c r="D30" s="61">
        <v>45311</v>
      </c>
      <c r="E30" s="65" t="s">
        <v>103</v>
      </c>
      <c r="F30" s="97" t="s">
        <v>56</v>
      </c>
      <c r="G30" s="102"/>
      <c r="H30" s="99">
        <v>252491.95</v>
      </c>
      <c r="I30" s="41">
        <f t="shared" si="0"/>
        <v>-16523821.621699952</v>
      </c>
    </row>
    <row r="31" spans="3:9" s="6" customFormat="1" ht="30" thickTop="1" thickBot="1" x14ac:dyDescent="0.25">
      <c r="C31" s="60"/>
      <c r="D31" s="61">
        <v>45311</v>
      </c>
      <c r="E31" s="62" t="s">
        <v>104</v>
      </c>
      <c r="F31" s="97" t="s">
        <v>16</v>
      </c>
      <c r="G31" s="103"/>
      <c r="H31" s="99">
        <v>54600</v>
      </c>
      <c r="I31" s="41">
        <f t="shared" si="0"/>
        <v>-16578421.621699952</v>
      </c>
    </row>
    <row r="32" spans="3:9" s="6" customFormat="1" ht="18" thickTop="1" thickBot="1" x14ac:dyDescent="0.25">
      <c r="C32" s="60"/>
      <c r="D32" s="61">
        <v>45311</v>
      </c>
      <c r="E32" s="65" t="s">
        <v>104</v>
      </c>
      <c r="F32" s="63" t="s">
        <v>128</v>
      </c>
      <c r="G32" s="100"/>
      <c r="H32" s="77">
        <v>1037400</v>
      </c>
      <c r="I32" s="41">
        <f t="shared" si="0"/>
        <v>-17615821.621699952</v>
      </c>
    </row>
    <row r="33" spans="3:9" s="6" customFormat="1" ht="18" thickTop="1" thickBot="1" x14ac:dyDescent="0.25">
      <c r="C33" s="60"/>
      <c r="D33" s="61">
        <v>45680</v>
      </c>
      <c r="E33" s="62" t="s">
        <v>105</v>
      </c>
      <c r="F33" s="63" t="s">
        <v>129</v>
      </c>
      <c r="G33" s="77"/>
      <c r="H33" s="77">
        <v>58341.360000000008</v>
      </c>
      <c r="I33" s="41">
        <f t="shared" si="0"/>
        <v>-17674162.981699951</v>
      </c>
    </row>
    <row r="34" spans="3:9" s="6" customFormat="1" ht="30" thickTop="1" thickBot="1" x14ac:dyDescent="0.25">
      <c r="C34" s="60"/>
      <c r="D34" s="61">
        <v>45680</v>
      </c>
      <c r="E34" s="65" t="s">
        <v>106</v>
      </c>
      <c r="F34" s="63" t="s">
        <v>130</v>
      </c>
      <c r="G34" s="77"/>
      <c r="H34" s="77">
        <v>15600</v>
      </c>
      <c r="I34" s="41">
        <f t="shared" si="0"/>
        <v>-17689762.981699951</v>
      </c>
    </row>
    <row r="35" spans="3:9" s="6" customFormat="1" ht="30" thickTop="1" thickBot="1" x14ac:dyDescent="0.25">
      <c r="C35" s="60"/>
      <c r="D35" s="61">
        <v>45680</v>
      </c>
      <c r="E35" s="62" t="s">
        <v>106</v>
      </c>
      <c r="F35" s="63" t="s">
        <v>131</v>
      </c>
      <c r="G35" s="77"/>
      <c r="H35" s="77">
        <v>28080</v>
      </c>
      <c r="I35" s="41">
        <f t="shared" si="0"/>
        <v>-17717842.981699951</v>
      </c>
    </row>
    <row r="36" spans="3:9" s="6" customFormat="1" ht="18" thickTop="1" thickBot="1" x14ac:dyDescent="0.25">
      <c r="C36" s="60"/>
      <c r="D36" s="61">
        <v>45680</v>
      </c>
      <c r="E36" s="65" t="s">
        <v>106</v>
      </c>
      <c r="F36" s="63" t="s">
        <v>132</v>
      </c>
      <c r="G36" s="77"/>
      <c r="H36" s="77">
        <v>140400</v>
      </c>
      <c r="I36" s="41">
        <f t="shared" si="0"/>
        <v>-17858242.981699951</v>
      </c>
    </row>
    <row r="37" spans="3:9" s="6" customFormat="1" ht="30" thickTop="1" thickBot="1" x14ac:dyDescent="0.25">
      <c r="C37" s="60"/>
      <c r="D37" s="61">
        <v>45680</v>
      </c>
      <c r="E37" s="62" t="s">
        <v>107</v>
      </c>
      <c r="F37" s="63" t="s">
        <v>130</v>
      </c>
      <c r="G37" s="77"/>
      <c r="H37" s="77">
        <v>8000</v>
      </c>
      <c r="I37" s="41">
        <f t="shared" si="0"/>
        <v>-17866242.981699951</v>
      </c>
    </row>
    <row r="38" spans="3:9" s="6" customFormat="1" ht="30" thickTop="1" thickBot="1" x14ac:dyDescent="0.25">
      <c r="C38" s="60"/>
      <c r="D38" s="61">
        <v>45680</v>
      </c>
      <c r="E38" s="65" t="s">
        <v>107</v>
      </c>
      <c r="F38" s="63" t="s">
        <v>131</v>
      </c>
      <c r="G38" s="77"/>
      <c r="H38" s="64">
        <v>14400</v>
      </c>
      <c r="I38" s="41">
        <f t="shared" si="0"/>
        <v>-17880642.981699951</v>
      </c>
    </row>
    <row r="39" spans="3:9" s="6" customFormat="1" ht="18" thickTop="1" thickBot="1" x14ac:dyDescent="0.25">
      <c r="C39" s="60"/>
      <c r="D39" s="61">
        <v>45680</v>
      </c>
      <c r="E39" s="62" t="s">
        <v>107</v>
      </c>
      <c r="F39" s="63" t="s">
        <v>133</v>
      </c>
      <c r="G39" s="77"/>
      <c r="H39" s="64">
        <v>72000</v>
      </c>
      <c r="I39" s="41">
        <f t="shared" si="0"/>
        <v>-17952642.981699951</v>
      </c>
    </row>
    <row r="40" spans="3:9" s="6" customFormat="1" ht="30" thickTop="1" thickBot="1" x14ac:dyDescent="0.25">
      <c r="C40" s="60"/>
      <c r="D40" s="61">
        <v>45681</v>
      </c>
      <c r="E40" s="65" t="s">
        <v>108</v>
      </c>
      <c r="F40" s="63" t="s">
        <v>134</v>
      </c>
      <c r="G40" s="77"/>
      <c r="H40" s="64">
        <v>10854</v>
      </c>
      <c r="I40" s="41">
        <f t="shared" si="0"/>
        <v>-17963496.981699951</v>
      </c>
    </row>
    <row r="41" spans="3:9" s="6" customFormat="1" ht="30" thickTop="1" thickBot="1" x14ac:dyDescent="0.25">
      <c r="C41" s="60"/>
      <c r="D41" s="61">
        <v>45685</v>
      </c>
      <c r="E41" s="62" t="s">
        <v>109</v>
      </c>
      <c r="F41" s="63" t="s">
        <v>135</v>
      </c>
      <c r="G41" s="77"/>
      <c r="H41" s="64">
        <v>105675</v>
      </c>
      <c r="I41" s="41">
        <f t="shared" si="0"/>
        <v>-18069171.981699951</v>
      </c>
    </row>
    <row r="42" spans="3:9" s="6" customFormat="1" ht="30" thickTop="1" thickBot="1" x14ac:dyDescent="0.25">
      <c r="C42" s="60"/>
      <c r="D42" s="61">
        <v>45685</v>
      </c>
      <c r="E42" s="65" t="s">
        <v>110</v>
      </c>
      <c r="F42" s="63" t="s">
        <v>16</v>
      </c>
      <c r="G42" s="77"/>
      <c r="H42" s="64">
        <v>37573.03</v>
      </c>
      <c r="I42" s="41">
        <f t="shared" si="0"/>
        <v>-18106745.011699952</v>
      </c>
    </row>
    <row r="43" spans="3:9" s="6" customFormat="1" ht="35.25" customHeight="1" thickTop="1" thickBot="1" x14ac:dyDescent="0.25">
      <c r="C43" s="60"/>
      <c r="D43" s="61">
        <v>45685</v>
      </c>
      <c r="E43" s="65" t="s">
        <v>110</v>
      </c>
      <c r="F43" s="63" t="s">
        <v>46</v>
      </c>
      <c r="G43" s="77"/>
      <c r="H43" s="64">
        <v>40578.867000000006</v>
      </c>
      <c r="I43" s="41">
        <f t="shared" si="0"/>
        <v>-18147323.878699951</v>
      </c>
    </row>
    <row r="44" spans="3:9" s="6" customFormat="1" ht="30" thickTop="1" thickBot="1" x14ac:dyDescent="0.25">
      <c r="C44" s="60"/>
      <c r="D44" s="61">
        <v>45685</v>
      </c>
      <c r="E44" s="65" t="s">
        <v>110</v>
      </c>
      <c r="F44" s="63" t="s">
        <v>136</v>
      </c>
      <c r="G44" s="77"/>
      <c r="H44" s="64">
        <v>808571.49</v>
      </c>
      <c r="I44" s="41">
        <f t="shared" si="0"/>
        <v>-18955895.368699949</v>
      </c>
    </row>
    <row r="45" spans="3:9" s="6" customFormat="1" ht="30" thickTop="1" thickBot="1" x14ac:dyDescent="0.25">
      <c r="C45" s="60"/>
      <c r="D45" s="61">
        <v>45685</v>
      </c>
      <c r="E45" s="65" t="s">
        <v>111</v>
      </c>
      <c r="F45" s="63" t="s">
        <v>16</v>
      </c>
      <c r="G45" s="77"/>
      <c r="H45" s="64">
        <v>60000</v>
      </c>
      <c r="I45" s="41">
        <f t="shared" si="0"/>
        <v>-19015895.368699949</v>
      </c>
    </row>
    <row r="46" spans="3:9" s="6" customFormat="1" ht="30" thickTop="1" thickBot="1" x14ac:dyDescent="0.25">
      <c r="C46" s="60"/>
      <c r="D46" s="61">
        <v>45685</v>
      </c>
      <c r="E46" s="65" t="s">
        <v>111</v>
      </c>
      <c r="F46" s="63" t="s">
        <v>61</v>
      </c>
      <c r="G46" s="77"/>
      <c r="H46" s="64">
        <v>1140000</v>
      </c>
      <c r="I46" s="41">
        <f t="shared" si="0"/>
        <v>-20155895.368699949</v>
      </c>
    </row>
    <row r="47" spans="3:9" s="6" customFormat="1" ht="30" thickTop="1" thickBot="1" x14ac:dyDescent="0.25">
      <c r="C47" s="60"/>
      <c r="D47" s="61">
        <v>45685</v>
      </c>
      <c r="E47" s="65" t="s">
        <v>112</v>
      </c>
      <c r="F47" s="63" t="s">
        <v>16</v>
      </c>
      <c r="G47" s="77"/>
      <c r="H47" s="64">
        <v>31838.800000000003</v>
      </c>
      <c r="I47" s="41">
        <f t="shared" si="0"/>
        <v>-20187734.16869995</v>
      </c>
    </row>
    <row r="48" spans="3:9" s="6" customFormat="1" ht="30" thickTop="1" thickBot="1" x14ac:dyDescent="0.25">
      <c r="C48" s="60"/>
      <c r="D48" s="61">
        <v>45685</v>
      </c>
      <c r="E48" s="65" t="s">
        <v>112</v>
      </c>
      <c r="F48" s="63" t="s">
        <v>46</v>
      </c>
      <c r="G48" s="77"/>
      <c r="H48" s="64">
        <v>34385.903999999995</v>
      </c>
      <c r="I48" s="41">
        <f t="shared" si="0"/>
        <v>-20222120.072699949</v>
      </c>
    </row>
    <row r="49" spans="3:9" s="6" customFormat="1" ht="30" thickTop="1" thickBot="1" x14ac:dyDescent="0.25">
      <c r="C49" s="60"/>
      <c r="D49" s="61">
        <v>45685</v>
      </c>
      <c r="E49" s="65" t="s">
        <v>112</v>
      </c>
      <c r="F49" s="63" t="s">
        <v>137</v>
      </c>
      <c r="G49" s="77"/>
      <c r="H49" s="64">
        <v>685170.97600000002</v>
      </c>
      <c r="I49" s="41">
        <f t="shared" si="0"/>
        <v>-20907291.048699949</v>
      </c>
    </row>
    <row r="50" spans="3:9" s="6" customFormat="1" ht="30" thickTop="1" thickBot="1" x14ac:dyDescent="0.25">
      <c r="C50" s="60"/>
      <c r="D50" s="61">
        <v>45685</v>
      </c>
      <c r="E50" s="65" t="s">
        <v>113</v>
      </c>
      <c r="F50" s="63" t="s">
        <v>16</v>
      </c>
      <c r="G50" s="77"/>
      <c r="H50" s="64">
        <v>31691</v>
      </c>
      <c r="I50" s="41">
        <f t="shared" si="0"/>
        <v>-20938982.048699949</v>
      </c>
    </row>
    <row r="51" spans="3:9" s="6" customFormat="1" ht="18" thickTop="1" thickBot="1" x14ac:dyDescent="0.25">
      <c r="C51" s="60"/>
      <c r="D51" s="61">
        <v>45685</v>
      </c>
      <c r="E51" s="65" t="s">
        <v>113</v>
      </c>
      <c r="F51" s="63" t="s">
        <v>138</v>
      </c>
      <c r="G51" s="77"/>
      <c r="H51" s="64">
        <v>635393</v>
      </c>
      <c r="I51" s="41">
        <f t="shared" si="0"/>
        <v>-21574375.048699949</v>
      </c>
    </row>
    <row r="52" spans="3:9" s="6" customFormat="1" ht="30" thickTop="1" thickBot="1" x14ac:dyDescent="0.25">
      <c r="C52" s="60"/>
      <c r="D52" s="61">
        <v>45685</v>
      </c>
      <c r="E52" s="65" t="s">
        <v>114</v>
      </c>
      <c r="F52" s="63" t="s">
        <v>16</v>
      </c>
      <c r="G52" s="77"/>
      <c r="H52" s="64">
        <v>20141.5</v>
      </c>
      <c r="I52" s="41">
        <f t="shared" si="0"/>
        <v>-21594516.548699949</v>
      </c>
    </row>
    <row r="53" spans="3:9" s="6" customFormat="1" ht="18" thickTop="1" thickBot="1" x14ac:dyDescent="0.25">
      <c r="C53" s="60"/>
      <c r="D53" s="61">
        <v>45685</v>
      </c>
      <c r="E53" s="65" t="s">
        <v>114</v>
      </c>
      <c r="F53" s="63" t="s">
        <v>138</v>
      </c>
      <c r="G53" s="77"/>
      <c r="H53" s="64">
        <v>400688.5</v>
      </c>
      <c r="I53" s="41">
        <f t="shared" si="0"/>
        <v>-21995205.048699949</v>
      </c>
    </row>
    <row r="54" spans="3:9" s="6" customFormat="1" ht="30" thickTop="1" thickBot="1" x14ac:dyDescent="0.25">
      <c r="C54" s="60"/>
      <c r="D54" s="61">
        <v>45685</v>
      </c>
      <c r="E54" s="65" t="s">
        <v>115</v>
      </c>
      <c r="F54" s="63" t="s">
        <v>16</v>
      </c>
      <c r="G54" s="77"/>
      <c r="H54" s="64">
        <v>669</v>
      </c>
      <c r="I54" s="41">
        <f t="shared" si="0"/>
        <v>-21995874.048699949</v>
      </c>
    </row>
    <row r="55" spans="3:9" s="6" customFormat="1" ht="18" thickTop="1" thickBot="1" x14ac:dyDescent="0.25">
      <c r="C55" s="60"/>
      <c r="D55" s="61">
        <v>45686</v>
      </c>
      <c r="E55" s="65" t="s">
        <v>115</v>
      </c>
      <c r="F55" s="63" t="s">
        <v>138</v>
      </c>
      <c r="G55" s="77"/>
      <c r="H55" s="64">
        <v>12711</v>
      </c>
      <c r="I55" s="41">
        <f t="shared" si="0"/>
        <v>-22008585.048699949</v>
      </c>
    </row>
    <row r="56" spans="3:9" s="6" customFormat="1" ht="30" thickTop="1" thickBot="1" x14ac:dyDescent="0.25">
      <c r="C56" s="60"/>
      <c r="D56" s="61">
        <v>45686</v>
      </c>
      <c r="E56" s="65" t="s">
        <v>116</v>
      </c>
      <c r="F56" s="63" t="s">
        <v>16</v>
      </c>
      <c r="G56" s="77"/>
      <c r="H56" s="64">
        <v>45101.299999999996</v>
      </c>
      <c r="I56" s="41">
        <f t="shared" si="0"/>
        <v>-22053686.34869995</v>
      </c>
    </row>
    <row r="57" spans="3:9" s="6" customFormat="1" ht="18" thickTop="1" thickBot="1" x14ac:dyDescent="0.25">
      <c r="C57" s="60"/>
      <c r="D57" s="61">
        <v>45686</v>
      </c>
      <c r="E57" s="65" t="s">
        <v>116</v>
      </c>
      <c r="F57" s="63" t="s">
        <v>138</v>
      </c>
      <c r="G57" s="77"/>
      <c r="H57" s="64">
        <v>912492.49999999988</v>
      </c>
      <c r="I57" s="41">
        <f t="shared" si="0"/>
        <v>-22966178.84869995</v>
      </c>
    </row>
    <row r="58" spans="3:9" s="6" customFormat="1" ht="30" thickTop="1" thickBot="1" x14ac:dyDescent="0.25">
      <c r="C58" s="60"/>
      <c r="D58" s="61">
        <v>45686</v>
      </c>
      <c r="E58" s="65" t="s">
        <v>117</v>
      </c>
      <c r="F58" s="63" t="s">
        <v>16</v>
      </c>
      <c r="G58" s="77"/>
      <c r="H58" s="64">
        <v>16877.5</v>
      </c>
      <c r="I58" s="41">
        <f t="shared" si="0"/>
        <v>-22983056.34869995</v>
      </c>
    </row>
    <row r="59" spans="3:9" s="6" customFormat="1" ht="18" thickTop="1" thickBot="1" x14ac:dyDescent="0.25">
      <c r="C59" s="60"/>
      <c r="D59" s="61">
        <v>45686</v>
      </c>
      <c r="E59" s="65" t="s">
        <v>117</v>
      </c>
      <c r="F59" s="63" t="s">
        <v>138</v>
      </c>
      <c r="G59" s="77"/>
      <c r="H59" s="64">
        <v>381431.5</v>
      </c>
      <c r="I59" s="41">
        <f t="shared" si="0"/>
        <v>-23364487.84869995</v>
      </c>
    </row>
    <row r="60" spans="3:9" s="6" customFormat="1" ht="30" thickTop="1" thickBot="1" x14ac:dyDescent="0.25">
      <c r="C60" s="60"/>
      <c r="D60" s="61">
        <v>45686</v>
      </c>
      <c r="E60" s="65" t="s">
        <v>118</v>
      </c>
      <c r="F60" s="63" t="s">
        <v>16</v>
      </c>
      <c r="G60" s="77"/>
      <c r="H60" s="64">
        <v>10275</v>
      </c>
      <c r="I60" s="41">
        <f t="shared" si="0"/>
        <v>-23374762.84869995</v>
      </c>
    </row>
    <row r="61" spans="3:9" s="6" customFormat="1" ht="30" thickTop="1" thickBot="1" x14ac:dyDescent="0.25">
      <c r="C61" s="60"/>
      <c r="D61" s="61">
        <v>45687</v>
      </c>
      <c r="E61" s="65" t="s">
        <v>118</v>
      </c>
      <c r="F61" s="63" t="s">
        <v>139</v>
      </c>
      <c r="G61" s="77"/>
      <c r="H61" s="64">
        <v>232215</v>
      </c>
      <c r="I61" s="41">
        <f t="shared" si="0"/>
        <v>-23606977.84869995</v>
      </c>
    </row>
    <row r="62" spans="3:9" s="6" customFormat="1" ht="30" thickTop="1" thickBot="1" x14ac:dyDescent="0.25">
      <c r="C62" s="60"/>
      <c r="D62" s="61">
        <v>45687</v>
      </c>
      <c r="E62" s="65" t="s">
        <v>119</v>
      </c>
      <c r="F62" s="63" t="s">
        <v>16</v>
      </c>
      <c r="G62" s="77"/>
      <c r="H62" s="64">
        <v>12223</v>
      </c>
      <c r="I62" s="41">
        <f t="shared" si="0"/>
        <v>-23619200.84869995</v>
      </c>
    </row>
    <row r="63" spans="3:9" s="6" customFormat="1" ht="18" thickTop="1" thickBot="1" x14ac:dyDescent="0.25">
      <c r="C63" s="60"/>
      <c r="D63" s="61">
        <v>45687</v>
      </c>
      <c r="E63" s="65" t="s">
        <v>119</v>
      </c>
      <c r="F63" s="63" t="s">
        <v>138</v>
      </c>
      <c r="G63" s="77"/>
      <c r="H63" s="64">
        <v>246039.8</v>
      </c>
      <c r="I63" s="41">
        <f t="shared" si="0"/>
        <v>-23865240.64869995</v>
      </c>
    </row>
    <row r="64" spans="3:9" s="6" customFormat="1" ht="30" thickTop="1" thickBot="1" x14ac:dyDescent="0.25">
      <c r="C64" s="60"/>
      <c r="D64" s="61">
        <v>45687</v>
      </c>
      <c r="E64" s="65" t="s">
        <v>120</v>
      </c>
      <c r="F64" s="63" t="s">
        <v>16</v>
      </c>
      <c r="G64" s="77"/>
      <c r="H64" s="64">
        <v>82526.756999999998</v>
      </c>
      <c r="I64" s="41">
        <f t="shared" si="0"/>
        <v>-23947767.40569995</v>
      </c>
    </row>
    <row r="65" spans="3:95" s="6" customFormat="1" ht="30" thickTop="1" thickBot="1" x14ac:dyDescent="0.25">
      <c r="C65" s="60"/>
      <c r="D65" s="61">
        <v>45687</v>
      </c>
      <c r="E65" s="65" t="s">
        <v>120</v>
      </c>
      <c r="F65" s="63" t="s">
        <v>46</v>
      </c>
      <c r="G65" s="77"/>
      <c r="H65" s="64">
        <v>89128.902000000002</v>
      </c>
      <c r="I65" s="41">
        <f t="shared" si="0"/>
        <v>-24036896.307699949</v>
      </c>
    </row>
    <row r="66" spans="3:95" s="6" customFormat="1" ht="18" thickTop="1" thickBot="1" x14ac:dyDescent="0.25">
      <c r="C66" s="60"/>
      <c r="D66" s="61">
        <v>45687</v>
      </c>
      <c r="E66" s="65" t="s">
        <v>120</v>
      </c>
      <c r="F66" s="63" t="s">
        <v>140</v>
      </c>
      <c r="G66" s="77"/>
      <c r="H66" s="64">
        <v>1775975.821</v>
      </c>
      <c r="I66" s="41">
        <f t="shared" si="0"/>
        <v>-25812872.128699947</v>
      </c>
    </row>
    <row r="67" spans="3:95" s="6" customFormat="1" ht="30" thickTop="1" thickBot="1" x14ac:dyDescent="0.25">
      <c r="C67" s="60"/>
      <c r="D67" s="61">
        <v>45687</v>
      </c>
      <c r="E67" s="65" t="s">
        <v>121</v>
      </c>
      <c r="F67" s="63" t="s">
        <v>16</v>
      </c>
      <c r="G67" s="77"/>
      <c r="H67" s="64">
        <v>81993</v>
      </c>
      <c r="I67" s="41">
        <f t="shared" si="0"/>
        <v>-25894865.128699947</v>
      </c>
    </row>
    <row r="68" spans="3:95" s="6" customFormat="1" ht="18" thickTop="1" thickBot="1" x14ac:dyDescent="0.25">
      <c r="C68" s="60"/>
      <c r="D68" s="61">
        <v>45687</v>
      </c>
      <c r="E68" s="65" t="s">
        <v>121</v>
      </c>
      <c r="F68" s="63" t="s">
        <v>141</v>
      </c>
      <c r="G68" s="77"/>
      <c r="H68" s="64">
        <v>1557867</v>
      </c>
      <c r="I68" s="41">
        <f t="shared" si="0"/>
        <v>-27452732.128699947</v>
      </c>
    </row>
    <row r="69" spans="3:95" s="6" customFormat="1" ht="30" thickTop="1" thickBot="1" x14ac:dyDescent="0.25">
      <c r="C69" s="60"/>
      <c r="D69" s="61">
        <v>45687</v>
      </c>
      <c r="E69" s="65" t="s">
        <v>122</v>
      </c>
      <c r="F69" s="63" t="s">
        <v>16</v>
      </c>
      <c r="G69" s="77"/>
      <c r="H69" s="64">
        <v>14896.25</v>
      </c>
      <c r="I69" s="41">
        <f t="shared" si="0"/>
        <v>-27467628.378699947</v>
      </c>
    </row>
    <row r="70" spans="3:95" s="6" customFormat="1" ht="18" thickTop="1" thickBot="1" x14ac:dyDescent="0.25">
      <c r="C70" s="60"/>
      <c r="D70" s="61">
        <v>45688</v>
      </c>
      <c r="E70" s="65" t="s">
        <v>122</v>
      </c>
      <c r="F70" s="63" t="s">
        <v>138</v>
      </c>
      <c r="G70" s="77"/>
      <c r="H70" s="64">
        <v>283028.75</v>
      </c>
      <c r="I70" s="41">
        <f t="shared" si="0"/>
        <v>-27750657.128699947</v>
      </c>
    </row>
    <row r="71" spans="3:95" s="6" customFormat="1" ht="18" thickTop="1" thickBot="1" x14ac:dyDescent="0.25">
      <c r="C71" s="60"/>
      <c r="D71" s="61">
        <v>45688</v>
      </c>
      <c r="E71" s="65" t="s">
        <v>123</v>
      </c>
      <c r="F71" s="63" t="s">
        <v>142</v>
      </c>
      <c r="G71" s="77"/>
      <c r="H71" s="64">
        <v>2032738.34</v>
      </c>
      <c r="I71" s="41">
        <f t="shared" si="0"/>
        <v>-29783395.468699947</v>
      </c>
    </row>
    <row r="72" spans="3:95" s="6" customFormat="1" ht="18" thickTop="1" thickBot="1" x14ac:dyDescent="0.25">
      <c r="C72" s="60"/>
      <c r="D72" s="61">
        <v>45687</v>
      </c>
      <c r="E72" s="65" t="s">
        <v>124</v>
      </c>
      <c r="F72" s="63" t="s">
        <v>60</v>
      </c>
      <c r="G72" s="77"/>
      <c r="H72" s="64">
        <v>14890111.68</v>
      </c>
      <c r="I72" s="41">
        <f t="shared" si="0"/>
        <v>-44673507.148699947</v>
      </c>
    </row>
    <row r="73" spans="3:95" s="6" customFormat="1" ht="30" thickTop="1" thickBot="1" x14ac:dyDescent="0.25">
      <c r="C73" s="60"/>
      <c r="D73" s="61">
        <v>45688</v>
      </c>
      <c r="E73" s="65"/>
      <c r="F73" s="63" t="s">
        <v>23</v>
      </c>
      <c r="G73" s="77">
        <v>9893407.6099999994</v>
      </c>
      <c r="H73" s="64"/>
      <c r="I73" s="41">
        <f t="shared" si="0"/>
        <v>-34780099.538699947</v>
      </c>
    </row>
    <row r="74" spans="3:95" s="6" customFormat="1" ht="30" thickTop="1" thickBot="1" x14ac:dyDescent="0.25">
      <c r="C74" s="60"/>
      <c r="D74" s="61"/>
      <c r="E74" s="65"/>
      <c r="F74" s="63" t="s">
        <v>23</v>
      </c>
      <c r="G74" s="77">
        <v>1491333.31</v>
      </c>
      <c r="H74" s="64"/>
      <c r="I74" s="41">
        <f t="shared" si="0"/>
        <v>-33288766.228699949</v>
      </c>
    </row>
    <row r="75" spans="3:95" s="6" customFormat="1" ht="18" thickTop="1" thickBot="1" x14ac:dyDescent="0.25">
      <c r="C75" s="60"/>
      <c r="D75" s="61"/>
      <c r="E75" s="65"/>
      <c r="F75" s="63"/>
      <c r="G75" s="77"/>
      <c r="H75" s="64"/>
      <c r="I75" s="41">
        <f t="shared" si="0"/>
        <v>-33288766.228699949</v>
      </c>
    </row>
    <row r="76" spans="3:95" s="6" customFormat="1" ht="18" thickTop="1" thickBot="1" x14ac:dyDescent="0.25">
      <c r="C76" s="108"/>
      <c r="D76" s="61"/>
      <c r="E76" s="65"/>
      <c r="F76" s="63"/>
      <c r="G76" s="77"/>
      <c r="H76" s="64"/>
      <c r="I76" s="41">
        <f t="shared" si="0"/>
        <v>-33288766.228699949</v>
      </c>
    </row>
    <row r="77" spans="3:95" s="11" customFormat="1" ht="18" thickTop="1" thickBot="1" x14ac:dyDescent="0.25">
      <c r="C77" s="206" t="s">
        <v>8</v>
      </c>
      <c r="D77" s="207"/>
      <c r="E77" s="207"/>
      <c r="F77" s="207"/>
      <c r="G77" s="86">
        <f>SUM(G15:G76)</f>
        <v>11384740.92</v>
      </c>
      <c r="H77" s="86">
        <f>SUM(H15:H76)</f>
        <v>38384085.086999997</v>
      </c>
      <c r="I77" s="87">
        <f>+I14+G77-H77</f>
        <v>-33288766.228699952</v>
      </c>
      <c r="J77" s="24">
        <f>+I77-'[3]CTA. RECOLECTORA AUXILIAR 3001'!$J$5812</f>
        <v>0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3:95" s="11" customFormat="1" ht="17.25" thickTop="1" x14ac:dyDescent="0.2">
      <c r="C78" s="130"/>
      <c r="D78" s="130"/>
      <c r="E78" s="130"/>
      <c r="F78" s="130"/>
      <c r="G78" s="131"/>
      <c r="H78" s="131"/>
      <c r="I78" s="85"/>
      <c r="J78" s="24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3:95" s="11" customFormat="1" ht="16.5" x14ac:dyDescent="0.2">
      <c r="C79" s="130"/>
      <c r="D79" s="130"/>
      <c r="E79" s="130"/>
      <c r="F79" s="130"/>
      <c r="G79" s="131"/>
      <c r="H79" s="131"/>
      <c r="I79" s="85"/>
      <c r="J79" s="24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3:95" s="11" customFormat="1" ht="16.5" x14ac:dyDescent="0.2">
      <c r="C80" s="130"/>
      <c r="D80" s="130"/>
      <c r="E80" s="130"/>
      <c r="F80" s="130"/>
      <c r="G80" s="131"/>
      <c r="H80" s="131"/>
      <c r="I80" s="85"/>
      <c r="J80" s="24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3:95" s="11" customFormat="1" ht="16.5" x14ac:dyDescent="0.2">
      <c r="C81" s="5"/>
      <c r="D81" s="5"/>
      <c r="E81" s="78" t="s">
        <v>36</v>
      </c>
      <c r="F81" s="79"/>
      <c r="G81" s="8" t="s">
        <v>63</v>
      </c>
      <c r="H81" s="79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</row>
    <row r="82" spans="3:95" s="11" customFormat="1" ht="16.5" x14ac:dyDescent="0.2">
      <c r="C82" s="5"/>
      <c r="D82" s="5"/>
      <c r="E82" s="78" t="s">
        <v>31</v>
      </c>
      <c r="F82" s="79"/>
      <c r="G82" s="8"/>
      <c r="H82" s="78" t="s">
        <v>32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</row>
    <row r="83" spans="3:95" s="11" customFormat="1" ht="16.5" x14ac:dyDescent="0.2">
      <c r="C83" s="5"/>
      <c r="D83" s="5"/>
      <c r="E83" s="78" t="s">
        <v>33</v>
      </c>
      <c r="F83" s="79"/>
      <c r="G83" s="8"/>
      <c r="H83" s="78" t="s">
        <v>93</v>
      </c>
      <c r="J83" s="22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</row>
    <row r="84" spans="3:95" s="11" customFormat="1" ht="16.5" x14ac:dyDescent="0.2">
      <c r="C84" s="5"/>
      <c r="D84" s="5"/>
      <c r="E84" s="78" t="s">
        <v>34</v>
      </c>
      <c r="F84" s="79"/>
      <c r="G84" s="8"/>
      <c r="H84" s="78" t="s">
        <v>92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</row>
    <row r="85" spans="3:95" s="11" customFormat="1" ht="16.5" x14ac:dyDescent="0.2">
      <c r="C85" s="5"/>
      <c r="D85" s="5"/>
      <c r="E85" s="78"/>
      <c r="F85" s="79"/>
      <c r="G85" s="78"/>
      <c r="H85" s="8"/>
      <c r="I85" s="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</row>
    <row r="86" spans="3:95" s="11" customFormat="1" ht="16.5" x14ac:dyDescent="0.2">
      <c r="C86" s="5"/>
      <c r="D86" s="5"/>
      <c r="E86" s="80"/>
      <c r="F86" s="105"/>
      <c r="G86" s="79"/>
      <c r="H86" s="8"/>
      <c r="I86" s="8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</row>
    <row r="87" spans="3:95" s="11" customFormat="1" ht="16.5" x14ac:dyDescent="0.2">
      <c r="C87" s="5"/>
      <c r="D87" s="5"/>
      <c r="E87" s="80"/>
      <c r="F87" s="78" t="s">
        <v>35</v>
      </c>
      <c r="G87" s="79"/>
      <c r="H87" s="8"/>
      <c r="I87" s="8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</row>
    <row r="88" spans="3:95" s="11" customFormat="1" ht="18" x14ac:dyDescent="0.25">
      <c r="C88" s="19"/>
      <c r="D88" s="5"/>
      <c r="E88" s="80"/>
      <c r="F88" s="78" t="s">
        <v>42</v>
      </c>
      <c r="G88" s="79"/>
      <c r="H88" s="8"/>
      <c r="I88" s="17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</row>
    <row r="89" spans="3:95" s="11" customFormat="1" ht="18" x14ac:dyDescent="0.2">
      <c r="C89" s="18"/>
      <c r="D89" s="5"/>
      <c r="E89" s="80"/>
      <c r="F89" s="78" t="s">
        <v>64</v>
      </c>
      <c r="G89" s="79"/>
      <c r="H89" s="8"/>
      <c r="I89" s="20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</row>
    <row r="90" spans="3:95" s="11" customFormat="1" ht="18" x14ac:dyDescent="0.2">
      <c r="C90" s="18"/>
      <c r="D90" s="5"/>
      <c r="E90" s="80"/>
      <c r="G90" s="79"/>
      <c r="H90" s="8"/>
      <c r="I90" s="20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</row>
    <row r="91" spans="3:95" s="11" customFormat="1" ht="16.5" x14ac:dyDescent="0.2">
      <c r="C91" s="5"/>
      <c r="D91" s="5"/>
      <c r="E91" s="80"/>
      <c r="F91" s="79"/>
      <c r="G91" s="79"/>
      <c r="H91" s="8"/>
      <c r="I91" s="4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</row>
    <row r="92" spans="3:95" s="11" customFormat="1" ht="20.25" x14ac:dyDescent="0.2">
      <c r="C92" s="205"/>
      <c r="D92" s="205"/>
      <c r="E92" s="205"/>
      <c r="F92" s="205"/>
      <c r="G92" s="205"/>
      <c r="H92" s="205"/>
      <c r="I92" s="205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</row>
    <row r="93" spans="3:95" s="11" customFormat="1" ht="20.25" x14ac:dyDescent="0.2">
      <c r="C93" s="205"/>
      <c r="D93" s="205"/>
      <c r="E93" s="205"/>
      <c r="F93" s="205"/>
      <c r="G93" s="205"/>
      <c r="H93" s="205"/>
      <c r="I93" s="205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</row>
    <row r="94" spans="3:95" s="11" customFormat="1" ht="20.25" x14ac:dyDescent="0.2">
      <c r="C94" s="205"/>
      <c r="D94" s="205"/>
      <c r="E94" s="205"/>
      <c r="F94" s="205"/>
      <c r="G94" s="205"/>
      <c r="H94" s="205"/>
      <c r="I94" s="205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</row>
    <row r="95" spans="3:95" s="11" customFormat="1" ht="20.25" x14ac:dyDescent="0.2">
      <c r="C95" s="205"/>
      <c r="D95" s="205"/>
      <c r="E95" s="205"/>
      <c r="F95" s="205"/>
      <c r="G95" s="205"/>
      <c r="H95" s="205"/>
      <c r="I95" s="205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</row>
    <row r="96" spans="3:95" s="11" customFormat="1" x14ac:dyDescent="0.2">
      <c r="C96" s="9"/>
      <c r="D96" s="9"/>
      <c r="E96" s="175"/>
      <c r="F96" s="9"/>
      <c r="G96" s="9"/>
      <c r="H96" s="9"/>
      <c r="I96" s="9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</row>
    <row r="97" spans="3:95" s="11" customFormat="1" x14ac:dyDescent="0.2">
      <c r="C97" s="9"/>
      <c r="D97" s="9"/>
      <c r="E97" s="175"/>
      <c r="F97" s="9"/>
      <c r="G97" s="9"/>
      <c r="H97" s="9"/>
      <c r="I97" s="9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</row>
    <row r="98" spans="3:95" s="11" customFormat="1" x14ac:dyDescent="0.2">
      <c r="C98" s="9"/>
      <c r="D98" s="9"/>
      <c r="E98" s="175"/>
      <c r="F98" s="9"/>
      <c r="G98" s="9"/>
      <c r="H98" s="9"/>
      <c r="I98" s="9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</row>
    <row r="99" spans="3:95" s="11" customFormat="1" x14ac:dyDescent="0.2">
      <c r="C99" s="9"/>
      <c r="D99" s="9"/>
      <c r="E99" s="175"/>
      <c r="F99" s="9"/>
      <c r="G99" s="9"/>
      <c r="H99" s="9"/>
      <c r="I99" s="9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</row>
    <row r="100" spans="3:95" s="11" customFormat="1" x14ac:dyDescent="0.2">
      <c r="C100" s="9"/>
      <c r="D100" s="9"/>
      <c r="E100" s="175"/>
      <c r="F100" s="9"/>
      <c r="G100" s="9"/>
      <c r="H100" s="9"/>
      <c r="I100" s="9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3:95" s="11" customFormat="1" x14ac:dyDescent="0.2">
      <c r="C101" s="9"/>
      <c r="D101" s="9"/>
      <c r="E101" s="175"/>
      <c r="F101" s="9"/>
      <c r="G101" s="9"/>
      <c r="H101" s="9"/>
      <c r="I101" s="9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3:95" s="11" customFormat="1" x14ac:dyDescent="0.2">
      <c r="C102" s="9"/>
      <c r="D102" s="9"/>
      <c r="E102" s="175"/>
      <c r="F102" s="9"/>
      <c r="G102" s="9"/>
      <c r="H102" s="9"/>
      <c r="I102" s="9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3:95" s="11" customFormat="1" x14ac:dyDescent="0.2">
      <c r="C103" s="9"/>
      <c r="D103" s="9"/>
      <c r="E103" s="175"/>
      <c r="F103" s="9"/>
      <c r="G103" s="9"/>
      <c r="H103" s="9"/>
      <c r="I103" s="9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3:95" s="11" customFormat="1" ht="3" customHeight="1" x14ac:dyDescent="0.2">
      <c r="C104" s="9"/>
      <c r="D104" s="9"/>
      <c r="E104" s="175"/>
      <c r="F104" s="9"/>
      <c r="G104" s="9"/>
      <c r="H104" s="9"/>
      <c r="I104" s="9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3:95" s="11" customFormat="1" x14ac:dyDescent="0.2">
      <c r="C105" s="9"/>
      <c r="D105" s="9"/>
      <c r="E105" s="175"/>
      <c r="F105" s="9"/>
      <c r="G105" s="9"/>
      <c r="H105" s="9"/>
      <c r="I105" s="9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3:95" s="11" customFormat="1" x14ac:dyDescent="0.2">
      <c r="C106" s="9"/>
      <c r="D106" s="9"/>
      <c r="E106" s="175"/>
      <c r="F106" s="9"/>
      <c r="G106" s="9"/>
      <c r="H106" s="9"/>
      <c r="I106" s="9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3:95" s="11" customFormat="1" x14ac:dyDescent="0.2">
      <c r="C107" s="9"/>
      <c r="D107" s="9"/>
      <c r="E107" s="175"/>
      <c r="F107" s="9"/>
      <c r="G107" s="9"/>
      <c r="H107" s="9"/>
      <c r="I107" s="9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</row>
    <row r="126" spans="3:3" ht="13.5" thickBot="1" x14ac:dyDescent="0.25"/>
    <row r="127" spans="3:3" ht="15" x14ac:dyDescent="0.2">
      <c r="C127" s="2"/>
    </row>
  </sheetData>
  <mergeCells count="12">
    <mergeCell ref="C6:I6"/>
    <mergeCell ref="C7:I7"/>
    <mergeCell ref="C92:I92"/>
    <mergeCell ref="C8:I8"/>
    <mergeCell ref="C9:I9"/>
    <mergeCell ref="C93:I93"/>
    <mergeCell ref="C94:I94"/>
    <mergeCell ref="C95:I95"/>
    <mergeCell ref="D11:I11"/>
    <mergeCell ref="C11:C13"/>
    <mergeCell ref="D12:H12"/>
    <mergeCell ref="C77:F77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2" manualBreakCount="2">
    <brk id="48" min="1" max="8" man="1"/>
    <brk id="91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106"/>
  <sheetViews>
    <sheetView topLeftCell="B11" zoomScale="80" zoomScaleNormal="80" zoomScaleSheetLayoutView="55" workbookViewId="0">
      <selection activeCell="J77" sqref="J77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5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198" t="s">
        <v>10</v>
      </c>
      <c r="D6" s="198"/>
      <c r="E6" s="198"/>
      <c r="F6" s="198"/>
      <c r="G6" s="198"/>
      <c r="H6" s="198"/>
      <c r="I6" s="198"/>
      <c r="J6" s="36"/>
    </row>
    <row r="7" spans="1:12" s="14" customFormat="1" ht="18" customHeight="1" x14ac:dyDescent="0.2">
      <c r="B7" s="15"/>
      <c r="C7" s="204" t="s">
        <v>11</v>
      </c>
      <c r="D7" s="204"/>
      <c r="E7" s="204"/>
      <c r="F7" s="204"/>
      <c r="G7" s="204"/>
      <c r="H7" s="204"/>
      <c r="I7" s="204"/>
      <c r="J7" s="37"/>
    </row>
    <row r="8" spans="1:12" s="14" customFormat="1" ht="15.75" customHeight="1" x14ac:dyDescent="0.2">
      <c r="B8" s="15"/>
      <c r="C8" s="204" t="s">
        <v>21</v>
      </c>
      <c r="D8" s="204"/>
      <c r="E8" s="204"/>
      <c r="F8" s="204"/>
      <c r="G8" s="204"/>
      <c r="H8" s="204"/>
      <c r="I8" s="204"/>
      <c r="J8" s="37"/>
    </row>
    <row r="9" spans="1:12" s="14" customFormat="1" ht="18.75" x14ac:dyDescent="0.2">
      <c r="B9" s="15"/>
      <c r="C9" s="204" t="s">
        <v>66</v>
      </c>
      <c r="D9" s="204"/>
      <c r="E9" s="204"/>
      <c r="F9" s="204"/>
      <c r="G9" s="204"/>
      <c r="H9" s="204"/>
      <c r="I9" s="204"/>
      <c r="J9" s="37"/>
    </row>
    <row r="10" spans="1:12" s="14" customFormat="1" ht="18.75" x14ac:dyDescent="0.2">
      <c r="B10" s="15"/>
      <c r="C10" s="27"/>
      <c r="D10" s="27"/>
      <c r="E10" s="27"/>
      <c r="F10" s="32"/>
      <c r="G10" s="27"/>
      <c r="H10" s="27"/>
      <c r="I10" s="27"/>
    </row>
    <row r="11" spans="1:12" s="11" customFormat="1" ht="19.5" customHeight="1" thickBot="1" x14ac:dyDescent="0.25">
      <c r="F11" s="28"/>
    </row>
    <row r="12" spans="1:12" s="3" customFormat="1" ht="36.75" customHeight="1" thickTop="1" thickBot="1" x14ac:dyDescent="0.25">
      <c r="A12" s="7"/>
      <c r="B12" s="7"/>
      <c r="C12" s="210"/>
      <c r="D12" s="200" t="s">
        <v>13</v>
      </c>
      <c r="E12" s="200"/>
      <c r="F12" s="200"/>
      <c r="G12" s="200"/>
      <c r="H12" s="200"/>
      <c r="I12" s="200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211"/>
      <c r="D13" s="199" t="s">
        <v>7</v>
      </c>
      <c r="E13" s="199"/>
      <c r="F13" s="199"/>
      <c r="G13" s="199"/>
      <c r="H13" s="199"/>
      <c r="I13" s="47">
        <f>'[1]CTA. OPERATIVA.(160)'!$J$935</f>
        <v>467830.10480000934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211"/>
      <c r="D14" s="46" t="s">
        <v>4</v>
      </c>
      <c r="E14" s="46" t="s">
        <v>5</v>
      </c>
      <c r="F14" s="46" t="s">
        <v>6</v>
      </c>
      <c r="G14" s="46" t="s">
        <v>0</v>
      </c>
      <c r="H14" s="46" t="s">
        <v>1</v>
      </c>
      <c r="I14" s="46" t="s">
        <v>2</v>
      </c>
      <c r="J14" s="7"/>
      <c r="K14" s="7"/>
      <c r="L14" s="7"/>
    </row>
    <row r="15" spans="1:12" s="10" customFormat="1" ht="38.25" customHeight="1" thickTop="1" thickBot="1" x14ac:dyDescent="0.25">
      <c r="C15" s="135"/>
      <c r="D15" s="136"/>
      <c r="E15" s="137"/>
      <c r="F15" s="138">
        <v>45657</v>
      </c>
      <c r="G15" s="139"/>
      <c r="H15" s="140">
        <v>0</v>
      </c>
      <c r="I15" s="139">
        <f>+'[3]CTA. OPERATIVA.(160)'!$J$1302</f>
        <v>52285.112900009583</v>
      </c>
    </row>
    <row r="16" spans="1:12" s="10" customFormat="1" ht="17.25" thickTop="1" x14ac:dyDescent="0.2">
      <c r="C16" s="48"/>
      <c r="D16" s="49">
        <v>45665</v>
      </c>
      <c r="E16" s="73"/>
      <c r="F16" s="40" t="s">
        <v>12</v>
      </c>
      <c r="G16" s="50"/>
      <c r="H16" s="50">
        <v>53.44</v>
      </c>
      <c r="I16" s="42">
        <f>I15+G16-H16</f>
        <v>52231.67290000958</v>
      </c>
    </row>
    <row r="17" spans="3:9" s="10" customFormat="1" ht="16.5" x14ac:dyDescent="0.2">
      <c r="C17" s="51"/>
      <c r="D17" s="52">
        <v>45671</v>
      </c>
      <c r="E17" s="74"/>
      <c r="F17" s="43" t="s">
        <v>12</v>
      </c>
      <c r="G17" s="53"/>
      <c r="H17" s="44">
        <v>2.16</v>
      </c>
      <c r="I17" s="45">
        <f t="shared" ref="I17:I75" si="0">I16+G17-H17</f>
        <v>52229.512900009577</v>
      </c>
    </row>
    <row r="18" spans="3:9" s="7" customFormat="1" ht="28.5" x14ac:dyDescent="0.2">
      <c r="C18" s="51"/>
      <c r="D18" s="52">
        <v>45674</v>
      </c>
      <c r="E18" s="153" t="s">
        <v>143</v>
      </c>
      <c r="F18" s="43" t="s">
        <v>145</v>
      </c>
      <c r="G18" s="53">
        <v>564385.5</v>
      </c>
      <c r="H18" s="44"/>
      <c r="I18" s="45">
        <f t="shared" si="0"/>
        <v>616615.01290000952</v>
      </c>
    </row>
    <row r="19" spans="3:9" s="7" customFormat="1" ht="16.5" x14ac:dyDescent="0.2">
      <c r="C19" s="51"/>
      <c r="D19" s="52">
        <v>45674</v>
      </c>
      <c r="E19" s="74" t="s">
        <v>144</v>
      </c>
      <c r="F19" s="43" t="s">
        <v>65</v>
      </c>
      <c r="G19" s="53"/>
      <c r="H19" s="44">
        <v>65718.22</v>
      </c>
      <c r="I19" s="45">
        <f t="shared" si="0"/>
        <v>550896.79290000955</v>
      </c>
    </row>
    <row r="20" spans="3:9" s="7" customFormat="1" ht="16.5" x14ac:dyDescent="0.2">
      <c r="C20" s="51"/>
      <c r="D20" s="52">
        <v>45680</v>
      </c>
      <c r="E20" s="74">
        <v>2407</v>
      </c>
      <c r="F20" s="43" t="s">
        <v>47</v>
      </c>
      <c r="G20" s="53"/>
      <c r="H20" s="44"/>
      <c r="I20" s="45">
        <f t="shared" si="0"/>
        <v>550896.79290000955</v>
      </c>
    </row>
    <row r="21" spans="3:9" s="7" customFormat="1" ht="16.5" x14ac:dyDescent="0.2">
      <c r="C21" s="51"/>
      <c r="D21" s="52">
        <v>45680</v>
      </c>
      <c r="E21" s="74">
        <v>2408</v>
      </c>
      <c r="F21" s="43" t="s">
        <v>47</v>
      </c>
      <c r="G21" s="53"/>
      <c r="H21" s="44"/>
      <c r="I21" s="45">
        <f t="shared" si="0"/>
        <v>550896.79290000955</v>
      </c>
    </row>
    <row r="22" spans="3:9" s="7" customFormat="1" ht="16.5" x14ac:dyDescent="0.2">
      <c r="C22" s="51"/>
      <c r="D22" s="52">
        <v>45680</v>
      </c>
      <c r="E22" s="74">
        <v>2409</v>
      </c>
      <c r="F22" s="43" t="s">
        <v>146</v>
      </c>
      <c r="G22" s="53"/>
      <c r="H22" s="44">
        <v>2060.16</v>
      </c>
      <c r="I22" s="45">
        <f t="shared" si="0"/>
        <v>548836.63290000951</v>
      </c>
    </row>
    <row r="23" spans="3:9" s="7" customFormat="1" ht="16.5" x14ac:dyDescent="0.2">
      <c r="C23" s="51"/>
      <c r="D23" s="52">
        <v>45680</v>
      </c>
      <c r="E23" s="74">
        <v>2410</v>
      </c>
      <c r="F23" s="43" t="s">
        <v>147</v>
      </c>
      <c r="G23" s="53"/>
      <c r="H23" s="44">
        <v>5614.6</v>
      </c>
      <c r="I23" s="45">
        <f t="shared" si="0"/>
        <v>543222.03290000954</v>
      </c>
    </row>
    <row r="24" spans="3:9" s="7" customFormat="1" ht="16.5" x14ac:dyDescent="0.2">
      <c r="C24" s="51"/>
      <c r="D24" s="54">
        <v>45681</v>
      </c>
      <c r="E24" s="55"/>
      <c r="F24" s="43" t="s">
        <v>12</v>
      </c>
      <c r="G24" s="53"/>
      <c r="H24" s="56">
        <v>98.58</v>
      </c>
      <c r="I24" s="45">
        <f t="shared" si="0"/>
        <v>543123.45290000958</v>
      </c>
    </row>
    <row r="25" spans="3:9" s="7" customFormat="1" ht="29.25" thickBot="1" x14ac:dyDescent="0.25">
      <c r="C25" s="51"/>
      <c r="D25" s="54">
        <v>45688</v>
      </c>
      <c r="E25" s="74"/>
      <c r="F25" s="43" t="s">
        <v>30</v>
      </c>
      <c r="G25" s="53"/>
      <c r="H25" s="44">
        <v>175</v>
      </c>
      <c r="I25" s="45">
        <f t="shared" si="0"/>
        <v>542948.45290000958</v>
      </c>
    </row>
    <row r="26" spans="3:9" s="7" customFormat="1" ht="16.5" hidden="1" x14ac:dyDescent="0.2">
      <c r="C26" s="51"/>
      <c r="D26" s="52"/>
      <c r="E26" s="74"/>
      <c r="F26" s="43"/>
      <c r="G26" s="53"/>
      <c r="H26" s="44"/>
      <c r="I26" s="45">
        <f t="shared" si="0"/>
        <v>542948.45290000958</v>
      </c>
    </row>
    <row r="27" spans="3:9" s="7" customFormat="1" ht="16.5" hidden="1" x14ac:dyDescent="0.2">
      <c r="C27" s="51"/>
      <c r="D27" s="52"/>
      <c r="E27" s="74"/>
      <c r="F27" s="43"/>
      <c r="G27" s="53"/>
      <c r="H27" s="44"/>
      <c r="I27" s="45">
        <f t="shared" si="0"/>
        <v>542948.45290000958</v>
      </c>
    </row>
    <row r="28" spans="3:9" s="7" customFormat="1" ht="16.5" hidden="1" x14ac:dyDescent="0.2">
      <c r="C28" s="51"/>
      <c r="D28" s="52"/>
      <c r="E28" s="153"/>
      <c r="F28" s="43"/>
      <c r="G28" s="53"/>
      <c r="H28" s="44"/>
      <c r="I28" s="45">
        <f t="shared" si="0"/>
        <v>542948.45290000958</v>
      </c>
    </row>
    <row r="29" spans="3:9" s="7" customFormat="1" ht="16.5" hidden="1" x14ac:dyDescent="0.2">
      <c r="C29" s="51"/>
      <c r="D29" s="52"/>
      <c r="E29" s="74"/>
      <c r="F29" s="43"/>
      <c r="G29" s="53"/>
      <c r="H29" s="44"/>
      <c r="I29" s="45">
        <f t="shared" si="0"/>
        <v>542948.45290000958</v>
      </c>
    </row>
    <row r="30" spans="3:9" s="7" customFormat="1" ht="16.5" hidden="1" x14ac:dyDescent="0.2">
      <c r="C30" s="51"/>
      <c r="D30" s="52"/>
      <c r="E30" s="74"/>
      <c r="F30" s="43"/>
      <c r="G30" s="53"/>
      <c r="H30" s="44"/>
      <c r="I30" s="45">
        <f t="shared" si="0"/>
        <v>542948.45290000958</v>
      </c>
    </row>
    <row r="31" spans="3:9" s="7" customFormat="1" ht="16.5" hidden="1" x14ac:dyDescent="0.2">
      <c r="C31" s="93"/>
      <c r="D31" s="91"/>
      <c r="E31" s="104"/>
      <c r="F31" s="94"/>
      <c r="G31" s="92"/>
      <c r="H31" s="88"/>
      <c r="I31" s="45">
        <f t="shared" si="0"/>
        <v>542948.45290000958</v>
      </c>
    </row>
    <row r="32" spans="3:9" s="7" customFormat="1" ht="16.5" hidden="1" x14ac:dyDescent="0.2">
      <c r="C32" s="93"/>
      <c r="D32" s="91"/>
      <c r="E32" s="104"/>
      <c r="F32" s="94"/>
      <c r="G32" s="92"/>
      <c r="H32" s="88"/>
      <c r="I32" s="45">
        <f t="shared" si="0"/>
        <v>542948.45290000958</v>
      </c>
    </row>
    <row r="33" spans="3:9" s="7" customFormat="1" ht="16.5" hidden="1" x14ac:dyDescent="0.2">
      <c r="C33" s="93"/>
      <c r="D33" s="91"/>
      <c r="E33" s="104"/>
      <c r="F33" s="94"/>
      <c r="G33" s="92"/>
      <c r="H33" s="88"/>
      <c r="I33" s="45">
        <f t="shared" si="0"/>
        <v>542948.45290000958</v>
      </c>
    </row>
    <row r="34" spans="3:9" s="7" customFormat="1" ht="16.5" hidden="1" x14ac:dyDescent="0.2">
      <c r="C34" s="93"/>
      <c r="D34" s="91"/>
      <c r="E34" s="104"/>
      <c r="F34" s="94"/>
      <c r="G34" s="92"/>
      <c r="H34" s="88"/>
      <c r="I34" s="45">
        <f t="shared" si="0"/>
        <v>542948.45290000958</v>
      </c>
    </row>
    <row r="35" spans="3:9" s="7" customFormat="1" ht="16.5" hidden="1" x14ac:dyDescent="0.2">
      <c r="C35" s="93"/>
      <c r="D35" s="91"/>
      <c r="E35" s="104"/>
      <c r="F35" s="94"/>
      <c r="G35" s="92"/>
      <c r="H35" s="88"/>
      <c r="I35" s="45">
        <f t="shared" si="0"/>
        <v>542948.45290000958</v>
      </c>
    </row>
    <row r="36" spans="3:9" s="7" customFormat="1" ht="16.5" hidden="1" x14ac:dyDescent="0.2">
      <c r="C36" s="93"/>
      <c r="D36" s="91"/>
      <c r="E36" s="104"/>
      <c r="F36" s="94"/>
      <c r="G36" s="92"/>
      <c r="H36" s="88"/>
      <c r="I36" s="45">
        <f t="shared" si="0"/>
        <v>542948.45290000958</v>
      </c>
    </row>
    <row r="37" spans="3:9" s="7" customFormat="1" ht="16.5" hidden="1" x14ac:dyDescent="0.2">
      <c r="C37" s="93"/>
      <c r="D37" s="91"/>
      <c r="E37" s="104"/>
      <c r="F37" s="94"/>
      <c r="G37" s="92"/>
      <c r="H37" s="88"/>
      <c r="I37" s="45">
        <f t="shared" si="0"/>
        <v>542948.45290000958</v>
      </c>
    </row>
    <row r="38" spans="3:9" s="7" customFormat="1" ht="16.5" hidden="1" x14ac:dyDescent="0.2">
      <c r="C38" s="93"/>
      <c r="D38" s="91"/>
      <c r="E38" s="104"/>
      <c r="F38" s="94"/>
      <c r="G38" s="92"/>
      <c r="H38" s="88"/>
      <c r="I38" s="45">
        <f t="shared" si="0"/>
        <v>542948.45290000958</v>
      </c>
    </row>
    <row r="39" spans="3:9" s="7" customFormat="1" ht="16.5" hidden="1" x14ac:dyDescent="0.2">
      <c r="C39" s="93"/>
      <c r="D39" s="91"/>
      <c r="E39" s="104"/>
      <c r="F39" s="94"/>
      <c r="G39" s="92"/>
      <c r="H39" s="88"/>
      <c r="I39" s="45">
        <f t="shared" si="0"/>
        <v>542948.45290000958</v>
      </c>
    </row>
    <row r="40" spans="3:9" s="7" customFormat="1" ht="16.5" hidden="1" x14ac:dyDescent="0.2">
      <c r="C40" s="93"/>
      <c r="D40" s="91"/>
      <c r="E40" s="104"/>
      <c r="F40" s="94"/>
      <c r="G40" s="92"/>
      <c r="H40" s="88"/>
      <c r="I40" s="45">
        <f t="shared" si="0"/>
        <v>542948.45290000958</v>
      </c>
    </row>
    <row r="41" spans="3:9" s="7" customFormat="1" ht="16.5" hidden="1" x14ac:dyDescent="0.2">
      <c r="C41" s="93"/>
      <c r="D41" s="91"/>
      <c r="E41" s="104"/>
      <c r="F41" s="94"/>
      <c r="G41" s="92"/>
      <c r="H41" s="88"/>
      <c r="I41" s="45">
        <f t="shared" si="0"/>
        <v>542948.45290000958</v>
      </c>
    </row>
    <row r="42" spans="3:9" s="7" customFormat="1" ht="16.5" hidden="1" x14ac:dyDescent="0.2">
      <c r="C42" s="93"/>
      <c r="D42" s="91"/>
      <c r="E42" s="104"/>
      <c r="F42" s="94"/>
      <c r="G42" s="92"/>
      <c r="H42" s="88"/>
      <c r="I42" s="45">
        <f t="shared" si="0"/>
        <v>542948.45290000958</v>
      </c>
    </row>
    <row r="43" spans="3:9" s="7" customFormat="1" ht="16.5" hidden="1" x14ac:dyDescent="0.2">
      <c r="C43" s="93"/>
      <c r="D43" s="91"/>
      <c r="E43" s="104"/>
      <c r="F43" s="94"/>
      <c r="G43" s="92"/>
      <c r="H43" s="88"/>
      <c r="I43" s="45">
        <f t="shared" si="0"/>
        <v>542948.45290000958</v>
      </c>
    </row>
    <row r="44" spans="3:9" s="7" customFormat="1" ht="16.5" hidden="1" x14ac:dyDescent="0.2">
      <c r="C44" s="93"/>
      <c r="D44" s="197"/>
      <c r="E44" s="104"/>
      <c r="F44" s="94"/>
      <c r="G44" s="92"/>
      <c r="H44" s="88"/>
      <c r="I44" s="45">
        <f t="shared" si="0"/>
        <v>542948.45290000958</v>
      </c>
    </row>
    <row r="45" spans="3:9" s="7" customFormat="1" ht="16.5" hidden="1" x14ac:dyDescent="0.2">
      <c r="C45" s="93"/>
      <c r="D45" s="197"/>
      <c r="E45" s="104"/>
      <c r="F45" s="94"/>
      <c r="G45" s="92"/>
      <c r="H45" s="88"/>
      <c r="I45" s="45">
        <f t="shared" si="0"/>
        <v>542948.45290000958</v>
      </c>
    </row>
    <row r="46" spans="3:9" s="7" customFormat="1" ht="16.5" hidden="1" x14ac:dyDescent="0.2">
      <c r="C46" s="93"/>
      <c r="D46" s="197"/>
      <c r="E46" s="104"/>
      <c r="F46" s="94"/>
      <c r="G46" s="92"/>
      <c r="H46" s="88"/>
      <c r="I46" s="45">
        <f t="shared" si="0"/>
        <v>542948.45290000958</v>
      </c>
    </row>
    <row r="47" spans="3:9" s="7" customFormat="1" ht="16.5" hidden="1" x14ac:dyDescent="0.2">
      <c r="C47" s="93"/>
      <c r="D47" s="197"/>
      <c r="E47" s="104"/>
      <c r="F47" s="94"/>
      <c r="G47" s="92"/>
      <c r="H47" s="88"/>
      <c r="I47" s="45">
        <f t="shared" si="0"/>
        <v>542948.45290000958</v>
      </c>
    </row>
    <row r="48" spans="3:9" s="7" customFormat="1" ht="16.5" hidden="1" x14ac:dyDescent="0.2">
      <c r="C48" s="93"/>
      <c r="D48" s="197"/>
      <c r="E48" s="104"/>
      <c r="F48" s="94"/>
      <c r="G48" s="92"/>
      <c r="H48" s="88"/>
      <c r="I48" s="45">
        <f t="shared" si="0"/>
        <v>542948.45290000958</v>
      </c>
    </row>
    <row r="49" spans="3:9" s="7" customFormat="1" ht="16.5" hidden="1" x14ac:dyDescent="0.2">
      <c r="C49" s="93"/>
      <c r="D49" s="197"/>
      <c r="E49" s="104"/>
      <c r="F49" s="94"/>
      <c r="G49" s="92"/>
      <c r="H49" s="88"/>
      <c r="I49" s="45">
        <f t="shared" si="0"/>
        <v>542948.45290000958</v>
      </c>
    </row>
    <row r="50" spans="3:9" s="7" customFormat="1" ht="16.5" hidden="1" x14ac:dyDescent="0.2">
      <c r="C50" s="93"/>
      <c r="D50" s="197"/>
      <c r="E50" s="104"/>
      <c r="F50" s="94"/>
      <c r="G50" s="92"/>
      <c r="H50" s="88"/>
      <c r="I50" s="45">
        <f t="shared" si="0"/>
        <v>542948.45290000958</v>
      </c>
    </row>
    <row r="51" spans="3:9" s="7" customFormat="1" ht="16.5" hidden="1" x14ac:dyDescent="0.2">
      <c r="C51" s="93"/>
      <c r="D51" s="197"/>
      <c r="E51" s="104"/>
      <c r="F51" s="94"/>
      <c r="G51" s="92"/>
      <c r="H51" s="88"/>
      <c r="I51" s="45">
        <f t="shared" si="0"/>
        <v>542948.45290000958</v>
      </c>
    </row>
    <row r="52" spans="3:9" s="7" customFormat="1" ht="16.5" hidden="1" x14ac:dyDescent="0.2">
      <c r="C52" s="93"/>
      <c r="D52" s="197"/>
      <c r="E52" s="104"/>
      <c r="F52" s="94"/>
      <c r="G52" s="92"/>
      <c r="H52" s="88"/>
      <c r="I52" s="45">
        <f t="shared" si="0"/>
        <v>542948.45290000958</v>
      </c>
    </row>
    <row r="53" spans="3:9" s="7" customFormat="1" ht="16.5" hidden="1" x14ac:dyDescent="0.2">
      <c r="C53" s="93"/>
      <c r="D53" s="197"/>
      <c r="E53" s="104"/>
      <c r="F53" s="94"/>
      <c r="G53" s="92"/>
      <c r="H53" s="88"/>
      <c r="I53" s="45">
        <f t="shared" si="0"/>
        <v>542948.45290000958</v>
      </c>
    </row>
    <row r="54" spans="3:9" s="7" customFormat="1" ht="16.5" hidden="1" x14ac:dyDescent="0.2">
      <c r="C54" s="93"/>
      <c r="D54" s="197"/>
      <c r="E54" s="104"/>
      <c r="F54" s="94"/>
      <c r="G54" s="92"/>
      <c r="H54" s="88"/>
      <c r="I54" s="45">
        <f t="shared" si="0"/>
        <v>542948.45290000958</v>
      </c>
    </row>
    <row r="55" spans="3:9" s="7" customFormat="1" ht="16.5" hidden="1" x14ac:dyDescent="0.2">
      <c r="C55" s="93"/>
      <c r="D55" s="197"/>
      <c r="E55" s="104"/>
      <c r="F55" s="94"/>
      <c r="G55" s="92"/>
      <c r="H55" s="88"/>
      <c r="I55" s="45">
        <f t="shared" si="0"/>
        <v>542948.45290000958</v>
      </c>
    </row>
    <row r="56" spans="3:9" s="7" customFormat="1" ht="16.5" hidden="1" x14ac:dyDescent="0.2">
      <c r="C56" s="93"/>
      <c r="D56" s="197"/>
      <c r="E56" s="104"/>
      <c r="F56" s="94"/>
      <c r="G56" s="92"/>
      <c r="H56" s="88"/>
      <c r="I56" s="45">
        <f t="shared" si="0"/>
        <v>542948.45290000958</v>
      </c>
    </row>
    <row r="57" spans="3:9" s="7" customFormat="1" ht="16.5" hidden="1" x14ac:dyDescent="0.2">
      <c r="C57" s="93"/>
      <c r="D57" s="197"/>
      <c r="E57" s="104"/>
      <c r="F57" s="94"/>
      <c r="G57" s="92"/>
      <c r="H57" s="88"/>
      <c r="I57" s="45">
        <f t="shared" si="0"/>
        <v>542948.45290000958</v>
      </c>
    </row>
    <row r="58" spans="3:9" s="7" customFormat="1" ht="16.5" hidden="1" x14ac:dyDescent="0.2">
      <c r="C58" s="93"/>
      <c r="D58" s="197"/>
      <c r="E58" s="104"/>
      <c r="F58" s="94"/>
      <c r="G58" s="92"/>
      <c r="H58" s="88"/>
      <c r="I58" s="45">
        <f t="shared" si="0"/>
        <v>542948.45290000958</v>
      </c>
    </row>
    <row r="59" spans="3:9" s="7" customFormat="1" ht="16.5" hidden="1" x14ac:dyDescent="0.2">
      <c r="C59" s="93"/>
      <c r="D59" s="197"/>
      <c r="E59" s="104"/>
      <c r="F59" s="94"/>
      <c r="G59" s="92"/>
      <c r="H59" s="88"/>
      <c r="I59" s="45">
        <f t="shared" si="0"/>
        <v>542948.45290000958</v>
      </c>
    </row>
    <row r="60" spans="3:9" s="7" customFormat="1" ht="16.5" hidden="1" x14ac:dyDescent="0.2">
      <c r="C60" s="93"/>
      <c r="D60" s="197"/>
      <c r="E60" s="104"/>
      <c r="F60" s="94"/>
      <c r="G60" s="92"/>
      <c r="H60" s="88"/>
      <c r="I60" s="45">
        <f t="shared" si="0"/>
        <v>542948.45290000958</v>
      </c>
    </row>
    <row r="61" spans="3:9" s="7" customFormat="1" ht="16.5" hidden="1" x14ac:dyDescent="0.2">
      <c r="C61" s="93"/>
      <c r="D61" s="197"/>
      <c r="E61" s="104"/>
      <c r="F61" s="94"/>
      <c r="G61" s="92"/>
      <c r="H61" s="88"/>
      <c r="I61" s="45">
        <f t="shared" si="0"/>
        <v>542948.45290000958</v>
      </c>
    </row>
    <row r="62" spans="3:9" s="7" customFormat="1" ht="16.5" hidden="1" x14ac:dyDescent="0.2">
      <c r="C62" s="93"/>
      <c r="D62" s="197"/>
      <c r="E62" s="104"/>
      <c r="F62" s="94"/>
      <c r="G62" s="92"/>
      <c r="H62" s="88"/>
      <c r="I62" s="45">
        <f t="shared" si="0"/>
        <v>542948.45290000958</v>
      </c>
    </row>
    <row r="63" spans="3:9" s="7" customFormat="1" ht="16.5" hidden="1" x14ac:dyDescent="0.2">
      <c r="C63" s="93"/>
      <c r="D63" s="197"/>
      <c r="E63" s="104"/>
      <c r="F63" s="94"/>
      <c r="G63" s="92"/>
      <c r="H63" s="88"/>
      <c r="I63" s="45">
        <f t="shared" si="0"/>
        <v>542948.45290000958</v>
      </c>
    </row>
    <row r="64" spans="3:9" s="7" customFormat="1" ht="16.5" hidden="1" x14ac:dyDescent="0.2">
      <c r="C64" s="93"/>
      <c r="D64" s="197"/>
      <c r="E64" s="104"/>
      <c r="F64" s="94"/>
      <c r="G64" s="92"/>
      <c r="H64" s="88"/>
      <c r="I64" s="45">
        <f t="shared" si="0"/>
        <v>542948.45290000958</v>
      </c>
    </row>
    <row r="65" spans="3:94" s="7" customFormat="1" ht="16.5" hidden="1" x14ac:dyDescent="0.2">
      <c r="C65" s="93"/>
      <c r="D65" s="91"/>
      <c r="E65" s="104"/>
      <c r="F65" s="94"/>
      <c r="G65" s="92"/>
      <c r="H65" s="88"/>
      <c r="I65" s="45">
        <f t="shared" si="0"/>
        <v>542948.45290000958</v>
      </c>
    </row>
    <row r="66" spans="3:94" s="7" customFormat="1" ht="16.5" hidden="1" x14ac:dyDescent="0.2">
      <c r="C66" s="93"/>
      <c r="D66" s="91"/>
      <c r="E66" s="104"/>
      <c r="F66" s="94"/>
      <c r="G66" s="92"/>
      <c r="H66" s="88"/>
      <c r="I66" s="45">
        <f t="shared" si="0"/>
        <v>542948.45290000958</v>
      </c>
    </row>
    <row r="67" spans="3:94" s="7" customFormat="1" ht="16.5" hidden="1" x14ac:dyDescent="0.2">
      <c r="C67" s="93"/>
      <c r="D67" s="91"/>
      <c r="E67" s="104"/>
      <c r="F67" s="94"/>
      <c r="G67" s="92"/>
      <c r="H67" s="88"/>
      <c r="I67" s="45">
        <f t="shared" si="0"/>
        <v>542948.45290000958</v>
      </c>
    </row>
    <row r="68" spans="3:94" s="7" customFormat="1" ht="16.5" hidden="1" x14ac:dyDescent="0.2">
      <c r="C68" s="93"/>
      <c r="D68" s="91"/>
      <c r="E68" s="104"/>
      <c r="F68" s="94"/>
      <c r="G68" s="92"/>
      <c r="H68" s="88"/>
      <c r="I68" s="45">
        <f t="shared" si="0"/>
        <v>542948.45290000958</v>
      </c>
    </row>
    <row r="69" spans="3:94" s="7" customFormat="1" ht="16.5" hidden="1" x14ac:dyDescent="0.2">
      <c r="C69" s="93"/>
      <c r="D69" s="91"/>
      <c r="E69" s="104"/>
      <c r="F69" s="94"/>
      <c r="G69" s="92"/>
      <c r="H69" s="88"/>
      <c r="I69" s="45">
        <f t="shared" si="0"/>
        <v>542948.45290000958</v>
      </c>
    </row>
    <row r="70" spans="3:94" s="7" customFormat="1" ht="16.5" hidden="1" x14ac:dyDescent="0.2">
      <c r="C70" s="93"/>
      <c r="D70" s="91"/>
      <c r="E70" s="104"/>
      <c r="F70" s="94"/>
      <c r="G70" s="92"/>
      <c r="H70" s="88"/>
      <c r="I70" s="45">
        <f t="shared" si="0"/>
        <v>542948.45290000958</v>
      </c>
    </row>
    <row r="71" spans="3:94" s="7" customFormat="1" ht="16.5" hidden="1" x14ac:dyDescent="0.2">
      <c r="C71" s="93"/>
      <c r="D71" s="91"/>
      <c r="E71" s="104"/>
      <c r="F71" s="94"/>
      <c r="G71" s="92"/>
      <c r="H71" s="88"/>
      <c r="I71" s="45">
        <f t="shared" si="0"/>
        <v>542948.45290000958</v>
      </c>
    </row>
    <row r="72" spans="3:94" s="7" customFormat="1" ht="16.5" hidden="1" x14ac:dyDescent="0.2">
      <c r="C72" s="93"/>
      <c r="D72" s="91"/>
      <c r="E72" s="104"/>
      <c r="F72" s="94"/>
      <c r="G72" s="92"/>
      <c r="H72" s="88"/>
      <c r="I72" s="45">
        <f t="shared" si="0"/>
        <v>542948.45290000958</v>
      </c>
    </row>
    <row r="73" spans="3:94" s="7" customFormat="1" ht="16.5" hidden="1" x14ac:dyDescent="0.2">
      <c r="C73" s="93"/>
      <c r="D73" s="91"/>
      <c r="E73" s="104"/>
      <c r="F73" s="94"/>
      <c r="G73" s="92"/>
      <c r="H73" s="88"/>
      <c r="I73" s="45">
        <f t="shared" si="0"/>
        <v>542948.45290000958</v>
      </c>
    </row>
    <row r="74" spans="3:94" s="7" customFormat="1" ht="16.5" hidden="1" x14ac:dyDescent="0.2">
      <c r="C74" s="93"/>
      <c r="D74" s="91"/>
      <c r="E74" s="104"/>
      <c r="F74" s="94"/>
      <c r="G74" s="92"/>
      <c r="H74" s="88"/>
      <c r="I74" s="45">
        <f t="shared" si="0"/>
        <v>542948.45290000958</v>
      </c>
    </row>
    <row r="75" spans="3:94" s="7" customFormat="1" ht="17.25" hidden="1" thickBot="1" x14ac:dyDescent="0.25">
      <c r="C75" s="93"/>
      <c r="D75" s="91"/>
      <c r="E75" s="104"/>
      <c r="F75" s="154"/>
      <c r="G75" s="92"/>
      <c r="H75" s="88"/>
      <c r="I75" s="45">
        <f t="shared" si="0"/>
        <v>542948.45290000958</v>
      </c>
    </row>
    <row r="76" spans="3:94" s="11" customFormat="1" ht="17.25" thickBot="1" x14ac:dyDescent="0.25">
      <c r="C76" s="208" t="s">
        <v>8</v>
      </c>
      <c r="D76" s="209"/>
      <c r="E76" s="209"/>
      <c r="F76" s="209"/>
      <c r="G76" s="95">
        <f>SUM(G16:G75)</f>
        <v>564385.5</v>
      </c>
      <c r="H76" s="95">
        <f>SUM(H16:H75)</f>
        <v>73722.160000000018</v>
      </c>
      <c r="I76" s="96">
        <f>+I15+G76-H76</f>
        <v>542948.45290000958</v>
      </c>
      <c r="J76" s="22">
        <f>+I76-'[3]CTA. OPERATIVA.(160)'!$J$1312</f>
        <v>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3:94" s="11" customFormat="1" ht="16.5" x14ac:dyDescent="0.2">
      <c r="C77" s="5"/>
      <c r="D77" s="5"/>
      <c r="E77" s="5"/>
      <c r="F77" s="33"/>
      <c r="G77" s="8"/>
      <c r="H77" s="8"/>
      <c r="I77" s="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3:94" s="11" customFormat="1" ht="16.5" x14ac:dyDescent="0.2">
      <c r="C78" s="5"/>
      <c r="D78" s="5"/>
      <c r="E78" s="5"/>
      <c r="F78" s="33"/>
      <c r="G78" s="8"/>
      <c r="H78" s="8"/>
      <c r="I78" s="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s="11" customFormat="1" ht="16.5" x14ac:dyDescent="0.2">
      <c r="C79" s="5"/>
      <c r="D79" s="5"/>
      <c r="E79" s="5"/>
      <c r="F79" s="34"/>
      <c r="G79" s="9"/>
      <c r="H79" s="79"/>
      <c r="I79" s="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3:94" s="11" customFormat="1" ht="16.5" x14ac:dyDescent="0.2">
      <c r="C80" s="5"/>
      <c r="D80" s="78" t="s">
        <v>36</v>
      </c>
      <c r="E80" s="9"/>
      <c r="G80" s="9"/>
      <c r="I80" s="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3:94" s="11" customFormat="1" ht="16.5" x14ac:dyDescent="0.2">
      <c r="C81" s="5"/>
      <c r="D81" s="78" t="s">
        <v>31</v>
      </c>
      <c r="E81" s="5"/>
      <c r="F81" s="78" t="s">
        <v>37</v>
      </c>
      <c r="G81" s="9"/>
      <c r="H81" s="1" t="s">
        <v>51</v>
      </c>
      <c r="I81" s="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3:94" s="11" customFormat="1" ht="16.5" x14ac:dyDescent="0.2">
      <c r="C82" s="5"/>
      <c r="D82" s="78" t="s">
        <v>33</v>
      </c>
      <c r="E82" s="1"/>
      <c r="F82" s="78" t="s">
        <v>32</v>
      </c>
      <c r="G82" s="9"/>
      <c r="H82" s="78" t="s">
        <v>35</v>
      </c>
      <c r="I82" s="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3:94" s="11" customFormat="1" ht="16.5" x14ac:dyDescent="0.2">
      <c r="C83" s="5"/>
      <c r="D83" s="78" t="s">
        <v>34</v>
      </c>
      <c r="E83" s="1"/>
      <c r="F83" s="78" t="s">
        <v>93</v>
      </c>
      <c r="G83" s="9"/>
      <c r="H83" s="78" t="s">
        <v>42</v>
      </c>
      <c r="I83" s="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3:94" s="11" customFormat="1" ht="16.5" x14ac:dyDescent="0.2">
      <c r="C84" s="5"/>
      <c r="D84" s="9"/>
      <c r="E84" s="1"/>
      <c r="F84" s="78" t="s">
        <v>92</v>
      </c>
      <c r="G84" s="9"/>
      <c r="H84" s="78" t="s">
        <v>64</v>
      </c>
      <c r="I84" s="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3:94" s="11" customFormat="1" ht="16.5" x14ac:dyDescent="0.2">
      <c r="C85" s="5"/>
      <c r="D85" s="9"/>
      <c r="E85" s="9"/>
      <c r="G85" s="9"/>
      <c r="H85" s="1"/>
      <c r="I85" s="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3:94" s="11" customFormat="1" ht="18" x14ac:dyDescent="0.2">
      <c r="C86" s="18"/>
      <c r="D86" s="9"/>
      <c r="E86" s="9"/>
      <c r="G86" s="9"/>
      <c r="H86" s="9"/>
      <c r="I86" s="9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</row>
    <row r="87" spans="3:94" s="11" customFormat="1" ht="18" x14ac:dyDescent="0.2">
      <c r="C87" s="18"/>
      <c r="D87" s="9"/>
      <c r="E87" s="9"/>
      <c r="F87" s="79"/>
      <c r="G87" s="9"/>
      <c r="H87" s="9"/>
      <c r="I87" s="9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</row>
    <row r="88" spans="3:94" x14ac:dyDescent="0.2">
      <c r="E88" s="9"/>
    </row>
    <row r="106" spans="3:3" ht="15" x14ac:dyDescent="0.2">
      <c r="C106" s="81"/>
    </row>
  </sheetData>
  <mergeCells count="8">
    <mergeCell ref="C76:F76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97"/>
  <sheetViews>
    <sheetView view="pageBreakPreview" topLeftCell="C1" zoomScale="70" zoomScaleNormal="85" zoomScaleSheetLayoutView="70" workbookViewId="0">
      <selection activeCell="J15" sqref="J15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98" t="s">
        <v>10</v>
      </c>
      <c r="E8" s="198"/>
      <c r="F8" s="198"/>
      <c r="G8" s="198"/>
      <c r="H8" s="198"/>
      <c r="I8" s="198"/>
      <c r="J8" s="198"/>
      <c r="K8" s="16"/>
      <c r="L8" s="16"/>
    </row>
    <row r="9" spans="1:14" s="14" customFormat="1" ht="18.75" x14ac:dyDescent="0.2">
      <c r="C9" s="15"/>
      <c r="D9" s="204" t="s">
        <v>18</v>
      </c>
      <c r="E9" s="204"/>
      <c r="F9" s="204"/>
      <c r="G9" s="204"/>
      <c r="H9" s="204"/>
      <c r="I9" s="204"/>
      <c r="J9" s="204"/>
    </row>
    <row r="10" spans="1:14" s="14" customFormat="1" ht="18" customHeight="1" x14ac:dyDescent="0.2">
      <c r="B10" s="15"/>
      <c r="C10" s="15"/>
      <c r="D10" s="204" t="s">
        <v>20</v>
      </c>
      <c r="E10" s="204"/>
      <c r="F10" s="204"/>
      <c r="G10" s="204"/>
      <c r="H10" s="204"/>
      <c r="I10" s="204"/>
      <c r="J10" s="204"/>
    </row>
    <row r="11" spans="1:14" s="14" customFormat="1" ht="18.75" customHeight="1" x14ac:dyDescent="0.2">
      <c r="D11" s="204" t="s">
        <v>66</v>
      </c>
      <c r="E11" s="204"/>
      <c r="F11" s="204"/>
      <c r="G11" s="204"/>
      <c r="H11" s="204"/>
      <c r="I11" s="204"/>
      <c r="J11" s="204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03"/>
      <c r="E13" s="200" t="s">
        <v>18</v>
      </c>
      <c r="F13" s="200"/>
      <c r="G13" s="200"/>
      <c r="H13" s="200"/>
      <c r="I13" s="200"/>
      <c r="J13" s="200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03"/>
      <c r="E14" s="199" t="s">
        <v>7</v>
      </c>
      <c r="F14" s="199"/>
      <c r="G14" s="199"/>
      <c r="H14" s="199"/>
      <c r="I14" s="199"/>
      <c r="J14" s="47">
        <f>+'[3]CTA. NOMINA 2000'!$G$1460</f>
        <v>3690782.506431981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03"/>
      <c r="E15" s="58" t="s">
        <v>4</v>
      </c>
      <c r="F15" s="58" t="s">
        <v>5</v>
      </c>
      <c r="G15" s="58" t="s">
        <v>6</v>
      </c>
      <c r="H15" s="58" t="s">
        <v>0</v>
      </c>
      <c r="I15" s="58" t="s">
        <v>1</v>
      </c>
      <c r="J15" s="58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41"/>
      <c r="E16" s="138"/>
      <c r="F16" s="141"/>
      <c r="G16" s="138">
        <v>45657</v>
      </c>
      <c r="H16" s="142"/>
      <c r="I16" s="143">
        <v>0</v>
      </c>
      <c r="J16" s="142">
        <f>+'[3]CTA. NOMINA 2000'!$G$1460</f>
        <v>3690782.506431981</v>
      </c>
    </row>
    <row r="17" spans="4:11" s="10" customFormat="1" ht="42.75" x14ac:dyDescent="0.2">
      <c r="D17" s="66"/>
      <c r="E17" s="67">
        <v>45674</v>
      </c>
      <c r="F17" s="68"/>
      <c r="G17" s="82" t="s">
        <v>148</v>
      </c>
      <c r="H17" s="70"/>
      <c r="I17" s="70"/>
      <c r="J17" s="70">
        <f>J16+H17-I17</f>
        <v>3690782.506431981</v>
      </c>
    </row>
    <row r="18" spans="4:11" s="10" customFormat="1" ht="42.75" x14ac:dyDescent="0.2">
      <c r="D18" s="66"/>
      <c r="E18" s="67">
        <v>45674</v>
      </c>
      <c r="F18" s="68"/>
      <c r="G18" s="69" t="s">
        <v>149</v>
      </c>
      <c r="H18" s="70"/>
      <c r="I18" s="70"/>
      <c r="J18" s="70">
        <f>J17+H18-I18</f>
        <v>3690782.506431981</v>
      </c>
    </row>
    <row r="19" spans="4:11" s="10" customFormat="1" ht="28.5" x14ac:dyDescent="0.2">
      <c r="D19" s="66"/>
      <c r="E19" s="67">
        <v>45675</v>
      </c>
      <c r="F19" s="68"/>
      <c r="G19" s="69" t="s">
        <v>150</v>
      </c>
      <c r="H19" s="70">
        <v>69851291.519999996</v>
      </c>
      <c r="I19" s="70"/>
      <c r="J19" s="70">
        <f>J18+H19-I19</f>
        <v>73542074.026431978</v>
      </c>
    </row>
    <row r="20" spans="4:11" s="10" customFormat="1" ht="42.75" x14ac:dyDescent="0.2">
      <c r="D20" s="66"/>
      <c r="E20" s="67">
        <v>45679</v>
      </c>
      <c r="F20" s="68"/>
      <c r="G20" s="69" t="s">
        <v>151</v>
      </c>
      <c r="H20" s="70">
        <v>73422.03</v>
      </c>
      <c r="I20" s="70"/>
      <c r="J20" s="70">
        <f>J19+H20-I20</f>
        <v>73615496.056431979</v>
      </c>
    </row>
    <row r="21" spans="4:11" s="10" customFormat="1" ht="16.5" x14ac:dyDescent="0.2">
      <c r="D21" s="66"/>
      <c r="E21" s="67">
        <v>45679</v>
      </c>
      <c r="F21" s="68" t="s">
        <v>152</v>
      </c>
      <c r="G21" s="69" t="s">
        <v>153</v>
      </c>
      <c r="H21" s="70"/>
      <c r="I21" s="70">
        <v>19909.47</v>
      </c>
      <c r="J21" s="70">
        <f>J20+H21-I21</f>
        <v>73595586.58643198</v>
      </c>
    </row>
    <row r="22" spans="4:11" s="10" customFormat="1" ht="16.5" x14ac:dyDescent="0.2">
      <c r="D22" s="66"/>
      <c r="E22" s="67">
        <v>45680</v>
      </c>
      <c r="F22" s="68" t="s">
        <v>154</v>
      </c>
      <c r="G22" s="69" t="s">
        <v>155</v>
      </c>
      <c r="H22" s="70"/>
      <c r="I22" s="70">
        <v>442418.48</v>
      </c>
      <c r="J22" s="70">
        <f t="shared" ref="J22:J50" si="0">J21+H22-I22</f>
        <v>73153168.106431976</v>
      </c>
    </row>
    <row r="23" spans="4:11" s="10" customFormat="1" ht="28.5" x14ac:dyDescent="0.2">
      <c r="D23" s="66"/>
      <c r="E23" s="67">
        <v>45680</v>
      </c>
      <c r="F23" s="68"/>
      <c r="G23" s="69" t="s">
        <v>24</v>
      </c>
      <c r="H23" s="70">
        <v>1236464.06</v>
      </c>
      <c r="I23" s="70"/>
      <c r="J23" s="70">
        <f t="shared" si="0"/>
        <v>74389632.166431978</v>
      </c>
    </row>
    <row r="24" spans="4:11" s="10" customFormat="1" ht="28.5" x14ac:dyDescent="0.2">
      <c r="D24" s="66"/>
      <c r="E24" s="67">
        <v>45680</v>
      </c>
      <c r="F24" s="68"/>
      <c r="G24" s="69" t="s">
        <v>24</v>
      </c>
      <c r="H24" s="70"/>
      <c r="I24" s="70">
        <v>1236464.06</v>
      </c>
      <c r="J24" s="70">
        <f t="shared" si="0"/>
        <v>73153168.106431976</v>
      </c>
    </row>
    <row r="25" spans="4:11" s="10" customFormat="1" ht="42.75" x14ac:dyDescent="0.2">
      <c r="D25" s="66"/>
      <c r="E25" s="67">
        <v>45681</v>
      </c>
      <c r="F25" s="68" t="s">
        <v>156</v>
      </c>
      <c r="G25" s="69" t="s">
        <v>157</v>
      </c>
      <c r="H25" s="70"/>
      <c r="I25" s="70">
        <v>188352</v>
      </c>
      <c r="J25" s="70">
        <f t="shared" si="0"/>
        <v>72964816.106431976</v>
      </c>
    </row>
    <row r="26" spans="4:11" s="10" customFormat="1" ht="28.5" x14ac:dyDescent="0.2">
      <c r="D26" s="66"/>
      <c r="E26" s="67">
        <v>45684</v>
      </c>
      <c r="F26" s="68"/>
      <c r="G26" s="69" t="s">
        <v>24</v>
      </c>
      <c r="H26" s="70">
        <v>52533196.939999998</v>
      </c>
      <c r="I26" s="70"/>
      <c r="J26" s="70">
        <f t="shared" si="0"/>
        <v>125498013.04643197</v>
      </c>
      <c r="K26" s="76"/>
    </row>
    <row r="27" spans="4:11" s="10" customFormat="1" ht="28.5" x14ac:dyDescent="0.2">
      <c r="D27" s="66"/>
      <c r="E27" s="67">
        <v>45684</v>
      </c>
      <c r="F27" s="68"/>
      <c r="G27" s="69" t="s">
        <v>24</v>
      </c>
      <c r="H27" s="70"/>
      <c r="I27" s="70">
        <v>52533196.939999998</v>
      </c>
      <c r="J27" s="70">
        <f t="shared" si="0"/>
        <v>72964816.106431976</v>
      </c>
    </row>
    <row r="28" spans="4:11" s="10" customFormat="1" ht="31.5" customHeight="1" x14ac:dyDescent="0.2">
      <c r="D28" s="66"/>
      <c r="E28" s="67">
        <v>45684</v>
      </c>
      <c r="F28" s="68"/>
      <c r="G28" s="69" t="s">
        <v>158</v>
      </c>
      <c r="H28" s="70">
        <v>1010358.75</v>
      </c>
      <c r="I28" s="70"/>
      <c r="J28" s="70">
        <f t="shared" si="0"/>
        <v>73975174.856431976</v>
      </c>
    </row>
    <row r="29" spans="4:11" s="10" customFormat="1" ht="28.5" x14ac:dyDescent="0.2">
      <c r="D29" s="66"/>
      <c r="E29" s="67">
        <v>45684</v>
      </c>
      <c r="F29" s="68"/>
      <c r="G29" s="69" t="s">
        <v>28</v>
      </c>
      <c r="H29" s="70">
        <v>57989800.159999996</v>
      </c>
      <c r="I29" s="70"/>
      <c r="J29" s="70">
        <f t="shared" si="0"/>
        <v>131964975.01643197</v>
      </c>
    </row>
    <row r="30" spans="4:11" s="10" customFormat="1" ht="28.5" x14ac:dyDescent="0.2">
      <c r="D30" s="66"/>
      <c r="E30" s="67">
        <v>45684</v>
      </c>
      <c r="F30" s="68" t="s">
        <v>152</v>
      </c>
      <c r="G30" s="69" t="s">
        <v>44</v>
      </c>
      <c r="H30" s="70"/>
      <c r="I30" s="70">
        <v>2297.25</v>
      </c>
      <c r="J30" s="70">
        <f t="shared" si="0"/>
        <v>131962677.76643197</v>
      </c>
    </row>
    <row r="31" spans="4:11" s="10" customFormat="1" ht="28.5" x14ac:dyDescent="0.2">
      <c r="D31" s="66"/>
      <c r="E31" s="67">
        <v>45684</v>
      </c>
      <c r="F31" s="68" t="s">
        <v>152</v>
      </c>
      <c r="G31" s="69" t="s">
        <v>159</v>
      </c>
      <c r="H31" s="70"/>
      <c r="I31" s="70">
        <v>97702.75</v>
      </c>
      <c r="J31" s="70">
        <f t="shared" si="0"/>
        <v>131864975.01643197</v>
      </c>
    </row>
    <row r="32" spans="4:11" s="10" customFormat="1" ht="28.5" x14ac:dyDescent="0.2">
      <c r="D32" s="66"/>
      <c r="E32" s="67">
        <v>45684</v>
      </c>
      <c r="F32" s="68" t="s">
        <v>160</v>
      </c>
      <c r="G32" s="69" t="s">
        <v>44</v>
      </c>
      <c r="H32" s="70"/>
      <c r="I32" s="70">
        <v>11646.4</v>
      </c>
      <c r="J32" s="70">
        <f t="shared" si="0"/>
        <v>131853328.61643197</v>
      </c>
    </row>
    <row r="33" spans="4:11" s="10" customFormat="1" ht="28.5" x14ac:dyDescent="0.2">
      <c r="D33" s="66"/>
      <c r="E33" s="67">
        <v>45684</v>
      </c>
      <c r="F33" s="68" t="s">
        <v>160</v>
      </c>
      <c r="G33" s="82" t="s">
        <v>161</v>
      </c>
      <c r="H33" s="70"/>
      <c r="I33" s="70">
        <v>104817.57</v>
      </c>
      <c r="J33" s="70">
        <f t="shared" si="0"/>
        <v>131748511.04643197</v>
      </c>
    </row>
    <row r="34" spans="4:11" s="10" customFormat="1" ht="28.5" x14ac:dyDescent="0.2">
      <c r="D34" s="66"/>
      <c r="E34" s="67">
        <v>45684</v>
      </c>
      <c r="F34" s="68" t="s">
        <v>162</v>
      </c>
      <c r="G34" s="82" t="s">
        <v>44</v>
      </c>
      <c r="H34" s="70"/>
      <c r="I34" s="70">
        <v>17794.75</v>
      </c>
      <c r="J34" s="70">
        <f t="shared" si="0"/>
        <v>131730716.29643197</v>
      </c>
      <c r="K34" s="76"/>
    </row>
    <row r="35" spans="4:11" s="10" customFormat="1" ht="31.5" customHeight="1" x14ac:dyDescent="0.2">
      <c r="D35" s="66"/>
      <c r="E35" s="67">
        <v>45684</v>
      </c>
      <c r="F35" s="68" t="s">
        <v>162</v>
      </c>
      <c r="G35" s="69" t="s">
        <v>163</v>
      </c>
      <c r="H35" s="70"/>
      <c r="I35" s="70">
        <v>236032.17</v>
      </c>
      <c r="J35" s="70">
        <f t="shared" si="0"/>
        <v>131494684.12643197</v>
      </c>
      <c r="K35" s="76"/>
    </row>
    <row r="36" spans="4:11" s="10" customFormat="1" ht="26.25" customHeight="1" x14ac:dyDescent="0.2">
      <c r="D36" s="66"/>
      <c r="E36" s="67">
        <v>45684</v>
      </c>
      <c r="F36" s="68" t="s">
        <v>164</v>
      </c>
      <c r="G36" s="69" t="s">
        <v>44</v>
      </c>
      <c r="H36" s="70"/>
      <c r="I36" s="70">
        <v>40274.120000000003</v>
      </c>
      <c r="J36" s="70">
        <f t="shared" si="0"/>
        <v>131454410.00643197</v>
      </c>
      <c r="K36" s="76"/>
    </row>
    <row r="37" spans="4:11" s="10" customFormat="1" ht="25.5" customHeight="1" x14ac:dyDescent="0.2">
      <c r="D37" s="66"/>
      <c r="E37" s="67">
        <v>45684</v>
      </c>
      <c r="F37" s="68" t="s">
        <v>164</v>
      </c>
      <c r="G37" s="69" t="s">
        <v>165</v>
      </c>
      <c r="H37" s="70"/>
      <c r="I37" s="70">
        <v>310149.71999999997</v>
      </c>
      <c r="J37" s="70">
        <f t="shared" si="0"/>
        <v>131144260.28643197</v>
      </c>
      <c r="K37" s="76"/>
    </row>
    <row r="38" spans="4:11" s="10" customFormat="1" ht="25.5" customHeight="1" x14ac:dyDescent="0.2">
      <c r="D38" s="66"/>
      <c r="E38" s="67">
        <v>45684</v>
      </c>
      <c r="F38" s="68" t="s">
        <v>166</v>
      </c>
      <c r="G38" s="69" t="s">
        <v>44</v>
      </c>
      <c r="H38" s="70"/>
      <c r="I38" s="70">
        <v>41574.93</v>
      </c>
      <c r="J38" s="70">
        <f t="shared" si="0"/>
        <v>131102685.35643196</v>
      </c>
      <c r="K38" s="76"/>
    </row>
    <row r="39" spans="4:11" s="10" customFormat="1" ht="27.75" customHeight="1" x14ac:dyDescent="0.2">
      <c r="D39" s="66"/>
      <c r="E39" s="67">
        <v>45684</v>
      </c>
      <c r="F39" s="68" t="s">
        <v>166</v>
      </c>
      <c r="G39" s="69" t="s">
        <v>167</v>
      </c>
      <c r="H39" s="70"/>
      <c r="I39" s="70">
        <v>374174.4</v>
      </c>
      <c r="J39" s="70">
        <f t="shared" si="0"/>
        <v>130728510.95643196</v>
      </c>
      <c r="K39" s="76"/>
    </row>
    <row r="40" spans="4:11" s="10" customFormat="1" ht="27.75" customHeight="1" x14ac:dyDescent="0.2">
      <c r="D40" s="66"/>
      <c r="E40" s="67">
        <v>45684</v>
      </c>
      <c r="F40" s="68" t="s">
        <v>168</v>
      </c>
      <c r="G40" s="69" t="s">
        <v>44</v>
      </c>
      <c r="H40" s="70"/>
      <c r="I40" s="70">
        <v>58400.92</v>
      </c>
      <c r="J40" s="70">
        <f t="shared" si="0"/>
        <v>130670110.03643195</v>
      </c>
      <c r="K40" s="76"/>
    </row>
    <row r="41" spans="4:11" s="10" customFormat="1" ht="27.75" customHeight="1" x14ac:dyDescent="0.2">
      <c r="D41" s="66"/>
      <c r="E41" s="67">
        <v>45684</v>
      </c>
      <c r="F41" s="68" t="s">
        <v>168</v>
      </c>
      <c r="G41" s="69" t="s">
        <v>169</v>
      </c>
      <c r="H41" s="70"/>
      <c r="I41" s="70">
        <v>1185117.69</v>
      </c>
      <c r="J41" s="70">
        <f t="shared" si="0"/>
        <v>129484992.34643196</v>
      </c>
      <c r="K41" s="76"/>
    </row>
    <row r="42" spans="4:11" s="10" customFormat="1" ht="27.75" customHeight="1" x14ac:dyDescent="0.2">
      <c r="D42" s="66"/>
      <c r="E42" s="67">
        <v>45684</v>
      </c>
      <c r="F42" s="68" t="s">
        <v>170</v>
      </c>
      <c r="G42" s="69" t="s">
        <v>44</v>
      </c>
      <c r="H42" s="70"/>
      <c r="I42" s="70">
        <v>530511.46</v>
      </c>
      <c r="J42" s="70">
        <f t="shared" si="0"/>
        <v>128954480.88643196</v>
      </c>
      <c r="K42" s="76"/>
    </row>
    <row r="43" spans="4:11" s="10" customFormat="1" ht="27.75" customHeight="1" x14ac:dyDescent="0.2">
      <c r="D43" s="66"/>
      <c r="E43" s="67">
        <v>45684</v>
      </c>
      <c r="F43" s="68" t="s">
        <v>170</v>
      </c>
      <c r="G43" s="69" t="s">
        <v>171</v>
      </c>
      <c r="H43" s="70"/>
      <c r="I43" s="70">
        <v>14423181.689999999</v>
      </c>
      <c r="J43" s="70">
        <f t="shared" si="0"/>
        <v>114531299.19643196</v>
      </c>
      <c r="K43" s="76"/>
    </row>
    <row r="44" spans="4:11" s="10" customFormat="1" ht="27.75" customHeight="1" x14ac:dyDescent="0.2">
      <c r="D44" s="66"/>
      <c r="E44" s="67">
        <v>45684</v>
      </c>
      <c r="F44" s="68" t="s">
        <v>172</v>
      </c>
      <c r="G44" s="69" t="s">
        <v>44</v>
      </c>
      <c r="H44" s="70"/>
      <c r="I44" s="70">
        <v>1802381.47</v>
      </c>
      <c r="J44" s="70">
        <f t="shared" si="0"/>
        <v>112728917.72643197</v>
      </c>
      <c r="K44" s="76"/>
    </row>
    <row r="45" spans="4:11" s="10" customFormat="1" ht="27.75" customHeight="1" x14ac:dyDescent="0.2">
      <c r="D45" s="66"/>
      <c r="E45" s="67">
        <v>45684</v>
      </c>
      <c r="F45" s="68" t="s">
        <v>172</v>
      </c>
      <c r="G45" s="69" t="s">
        <v>173</v>
      </c>
      <c r="H45" s="70"/>
      <c r="I45" s="70">
        <v>34533603.710000001</v>
      </c>
      <c r="J45" s="70">
        <f t="shared" si="0"/>
        <v>78195314.016431957</v>
      </c>
      <c r="K45" s="76"/>
    </row>
    <row r="46" spans="4:11" s="10" customFormat="1" ht="27.75" customHeight="1" thickBot="1" x14ac:dyDescent="0.25">
      <c r="D46" s="66"/>
      <c r="E46" s="67">
        <v>45687</v>
      </c>
      <c r="F46" s="68" t="s">
        <v>174</v>
      </c>
      <c r="G46" s="69" t="s">
        <v>175</v>
      </c>
      <c r="H46" s="70"/>
      <c r="I46" s="70">
        <v>323700</v>
      </c>
      <c r="J46" s="70">
        <f t="shared" si="0"/>
        <v>77871614.016431957</v>
      </c>
      <c r="K46" s="76"/>
    </row>
    <row r="47" spans="4:11" s="10" customFormat="1" ht="27.75" hidden="1" customHeight="1" x14ac:dyDescent="0.2">
      <c r="D47" s="66"/>
      <c r="E47" s="67"/>
      <c r="F47" s="68"/>
      <c r="G47" s="69"/>
      <c r="H47" s="70"/>
      <c r="I47" s="70"/>
      <c r="J47" s="70">
        <f t="shared" si="0"/>
        <v>77871614.016431957</v>
      </c>
      <c r="K47" s="76"/>
    </row>
    <row r="48" spans="4:11" s="10" customFormat="1" ht="27.75" hidden="1" customHeight="1" x14ac:dyDescent="0.2">
      <c r="D48" s="66"/>
      <c r="E48" s="67"/>
      <c r="F48" s="68"/>
      <c r="G48" s="69"/>
      <c r="H48" s="70"/>
      <c r="I48" s="70"/>
      <c r="J48" s="70">
        <f t="shared" si="0"/>
        <v>77871614.016431957</v>
      </c>
      <c r="K48" s="76"/>
    </row>
    <row r="49" spans="4:96" s="10" customFormat="1" ht="27.75" hidden="1" customHeight="1" x14ac:dyDescent="0.2">
      <c r="D49" s="66"/>
      <c r="E49" s="67"/>
      <c r="F49" s="68"/>
      <c r="G49" s="69"/>
      <c r="H49" s="70"/>
      <c r="I49" s="70"/>
      <c r="J49" s="70">
        <f t="shared" si="0"/>
        <v>77871614.016431957</v>
      </c>
      <c r="K49" s="76"/>
    </row>
    <row r="50" spans="4:96" s="10" customFormat="1" ht="27.75" hidden="1" customHeight="1" thickBot="1" x14ac:dyDescent="0.25">
      <c r="D50" s="66"/>
      <c r="E50" s="67"/>
      <c r="F50" s="68"/>
      <c r="G50" s="69"/>
      <c r="H50" s="70"/>
      <c r="I50" s="70"/>
      <c r="J50" s="70">
        <f t="shared" si="0"/>
        <v>77871614.016431957</v>
      </c>
      <c r="K50" s="76"/>
    </row>
    <row r="51" spans="4:96" s="11" customFormat="1" ht="18.75" thickBot="1" x14ac:dyDescent="0.25">
      <c r="D51" s="212" t="s">
        <v>8</v>
      </c>
      <c r="E51" s="213"/>
      <c r="F51" s="213"/>
      <c r="G51" s="213"/>
      <c r="H51" s="89">
        <f>SUM(H17:H50)</f>
        <v>182694533.45999998</v>
      </c>
      <c r="I51" s="89">
        <f>SUM(I17:I50)</f>
        <v>108513701.94999999</v>
      </c>
      <c r="J51" s="90">
        <f>+J16+H51-I51</f>
        <v>77871614.016431957</v>
      </c>
      <c r="K51" s="25">
        <f>+J51-'[3]CTA. NOMINA 2000'!$G$1490</f>
        <v>0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18" x14ac:dyDescent="0.2">
      <c r="D52" s="83"/>
      <c r="E52" s="83"/>
      <c r="F52" s="83"/>
      <c r="G52" s="83"/>
      <c r="H52" s="84"/>
      <c r="I52" s="84"/>
      <c r="J52" s="85"/>
      <c r="K52" s="25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ht="14.25" x14ac:dyDescent="0.2">
      <c r="D53" s="83"/>
      <c r="E53" s="83"/>
      <c r="F53" s="83"/>
      <c r="G53" s="34"/>
      <c r="H53" s="9"/>
      <c r="I53" s="7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ht="14.25" x14ac:dyDescent="0.2">
      <c r="D54" s="83"/>
      <c r="E54" s="83"/>
      <c r="F54" s="83"/>
      <c r="G54" s="34"/>
      <c r="H54" s="9"/>
      <c r="I54" s="7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ht="14.25" x14ac:dyDescent="0.2">
      <c r="D55" s="83"/>
      <c r="E55" s="83"/>
      <c r="F55" s="83"/>
      <c r="G55" s="34"/>
      <c r="H55" s="9"/>
      <c r="I55" s="7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ht="14.25" x14ac:dyDescent="0.2">
      <c r="D56" s="83"/>
      <c r="E56" s="83"/>
      <c r="F56" s="83"/>
      <c r="G56" s="34"/>
      <c r="H56" s="9"/>
      <c r="I56" s="7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ht="14.25" x14ac:dyDescent="0.2">
      <c r="D57" s="83"/>
      <c r="E57" s="83"/>
      <c r="F57" s="83"/>
      <c r="G57" s="34"/>
      <c r="H57" s="9"/>
      <c r="I57" s="7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ht="14.25" x14ac:dyDescent="0.2">
      <c r="D58" s="83"/>
      <c r="E58" s="83"/>
      <c r="F58" s="83"/>
      <c r="G58" s="34"/>
      <c r="H58" s="9"/>
      <c r="I58" s="7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ht="14.25" x14ac:dyDescent="0.2">
      <c r="D59" s="9"/>
      <c r="E59" s="78" t="s">
        <v>36</v>
      </c>
      <c r="F59" s="9"/>
      <c r="G59" s="34" t="s">
        <v>41</v>
      </c>
      <c r="H59" s="9"/>
      <c r="I59" s="78" t="s">
        <v>37</v>
      </c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ht="14.25" x14ac:dyDescent="0.2">
      <c r="D60" s="9"/>
      <c r="E60" s="78" t="s">
        <v>31</v>
      </c>
      <c r="F60" s="9"/>
      <c r="G60" s="78" t="s">
        <v>32</v>
      </c>
      <c r="H60" s="9"/>
      <c r="I60" s="78" t="s">
        <v>35</v>
      </c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ht="14.25" x14ac:dyDescent="0.2">
      <c r="D61" s="9"/>
      <c r="E61" s="78" t="s">
        <v>33</v>
      </c>
      <c r="F61" s="9"/>
      <c r="G61" s="78" t="s">
        <v>93</v>
      </c>
      <c r="H61" s="9"/>
      <c r="I61" s="78" t="s">
        <v>42</v>
      </c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ht="14.25" x14ac:dyDescent="0.2">
      <c r="D62" s="9"/>
      <c r="E62" s="78" t="s">
        <v>34</v>
      </c>
      <c r="F62" s="9"/>
      <c r="G62" s="78" t="s">
        <v>92</v>
      </c>
      <c r="H62" s="9"/>
      <c r="I62" s="78" t="s">
        <v>64</v>
      </c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x14ac:dyDescent="0.2">
      <c r="D65" s="9"/>
      <c r="E65" s="9"/>
      <c r="F65" s="9"/>
      <c r="H65" s="9"/>
      <c r="I65" s="9"/>
      <c r="J65" s="9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x14ac:dyDescent="0.2">
      <c r="D66" s="9"/>
      <c r="E66" s="9"/>
      <c r="F66" s="9"/>
      <c r="H66" s="9"/>
      <c r="I66" s="9"/>
      <c r="J66" s="9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x14ac:dyDescent="0.2">
      <c r="D67" s="9"/>
      <c r="E67" s="9"/>
      <c r="F67" s="9"/>
      <c r="G67" s="1"/>
      <c r="H67" s="1"/>
      <c r="I67" s="1"/>
      <c r="J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x14ac:dyDescent="0.2">
      <c r="D68" s="1"/>
      <c r="E68" s="1"/>
      <c r="F68" s="1"/>
      <c r="G68" s="1"/>
      <c r="H68" s="1"/>
      <c r="I68" s="1"/>
      <c r="J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1"/>
      <c r="E69" s="1"/>
      <c r="F69" s="1"/>
      <c r="G69" s="1"/>
      <c r="H69" s="1"/>
      <c r="I69" s="1"/>
      <c r="J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x14ac:dyDescent="0.2">
      <c r="D70" s="1"/>
      <c r="E70" s="1"/>
      <c r="F70" s="1"/>
      <c r="G70" s="1"/>
      <c r="H70" s="1"/>
      <c r="I70" s="1"/>
      <c r="J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1"/>
      <c r="E71" s="1"/>
      <c r="F71" s="1"/>
      <c r="G71" s="1"/>
      <c r="H71" s="1"/>
      <c r="I71" s="1"/>
      <c r="J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x14ac:dyDescent="0.2">
      <c r="D72" s="1"/>
      <c r="E72" s="1"/>
      <c r="F72" s="1"/>
      <c r="G72" s="1"/>
      <c r="H72" s="1"/>
      <c r="I72" s="1"/>
      <c r="J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x14ac:dyDescent="0.2">
      <c r="D73" s="1"/>
      <c r="E73" s="1"/>
      <c r="F73" s="1"/>
      <c r="G73" s="1"/>
      <c r="H73" s="1"/>
      <c r="I73" s="1"/>
      <c r="J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x14ac:dyDescent="0.2">
      <c r="D74" s="1"/>
      <c r="E74" s="1"/>
      <c r="F74" s="1"/>
      <c r="G74" s="1"/>
      <c r="H74" s="1"/>
      <c r="I74" s="1"/>
      <c r="J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x14ac:dyDescent="0.2">
      <c r="D75" s="1"/>
      <c r="E75" s="1"/>
      <c r="F75" s="1"/>
      <c r="G75" s="9"/>
      <c r="H75" s="1"/>
      <c r="I75" s="1"/>
      <c r="J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x14ac:dyDescent="0.2">
      <c r="H76" s="9"/>
      <c r="I76" s="9"/>
      <c r="J76" s="9"/>
    </row>
    <row r="77" spans="4:96" x14ac:dyDescent="0.2">
      <c r="D77" s="9"/>
      <c r="E77" s="9"/>
      <c r="F77" s="9"/>
    </row>
    <row r="97" spans="4:4" ht="15" x14ac:dyDescent="0.2">
      <c r="D97" s="81"/>
    </row>
  </sheetData>
  <mergeCells count="8">
    <mergeCell ref="D8:J8"/>
    <mergeCell ref="D9:J9"/>
    <mergeCell ref="D51:G51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1" manualBreakCount="1">
    <brk id="42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74"/>
  <sheetViews>
    <sheetView topLeftCell="C7" zoomScale="85" zoomScaleNormal="85" zoomScaleSheetLayoutView="70" workbookViewId="0">
      <selection activeCell="E19" sqref="E19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98" t="s">
        <v>10</v>
      </c>
      <c r="E8" s="198"/>
      <c r="F8" s="198"/>
      <c r="G8" s="198"/>
      <c r="H8" s="198"/>
      <c r="I8" s="198"/>
      <c r="J8" s="198"/>
      <c r="K8" s="16"/>
      <c r="L8" s="16"/>
    </row>
    <row r="9" spans="1:14" s="14" customFormat="1" ht="18.75" x14ac:dyDescent="0.2">
      <c r="C9" s="15"/>
      <c r="D9" s="204" t="s">
        <v>25</v>
      </c>
      <c r="E9" s="204"/>
      <c r="F9" s="204"/>
      <c r="G9" s="204"/>
      <c r="H9" s="204"/>
      <c r="I9" s="204"/>
      <c r="J9" s="204"/>
    </row>
    <row r="10" spans="1:14" s="14" customFormat="1" ht="18" customHeight="1" x14ac:dyDescent="0.2">
      <c r="B10" s="15"/>
      <c r="C10" s="15"/>
      <c r="D10" s="204" t="s">
        <v>20</v>
      </c>
      <c r="E10" s="204"/>
      <c r="F10" s="204"/>
      <c r="G10" s="204"/>
      <c r="H10" s="204"/>
      <c r="I10" s="204"/>
      <c r="J10" s="204"/>
    </row>
    <row r="11" spans="1:14" s="14" customFormat="1" ht="18.75" customHeight="1" x14ac:dyDescent="0.2">
      <c r="D11" s="204" t="s">
        <v>66</v>
      </c>
      <c r="E11" s="204"/>
      <c r="F11" s="204"/>
      <c r="G11" s="204"/>
      <c r="H11" s="204"/>
      <c r="I11" s="204"/>
      <c r="J11" s="204"/>
    </row>
    <row r="12" spans="1:14" s="14" customFormat="1" ht="18.75" x14ac:dyDescent="0.2">
      <c r="D12" s="75"/>
      <c r="E12" s="75"/>
      <c r="F12" s="75"/>
      <c r="G12" s="75"/>
      <c r="H12" s="75"/>
      <c r="I12" s="75"/>
      <c r="J12" s="75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03"/>
      <c r="E14" s="200" t="s">
        <v>25</v>
      </c>
      <c r="F14" s="200"/>
      <c r="G14" s="200"/>
      <c r="H14" s="200"/>
      <c r="I14" s="200"/>
      <c r="J14" s="200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03"/>
      <c r="E15" s="199" t="s">
        <v>26</v>
      </c>
      <c r="F15" s="199"/>
      <c r="G15" s="199"/>
      <c r="H15" s="199"/>
      <c r="I15" s="199"/>
      <c r="J15" s="47">
        <f>+'[3]CTA. FONDOCYT 960'!$J$89</f>
        <v>1759755.8199999998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03"/>
      <c r="E16" s="58" t="s">
        <v>4</v>
      </c>
      <c r="F16" s="58" t="s">
        <v>5</v>
      </c>
      <c r="G16" s="58" t="s">
        <v>6</v>
      </c>
      <c r="H16" s="58" t="s">
        <v>0</v>
      </c>
      <c r="I16" s="58" t="s">
        <v>1</v>
      </c>
      <c r="J16" s="58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9"/>
      <c r="E17" s="110"/>
      <c r="F17" s="109"/>
      <c r="G17" s="110">
        <v>45657</v>
      </c>
      <c r="H17" s="111"/>
      <c r="I17" s="112">
        <v>0</v>
      </c>
      <c r="J17" s="111">
        <f>+J15</f>
        <v>1759755.8199999998</v>
      </c>
    </row>
    <row r="18" spans="4:96" s="10" customFormat="1" ht="26.25" customHeight="1" x14ac:dyDescent="0.2">
      <c r="D18" s="165"/>
      <c r="E18" s="166">
        <v>45674</v>
      </c>
      <c r="F18" s="167" t="s">
        <v>143</v>
      </c>
      <c r="G18" s="196" t="s">
        <v>145</v>
      </c>
      <c r="H18" s="168"/>
      <c r="I18" s="169">
        <v>564385.5</v>
      </c>
      <c r="J18" s="70">
        <f>J17+H18-I18</f>
        <v>1195370.3199999998</v>
      </c>
    </row>
    <row r="19" spans="4:96" s="10" customFormat="1" ht="26.25" customHeight="1" thickBot="1" x14ac:dyDescent="0.25">
      <c r="D19" s="165"/>
      <c r="E19" s="166">
        <v>45688</v>
      </c>
      <c r="F19" s="167"/>
      <c r="G19" s="196" t="s">
        <v>30</v>
      </c>
      <c r="H19" s="168"/>
      <c r="I19" s="169">
        <v>175</v>
      </c>
      <c r="J19" s="70">
        <f>J18+H19-I19</f>
        <v>1195195.3199999998</v>
      </c>
    </row>
    <row r="20" spans="4:96" s="11" customFormat="1" ht="19.5" thickTop="1" thickBot="1" x14ac:dyDescent="0.25">
      <c r="D20" s="214" t="s">
        <v>8</v>
      </c>
      <c r="E20" s="214"/>
      <c r="F20" s="214"/>
      <c r="G20" s="214"/>
      <c r="H20" s="71">
        <v>0</v>
      </c>
      <c r="I20" s="71">
        <f>SUM(I18:I19)</f>
        <v>564560.5</v>
      </c>
      <c r="J20" s="71">
        <f>+J15+H20-I20</f>
        <v>1195195.3199999998</v>
      </c>
      <c r="K20" s="25">
        <f>+J20-'[3]CTA. FONDOCYT 960'!$J$91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5"/>
      <c r="F23" s="5"/>
      <c r="G23" s="5"/>
      <c r="H23" s="8"/>
      <c r="I23" s="8"/>
      <c r="J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5"/>
      <c r="F24" s="5"/>
      <c r="G24" s="5"/>
      <c r="H24" s="8"/>
      <c r="I24" s="8"/>
      <c r="J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78" t="s">
        <v>36</v>
      </c>
      <c r="F25" s="9"/>
      <c r="G25" s="79" t="s">
        <v>38</v>
      </c>
      <c r="H25" s="9"/>
      <c r="I25" s="78" t="s">
        <v>37</v>
      </c>
      <c r="J25" s="9"/>
      <c r="K25" s="2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78" t="s">
        <v>31</v>
      </c>
      <c r="F26" s="9"/>
      <c r="G26" s="78" t="s">
        <v>32</v>
      </c>
      <c r="H26" s="9"/>
      <c r="I26" s="78" t="s">
        <v>35</v>
      </c>
      <c r="J26" s="9"/>
      <c r="K26" s="2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78" t="s">
        <v>33</v>
      </c>
      <c r="F27" s="9"/>
      <c r="G27" s="78" t="s">
        <v>93</v>
      </c>
      <c r="H27" s="9"/>
      <c r="I27" s="78" t="s">
        <v>42</v>
      </c>
      <c r="J27" s="9"/>
      <c r="K27" s="2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78" t="s">
        <v>34</v>
      </c>
      <c r="F28" s="9"/>
      <c r="G28" s="78" t="s">
        <v>92</v>
      </c>
      <c r="H28" s="9"/>
      <c r="I28" s="78" t="s">
        <v>64</v>
      </c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I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G33" s="79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8" x14ac:dyDescent="0.2">
      <c r="D35" s="18"/>
      <c r="E35" s="19"/>
      <c r="F35" s="18"/>
      <c r="G35" s="18"/>
      <c r="H35" s="20"/>
      <c r="I35" s="20"/>
      <c r="J35" s="20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6"/>
      <c r="F36" s="3"/>
      <c r="G36" s="3"/>
      <c r="H36" s="4"/>
      <c r="I36" s="4"/>
      <c r="J36" s="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215"/>
      <c r="E37" s="215"/>
      <c r="F37" s="215"/>
      <c r="G37" s="215"/>
      <c r="H37" s="215"/>
      <c r="I37" s="215"/>
      <c r="J37" s="21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16"/>
      <c r="E38" s="216"/>
      <c r="F38" s="216"/>
      <c r="G38" s="216"/>
      <c r="H38" s="216"/>
      <c r="I38" s="216"/>
      <c r="J38" s="216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05"/>
      <c r="E39" s="205"/>
      <c r="F39" s="205"/>
      <c r="G39" s="205"/>
      <c r="H39" s="205"/>
      <c r="I39" s="205"/>
      <c r="J39" s="20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05"/>
      <c r="E40" s="205"/>
      <c r="F40" s="205"/>
      <c r="G40" s="205"/>
      <c r="H40" s="205"/>
      <c r="I40" s="205"/>
      <c r="J40" s="20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05"/>
      <c r="E41" s="205"/>
      <c r="F41" s="205"/>
      <c r="G41" s="205"/>
      <c r="H41" s="205"/>
      <c r="I41" s="205"/>
      <c r="J41" s="20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05"/>
      <c r="E42" s="205"/>
      <c r="F42" s="205"/>
      <c r="G42" s="205"/>
      <c r="H42" s="205"/>
      <c r="I42" s="205"/>
      <c r="J42" s="20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73" spans="4:4" ht="13.5" thickBot="1" x14ac:dyDescent="0.25"/>
    <row r="74" spans="4:4" ht="15" x14ac:dyDescent="0.2">
      <c r="D74" s="2"/>
    </row>
  </sheetData>
  <mergeCells count="14">
    <mergeCell ref="D42:J42"/>
    <mergeCell ref="D20:G20"/>
    <mergeCell ref="D37:J37"/>
    <mergeCell ref="D38:J38"/>
    <mergeCell ref="D39:J39"/>
    <mergeCell ref="D40:J40"/>
    <mergeCell ref="D41:J4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69"/>
  <sheetViews>
    <sheetView tabSelected="1" topLeftCell="C1" zoomScale="85" zoomScaleNormal="85" zoomScaleSheetLayoutView="70" workbookViewId="0">
      <selection activeCell="J4" sqref="J4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98" t="s">
        <v>10</v>
      </c>
      <c r="E8" s="198"/>
      <c r="F8" s="198"/>
      <c r="G8" s="198"/>
      <c r="H8" s="198"/>
      <c r="I8" s="198"/>
      <c r="J8" s="198"/>
      <c r="K8" s="16"/>
      <c r="L8" s="16"/>
    </row>
    <row r="9" spans="1:14" s="14" customFormat="1" ht="18.75" x14ac:dyDescent="0.2">
      <c r="C9" s="15"/>
      <c r="D9" s="204" t="s">
        <v>177</v>
      </c>
      <c r="E9" s="204"/>
      <c r="F9" s="204"/>
      <c r="G9" s="204"/>
      <c r="H9" s="204"/>
      <c r="I9" s="204"/>
      <c r="J9" s="204"/>
    </row>
    <row r="10" spans="1:14" s="14" customFormat="1" ht="18" customHeight="1" x14ac:dyDescent="0.2">
      <c r="B10" s="15"/>
      <c r="C10" s="15"/>
      <c r="D10" s="204" t="s">
        <v>20</v>
      </c>
      <c r="E10" s="204"/>
      <c r="F10" s="204"/>
      <c r="G10" s="204"/>
      <c r="H10" s="204"/>
      <c r="I10" s="204"/>
      <c r="J10" s="204"/>
    </row>
    <row r="11" spans="1:14" s="14" customFormat="1" ht="18.75" customHeight="1" x14ac:dyDescent="0.2">
      <c r="D11" s="204" t="s">
        <v>66</v>
      </c>
      <c r="E11" s="204"/>
      <c r="F11" s="204"/>
      <c r="G11" s="204"/>
      <c r="H11" s="204"/>
      <c r="I11" s="204"/>
      <c r="J11" s="204"/>
    </row>
    <row r="12" spans="1:14" s="11" customFormat="1" ht="19.5" customHeight="1" thickBot="1" x14ac:dyDescent="0.25">
      <c r="C12" s="217" t="s">
        <v>178</v>
      </c>
      <c r="D12" s="217"/>
      <c r="E12" s="217"/>
      <c r="F12" s="217"/>
      <c r="G12" s="217"/>
      <c r="H12" s="217"/>
      <c r="I12" s="217"/>
      <c r="J12" s="217"/>
    </row>
    <row r="13" spans="1:14" s="3" customFormat="1" ht="26.25" customHeight="1" thickTop="1" thickBot="1" x14ac:dyDescent="0.25">
      <c r="A13" s="7"/>
      <c r="B13" s="7"/>
      <c r="C13" s="7"/>
      <c r="D13" s="203"/>
      <c r="E13" s="200" t="s">
        <v>177</v>
      </c>
      <c r="F13" s="200"/>
      <c r="G13" s="200"/>
      <c r="H13" s="200"/>
      <c r="I13" s="200"/>
      <c r="J13" s="200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03"/>
      <c r="E14" s="199" t="s">
        <v>7</v>
      </c>
      <c r="F14" s="199"/>
      <c r="G14" s="199"/>
      <c r="H14" s="199"/>
      <c r="I14" s="199"/>
      <c r="J14" s="47">
        <f>+'[3]CTA.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03"/>
      <c r="E15" s="58" t="s">
        <v>4</v>
      </c>
      <c r="F15" s="58" t="s">
        <v>5</v>
      </c>
      <c r="G15" s="58" t="s">
        <v>6</v>
      </c>
      <c r="H15" s="58" t="s">
        <v>0</v>
      </c>
      <c r="I15" s="58" t="s">
        <v>1</v>
      </c>
      <c r="J15" s="58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41"/>
      <c r="E16" s="138"/>
      <c r="F16" s="141"/>
      <c r="G16" s="138">
        <v>45657</v>
      </c>
      <c r="H16" s="142"/>
      <c r="I16" s="143">
        <v>0</v>
      </c>
      <c r="J16" s="142">
        <f>+J14</f>
        <v>980606.4</v>
      </c>
    </row>
    <row r="17" spans="4:96" s="10" customFormat="1" ht="16.5" hidden="1" x14ac:dyDescent="0.2">
      <c r="D17" s="66"/>
      <c r="E17" s="67"/>
      <c r="F17" s="68"/>
      <c r="G17" s="82"/>
      <c r="H17" s="70"/>
      <c r="I17" s="70"/>
      <c r="J17" s="70">
        <f t="shared" ref="J17:J22" si="0">J16+H17-I17</f>
        <v>980606.4</v>
      </c>
    </row>
    <row r="18" spans="4:96" s="10" customFormat="1" ht="16.5" hidden="1" x14ac:dyDescent="0.2">
      <c r="D18" s="66"/>
      <c r="E18" s="67"/>
      <c r="F18" s="68"/>
      <c r="G18" s="69"/>
      <c r="H18" s="70"/>
      <c r="I18" s="70"/>
      <c r="J18" s="70">
        <f t="shared" si="0"/>
        <v>980606.4</v>
      </c>
    </row>
    <row r="19" spans="4:96" s="10" customFormat="1" ht="16.5" x14ac:dyDescent="0.2">
      <c r="D19" s="66"/>
      <c r="E19" s="67"/>
      <c r="F19" s="68"/>
      <c r="G19" s="69"/>
      <c r="H19" s="70"/>
      <c r="I19" s="70"/>
      <c r="J19" s="70">
        <f t="shared" si="0"/>
        <v>980606.4</v>
      </c>
    </row>
    <row r="20" spans="4:96" s="10" customFormat="1" ht="17.25" thickBot="1" x14ac:dyDescent="0.25">
      <c r="D20" s="66"/>
      <c r="E20" s="67">
        <v>45688</v>
      </c>
      <c r="F20" s="68"/>
      <c r="G20" s="69"/>
      <c r="H20" s="70"/>
      <c r="I20" s="70"/>
      <c r="J20" s="70">
        <f t="shared" si="0"/>
        <v>980606.4</v>
      </c>
    </row>
    <row r="21" spans="4:96" s="10" customFormat="1" ht="16.5" hidden="1" x14ac:dyDescent="0.2">
      <c r="D21" s="66"/>
      <c r="E21" s="67"/>
      <c r="F21" s="68"/>
      <c r="G21" s="69"/>
      <c r="H21" s="70"/>
      <c r="I21" s="70"/>
      <c r="J21" s="70">
        <f t="shared" si="0"/>
        <v>980606.4</v>
      </c>
    </row>
    <row r="22" spans="4:96" s="10" customFormat="1" ht="27.75" hidden="1" customHeight="1" thickBot="1" x14ac:dyDescent="0.25">
      <c r="D22" s="66"/>
      <c r="E22" s="67"/>
      <c r="F22" s="68"/>
      <c r="G22" s="69"/>
      <c r="H22" s="70"/>
      <c r="I22" s="70"/>
      <c r="J22" s="70">
        <f t="shared" si="0"/>
        <v>980606.4</v>
      </c>
      <c r="K22" s="76"/>
    </row>
    <row r="23" spans="4:96" s="11" customFormat="1" ht="18.75" thickBot="1" x14ac:dyDescent="0.25">
      <c r="D23" s="212" t="s">
        <v>8</v>
      </c>
      <c r="E23" s="213"/>
      <c r="F23" s="213"/>
      <c r="G23" s="213"/>
      <c r="H23" s="89">
        <f>SUM(H17:H22)</f>
        <v>0</v>
      </c>
      <c r="I23" s="89">
        <f>SUM(I17:I22)</f>
        <v>0</v>
      </c>
      <c r="J23" s="90">
        <f>+J16+H23-I23</f>
        <v>980606.4</v>
      </c>
      <c r="K23" s="25">
        <f>+J23-'[3]CTA.  2000 ONCO'!$G$11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3"/>
      <c r="E24" s="83"/>
      <c r="F24" s="83"/>
      <c r="G24" s="83"/>
      <c r="H24" s="84"/>
      <c r="I24" s="84"/>
      <c r="J24" s="85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3"/>
      <c r="E25" s="83"/>
      <c r="F25" s="83"/>
      <c r="G25" s="34"/>
      <c r="H25" s="9"/>
      <c r="I25" s="79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3"/>
      <c r="E26" s="83"/>
      <c r="F26" s="83"/>
      <c r="G26" s="34"/>
      <c r="H26" s="9"/>
      <c r="I26" s="79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3"/>
      <c r="E27" s="83"/>
      <c r="F27" s="83"/>
      <c r="G27" s="34"/>
      <c r="H27" s="9"/>
      <c r="I27" s="79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3"/>
      <c r="E28" s="83"/>
      <c r="F28" s="83"/>
      <c r="G28" s="34"/>
      <c r="H28" s="9"/>
      <c r="I28" s="7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3"/>
      <c r="E29" s="83"/>
      <c r="F29" s="83"/>
      <c r="G29" s="34"/>
      <c r="H29" s="9"/>
      <c r="I29" s="7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3"/>
      <c r="E30" s="83"/>
      <c r="F30" s="83"/>
      <c r="G30" s="34"/>
      <c r="H30" s="9"/>
      <c r="I30" s="7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78" t="s">
        <v>36</v>
      </c>
      <c r="F31" s="9"/>
      <c r="G31" s="34" t="s">
        <v>41</v>
      </c>
      <c r="H31" s="9"/>
      <c r="I31" s="78" t="s">
        <v>37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78" t="s">
        <v>31</v>
      </c>
      <c r="F32" s="9"/>
      <c r="G32" s="78" t="s">
        <v>32</v>
      </c>
      <c r="H32" s="9"/>
      <c r="I32" s="78" t="s">
        <v>35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78" t="s">
        <v>33</v>
      </c>
      <c r="F33" s="9"/>
      <c r="G33" s="78" t="s">
        <v>93</v>
      </c>
      <c r="H33" s="9"/>
      <c r="I33" s="78" t="s">
        <v>42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78" t="s">
        <v>34</v>
      </c>
      <c r="F34" s="9"/>
      <c r="G34" s="78" t="s">
        <v>92</v>
      </c>
      <c r="H34" s="9"/>
      <c r="I34" s="78" t="s">
        <v>64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1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Hoja2</vt:lpstr>
      <vt:lpstr>'EGRESOS CTA.  OPERT. 160'!Área_de_impresión</vt:lpstr>
      <vt:lpstr>'EGRESOS CTA. 2000 ONCO'!Área_de_impresión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José Manuel Padilla López</cp:lastModifiedBy>
  <cp:lastPrinted>2025-02-12T15:10:03Z</cp:lastPrinted>
  <dcterms:created xsi:type="dcterms:W3CDTF">2006-07-11T17:39:34Z</dcterms:created>
  <dcterms:modified xsi:type="dcterms:W3CDTF">2025-02-18T19:18:07Z</dcterms:modified>
</cp:coreProperties>
</file>