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5\FEBRERO\"/>
    </mc:Choice>
  </mc:AlternateContent>
  <bookViews>
    <workbookView xWindow="0" yWindow="0" windowWidth="20490" windowHeight="7155" tabRatio="601" firstSheet="3" activeTab="5"/>
  </bookViews>
  <sheets>
    <sheet name="INGRESOS CUENTA COLECT" sheetId="1" r:id="rId1"/>
    <sheet name="EGRESOS CTA. AUXILIAR 3001" sheetId="4" r:id="rId2"/>
    <sheet name="EGRESOS CTA.  OPERT. 160" sheetId="5" r:id="rId3"/>
    <sheet name="EGRESOS CTA. NOMINA" sheetId="6" r:id="rId4"/>
    <sheet name="EGRESOS CTA. FONDOCYT" sheetId="7" r:id="rId5"/>
    <sheet name="EGRESOS CTA. 2000 ONCO" sheetId="8" r:id="rId6"/>
    <sheet name="Hoja2" sheetId="9" r:id="rId7"/>
  </sheets>
  <externalReferences>
    <externalReference r:id="rId8"/>
    <externalReference r:id="rId9"/>
  </externalReferences>
  <definedNames>
    <definedName name="_xlnm._FilterDatabase" localSheetId="0" hidden="1">'INGRESOS CUENTA COLECT'!$B$1:$H$339</definedName>
    <definedName name="_xlnm.Print_Area" localSheetId="2">'EGRESOS CTA.  OPERT. 160'!$A$1:$I$90</definedName>
    <definedName name="_xlnm.Print_Area" localSheetId="5">'EGRESOS CTA. 2000 ONCO'!$A$1:$J$35</definedName>
    <definedName name="_xlnm.Print_Area" localSheetId="1">'EGRESOS CTA. AUXILIAR 3001'!$B$1:$I$117</definedName>
    <definedName name="_xlnm.Print_Area" localSheetId="4">'EGRESOS CTA. FONDOCYT'!$A$1:$J$38</definedName>
    <definedName name="_xlnm.Print_Area" localSheetId="3">'EGRESOS CTA. NOMINA'!$A$1:$J$82</definedName>
    <definedName name="_xlnm.Print_Area" localSheetId="0">'INGRESOS CUENTA COLECT'!$A$1:$G$312</definedName>
    <definedName name="_xlnm.Print_Titles" localSheetId="2">'EGRESOS CTA.  OPERT. 160'!$1:$14</definedName>
    <definedName name="_xlnm.Print_Titles" localSheetId="5">'EGRESOS CTA. 2000 ONCO'!$1:$11</definedName>
    <definedName name="_xlnm.Print_Titles" localSheetId="1">'EGRESOS CTA. AUXILIAR 3001'!$1:$13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52511"/>
</workbook>
</file>

<file path=xl/calcChain.xml><?xml version="1.0" encoding="utf-8"?>
<calcChain xmlns="http://schemas.openxmlformats.org/spreadsheetml/2006/main">
  <c r="H105" i="4" l="1"/>
  <c r="I12" i="4"/>
  <c r="I14" i="4" s="1"/>
  <c r="G14" i="1"/>
  <c r="G17" i="1" s="1"/>
  <c r="J14" i="8"/>
  <c r="J15" i="7"/>
  <c r="J14" i="6"/>
  <c r="J16" i="6" s="1"/>
  <c r="I15" i="5"/>
  <c r="I76" i="5" s="1"/>
  <c r="J76" i="5" s="1"/>
  <c r="I13" i="5"/>
  <c r="J16" i="8" l="1"/>
  <c r="I23" i="8" l="1"/>
  <c r="H23" i="8"/>
  <c r="J23" i="8" l="1"/>
  <c r="K23" i="8" s="1"/>
  <c r="J17" i="8"/>
  <c r="J18" i="8" s="1"/>
  <c r="J19" i="8" s="1"/>
  <c r="J20" i="8" s="1"/>
  <c r="J21" i="8" s="1"/>
  <c r="J22" i="8" s="1"/>
  <c r="J17" i="7" l="1"/>
  <c r="J18" i="7" s="1"/>
  <c r="J19" i="7" s="1"/>
  <c r="E300" i="1" l="1"/>
  <c r="F300" i="1"/>
  <c r="I20" i="7" l="1"/>
  <c r="J20" i="7" s="1"/>
  <c r="K20" i="7" s="1"/>
  <c r="H76" i="5" l="1"/>
  <c r="G76" i="5"/>
  <c r="H70" i="6" l="1"/>
  <c r="G105" i="4" l="1"/>
  <c r="I70" i="6" l="1"/>
  <c r="J70" i="6" l="1"/>
  <c r="K70" i="6" s="1"/>
  <c r="E17" i="1"/>
  <c r="J17" i="6" l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J60" i="6" s="1"/>
  <c r="J61" i="6" s="1"/>
  <c r="J62" i="6" s="1"/>
  <c r="J63" i="6" s="1"/>
  <c r="J64" i="6" s="1"/>
  <c r="J65" i="6" s="1"/>
  <c r="J66" i="6" s="1"/>
  <c r="J67" i="6" s="1"/>
  <c r="J68" i="6" s="1"/>
  <c r="J69" i="6" s="1"/>
  <c r="I105" i="4" l="1"/>
  <c r="J105" i="4" s="1"/>
  <c r="I15" i="4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G300" i="1" l="1"/>
  <c r="H300" i="1" s="1"/>
  <c r="G18" i="1" l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l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l="1"/>
  <c r="G292" i="1" s="1"/>
  <c r="G293" i="1" s="1"/>
  <c r="G294" i="1" s="1"/>
  <c r="G295" i="1" s="1"/>
  <c r="G296" i="1" s="1"/>
  <c r="G297" i="1" s="1"/>
  <c r="G298" i="1" s="1"/>
  <c r="G299" i="1" s="1"/>
  <c r="I16" i="5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  <c r="I62" i="5" s="1"/>
  <c r="I63" i="5" s="1"/>
  <c r="I64" i="5" s="1"/>
  <c r="I65" i="5" s="1"/>
  <c r="I66" i="5" s="1"/>
  <c r="I67" i="5" s="1"/>
  <c r="I68" i="5" s="1"/>
  <c r="I69" i="5" s="1"/>
  <c r="I70" i="5" s="1"/>
  <c r="I71" i="5" s="1"/>
  <c r="I72" i="5" s="1"/>
  <c r="I73" i="5" s="1"/>
  <c r="I74" i="5" s="1"/>
  <c r="I75" i="5" s="1"/>
</calcChain>
</file>

<file path=xl/sharedStrings.xml><?xml version="1.0" encoding="utf-8"?>
<sst xmlns="http://schemas.openxmlformats.org/spreadsheetml/2006/main" count="674" uniqueCount="214">
  <si>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</si>
  <si>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</si>
  <si>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</si>
  <si>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</si>
  <si>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</si>
  <si>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</si>
  <si>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</si>
  <si>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</si>
  <si>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</si>
  <si>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</si>
  <si>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</si>
  <si>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</si>
  <si>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</si>
  <si>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</si>
  <si>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</si>
  <si>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</si>
  <si>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</si>
  <si>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</si>
  <si>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</si>
  <si>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</si>
  <si>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</si>
  <si>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</si>
  <si>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</si>
  <si>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</si>
  <si>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</si>
  <si>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</si>
  <si>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</si>
  <si>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</si>
  <si>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</si>
  <si>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</si>
  <si>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</si>
  <si>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</si>
  <si>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</si>
  <si>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</si>
  <si>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</si>
  <si>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Aprobabdo Por:</t>
  </si>
  <si>
    <t>____________________</t>
  </si>
  <si>
    <t>_________________________</t>
  </si>
  <si>
    <t xml:space="preserve">      ______________________________</t>
  </si>
  <si>
    <t>DEPOSITO</t>
  </si>
  <si>
    <t xml:space="preserve">____________________________________________ </t>
  </si>
  <si>
    <t xml:space="preserve">Lcda. Sandra Ciprian </t>
  </si>
  <si>
    <t>DEPOSITO VIA TRANSF. ARS RENACER</t>
  </si>
  <si>
    <t>RETENCION ISR SALARIAL POR TRASF. VIA LIBRAMIENTOS NOMINA</t>
  </si>
  <si>
    <t>DEPOSITO VIA TRANSF. ARS CMD</t>
  </si>
  <si>
    <t>RETENCION 0.30% POR TRASF. VIA LIBRAMIENTOS A PROVEERDORES</t>
  </si>
  <si>
    <t>NULO</t>
  </si>
  <si>
    <t>DEPOSITO VIA TRANSF. ARS SEMMA</t>
  </si>
  <si>
    <t>DEPOSITO VIA TRANSF. ARS RESERVAS</t>
  </si>
  <si>
    <t>______________________________</t>
  </si>
  <si>
    <t>NOTA DEBITO POR COBRO TARJETA CREDITO AMERICAN EXPRESS</t>
  </si>
  <si>
    <t>DEPOSITO VIA TRANSF. ARS UNIVERSAL</t>
  </si>
  <si>
    <t>SEGUROS SURA, S.A.</t>
  </si>
  <si>
    <t>HUMANO SEGUROS, S.A.</t>
  </si>
  <si>
    <t>SEGURO NACIONAL DE SALUD (SENASA)</t>
  </si>
  <si>
    <t>MAPFRE SALUD ARS, S.A.</t>
  </si>
  <si>
    <t>____________________________________</t>
  </si>
  <si>
    <t>Encargada Dpto. Financiera</t>
  </si>
  <si>
    <t>NOTA DEBITO POR COBRO TARJETA CREDITO DICIEMBRE 2024</t>
  </si>
  <si>
    <t>DEPOSITO VIA TRANSF. ARS FUTURO</t>
  </si>
  <si>
    <t>DEPOSITO VIA TRANSF. ARS METASALUD</t>
  </si>
  <si>
    <t>Encargado Dpto. Contabilidad</t>
  </si>
  <si>
    <t>Lic. Jose Ml. Padilla Lopez</t>
  </si>
  <si>
    <t>HUMAN PCG, S.R.L.</t>
  </si>
  <si>
    <t>AYUNTAMIENTO DEL DISTRITO NACIONAL</t>
  </si>
  <si>
    <t>ALTICE DOMINICANA, S.A.</t>
  </si>
  <si>
    <t>COMPAÑÍA DOMINICANA DE TELEFONOS</t>
  </si>
  <si>
    <t>CORPORACION DEL ACUEDUCTO Y ALCANTARILLADO DE SANTO DOMINGO, CAASD</t>
  </si>
  <si>
    <t>ASIGNACION PRESUPUESTARIA PARA PAGO MEDICAMENTOS</t>
  </si>
  <si>
    <t>NOMINA PERSONAL CARÁCTER SUPLENCIA  ENERO 2025 FG</t>
  </si>
  <si>
    <t>DISTRIBUIDORES INTERNACIONALES DE PETROLEO, S.A.</t>
  </si>
  <si>
    <t>CENTRO ONCOPEDIATRIA NO. 04002002000</t>
  </si>
  <si>
    <t>Cuenta Bancaria No: 04002002000</t>
  </si>
  <si>
    <t xml:space="preserve">CENTRO ONCOPEDIATRIA </t>
  </si>
  <si>
    <t>Del 01 Al 28 De Febrero 2025</t>
  </si>
  <si>
    <t>DEPOSITO VIA TRANSF. DONACION RECIBIDA POR EL SNS</t>
  </si>
  <si>
    <t>REINTEGRO CK. 2322,  BENEFICIARIO MARLENY MARTIRIS SANO POR FECHA DE VENCIMIENTO</t>
  </si>
  <si>
    <t>OLGA MERCEDES GARCIA</t>
  </si>
  <si>
    <t>ONESIMO SANTOS GARCIA</t>
  </si>
  <si>
    <t xml:space="preserve">LEOPOLDO ALMONTE </t>
  </si>
  <si>
    <t>MARIA VIRGINIA GONZALEZ TAVAREZ</t>
  </si>
  <si>
    <t>MILDRED VIRGINIA CASTILLO RIERA</t>
  </si>
  <si>
    <t>MARTINA NUÑEZ MOREL</t>
  </si>
  <si>
    <t>FABIAN MERCADO MORRIS</t>
  </si>
  <si>
    <t>AURORA MONTERO TORRES DE VALDEZ</t>
  </si>
  <si>
    <t>ROSA DE LOS ANGELES CARVAJAL</t>
  </si>
  <si>
    <t xml:space="preserve">NEURIS TERESA DE LEON DE MANCEBO </t>
  </si>
  <si>
    <t>FIOR LENIS PIMENTEL JIMENEZ</t>
  </si>
  <si>
    <t>MARGARITA DANIA PEÑA TEJEDA</t>
  </si>
  <si>
    <t>BEIDYS CONSTANZA SARMIENTO GENAO</t>
  </si>
  <si>
    <t>SANDRA JEANNETTE RODRIGUEZ NOVA</t>
  </si>
  <si>
    <t>SMITH FORVIL</t>
  </si>
  <si>
    <t>RUTH BELKIS KING GARCIA</t>
  </si>
  <si>
    <t xml:space="preserve">ROSA QUELIN FELIZ MATOS </t>
  </si>
  <si>
    <t>MIRIAN ROSARIO DIAZ</t>
  </si>
  <si>
    <t>ALEXIS OROZCO FERNANDEZ</t>
  </si>
  <si>
    <t>ELENA HEREDIA MEJIA</t>
  </si>
  <si>
    <t>JOSEFINA FABIAN SARANTE</t>
  </si>
  <si>
    <t>HILDA MARIA HERNANDEZ MEJIA DE REYES</t>
  </si>
  <si>
    <t>496-1</t>
  </si>
  <si>
    <t>498-1</t>
  </si>
  <si>
    <t>514-1</t>
  </si>
  <si>
    <t>502-1</t>
  </si>
  <si>
    <t>493-1</t>
  </si>
  <si>
    <t>COMPLETIVO AUMENTO DE LOS MEDICOS ENERO-25</t>
  </si>
  <si>
    <t>TRANSFERENCIA RECIBIDA EN LA CUENTA  2000 corresponde a reintegro fondos cheques vencido #2913819 personal inactivosl sr. Ricardo Jesus Arriaga Bolivar , cedula402-2541966-8  por el monto de RD$265,805.26</t>
  </si>
  <si>
    <t>627-1</t>
  </si>
  <si>
    <t>NOMINA COMPENSACION MIILITAR FEBRERO  2025, FONDO GENERAL</t>
  </si>
  <si>
    <t>629-1</t>
  </si>
  <si>
    <t>NOMINA COMPENSACION ESPECIAL FEBRERO  2025 FONDO GENERAL</t>
  </si>
  <si>
    <t>631-1</t>
  </si>
  <si>
    <t>NOMINA  PERSONAL CARÁCTER TEMPORAL (CICLOTRON) FEBRERO  2025 FONDO GENERAL</t>
  </si>
  <si>
    <t>633-1</t>
  </si>
  <si>
    <t>NOMINA PERSONAL CARÁCTER EVENTUAL  EXTRANJEROS FEBRERO  2025 FG</t>
  </si>
  <si>
    <t>641-1</t>
  </si>
  <si>
    <t>NOMINA  PERSONAL CARÁCTER FIJO ONCOPEDIATRICO FEBRERO   2025 FONDO GENERAL</t>
  </si>
  <si>
    <t>653-1</t>
  </si>
  <si>
    <t>NOMINA  PERSONAL CARÁCTER TEMPORAL FEBRERO  2025 FONDO GENERAL</t>
  </si>
  <si>
    <t>664-1</t>
  </si>
  <si>
    <t>NOMINA  PERSONAL CARÁCTER FIJO   FEBRERO   2025 FONDO GENERAL</t>
  </si>
  <si>
    <t>687-1</t>
  </si>
  <si>
    <t xml:space="preserve">Reversión de fondos nómina colaborador   Yeiliyn Staylin Javier Peña cedula 402-2555398-7 por error al digitar la cuenta 310804552,No. Correcto  es 0310804552 T  por RD$12,394.88 </t>
  </si>
  <si>
    <t xml:space="preserve">Reversión de fondos nómina colaborador   Naomy Nathali Gonzalez Olea  cedula 402-0901574-8 por error al digitar la cuenta 967986268,No. Correcto  es 9607986268  por RD$12,394.88 </t>
  </si>
  <si>
    <t xml:space="preserve">Dp via transferencia por la Sra. Santa Geannis Medrano de León ,  ayuda paciente   Kenia Jacqueline Martínez Martínez  Récord #: 2015/8868 para bono Ecocardiograma Strain (factura #121654-25   por RD$1,000.00
</t>
  </si>
  <si>
    <t>pago de alquiler de espacio máquinas expendedoras snacks y café  por RD$$20,000.00 de parte de VS Solution, SRL  mes  Febrero  2025</t>
  </si>
  <si>
    <t>DEPOSITO CK.  SOLEO FOOD SERVICES SRL PAGO  RENTA CAFETERIA MES DE DICIEMBRE</t>
  </si>
  <si>
    <t>DEPOSITO VIA CHEQUE ARS MONUMENTAL</t>
  </si>
  <si>
    <t xml:space="preserve">Dp via transferencia por la Sra.   Aurelia Florentino Arciniega  Récord #: 2022/4550 para Abono Colposcopia con Biopsia (factura #326362-25   por RD$5,000.00
</t>
  </si>
  <si>
    <t xml:space="preserve">Dp via transferencia por la Sra. Santa Geannis Medrano de León ,  ayuda paciente    Manuel María Espinal Eusebio  Récord # 2018/10833 para Saldo Ecocardiograma Strain (factura #121925-25    por RD$1,000.00
</t>
  </si>
  <si>
    <t xml:space="preserve">Dp via transferencia por la Sra. Santa Geannis Medrano de León ,  ayuda paciente    María Eugenia Pérez Pérez  Récord # 2019/9162 para Saldo E medicamento Bevacizumab 400 mg (factura #327308-25   por RD$4,000.00
</t>
  </si>
  <si>
    <t xml:space="preserve">Dp via transferencia por la Sra. Santa Geannis Medrano de León ,  ayuda paciente Dolida Maribel Arias Ciprián  Récord # 2021/4742 para Saldo Ecocardiograma Strain (factura #118275-25   por RD$2,000.00
</t>
  </si>
  <si>
    <t>DEPOSITO VIA CHEQUE ARS ASEMAP</t>
  </si>
  <si>
    <t>DEPOSITO VIA CHEQUE ARS SIMAG</t>
  </si>
  <si>
    <t>DEPOSITO VIA CHEQUE ARS GMA</t>
  </si>
  <si>
    <t>DEPOSITO VIA TRANSF FUNDACION AMIGOS CONTRA EL CANCER (FACCI)Paciente: Judith Esther Sarafina Derisier  Récord #: 2024/14543 PAbono a Radioterapias (pendiente facturas) por el monto de RD$20,000.00</t>
  </si>
  <si>
    <t xml:space="preserve">Dp via transferencia por la Sra.   Emilia Mendieta Jose para proceso medicos   por el monto de RD$4,000.00
</t>
  </si>
  <si>
    <t xml:space="preserve">Dp via transferencia por la Sra. Santa Geannis Medrano de León ,  ayuda paciente   Eymi Mauricio Mateo  Récord # 2024/14235 para  abono  Ecocardiograma Strain (factura #123338-25   por RD$1,000.00
</t>
  </si>
  <si>
    <t>Deposito Via cheque  # 033876 Liga Dominicana Contra El Cancer, Pago de factura 10847 por el monto de  RD$1,460.69,factura 6188 por el monto de  RD$90,090.98,  haciendo un total de RD$91,551.67</t>
  </si>
  <si>
    <t xml:space="preserve">Dp via transferencia por la Sra.   Yosari Mercedes Lopez Récord # 2024/11259 factura  33201-25  para Colposcopia con biopsia  por el monto de RD$4,200.00
</t>
  </si>
  <si>
    <t xml:space="preserve">DEPOSITO VIA CHEQUE ARS PRIMERA DE HUMANO </t>
  </si>
  <si>
    <t>DEPOSITO VIA CHEQUE ARS HUMANO SEGUROS</t>
  </si>
  <si>
    <t xml:space="preserve">Dp via transferencia por la Sra.  Norma Gonzalez Santana   para procesos medicos  por el monto de RD$15,900.00
</t>
  </si>
  <si>
    <t xml:space="preserve">Dp via transferencia Yesenia Santana de los Santos    Récord #: 2024/6376   para Saldo Biopsia por Congelación (factura #334501-25  por el monto de RD$7,500.00
</t>
  </si>
  <si>
    <t>DEPOSITO VIA CHEQUE ARS YUNEN</t>
  </si>
  <si>
    <t>Deposito Cheque  #002566  Asoc. Mujeres Solidarias (AMSI) Donacion a la Sra. Marisol Altagracia Martinez,  para proceso medico por el monto de RD$2,298</t>
  </si>
  <si>
    <t>908-1</t>
  </si>
  <si>
    <t>BADER MARIA PEDEMONTE DE COIRA (MP PATHOLOGY)</t>
  </si>
  <si>
    <t>DIFERENCIA POR EN TASA CAMBIARIA BADER MARIA PEDEMONTE DE COIRA (MP PATHOLOGY)</t>
  </si>
  <si>
    <t>911-1</t>
  </si>
  <si>
    <t>517-1</t>
  </si>
  <si>
    <t>522-1</t>
  </si>
  <si>
    <t>524-1</t>
  </si>
  <si>
    <t>526-1</t>
  </si>
  <si>
    <t>767-1</t>
  </si>
  <si>
    <t>770-1</t>
  </si>
  <si>
    <t>786-1</t>
  </si>
  <si>
    <t>799-1</t>
  </si>
  <si>
    <t>802-1</t>
  </si>
  <si>
    <t>804-1</t>
  </si>
  <si>
    <t>806-1</t>
  </si>
  <si>
    <t>815-1</t>
  </si>
  <si>
    <t>810-1</t>
  </si>
  <si>
    <t>817-1</t>
  </si>
  <si>
    <t>824-1</t>
  </si>
  <si>
    <t>861-1</t>
  </si>
  <si>
    <t>847-1</t>
  </si>
  <si>
    <t>848-1</t>
  </si>
  <si>
    <t>867-1</t>
  </si>
  <si>
    <t>850-1</t>
  </si>
  <si>
    <t>851-1</t>
  </si>
  <si>
    <t>854-1</t>
  </si>
  <si>
    <t>862-1</t>
  </si>
  <si>
    <t>874-1</t>
  </si>
  <si>
    <t>876-1</t>
  </si>
  <si>
    <t>878-1</t>
  </si>
  <si>
    <t>880-1</t>
  </si>
  <si>
    <t>882-1</t>
  </si>
  <si>
    <t>884-1</t>
  </si>
  <si>
    <t>886-1</t>
  </si>
  <si>
    <t>888-1</t>
  </si>
  <si>
    <t>890-1</t>
  </si>
  <si>
    <t>892-1</t>
  </si>
  <si>
    <t>894-1</t>
  </si>
  <si>
    <t>896-1</t>
  </si>
  <si>
    <t>899-1</t>
  </si>
  <si>
    <t>901-1</t>
  </si>
  <si>
    <t>903-1</t>
  </si>
  <si>
    <t>905-1</t>
  </si>
  <si>
    <t>AGUA PLANETA AZUL, S.A.</t>
  </si>
  <si>
    <t>AGRO-GLOBAL EXPORT E IMPORT SRL</t>
  </si>
  <si>
    <t>BIO-NUCLEAR, S. A.</t>
  </si>
  <si>
    <t>A&amp;C SEGURIDAD INDUSTRIAL, SRL</t>
  </si>
  <si>
    <t>TRIGAS DEL CARIBE, S.R.L.</t>
  </si>
  <si>
    <t>CUANTICA, S.R.L.</t>
  </si>
  <si>
    <t>DISS DOMINICANA, S.R.L.</t>
  </si>
  <si>
    <t>ENDO SERV, S.R.L.</t>
  </si>
  <si>
    <t>AIR LIQUIDE DOMINICANA, S.A.S.</t>
  </si>
  <si>
    <t>EPX DOMINICANA, S.R.L.</t>
  </si>
  <si>
    <t>GENERICO DEL CARIBE, S.R.L.</t>
  </si>
  <si>
    <t>GRUPO FARMACEUTICO CAR-M,  S. R. L.</t>
  </si>
  <si>
    <t xml:space="preserve">HOSPIFAR, S. R. L.              </t>
  </si>
  <si>
    <t>IMPORTADORA COAV, S.R.L.</t>
  </si>
  <si>
    <t>LINAMED, SRL</t>
  </si>
  <si>
    <t>SERVIAMED DOMINICANA,  S.R.L.</t>
  </si>
  <si>
    <t>PRODUCTOS MEDICINALES SRL (PROMEDCA)</t>
  </si>
  <si>
    <t>SERVICIOS E INSTALACIONES TECNICAS,  S.R.L.</t>
  </si>
  <si>
    <t>Y&amp;E PHARMA, S.R.L.</t>
  </si>
  <si>
    <t>LOS HIDALGOS, S.A.S.</t>
  </si>
  <si>
    <t>PHARMACEUTICAL TECHNOLOGY, S. A.</t>
  </si>
  <si>
    <t>ROFASA FARMA, E.I.R.L</t>
  </si>
  <si>
    <t>SEAN DOMINICANA,  S.R.L.</t>
  </si>
  <si>
    <t>PROVEDEX DR, S.R.L.</t>
  </si>
  <si>
    <t>MAIKOL JOSE DE LA ROSA RAMIREZ</t>
  </si>
  <si>
    <t>DEPOSITO PENDIENTE POR IDENTICAR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</si>
</sst>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29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4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22" fillId="0" borderId="32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4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Fill="1" applyBorder="1" applyAlignment="1">
      <alignment horizontal="left" vertical="center" wrapText="1"/>
    </xf>
    <xf numFmtId="0" fontId="23" fillId="0" borderId="15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Fill="1" applyBorder="1" applyAlignment="1">
      <alignment horizontal="left" vertical="center" wrapText="1"/>
    </xf>
    <xf numFmtId="0" fontId="23" fillId="0" borderId="16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5" fontId="23" fillId="0" borderId="11" xfId="0" applyNumberFormat="1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3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5" fontId="13" fillId="0" borderId="6" xfId="0" applyNumberFormat="1" applyFont="1" applyFill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3" fillId="0" borderId="33" xfId="1" applyFont="1" applyFill="1" applyBorder="1"/>
    <xf numFmtId="0" fontId="13" fillId="0" borderId="9" xfId="0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24" fillId="4" borderId="22" xfId="0" applyNumberFormat="1" applyFont="1" applyFill="1" applyBorder="1" applyAlignment="1">
      <alignment vertical="center"/>
    </xf>
    <xf numFmtId="4" fontId="24" fillId="4" borderId="35" xfId="0" applyNumberFormat="1" applyFont="1" applyFill="1" applyBorder="1" applyAlignment="1">
      <alignment vertical="center"/>
    </xf>
    <xf numFmtId="4" fontId="24" fillId="4" borderId="36" xfId="0" applyNumberFormat="1" applyFont="1" applyFill="1" applyBorder="1" applyAlignment="1">
      <alignment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4" borderId="23" xfId="1" applyFont="1" applyFill="1" applyBorder="1" applyAlignment="1">
      <alignment vertical="center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165" fontId="12" fillId="0" borderId="9" xfId="0" applyNumberFormat="1" applyFont="1" applyFill="1" applyBorder="1" applyAlignment="1">
      <alignment horizontal="center" vertical="center" wrapText="1"/>
    </xf>
    <xf numFmtId="165" fontId="12" fillId="0" borderId="18" xfId="0" applyNumberFormat="1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center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169</xdr:row>
      <xdr:rowOff>28575</xdr:rowOff>
    </xdr:from>
    <xdr:to>
      <xdr:col>7</xdr:col>
      <xdr:colOff>895350</xdr:colOff>
      <xdr:row>179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1422400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132</xdr:row>
      <xdr:rowOff>47625</xdr:rowOff>
    </xdr:from>
    <xdr:to>
      <xdr:col>8</xdr:col>
      <xdr:colOff>833799</xdr:colOff>
      <xdr:row>143</xdr:row>
      <xdr:rowOff>47624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133</xdr:row>
      <xdr:rowOff>38100</xdr:rowOff>
    </xdr:from>
    <xdr:to>
      <xdr:col>8</xdr:col>
      <xdr:colOff>948099</xdr:colOff>
      <xdr:row>144</xdr:row>
      <xdr:rowOff>47624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134</xdr:row>
      <xdr:rowOff>38100</xdr:rowOff>
    </xdr:from>
    <xdr:to>
      <xdr:col>8</xdr:col>
      <xdr:colOff>948099</xdr:colOff>
      <xdr:row>145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135</xdr:row>
      <xdr:rowOff>28575</xdr:rowOff>
    </xdr:from>
    <xdr:to>
      <xdr:col>8</xdr:col>
      <xdr:colOff>948099</xdr:colOff>
      <xdr:row>146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85</xdr:row>
      <xdr:rowOff>47625</xdr:rowOff>
    </xdr:from>
    <xdr:to>
      <xdr:col>8</xdr:col>
      <xdr:colOff>833799</xdr:colOff>
      <xdr:row>96</xdr:row>
      <xdr:rowOff>47625</xdr:rowOff>
    </xdr:to>
    <xdr:pic>
      <xdr:nvPicPr>
        <xdr:cNvPr id="3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5803225"/>
          <a:ext cx="6929799" cy="1781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86</xdr:row>
      <xdr:rowOff>38100</xdr:rowOff>
    </xdr:from>
    <xdr:to>
      <xdr:col>8</xdr:col>
      <xdr:colOff>948099</xdr:colOff>
      <xdr:row>97</xdr:row>
      <xdr:rowOff>47624</xdr:rowOff>
    </xdr:to>
    <xdr:pic>
      <xdr:nvPicPr>
        <xdr:cNvPr id="4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59556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87</xdr:row>
      <xdr:rowOff>38100</xdr:rowOff>
    </xdr:from>
    <xdr:to>
      <xdr:col>8</xdr:col>
      <xdr:colOff>948099</xdr:colOff>
      <xdr:row>98</xdr:row>
      <xdr:rowOff>38102</xdr:rowOff>
    </xdr:to>
    <xdr:pic>
      <xdr:nvPicPr>
        <xdr:cNvPr id="5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117550"/>
          <a:ext cx="6929799" cy="1781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88</xdr:row>
      <xdr:rowOff>28575</xdr:rowOff>
    </xdr:from>
    <xdr:to>
      <xdr:col>8</xdr:col>
      <xdr:colOff>948099</xdr:colOff>
      <xdr:row>99</xdr:row>
      <xdr:rowOff>38102</xdr:rowOff>
    </xdr:to>
    <xdr:pic>
      <xdr:nvPicPr>
        <xdr:cNvPr id="6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269950"/>
          <a:ext cx="6929799" cy="1790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INCART%202025/LIBRO%20BANCO%2031%20DIC%2024%20-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CTA. RECOLECTORA AUXILIAR 3001"/>
      <sheetName val="CTA. OPERATIVA.(160)"/>
      <sheetName val="Hoja1"/>
      <sheetName val="CTA. NOMINA 2000"/>
      <sheetName val="CTA. FONDOCYT 960"/>
      <sheetName val="CTA.  2000 ONCO"/>
      <sheetName val="CTA. FONDOCYT 960 (2)"/>
      <sheetName val="CTA. EUROS 8000 "/>
      <sheetName val="CTA. EUROS 8001"/>
      <sheetName val="CTA. DOLARES 1500"/>
    </sheetNames>
    <sheetDataSet>
      <sheetData sheetId="0">
        <row r="9936">
          <cell r="G9936">
            <v>37132014.322499841</v>
          </cell>
        </row>
        <row r="10233">
          <cell r="G10233">
            <v>57554737.300399847</v>
          </cell>
        </row>
      </sheetData>
      <sheetData sheetId="1">
        <row r="5812">
          <cell r="J5812">
            <v>-33288766.228699949</v>
          </cell>
        </row>
        <row r="5894">
          <cell r="J5894">
            <v>-35645933.328699939</v>
          </cell>
        </row>
      </sheetData>
      <sheetData sheetId="2">
        <row r="1312">
          <cell r="J1312">
            <v>542948.45290000958</v>
          </cell>
        </row>
        <row r="1343">
          <cell r="J1343">
            <v>749952.8629000095</v>
          </cell>
        </row>
      </sheetData>
      <sheetData sheetId="3"/>
      <sheetData sheetId="4">
        <row r="1490">
          <cell r="G1490">
            <v>77871614.016431957</v>
          </cell>
        </row>
        <row r="1531">
          <cell r="G1531">
            <v>85342966.776431948</v>
          </cell>
        </row>
      </sheetData>
      <sheetData sheetId="5">
        <row r="91">
          <cell r="J91">
            <v>1195195.3199999998</v>
          </cell>
        </row>
        <row r="92">
          <cell r="J92">
            <v>1195020.3199999998</v>
          </cell>
        </row>
      </sheetData>
      <sheetData sheetId="6">
        <row r="11">
          <cell r="G11">
            <v>980606.4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339"/>
  <sheetViews>
    <sheetView view="pageBreakPreview" topLeftCell="B1" zoomScale="50" zoomScaleNormal="80" zoomScaleSheetLayoutView="50" workbookViewId="0">
      <selection activeCell="G22" sqref="G22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202" customWidth="1"/>
    <col min="7" max="7" width="33.28515625" style="1" customWidth="1"/>
    <col min="8" max="8" width="19.28515625" style="11" bestFit="1" customWidth="1"/>
    <col min="9" max="11" width="9.140625" style="11"/>
    <col min="12" max="16384" width="9.140625" style="1"/>
  </cols>
  <sheetData>
    <row r="1" spans="1:14" s="11" customFormat="1" ht="15" customHeight="1" x14ac:dyDescent="0.2">
      <c r="F1" s="189"/>
    </row>
    <row r="2" spans="1:14" s="11" customFormat="1" x14ac:dyDescent="0.2">
      <c r="F2" s="189"/>
    </row>
    <row r="3" spans="1:14" s="14" customFormat="1" ht="12" customHeight="1" x14ac:dyDescent="0.2">
      <c r="F3" s="190"/>
    </row>
    <row r="4" spans="1:14" s="15" customFormat="1" ht="18" customHeight="1" x14ac:dyDescent="0.3">
      <c r="A4" s="16"/>
      <c r="B4" s="12"/>
      <c r="C4" s="16"/>
      <c r="D4" s="16"/>
      <c r="E4" s="16"/>
      <c r="F4" s="191"/>
      <c r="G4" s="16"/>
      <c r="H4" s="16"/>
      <c r="I4" s="16"/>
    </row>
    <row r="5" spans="1:14" s="13" customFormat="1" ht="18.75" x14ac:dyDescent="0.2">
      <c r="A5" s="208"/>
      <c r="B5" s="208"/>
      <c r="C5" s="208"/>
      <c r="D5" s="208"/>
      <c r="E5" s="208"/>
      <c r="F5" s="208"/>
      <c r="G5" s="208"/>
    </row>
    <row r="6" spans="1:14" s="15" customFormat="1" ht="18.75" x14ac:dyDescent="0.3">
      <c r="A6" s="208" t="s">
        <v>10</v>
      </c>
      <c r="B6" s="208"/>
      <c r="C6" s="208"/>
      <c r="D6" s="208"/>
      <c r="E6" s="208"/>
      <c r="F6" s="208"/>
      <c r="G6" s="208"/>
      <c r="H6" s="16"/>
      <c r="I6" s="16"/>
    </row>
    <row r="7" spans="1:14" s="14" customFormat="1" ht="18.75" x14ac:dyDescent="0.2">
      <c r="A7" s="208" t="s">
        <v>15</v>
      </c>
      <c r="B7" s="208"/>
      <c r="C7" s="208"/>
      <c r="D7" s="208"/>
      <c r="E7" s="208"/>
      <c r="F7" s="208"/>
      <c r="G7" s="208"/>
    </row>
    <row r="8" spans="1:14" s="17" customFormat="1" ht="21" customHeight="1" x14ac:dyDescent="0.2">
      <c r="A8" s="214" t="s">
        <v>3</v>
      </c>
      <c r="B8" s="214"/>
      <c r="C8" s="214"/>
      <c r="D8" s="214"/>
      <c r="E8" s="214"/>
      <c r="F8" s="214"/>
      <c r="G8" s="214"/>
    </row>
    <row r="9" spans="1:14" s="14" customFormat="1" ht="18.75" x14ac:dyDescent="0.2">
      <c r="A9" s="215" t="s">
        <v>74</v>
      </c>
      <c r="B9" s="215"/>
      <c r="C9" s="215"/>
      <c r="D9" s="215"/>
      <c r="E9" s="215"/>
      <c r="F9" s="215"/>
      <c r="G9" s="215"/>
    </row>
    <row r="10" spans="1:14" s="14" customFormat="1" ht="18.75" x14ac:dyDescent="0.2">
      <c r="A10" s="15"/>
      <c r="B10" s="31"/>
      <c r="C10" s="31"/>
      <c r="D10" s="31"/>
      <c r="E10" s="31"/>
      <c r="F10" s="192"/>
      <c r="G10" s="15"/>
    </row>
    <row r="11" spans="1:14" s="14" customFormat="1" ht="18.75" x14ac:dyDescent="0.2">
      <c r="A11" s="15"/>
      <c r="B11" s="31"/>
      <c r="C11" s="31"/>
      <c r="D11" s="31"/>
      <c r="E11" s="31"/>
      <c r="F11" s="192"/>
      <c r="G11" s="15"/>
    </row>
    <row r="12" spans="1:14" s="11" customFormat="1" ht="19.5" customHeight="1" thickBot="1" x14ac:dyDescent="0.25">
      <c r="F12" s="189"/>
      <c r="N12" s="30"/>
    </row>
    <row r="13" spans="1:14" s="3" customFormat="1" ht="27.75" customHeight="1" thickTop="1" thickBot="1" x14ac:dyDescent="0.25">
      <c r="A13" s="211"/>
      <c r="B13" s="210" t="s">
        <v>14</v>
      </c>
      <c r="C13" s="210"/>
      <c r="D13" s="210"/>
      <c r="E13" s="210"/>
      <c r="F13" s="210"/>
      <c r="G13" s="210"/>
      <c r="H13" s="7"/>
      <c r="I13" s="7"/>
      <c r="J13" s="7"/>
      <c r="K13" s="7"/>
    </row>
    <row r="14" spans="1:14" s="3" customFormat="1" ht="27.75" customHeight="1" thickTop="1" thickBot="1" x14ac:dyDescent="0.25">
      <c r="A14" s="211"/>
      <c r="B14" s="209" t="s">
        <v>15</v>
      </c>
      <c r="C14" s="209"/>
      <c r="D14" s="209"/>
      <c r="E14" s="209"/>
      <c r="F14" s="209"/>
      <c r="G14" s="77">
        <f>+'[1]CTA. RECOLECTORA (010) y 3000'!$G$9936</f>
        <v>37132014.322499841</v>
      </c>
      <c r="H14" s="7"/>
      <c r="I14" s="7"/>
      <c r="J14" s="7"/>
      <c r="K14" s="7"/>
    </row>
    <row r="15" spans="1:14" s="3" customFormat="1" ht="26.25" customHeight="1" thickTop="1" thickBot="1" x14ac:dyDescent="0.25">
      <c r="A15" s="211"/>
      <c r="B15" s="213"/>
      <c r="C15" s="213"/>
      <c r="D15" s="213"/>
      <c r="E15" s="213"/>
      <c r="F15" s="213"/>
      <c r="G15" s="77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212"/>
      <c r="B16" s="63" t="s">
        <v>4</v>
      </c>
      <c r="C16" s="63" t="s">
        <v>5</v>
      </c>
      <c r="D16" s="63" t="s">
        <v>6</v>
      </c>
      <c r="E16" s="63" t="s">
        <v>0</v>
      </c>
      <c r="F16" s="77" t="s">
        <v>1</v>
      </c>
      <c r="G16" s="63" t="s">
        <v>2</v>
      </c>
      <c r="H16" s="7"/>
      <c r="I16" s="7"/>
      <c r="J16" s="7"/>
      <c r="K16" s="7"/>
    </row>
    <row r="17" spans="1:8" s="10" customFormat="1" ht="36.75" customHeight="1" thickTop="1" thickBot="1" x14ac:dyDescent="0.25">
      <c r="A17" s="43"/>
      <c r="B17" s="156"/>
      <c r="C17" s="157"/>
      <c r="D17" s="156">
        <v>45688</v>
      </c>
      <c r="E17" s="158">
        <f>'[2]CTA. RECOLECTORA (010)'!E6</f>
        <v>0</v>
      </c>
      <c r="F17" s="159">
        <v>0</v>
      </c>
      <c r="G17" s="160">
        <f>+G14</f>
        <v>37132014.322499841</v>
      </c>
      <c r="H17" s="82"/>
    </row>
    <row r="18" spans="1:8" s="10" customFormat="1" ht="27" customHeight="1" thickTop="1" thickBot="1" x14ac:dyDescent="0.25">
      <c r="A18" s="44"/>
      <c r="B18" s="120">
        <v>45689</v>
      </c>
      <c r="C18" s="121"/>
      <c r="D18" s="122" t="s">
        <v>58</v>
      </c>
      <c r="E18" s="123"/>
      <c r="F18" s="193">
        <v>902.68</v>
      </c>
      <c r="G18" s="124">
        <f>G17+E18-F18</f>
        <v>37131111.642499842</v>
      </c>
    </row>
    <row r="19" spans="1:8" s="10" customFormat="1" ht="18" thickTop="1" thickBot="1" x14ac:dyDescent="0.25">
      <c r="A19" s="24"/>
      <c r="B19" s="125">
        <v>45689</v>
      </c>
      <c r="C19" s="126"/>
      <c r="D19" s="122" t="s">
        <v>39</v>
      </c>
      <c r="E19" s="123">
        <v>18000</v>
      </c>
      <c r="F19" s="194"/>
      <c r="G19" s="124">
        <f t="shared" ref="G19:G82" si="0">G18+E19-F19</f>
        <v>37149111.642499842</v>
      </c>
    </row>
    <row r="20" spans="1:8" s="7" customFormat="1" ht="18" thickTop="1" thickBot="1" x14ac:dyDescent="0.25">
      <c r="A20" s="24"/>
      <c r="B20" s="125">
        <v>45689</v>
      </c>
      <c r="C20" s="126"/>
      <c r="D20" s="122" t="s">
        <v>29</v>
      </c>
      <c r="E20" s="123">
        <v>27100</v>
      </c>
      <c r="F20" s="194">
        <v>698.4</v>
      </c>
      <c r="G20" s="124">
        <f t="shared" si="0"/>
        <v>37175513.242499843</v>
      </c>
    </row>
    <row r="21" spans="1:8" s="7" customFormat="1" ht="18" thickTop="1" thickBot="1" x14ac:dyDescent="0.25">
      <c r="A21" s="24"/>
      <c r="B21" s="125">
        <v>45690</v>
      </c>
      <c r="C21" s="126"/>
      <c r="D21" s="122" t="s">
        <v>39</v>
      </c>
      <c r="E21" s="123">
        <v>37435</v>
      </c>
      <c r="F21" s="194"/>
      <c r="G21" s="124">
        <f t="shared" si="0"/>
        <v>37212948.242499843</v>
      </c>
    </row>
    <row r="22" spans="1:8" s="7" customFormat="1" ht="18" thickTop="1" thickBot="1" x14ac:dyDescent="0.25">
      <c r="A22" s="24"/>
      <c r="B22" s="125">
        <v>45690</v>
      </c>
      <c r="C22" s="126"/>
      <c r="D22" s="122" t="s">
        <v>29</v>
      </c>
      <c r="E22" s="123">
        <v>29500</v>
      </c>
      <c r="F22" s="194">
        <v>770.5</v>
      </c>
      <c r="G22" s="124">
        <f t="shared" si="0"/>
        <v>37241677.742499843</v>
      </c>
    </row>
    <row r="23" spans="1:8" s="7" customFormat="1" ht="18" thickTop="1" thickBot="1" x14ac:dyDescent="0.25">
      <c r="A23" s="24"/>
      <c r="B23" s="125">
        <v>45691</v>
      </c>
      <c r="C23" s="126"/>
      <c r="D23" s="122" t="s">
        <v>39</v>
      </c>
      <c r="E23" s="123">
        <v>61</v>
      </c>
      <c r="F23" s="194"/>
      <c r="G23" s="124">
        <f t="shared" si="0"/>
        <v>37241738.742499843</v>
      </c>
    </row>
    <row r="24" spans="1:8" s="7" customFormat="1" ht="18" thickTop="1" thickBot="1" x14ac:dyDescent="0.25">
      <c r="A24" s="24"/>
      <c r="B24" s="125">
        <v>45691</v>
      </c>
      <c r="C24" s="126"/>
      <c r="D24" s="122" t="s">
        <v>39</v>
      </c>
      <c r="E24" s="123">
        <v>23740</v>
      </c>
      <c r="F24" s="194"/>
      <c r="G24" s="124">
        <f t="shared" si="0"/>
        <v>37265478.742499843</v>
      </c>
    </row>
    <row r="25" spans="1:8" s="7" customFormat="1" ht="18" thickTop="1" thickBot="1" x14ac:dyDescent="0.25">
      <c r="A25" s="24"/>
      <c r="B25" s="125">
        <v>45691</v>
      </c>
      <c r="C25" s="126"/>
      <c r="D25" s="122" t="s">
        <v>39</v>
      </c>
      <c r="E25" s="123">
        <v>57840</v>
      </c>
      <c r="F25" s="194"/>
      <c r="G25" s="124">
        <f t="shared" si="0"/>
        <v>37323318.742499843</v>
      </c>
    </row>
    <row r="26" spans="1:8" s="7" customFormat="1" ht="18" customHeight="1" thickTop="1" thickBot="1" x14ac:dyDescent="0.25">
      <c r="A26" s="24"/>
      <c r="B26" s="125">
        <v>45691</v>
      </c>
      <c r="C26" s="126"/>
      <c r="D26" s="122" t="s">
        <v>39</v>
      </c>
      <c r="E26" s="123">
        <v>51000</v>
      </c>
      <c r="F26" s="194"/>
      <c r="G26" s="124">
        <f t="shared" si="0"/>
        <v>37374318.742499843</v>
      </c>
    </row>
    <row r="27" spans="1:8" s="7" customFormat="1" ht="18" thickTop="1" thickBot="1" x14ac:dyDescent="0.25">
      <c r="A27" s="24"/>
      <c r="B27" s="125">
        <v>45691</v>
      </c>
      <c r="C27" s="126"/>
      <c r="D27" s="122" t="s">
        <v>39</v>
      </c>
      <c r="E27" s="123">
        <v>23430</v>
      </c>
      <c r="F27" s="194"/>
      <c r="G27" s="124">
        <f t="shared" si="0"/>
        <v>37397748.742499843</v>
      </c>
    </row>
    <row r="28" spans="1:8" s="7" customFormat="1" ht="17.25" customHeight="1" thickTop="1" thickBot="1" x14ac:dyDescent="0.25">
      <c r="A28" s="24"/>
      <c r="B28" s="125">
        <v>45691</v>
      </c>
      <c r="C28" s="126"/>
      <c r="D28" s="122" t="s">
        <v>39</v>
      </c>
      <c r="E28" s="123">
        <v>8700</v>
      </c>
      <c r="F28" s="194"/>
      <c r="G28" s="124">
        <f t="shared" si="0"/>
        <v>37406448.742499843</v>
      </c>
    </row>
    <row r="29" spans="1:8" s="7" customFormat="1" ht="24.75" customHeight="1" thickTop="1" thickBot="1" x14ac:dyDescent="0.25">
      <c r="A29" s="24"/>
      <c r="B29" s="125">
        <v>45691</v>
      </c>
      <c r="C29" s="126"/>
      <c r="D29" s="122" t="s">
        <v>39</v>
      </c>
      <c r="E29" s="123">
        <v>6830</v>
      </c>
      <c r="F29" s="194"/>
      <c r="G29" s="124">
        <f t="shared" si="0"/>
        <v>37413278.742499843</v>
      </c>
    </row>
    <row r="30" spans="1:8" s="7" customFormat="1" ht="18" thickTop="1" thickBot="1" x14ac:dyDescent="0.25">
      <c r="A30" s="24"/>
      <c r="B30" s="125">
        <v>45691</v>
      </c>
      <c r="C30" s="126"/>
      <c r="D30" s="122" t="s">
        <v>39</v>
      </c>
      <c r="E30" s="123">
        <v>2800</v>
      </c>
      <c r="F30" s="194"/>
      <c r="G30" s="124">
        <f t="shared" si="0"/>
        <v>37416078.742499843</v>
      </c>
    </row>
    <row r="31" spans="1:8" s="7" customFormat="1" ht="18" thickTop="1" thickBot="1" x14ac:dyDescent="0.25">
      <c r="A31" s="24"/>
      <c r="B31" s="125">
        <v>45691</v>
      </c>
      <c r="C31" s="126"/>
      <c r="D31" s="122" t="s">
        <v>29</v>
      </c>
      <c r="E31" s="123">
        <v>75669.570000000007</v>
      </c>
      <c r="F31" s="194">
        <v>1992.79</v>
      </c>
      <c r="G31" s="124">
        <f t="shared" si="0"/>
        <v>37489755.522499844</v>
      </c>
    </row>
    <row r="32" spans="1:8" s="7" customFormat="1" ht="18" thickTop="1" thickBot="1" x14ac:dyDescent="0.25">
      <c r="A32" s="24"/>
      <c r="B32" s="125">
        <v>45691</v>
      </c>
      <c r="C32" s="126"/>
      <c r="D32" s="122" t="s">
        <v>22</v>
      </c>
      <c r="E32" s="123">
        <v>189201.1</v>
      </c>
      <c r="F32" s="194"/>
      <c r="G32" s="124">
        <f t="shared" si="0"/>
        <v>37678956.622499846</v>
      </c>
    </row>
    <row r="33" spans="1:7" s="7" customFormat="1" ht="20.25" customHeight="1" thickTop="1" thickBot="1" x14ac:dyDescent="0.25">
      <c r="A33" s="24"/>
      <c r="B33" s="125">
        <v>45691</v>
      </c>
      <c r="C33" s="126"/>
      <c r="D33" s="122" t="s">
        <v>22</v>
      </c>
      <c r="E33" s="123">
        <v>20120.900000000001</v>
      </c>
      <c r="F33" s="194"/>
      <c r="G33" s="124">
        <f t="shared" si="0"/>
        <v>37699077.522499844</v>
      </c>
    </row>
    <row r="34" spans="1:7" s="7" customFormat="1" ht="18" thickTop="1" thickBot="1" x14ac:dyDescent="0.25">
      <c r="A34" s="24"/>
      <c r="B34" s="125">
        <v>45691</v>
      </c>
      <c r="C34" s="126"/>
      <c r="D34" s="122" t="s">
        <v>22</v>
      </c>
      <c r="E34" s="123">
        <v>176799</v>
      </c>
      <c r="F34" s="194"/>
      <c r="G34" s="124">
        <f t="shared" si="0"/>
        <v>37875876.522499844</v>
      </c>
    </row>
    <row r="35" spans="1:7" s="7" customFormat="1" ht="18" thickTop="1" thickBot="1" x14ac:dyDescent="0.25">
      <c r="A35" s="24"/>
      <c r="B35" s="125">
        <v>45691</v>
      </c>
      <c r="C35" s="126"/>
      <c r="D35" s="122" t="s">
        <v>22</v>
      </c>
      <c r="E35" s="123">
        <v>178429.42</v>
      </c>
      <c r="F35" s="194"/>
      <c r="G35" s="124">
        <f t="shared" si="0"/>
        <v>38054305.942499846</v>
      </c>
    </row>
    <row r="36" spans="1:7" s="7" customFormat="1" ht="76.5" thickTop="1" thickBot="1" x14ac:dyDescent="0.25">
      <c r="A36" s="24"/>
      <c r="B36" s="125">
        <v>45691</v>
      </c>
      <c r="C36" s="126"/>
      <c r="D36" s="122" t="s">
        <v>123</v>
      </c>
      <c r="E36" s="123">
        <v>1000</v>
      </c>
      <c r="F36" s="194"/>
      <c r="G36" s="124">
        <f t="shared" si="0"/>
        <v>38055305.942499846</v>
      </c>
    </row>
    <row r="37" spans="1:7" s="7" customFormat="1" ht="46.5" thickTop="1" thickBot="1" x14ac:dyDescent="0.25">
      <c r="A37" s="24"/>
      <c r="B37" s="125">
        <v>45691</v>
      </c>
      <c r="C37" s="126"/>
      <c r="D37" s="122" t="s">
        <v>124</v>
      </c>
      <c r="E37" s="123">
        <v>20000</v>
      </c>
      <c r="F37" s="194"/>
      <c r="G37" s="124">
        <f t="shared" si="0"/>
        <v>38075305.942499846</v>
      </c>
    </row>
    <row r="38" spans="1:7" s="7" customFormat="1" ht="15" customHeight="1" thickTop="1" thickBot="1" x14ac:dyDescent="0.25">
      <c r="A38" s="24"/>
      <c r="B38" s="125">
        <v>45691</v>
      </c>
      <c r="C38" s="126"/>
      <c r="D38" s="122" t="s">
        <v>125</v>
      </c>
      <c r="E38" s="123">
        <v>75000</v>
      </c>
      <c r="F38" s="194"/>
      <c r="G38" s="124">
        <f t="shared" si="0"/>
        <v>38150305.942499846</v>
      </c>
    </row>
    <row r="39" spans="1:7" s="7" customFormat="1" ht="18" thickTop="1" thickBot="1" x14ac:dyDescent="0.25">
      <c r="A39" s="24"/>
      <c r="B39" s="125">
        <v>45691</v>
      </c>
      <c r="C39" s="126"/>
      <c r="D39" s="122" t="s">
        <v>126</v>
      </c>
      <c r="E39" s="123">
        <v>41702.61</v>
      </c>
      <c r="F39" s="194"/>
      <c r="G39" s="124">
        <f t="shared" si="0"/>
        <v>38192008.552499846</v>
      </c>
    </row>
    <row r="40" spans="1:7" s="7" customFormat="1" ht="14.25" customHeight="1" thickTop="1" thickBot="1" x14ac:dyDescent="0.25">
      <c r="A40" s="24"/>
      <c r="B40" s="125">
        <v>45692</v>
      </c>
      <c r="C40" s="126"/>
      <c r="D40" s="122" t="s">
        <v>39</v>
      </c>
      <c r="E40" s="123">
        <v>28511</v>
      </c>
      <c r="F40" s="194"/>
      <c r="G40" s="124">
        <f t="shared" si="0"/>
        <v>38220519.552499846</v>
      </c>
    </row>
    <row r="41" spans="1:7" s="7" customFormat="1" ht="18" thickTop="1" thickBot="1" x14ac:dyDescent="0.25">
      <c r="A41" s="24"/>
      <c r="B41" s="125">
        <v>45692</v>
      </c>
      <c r="C41" s="126"/>
      <c r="D41" s="122" t="s">
        <v>39</v>
      </c>
      <c r="E41" s="123">
        <v>60100</v>
      </c>
      <c r="F41" s="194"/>
      <c r="G41" s="124">
        <f t="shared" si="0"/>
        <v>38280619.552499846</v>
      </c>
    </row>
    <row r="42" spans="1:7" s="7" customFormat="1" ht="18" customHeight="1" thickTop="1" thickBot="1" x14ac:dyDescent="0.25">
      <c r="A42" s="24"/>
      <c r="B42" s="125">
        <v>45692</v>
      </c>
      <c r="C42" s="126"/>
      <c r="D42" s="122" t="s">
        <v>39</v>
      </c>
      <c r="E42" s="123">
        <v>46665</v>
      </c>
      <c r="F42" s="195"/>
      <c r="G42" s="124">
        <f t="shared" si="0"/>
        <v>38327284.552499846</v>
      </c>
    </row>
    <row r="43" spans="1:7" s="7" customFormat="1" ht="18" thickTop="1" thickBot="1" x14ac:dyDescent="0.25">
      <c r="A43" s="24"/>
      <c r="B43" s="125">
        <v>45692</v>
      </c>
      <c r="C43" s="126"/>
      <c r="D43" s="122" t="s">
        <v>39</v>
      </c>
      <c r="E43" s="123">
        <v>20220</v>
      </c>
      <c r="F43" s="194"/>
      <c r="G43" s="124">
        <f t="shared" si="0"/>
        <v>38347504.552499846</v>
      </c>
    </row>
    <row r="44" spans="1:7" s="7" customFormat="1" ht="18" thickTop="1" thickBot="1" x14ac:dyDescent="0.25">
      <c r="A44" s="24"/>
      <c r="B44" s="125">
        <v>45692</v>
      </c>
      <c r="C44" s="126"/>
      <c r="D44" s="122" t="s">
        <v>39</v>
      </c>
      <c r="E44" s="123">
        <v>7405</v>
      </c>
      <c r="F44" s="194"/>
      <c r="G44" s="124">
        <f t="shared" si="0"/>
        <v>38354909.552499846</v>
      </c>
    </row>
    <row r="45" spans="1:7" s="7" customFormat="1" ht="27" customHeight="1" thickTop="1" thickBot="1" x14ac:dyDescent="0.25">
      <c r="A45" s="24"/>
      <c r="B45" s="125">
        <v>45692</v>
      </c>
      <c r="C45" s="126"/>
      <c r="D45" s="122" t="s">
        <v>39</v>
      </c>
      <c r="E45" s="123">
        <v>5225</v>
      </c>
      <c r="F45" s="194"/>
      <c r="G45" s="124">
        <f t="shared" si="0"/>
        <v>38360134.552499846</v>
      </c>
    </row>
    <row r="46" spans="1:7" s="7" customFormat="1" ht="21" customHeight="1" thickTop="1" thickBot="1" x14ac:dyDescent="0.25">
      <c r="A46" s="24"/>
      <c r="B46" s="125">
        <v>45692</v>
      </c>
      <c r="C46" s="126"/>
      <c r="D46" s="140" t="s">
        <v>39</v>
      </c>
      <c r="E46" s="123">
        <v>2175</v>
      </c>
      <c r="F46" s="195"/>
      <c r="G46" s="124">
        <f t="shared" si="0"/>
        <v>38362309.552499846</v>
      </c>
    </row>
    <row r="47" spans="1:7" s="7" customFormat="1" ht="25.5" customHeight="1" thickTop="1" thickBot="1" x14ac:dyDescent="0.25">
      <c r="A47" s="24"/>
      <c r="B47" s="125">
        <v>45692</v>
      </c>
      <c r="C47" s="126"/>
      <c r="D47" s="122" t="s">
        <v>29</v>
      </c>
      <c r="E47" s="123">
        <v>127056.85</v>
      </c>
      <c r="F47" s="195">
        <v>3296.19</v>
      </c>
      <c r="G47" s="124">
        <f t="shared" si="0"/>
        <v>38486070.212499849</v>
      </c>
    </row>
    <row r="48" spans="1:7" s="7" customFormat="1" ht="61.5" thickTop="1" thickBot="1" x14ac:dyDescent="0.25">
      <c r="A48" s="24"/>
      <c r="B48" s="125">
        <v>45692</v>
      </c>
      <c r="C48" s="126"/>
      <c r="D48" s="122" t="s">
        <v>127</v>
      </c>
      <c r="E48" s="123">
        <v>5000</v>
      </c>
      <c r="F48" s="194"/>
      <c r="G48" s="124">
        <f t="shared" si="0"/>
        <v>38491070.212499849</v>
      </c>
    </row>
    <row r="49" spans="1:7" s="7" customFormat="1" ht="18" thickTop="1" thickBot="1" x14ac:dyDescent="0.25">
      <c r="A49" s="24"/>
      <c r="B49" s="125">
        <v>45693</v>
      </c>
      <c r="C49" s="126"/>
      <c r="D49" s="122" t="s">
        <v>39</v>
      </c>
      <c r="E49" s="123">
        <v>30710</v>
      </c>
      <c r="F49" s="194"/>
      <c r="G49" s="124">
        <f t="shared" si="0"/>
        <v>38521780.212499849</v>
      </c>
    </row>
    <row r="50" spans="1:7" s="7" customFormat="1" ht="18" thickTop="1" thickBot="1" x14ac:dyDescent="0.25">
      <c r="A50" s="24"/>
      <c r="B50" s="125">
        <v>45693</v>
      </c>
      <c r="C50" s="126"/>
      <c r="D50" s="122" t="s">
        <v>39</v>
      </c>
      <c r="E50" s="123">
        <v>44630</v>
      </c>
      <c r="F50" s="194"/>
      <c r="G50" s="124">
        <f t="shared" si="0"/>
        <v>38566410.212499849</v>
      </c>
    </row>
    <row r="51" spans="1:7" s="7" customFormat="1" ht="18" thickTop="1" thickBot="1" x14ac:dyDescent="0.25">
      <c r="A51" s="24"/>
      <c r="B51" s="125">
        <v>45693</v>
      </c>
      <c r="C51" s="126"/>
      <c r="D51" s="122" t="s">
        <v>39</v>
      </c>
      <c r="E51" s="123">
        <v>4950</v>
      </c>
      <c r="F51" s="194"/>
      <c r="G51" s="124">
        <f t="shared" si="0"/>
        <v>38571360.212499849</v>
      </c>
    </row>
    <row r="52" spans="1:7" s="7" customFormat="1" ht="21.75" customHeight="1" thickTop="1" thickBot="1" x14ac:dyDescent="0.25">
      <c r="A52" s="24"/>
      <c r="B52" s="125">
        <v>45693</v>
      </c>
      <c r="C52" s="126"/>
      <c r="D52" s="122" t="s">
        <v>39</v>
      </c>
      <c r="E52" s="123">
        <v>10210</v>
      </c>
      <c r="F52" s="194"/>
      <c r="G52" s="124">
        <f t="shared" si="0"/>
        <v>38581570.212499849</v>
      </c>
    </row>
    <row r="53" spans="1:7" s="7" customFormat="1" ht="18" thickTop="1" thickBot="1" x14ac:dyDescent="0.25">
      <c r="A53" s="24"/>
      <c r="B53" s="125">
        <v>45693</v>
      </c>
      <c r="C53" s="126"/>
      <c r="D53" s="122" t="s">
        <v>39</v>
      </c>
      <c r="E53" s="123">
        <v>1050</v>
      </c>
      <c r="F53" s="194"/>
      <c r="G53" s="124">
        <f t="shared" si="0"/>
        <v>38582620.212499849</v>
      </c>
    </row>
    <row r="54" spans="1:7" s="7" customFormat="1" ht="22.5" customHeight="1" thickTop="1" thickBot="1" x14ac:dyDescent="0.25">
      <c r="A54" s="24"/>
      <c r="B54" s="125">
        <v>45693</v>
      </c>
      <c r="C54" s="126"/>
      <c r="D54" s="127" t="s">
        <v>39</v>
      </c>
      <c r="E54" s="123">
        <v>49325</v>
      </c>
      <c r="F54" s="196"/>
      <c r="G54" s="124">
        <f t="shared" si="0"/>
        <v>38631945.212499849</v>
      </c>
    </row>
    <row r="55" spans="1:7" s="7" customFormat="1" ht="19.5" customHeight="1" thickTop="1" thickBot="1" x14ac:dyDescent="0.25">
      <c r="A55" s="24"/>
      <c r="B55" s="125">
        <v>45693</v>
      </c>
      <c r="C55" s="126"/>
      <c r="D55" s="122" t="s">
        <v>39</v>
      </c>
      <c r="E55" s="123">
        <v>2341</v>
      </c>
      <c r="F55" s="194"/>
      <c r="G55" s="124">
        <f t="shared" si="0"/>
        <v>38634286.212499849</v>
      </c>
    </row>
    <row r="56" spans="1:7" s="7" customFormat="1" ht="18" thickTop="1" thickBot="1" x14ac:dyDescent="0.25">
      <c r="A56" s="24"/>
      <c r="B56" s="125">
        <v>45693</v>
      </c>
      <c r="C56" s="126"/>
      <c r="D56" s="122" t="s">
        <v>29</v>
      </c>
      <c r="E56" s="123">
        <v>86818.05</v>
      </c>
      <c r="F56" s="194">
        <v>2330.25</v>
      </c>
      <c r="G56" s="124">
        <f t="shared" si="0"/>
        <v>38718774.012499847</v>
      </c>
    </row>
    <row r="57" spans="1:7" s="7" customFormat="1" ht="18" thickTop="1" thickBot="1" x14ac:dyDescent="0.25">
      <c r="A57" s="24"/>
      <c r="B57" s="125">
        <v>45693</v>
      </c>
      <c r="C57" s="126"/>
      <c r="D57" s="122" t="s">
        <v>23</v>
      </c>
      <c r="E57" s="123"/>
      <c r="F57" s="195">
        <v>289334</v>
      </c>
      <c r="G57" s="124">
        <f t="shared" si="0"/>
        <v>38429440.012499847</v>
      </c>
    </row>
    <row r="58" spans="1:7" s="7" customFormat="1" ht="18" thickTop="1" thickBot="1" x14ac:dyDescent="0.25">
      <c r="A58" s="24"/>
      <c r="B58" s="125">
        <v>45694</v>
      </c>
      <c r="C58" s="126"/>
      <c r="D58" s="122" t="s">
        <v>39</v>
      </c>
      <c r="E58" s="123">
        <v>19479</v>
      </c>
      <c r="F58" s="194"/>
      <c r="G58" s="124">
        <f t="shared" si="0"/>
        <v>38448919.012499847</v>
      </c>
    </row>
    <row r="59" spans="1:7" s="7" customFormat="1" ht="25.5" customHeight="1" thickTop="1" thickBot="1" x14ac:dyDescent="0.25">
      <c r="A59" s="24"/>
      <c r="B59" s="125">
        <v>45694</v>
      </c>
      <c r="C59" s="126"/>
      <c r="D59" s="122" t="s">
        <v>39</v>
      </c>
      <c r="E59" s="123">
        <v>52450</v>
      </c>
      <c r="F59" s="194"/>
      <c r="G59" s="124">
        <f t="shared" si="0"/>
        <v>38501369.012499847</v>
      </c>
    </row>
    <row r="60" spans="1:7" s="7" customFormat="1" ht="18" thickTop="1" thickBot="1" x14ac:dyDescent="0.25">
      <c r="A60" s="24"/>
      <c r="B60" s="125">
        <v>45694</v>
      </c>
      <c r="C60" s="126"/>
      <c r="D60" s="122" t="s">
        <v>39</v>
      </c>
      <c r="E60" s="123">
        <v>49700</v>
      </c>
      <c r="F60" s="194"/>
      <c r="G60" s="124">
        <f t="shared" si="0"/>
        <v>38551069.012499847</v>
      </c>
    </row>
    <row r="61" spans="1:7" s="7" customFormat="1" ht="18" thickTop="1" thickBot="1" x14ac:dyDescent="0.25">
      <c r="A61" s="24"/>
      <c r="B61" s="125">
        <v>45694</v>
      </c>
      <c r="C61" s="126"/>
      <c r="D61" s="122" t="s">
        <v>39</v>
      </c>
      <c r="E61" s="123">
        <v>11770</v>
      </c>
      <c r="F61" s="194"/>
      <c r="G61" s="124">
        <f t="shared" si="0"/>
        <v>38562839.012499847</v>
      </c>
    </row>
    <row r="62" spans="1:7" s="7" customFormat="1" ht="18" thickTop="1" thickBot="1" x14ac:dyDescent="0.25">
      <c r="A62" s="24"/>
      <c r="B62" s="125">
        <v>45694</v>
      </c>
      <c r="C62" s="126"/>
      <c r="D62" s="122" t="s">
        <v>39</v>
      </c>
      <c r="E62" s="123">
        <v>8400</v>
      </c>
      <c r="F62" s="194"/>
      <c r="G62" s="124">
        <f t="shared" si="0"/>
        <v>38571239.012499847</v>
      </c>
    </row>
    <row r="63" spans="1:7" s="7" customFormat="1" ht="18.75" customHeight="1" thickTop="1" thickBot="1" x14ac:dyDescent="0.25">
      <c r="A63" s="24"/>
      <c r="B63" s="125">
        <v>45694</v>
      </c>
      <c r="C63" s="126"/>
      <c r="D63" s="122" t="s">
        <v>39</v>
      </c>
      <c r="E63" s="123">
        <v>4400</v>
      </c>
      <c r="F63" s="194"/>
      <c r="G63" s="124">
        <f t="shared" si="0"/>
        <v>38575639.012499847</v>
      </c>
    </row>
    <row r="64" spans="1:7" s="7" customFormat="1" ht="18" thickTop="1" thickBot="1" x14ac:dyDescent="0.25">
      <c r="A64" s="24"/>
      <c r="B64" s="125">
        <v>45694</v>
      </c>
      <c r="C64" s="126"/>
      <c r="D64" s="127" t="s">
        <v>39</v>
      </c>
      <c r="E64" s="123">
        <v>2755</v>
      </c>
      <c r="F64" s="196"/>
      <c r="G64" s="124">
        <f t="shared" si="0"/>
        <v>38578394.012499847</v>
      </c>
    </row>
    <row r="65" spans="1:7" s="7" customFormat="1" ht="18" thickTop="1" thickBot="1" x14ac:dyDescent="0.25">
      <c r="A65" s="24"/>
      <c r="B65" s="125">
        <v>45694</v>
      </c>
      <c r="C65" s="126"/>
      <c r="D65" s="122" t="s">
        <v>29</v>
      </c>
      <c r="E65" s="123">
        <v>39977.21</v>
      </c>
      <c r="F65" s="194">
        <v>1012.52</v>
      </c>
      <c r="G65" s="124">
        <f t="shared" si="0"/>
        <v>38617358.702499844</v>
      </c>
    </row>
    <row r="66" spans="1:7" s="7" customFormat="1" ht="18" thickTop="1" thickBot="1" x14ac:dyDescent="0.25">
      <c r="A66" s="24"/>
      <c r="B66" s="125">
        <v>45694</v>
      </c>
      <c r="C66" s="126"/>
      <c r="D66" s="122" t="s">
        <v>22</v>
      </c>
      <c r="E66" s="123">
        <v>162293.76000000001</v>
      </c>
      <c r="F66" s="194"/>
      <c r="G66" s="124">
        <f>G65+E66-F66</f>
        <v>38779652.462499842</v>
      </c>
    </row>
    <row r="67" spans="1:7" s="7" customFormat="1" ht="18" thickTop="1" thickBot="1" x14ac:dyDescent="0.25">
      <c r="A67" s="24"/>
      <c r="B67" s="125">
        <v>45694</v>
      </c>
      <c r="C67" s="126"/>
      <c r="D67" s="122" t="s">
        <v>22</v>
      </c>
      <c r="E67" s="123">
        <v>7236.1</v>
      </c>
      <c r="F67" s="194"/>
      <c r="G67" s="124">
        <f t="shared" si="0"/>
        <v>38786888.562499844</v>
      </c>
    </row>
    <row r="68" spans="1:7" s="7" customFormat="1" ht="76.5" thickTop="1" thickBot="1" x14ac:dyDescent="0.25">
      <c r="A68" s="24"/>
      <c r="B68" s="125">
        <v>45694</v>
      </c>
      <c r="C68" s="126"/>
      <c r="D68" s="122" t="s">
        <v>128</v>
      </c>
      <c r="E68" s="123">
        <v>1000</v>
      </c>
      <c r="F68" s="194"/>
      <c r="G68" s="124">
        <f t="shared" si="0"/>
        <v>38787888.562499844</v>
      </c>
    </row>
    <row r="69" spans="1:7" s="7" customFormat="1" ht="18" thickTop="1" thickBot="1" x14ac:dyDescent="0.25">
      <c r="A69" s="24"/>
      <c r="B69" s="125">
        <v>45694</v>
      </c>
      <c r="C69" s="126"/>
      <c r="D69" s="122" t="s">
        <v>23</v>
      </c>
      <c r="E69" s="123"/>
      <c r="F69" s="194">
        <v>1745535</v>
      </c>
      <c r="G69" s="124">
        <f t="shared" si="0"/>
        <v>37042353.562499844</v>
      </c>
    </row>
    <row r="70" spans="1:7" s="7" customFormat="1" ht="18" thickTop="1" thickBot="1" x14ac:dyDescent="0.25">
      <c r="A70" s="24"/>
      <c r="B70" s="125">
        <v>45695</v>
      </c>
      <c r="C70" s="126"/>
      <c r="D70" s="122" t="s">
        <v>39</v>
      </c>
      <c r="E70" s="123">
        <v>24162</v>
      </c>
      <c r="F70" s="194"/>
      <c r="G70" s="124">
        <f t="shared" si="0"/>
        <v>37066515.562499844</v>
      </c>
    </row>
    <row r="71" spans="1:7" s="7" customFormat="1" ht="18" thickTop="1" thickBot="1" x14ac:dyDescent="0.25">
      <c r="A71" s="24"/>
      <c r="B71" s="125">
        <v>45695</v>
      </c>
      <c r="C71" s="126"/>
      <c r="D71" s="122" t="s">
        <v>39</v>
      </c>
      <c r="E71" s="123">
        <v>170</v>
      </c>
      <c r="F71" s="194"/>
      <c r="G71" s="124">
        <f t="shared" si="0"/>
        <v>37066685.562499844</v>
      </c>
    </row>
    <row r="72" spans="1:7" s="7" customFormat="1" ht="18" thickTop="1" thickBot="1" x14ac:dyDescent="0.25">
      <c r="A72" s="24"/>
      <c r="B72" s="125">
        <v>45695</v>
      </c>
      <c r="C72" s="126"/>
      <c r="D72" s="122" t="s">
        <v>39</v>
      </c>
      <c r="E72" s="128">
        <v>36800</v>
      </c>
      <c r="F72" s="194"/>
      <c r="G72" s="124">
        <f t="shared" si="0"/>
        <v>37103485.562499844</v>
      </c>
    </row>
    <row r="73" spans="1:7" s="7" customFormat="1" ht="18" thickTop="1" thickBot="1" x14ac:dyDescent="0.25">
      <c r="A73" s="24"/>
      <c r="B73" s="125">
        <v>45695</v>
      </c>
      <c r="C73" s="126"/>
      <c r="D73" s="122" t="s">
        <v>39</v>
      </c>
      <c r="E73" s="128">
        <v>18150</v>
      </c>
      <c r="F73" s="194"/>
      <c r="G73" s="124">
        <f t="shared" si="0"/>
        <v>37121635.562499844</v>
      </c>
    </row>
    <row r="74" spans="1:7" s="7" customFormat="1" ht="18" thickTop="1" thickBot="1" x14ac:dyDescent="0.25">
      <c r="A74" s="24"/>
      <c r="B74" s="125">
        <v>45695</v>
      </c>
      <c r="C74" s="126"/>
      <c r="D74" s="122" t="s">
        <v>39</v>
      </c>
      <c r="E74" s="128">
        <v>1100</v>
      </c>
      <c r="F74" s="197"/>
      <c r="G74" s="124">
        <f t="shared" si="0"/>
        <v>37122735.562499844</v>
      </c>
    </row>
    <row r="75" spans="1:7" s="7" customFormat="1" ht="18" thickTop="1" thickBot="1" x14ac:dyDescent="0.25">
      <c r="A75" s="24"/>
      <c r="B75" s="125">
        <v>45695</v>
      </c>
      <c r="C75" s="126"/>
      <c r="D75" s="122" t="s">
        <v>39</v>
      </c>
      <c r="E75" s="128">
        <v>20500</v>
      </c>
      <c r="F75" s="197"/>
      <c r="G75" s="124">
        <f t="shared" si="0"/>
        <v>37143235.562499844</v>
      </c>
    </row>
    <row r="76" spans="1:7" s="7" customFormat="1" ht="18" thickTop="1" thickBot="1" x14ac:dyDescent="0.25">
      <c r="A76" s="24"/>
      <c r="B76" s="125">
        <v>45695</v>
      </c>
      <c r="C76" s="126"/>
      <c r="D76" s="127" t="s">
        <v>39</v>
      </c>
      <c r="E76" s="123">
        <v>7236</v>
      </c>
      <c r="F76" s="194"/>
      <c r="G76" s="124">
        <f t="shared" si="0"/>
        <v>37150471.562499844</v>
      </c>
    </row>
    <row r="77" spans="1:7" s="7" customFormat="1" ht="18" customHeight="1" thickTop="1" thickBot="1" x14ac:dyDescent="0.25">
      <c r="A77" s="24"/>
      <c r="B77" s="125">
        <v>45695</v>
      </c>
      <c r="C77" s="126"/>
      <c r="D77" s="122" t="s">
        <v>29</v>
      </c>
      <c r="E77" s="123">
        <v>94565.74</v>
      </c>
      <c r="F77" s="194">
        <v>2464.38</v>
      </c>
      <c r="G77" s="124">
        <f t="shared" si="0"/>
        <v>37242572.922499843</v>
      </c>
    </row>
    <row r="78" spans="1:7" s="7" customFormat="1" ht="20.25" customHeight="1" thickTop="1" thickBot="1" x14ac:dyDescent="0.25">
      <c r="A78" s="24"/>
      <c r="B78" s="125">
        <v>45695</v>
      </c>
      <c r="C78" s="126"/>
      <c r="D78" s="122" t="s">
        <v>50</v>
      </c>
      <c r="E78" s="123">
        <v>1749.89</v>
      </c>
      <c r="F78" s="194">
        <v>77.496700000000004</v>
      </c>
      <c r="G78" s="124">
        <f t="shared" si="0"/>
        <v>37244245.315799847</v>
      </c>
    </row>
    <row r="79" spans="1:7" s="114" customFormat="1" ht="76.5" thickTop="1" thickBot="1" x14ac:dyDescent="0.25">
      <c r="A79" s="113"/>
      <c r="B79" s="125">
        <v>45695</v>
      </c>
      <c r="C79" s="126"/>
      <c r="D79" s="122" t="s">
        <v>129</v>
      </c>
      <c r="E79" s="123">
        <v>4000</v>
      </c>
      <c r="F79" s="194"/>
      <c r="G79" s="124">
        <f t="shared" si="0"/>
        <v>37248245.315799847</v>
      </c>
    </row>
    <row r="80" spans="1:7" s="7" customFormat="1" ht="76.5" thickTop="1" thickBot="1" x14ac:dyDescent="0.25">
      <c r="A80" s="24"/>
      <c r="B80" s="125">
        <v>45695</v>
      </c>
      <c r="C80" s="126"/>
      <c r="D80" s="122" t="s">
        <v>130</v>
      </c>
      <c r="E80" s="123">
        <v>2000</v>
      </c>
      <c r="F80" s="194"/>
      <c r="G80" s="124">
        <f t="shared" si="0"/>
        <v>37250245.315799847</v>
      </c>
    </row>
    <row r="81" spans="1:8" s="7" customFormat="1" ht="18" thickTop="1" thickBot="1" x14ac:dyDescent="0.25">
      <c r="A81" s="24"/>
      <c r="B81" s="125">
        <v>45696</v>
      </c>
      <c r="C81" s="126"/>
      <c r="D81" s="122" t="s">
        <v>39</v>
      </c>
      <c r="E81" s="123">
        <v>5880</v>
      </c>
      <c r="F81" s="194"/>
      <c r="G81" s="124">
        <f t="shared" si="0"/>
        <v>37256125.315799847</v>
      </c>
    </row>
    <row r="82" spans="1:8" s="7" customFormat="1" ht="18" thickTop="1" thickBot="1" x14ac:dyDescent="0.25">
      <c r="A82" s="24"/>
      <c r="B82" s="125">
        <v>45696</v>
      </c>
      <c r="C82" s="126"/>
      <c r="D82" s="122" t="s">
        <v>29</v>
      </c>
      <c r="E82" s="123">
        <v>8864</v>
      </c>
      <c r="F82" s="194">
        <v>231.5</v>
      </c>
      <c r="G82" s="124">
        <f t="shared" si="0"/>
        <v>37264757.815799847</v>
      </c>
    </row>
    <row r="83" spans="1:8" s="7" customFormat="1" ht="18.75" customHeight="1" thickTop="1" thickBot="1" x14ac:dyDescent="0.25">
      <c r="A83" s="24"/>
      <c r="B83" s="125">
        <v>45697</v>
      </c>
      <c r="C83" s="126"/>
      <c r="D83" s="122" t="s">
        <v>39</v>
      </c>
      <c r="E83" s="123">
        <v>12000</v>
      </c>
      <c r="F83" s="194"/>
      <c r="G83" s="124">
        <f t="shared" ref="G83:G146" si="1">G82+E83-F83</f>
        <v>37276757.815799847</v>
      </c>
    </row>
    <row r="84" spans="1:8" s="7" customFormat="1" ht="24.75" customHeight="1" thickTop="1" thickBot="1" x14ac:dyDescent="0.25">
      <c r="A84" s="24"/>
      <c r="B84" s="125">
        <v>45697</v>
      </c>
      <c r="C84" s="126"/>
      <c r="D84" s="141" t="s">
        <v>39</v>
      </c>
      <c r="E84" s="123">
        <v>2660</v>
      </c>
      <c r="F84" s="194"/>
      <c r="G84" s="124">
        <f t="shared" si="1"/>
        <v>37279417.815799847</v>
      </c>
    </row>
    <row r="85" spans="1:8" s="7" customFormat="1" ht="21.75" customHeight="1" thickTop="1" thickBot="1" x14ac:dyDescent="0.25">
      <c r="A85" s="24"/>
      <c r="B85" s="125">
        <v>45697</v>
      </c>
      <c r="C85" s="126"/>
      <c r="D85" s="122" t="s">
        <v>29</v>
      </c>
      <c r="E85" s="123">
        <v>34432</v>
      </c>
      <c r="F85" s="194">
        <v>923.5</v>
      </c>
      <c r="G85" s="124">
        <f t="shared" si="1"/>
        <v>37312926.315799847</v>
      </c>
    </row>
    <row r="86" spans="1:8" s="7" customFormat="1" ht="18" thickTop="1" thickBot="1" x14ac:dyDescent="0.25">
      <c r="A86" s="24"/>
      <c r="B86" s="125">
        <v>45698</v>
      </c>
      <c r="C86" s="126"/>
      <c r="D86" s="122" t="s">
        <v>39</v>
      </c>
      <c r="E86" s="123">
        <v>38775</v>
      </c>
      <c r="F86" s="194"/>
      <c r="G86" s="124">
        <f t="shared" si="1"/>
        <v>37351701.315799847</v>
      </c>
    </row>
    <row r="87" spans="1:8" s="7" customFormat="1" ht="18" thickTop="1" thickBot="1" x14ac:dyDescent="0.25">
      <c r="A87" s="24"/>
      <c r="B87" s="125">
        <v>45698</v>
      </c>
      <c r="C87" s="126"/>
      <c r="D87" s="122" t="s">
        <v>39</v>
      </c>
      <c r="E87" s="123">
        <v>53100</v>
      </c>
      <c r="F87" s="194"/>
      <c r="G87" s="124">
        <f t="shared" si="1"/>
        <v>37404801.315799847</v>
      </c>
    </row>
    <row r="88" spans="1:8" s="7" customFormat="1" ht="18" thickTop="1" thickBot="1" x14ac:dyDescent="0.25">
      <c r="A88" s="24"/>
      <c r="B88" s="125">
        <v>45698</v>
      </c>
      <c r="C88" s="126"/>
      <c r="D88" s="122" t="s">
        <v>39</v>
      </c>
      <c r="E88" s="123">
        <v>3100</v>
      </c>
      <c r="F88" s="194"/>
      <c r="G88" s="124">
        <f t="shared" si="1"/>
        <v>37407901.315799847</v>
      </c>
    </row>
    <row r="89" spans="1:8" s="7" customFormat="1" ht="18" thickTop="1" thickBot="1" x14ac:dyDescent="0.25">
      <c r="A89" s="24"/>
      <c r="B89" s="125">
        <v>45698</v>
      </c>
      <c r="C89" s="126"/>
      <c r="D89" s="127" t="s">
        <v>39</v>
      </c>
      <c r="E89" s="123">
        <v>20200</v>
      </c>
      <c r="F89" s="194"/>
      <c r="G89" s="124">
        <f t="shared" si="1"/>
        <v>37428101.315799847</v>
      </c>
    </row>
    <row r="90" spans="1:8" s="7" customFormat="1" ht="18" thickTop="1" thickBot="1" x14ac:dyDescent="0.25">
      <c r="A90" s="24"/>
      <c r="B90" s="125">
        <v>45698</v>
      </c>
      <c r="C90" s="126"/>
      <c r="D90" s="122" t="s">
        <v>39</v>
      </c>
      <c r="E90" s="123">
        <v>18915</v>
      </c>
      <c r="F90" s="194"/>
      <c r="G90" s="124">
        <f t="shared" si="1"/>
        <v>37447016.315799847</v>
      </c>
    </row>
    <row r="91" spans="1:8" s="7" customFormat="1" ht="18" thickTop="1" thickBot="1" x14ac:dyDescent="0.25">
      <c r="A91" s="24"/>
      <c r="B91" s="125">
        <v>45698</v>
      </c>
      <c r="C91" s="126"/>
      <c r="D91" s="122" t="s">
        <v>39</v>
      </c>
      <c r="E91" s="123">
        <v>47030</v>
      </c>
      <c r="F91" s="194"/>
      <c r="G91" s="124">
        <f t="shared" si="1"/>
        <v>37494046.315799847</v>
      </c>
    </row>
    <row r="92" spans="1:8" s="7" customFormat="1" ht="18" thickTop="1" thickBot="1" x14ac:dyDescent="0.25">
      <c r="A92" s="24"/>
      <c r="B92" s="125">
        <v>45698</v>
      </c>
      <c r="C92" s="126"/>
      <c r="D92" s="122" t="s">
        <v>39</v>
      </c>
      <c r="E92" s="123">
        <v>1200</v>
      </c>
      <c r="F92" s="194"/>
      <c r="G92" s="124">
        <f t="shared" si="1"/>
        <v>37495246.315799847</v>
      </c>
    </row>
    <row r="93" spans="1:8" s="7" customFormat="1" ht="18" thickTop="1" thickBot="1" x14ac:dyDescent="0.25">
      <c r="A93" s="24"/>
      <c r="B93" s="125">
        <v>45698</v>
      </c>
      <c r="C93" s="126"/>
      <c r="D93" s="122" t="s">
        <v>29</v>
      </c>
      <c r="E93" s="123">
        <v>66898</v>
      </c>
      <c r="F93" s="194">
        <v>1706.86</v>
      </c>
      <c r="G93" s="124">
        <f t="shared" si="1"/>
        <v>37560437.455799848</v>
      </c>
    </row>
    <row r="94" spans="1:8" s="7" customFormat="1" ht="18" thickTop="1" thickBot="1" x14ac:dyDescent="0.25">
      <c r="A94" s="24"/>
      <c r="B94" s="125">
        <v>45698</v>
      </c>
      <c r="C94" s="126"/>
      <c r="D94" s="122" t="s">
        <v>131</v>
      </c>
      <c r="E94" s="123">
        <v>45206.81</v>
      </c>
      <c r="F94" s="194"/>
      <c r="G94" s="124">
        <f t="shared" si="1"/>
        <v>37605644.26579985</v>
      </c>
      <c r="H94" s="112"/>
    </row>
    <row r="95" spans="1:8" s="7" customFormat="1" ht="18" thickTop="1" thickBot="1" x14ac:dyDescent="0.25">
      <c r="A95" s="24"/>
      <c r="B95" s="125">
        <v>45698</v>
      </c>
      <c r="C95" s="126"/>
      <c r="D95" s="122" t="s">
        <v>132</v>
      </c>
      <c r="E95" s="123">
        <v>71402.259999999995</v>
      </c>
      <c r="F95" s="194"/>
      <c r="G95" s="124">
        <f t="shared" si="1"/>
        <v>37677046.525799848</v>
      </c>
    </row>
    <row r="96" spans="1:8" s="7" customFormat="1" ht="18" thickTop="1" thickBot="1" x14ac:dyDescent="0.25">
      <c r="A96" s="24"/>
      <c r="B96" s="125">
        <v>45698</v>
      </c>
      <c r="C96" s="126"/>
      <c r="D96" s="122" t="s">
        <v>133</v>
      </c>
      <c r="E96" s="123">
        <v>94019.3</v>
      </c>
      <c r="F96" s="194"/>
      <c r="G96" s="124">
        <f t="shared" si="1"/>
        <v>37771065.825799845</v>
      </c>
    </row>
    <row r="97" spans="1:7" s="7" customFormat="1" ht="18" thickTop="1" thickBot="1" x14ac:dyDescent="0.25">
      <c r="A97" s="24"/>
      <c r="B97" s="125">
        <v>45698</v>
      </c>
      <c r="C97" s="126"/>
      <c r="D97" s="122" t="s">
        <v>23</v>
      </c>
      <c r="E97" s="123"/>
      <c r="F97" s="194">
        <v>3939413.07</v>
      </c>
      <c r="G97" s="124">
        <f t="shared" si="1"/>
        <v>33831652.755799845</v>
      </c>
    </row>
    <row r="98" spans="1:7" s="7" customFormat="1" ht="18" thickTop="1" thickBot="1" x14ac:dyDescent="0.25">
      <c r="A98" s="24"/>
      <c r="B98" s="125">
        <v>45699</v>
      </c>
      <c r="C98" s="126"/>
      <c r="D98" s="122" t="s">
        <v>39</v>
      </c>
      <c r="E98" s="123">
        <v>59971</v>
      </c>
      <c r="F98" s="194"/>
      <c r="G98" s="124">
        <f t="shared" si="1"/>
        <v>33891623.755799845</v>
      </c>
    </row>
    <row r="99" spans="1:7" s="7" customFormat="1" ht="18" thickTop="1" thickBot="1" x14ac:dyDescent="0.25">
      <c r="A99" s="24"/>
      <c r="B99" s="125">
        <v>45699</v>
      </c>
      <c r="C99" s="126"/>
      <c r="D99" s="122" t="s">
        <v>39</v>
      </c>
      <c r="E99" s="123">
        <v>45525</v>
      </c>
      <c r="F99" s="194"/>
      <c r="G99" s="124">
        <f t="shared" si="1"/>
        <v>33937148.755799845</v>
      </c>
    </row>
    <row r="100" spans="1:7" s="7" customFormat="1" ht="18" thickTop="1" thickBot="1" x14ac:dyDescent="0.25">
      <c r="A100" s="24"/>
      <c r="B100" s="125">
        <v>45699</v>
      </c>
      <c r="C100" s="126"/>
      <c r="D100" s="122" t="s">
        <v>39</v>
      </c>
      <c r="E100" s="123">
        <v>2900</v>
      </c>
      <c r="F100" s="194"/>
      <c r="G100" s="124">
        <f t="shared" si="1"/>
        <v>33940048.755799845</v>
      </c>
    </row>
    <row r="101" spans="1:7" s="7" customFormat="1" ht="18" thickTop="1" thickBot="1" x14ac:dyDescent="0.25">
      <c r="A101" s="24"/>
      <c r="B101" s="125">
        <v>45699</v>
      </c>
      <c r="C101" s="126"/>
      <c r="D101" s="122" t="s">
        <v>39</v>
      </c>
      <c r="E101" s="123">
        <v>14800</v>
      </c>
      <c r="F101" s="195"/>
      <c r="G101" s="124">
        <f t="shared" si="1"/>
        <v>33954848.755799845</v>
      </c>
    </row>
    <row r="102" spans="1:7" s="7" customFormat="1" ht="18" thickTop="1" thickBot="1" x14ac:dyDescent="0.25">
      <c r="A102" s="24"/>
      <c r="B102" s="125">
        <v>45699</v>
      </c>
      <c r="C102" s="126"/>
      <c r="D102" s="127" t="s">
        <v>39</v>
      </c>
      <c r="E102" s="123">
        <v>9310</v>
      </c>
      <c r="F102" s="194"/>
      <c r="G102" s="124">
        <f t="shared" si="1"/>
        <v>33964158.755799845</v>
      </c>
    </row>
    <row r="103" spans="1:7" s="7" customFormat="1" ht="18" thickTop="1" thickBot="1" x14ac:dyDescent="0.25">
      <c r="A103" s="24"/>
      <c r="B103" s="125">
        <v>45699</v>
      </c>
      <c r="C103" s="126"/>
      <c r="D103" s="122" t="s">
        <v>39</v>
      </c>
      <c r="E103" s="123">
        <v>45950</v>
      </c>
      <c r="F103" s="194"/>
      <c r="G103" s="124">
        <f t="shared" si="1"/>
        <v>34010108.755799845</v>
      </c>
    </row>
    <row r="104" spans="1:7" s="7" customFormat="1" ht="18" thickTop="1" thickBot="1" x14ac:dyDescent="0.25">
      <c r="A104" s="24"/>
      <c r="B104" s="125">
        <v>45699</v>
      </c>
      <c r="C104" s="126"/>
      <c r="D104" s="122" t="s">
        <v>39</v>
      </c>
      <c r="E104" s="123">
        <v>4225</v>
      </c>
      <c r="F104" s="194"/>
      <c r="G104" s="124">
        <f t="shared" si="1"/>
        <v>34014333.755799845</v>
      </c>
    </row>
    <row r="105" spans="1:7" s="7" customFormat="1" ht="18.75" customHeight="1" thickTop="1" thickBot="1" x14ac:dyDescent="0.25">
      <c r="A105" s="24"/>
      <c r="B105" s="125">
        <v>45699</v>
      </c>
      <c r="C105" s="126"/>
      <c r="D105" s="122" t="s">
        <v>29</v>
      </c>
      <c r="E105" s="123">
        <v>68286.720000000001</v>
      </c>
      <c r="F105" s="194">
        <v>1780.7</v>
      </c>
      <c r="G105" s="124">
        <f t="shared" si="1"/>
        <v>34080839.775799841</v>
      </c>
    </row>
    <row r="106" spans="1:7" s="7" customFormat="1" ht="61.5" thickTop="1" thickBot="1" x14ac:dyDescent="0.25">
      <c r="A106" s="24"/>
      <c r="B106" s="125">
        <v>45699</v>
      </c>
      <c r="C106" s="126"/>
      <c r="D106" s="122" t="s">
        <v>134</v>
      </c>
      <c r="E106" s="123">
        <v>20000</v>
      </c>
      <c r="F106" s="194"/>
      <c r="G106" s="124">
        <f t="shared" si="1"/>
        <v>34100839.775799841</v>
      </c>
    </row>
    <row r="107" spans="1:7" s="7" customFormat="1" ht="18" thickTop="1" thickBot="1" x14ac:dyDescent="0.25">
      <c r="A107" s="24"/>
      <c r="B107" s="125">
        <v>45699</v>
      </c>
      <c r="C107" s="126"/>
      <c r="D107" s="122" t="s">
        <v>23</v>
      </c>
      <c r="E107" s="123"/>
      <c r="F107" s="194">
        <v>1598392.8</v>
      </c>
      <c r="G107" s="124">
        <f t="shared" si="1"/>
        <v>32502446.97579984</v>
      </c>
    </row>
    <row r="108" spans="1:7" s="7" customFormat="1" ht="18" thickTop="1" thickBot="1" x14ac:dyDescent="0.25">
      <c r="A108" s="24"/>
      <c r="B108" s="125">
        <v>45700</v>
      </c>
      <c r="C108" s="126"/>
      <c r="D108" s="122" t="s">
        <v>39</v>
      </c>
      <c r="E108" s="123">
        <v>34229</v>
      </c>
      <c r="F108" s="194"/>
      <c r="G108" s="124">
        <f t="shared" si="1"/>
        <v>32536675.97579984</v>
      </c>
    </row>
    <row r="109" spans="1:7" s="7" customFormat="1" ht="20.25" customHeight="1" thickTop="1" thickBot="1" x14ac:dyDescent="0.25">
      <c r="A109" s="24"/>
      <c r="B109" s="129">
        <v>45700</v>
      </c>
      <c r="C109" s="130"/>
      <c r="D109" s="122" t="s">
        <v>39</v>
      </c>
      <c r="E109" s="123">
        <v>49355</v>
      </c>
      <c r="F109" s="194"/>
      <c r="G109" s="124">
        <f t="shared" si="1"/>
        <v>32586030.97579984</v>
      </c>
    </row>
    <row r="110" spans="1:7" s="7" customFormat="1" ht="18" thickTop="1" thickBot="1" x14ac:dyDescent="0.25">
      <c r="A110" s="24"/>
      <c r="B110" s="125">
        <v>45700</v>
      </c>
      <c r="C110" s="126"/>
      <c r="D110" s="122" t="s">
        <v>39</v>
      </c>
      <c r="E110" s="123">
        <v>2270</v>
      </c>
      <c r="F110" s="194"/>
      <c r="G110" s="124">
        <f t="shared" si="1"/>
        <v>32588300.97579984</v>
      </c>
    </row>
    <row r="111" spans="1:7" s="7" customFormat="1" ht="18" thickTop="1" thickBot="1" x14ac:dyDescent="0.25">
      <c r="A111" s="24"/>
      <c r="B111" s="125">
        <v>45700</v>
      </c>
      <c r="C111" s="126"/>
      <c r="D111" s="122" t="s">
        <v>39</v>
      </c>
      <c r="E111" s="123">
        <v>9730</v>
      </c>
      <c r="F111" s="194"/>
      <c r="G111" s="124">
        <f t="shared" si="1"/>
        <v>32598030.97579984</v>
      </c>
    </row>
    <row r="112" spans="1:7" s="7" customFormat="1" ht="18" thickTop="1" thickBot="1" x14ac:dyDescent="0.25">
      <c r="A112" s="24"/>
      <c r="B112" s="125">
        <v>45700</v>
      </c>
      <c r="C112" s="126"/>
      <c r="D112" s="122" t="s">
        <v>39</v>
      </c>
      <c r="E112" s="123">
        <v>2170</v>
      </c>
      <c r="F112" s="194"/>
      <c r="G112" s="124">
        <f t="shared" si="1"/>
        <v>32600200.97579984</v>
      </c>
    </row>
    <row r="113" spans="1:7" s="7" customFormat="1" ht="18" thickTop="1" thickBot="1" x14ac:dyDescent="0.25">
      <c r="A113" s="24"/>
      <c r="B113" s="125">
        <v>45700</v>
      </c>
      <c r="C113" s="126"/>
      <c r="D113" s="122" t="s">
        <v>39</v>
      </c>
      <c r="E113" s="123">
        <v>70825</v>
      </c>
      <c r="F113" s="194"/>
      <c r="G113" s="124">
        <f t="shared" si="1"/>
        <v>32671025.97579984</v>
      </c>
    </row>
    <row r="114" spans="1:7" s="7" customFormat="1" ht="24" customHeight="1" thickTop="1" thickBot="1" x14ac:dyDescent="0.25">
      <c r="A114" s="24"/>
      <c r="B114" s="125">
        <v>45700</v>
      </c>
      <c r="C114" s="126"/>
      <c r="D114" s="122" t="s">
        <v>39</v>
      </c>
      <c r="E114" s="123">
        <v>3720</v>
      </c>
      <c r="F114" s="194"/>
      <c r="G114" s="124">
        <f t="shared" si="1"/>
        <v>32674745.97579984</v>
      </c>
    </row>
    <row r="115" spans="1:7" s="7" customFormat="1" ht="20.25" customHeight="1" thickTop="1" thickBot="1" x14ac:dyDescent="0.25">
      <c r="A115" s="24"/>
      <c r="B115" s="129">
        <v>45700</v>
      </c>
      <c r="C115" s="130"/>
      <c r="D115" s="122" t="s">
        <v>29</v>
      </c>
      <c r="E115" s="123">
        <v>146458.76</v>
      </c>
      <c r="F115" s="194">
        <v>3778.93</v>
      </c>
      <c r="G115" s="124">
        <f t="shared" si="1"/>
        <v>32817425.805799842</v>
      </c>
    </row>
    <row r="116" spans="1:7" s="7" customFormat="1" ht="31.5" thickTop="1" thickBot="1" x14ac:dyDescent="0.25">
      <c r="A116" s="24"/>
      <c r="B116" s="125">
        <v>45700</v>
      </c>
      <c r="C116" s="126"/>
      <c r="D116" s="122" t="s">
        <v>50</v>
      </c>
      <c r="E116" s="123">
        <v>384.58</v>
      </c>
      <c r="F116" s="194">
        <v>36.537399999999998</v>
      </c>
      <c r="G116" s="124">
        <f t="shared" si="1"/>
        <v>32817773.84839984</v>
      </c>
    </row>
    <row r="117" spans="1:7" s="7" customFormat="1" ht="18" thickTop="1" thickBot="1" x14ac:dyDescent="0.25">
      <c r="A117" s="24"/>
      <c r="B117" s="125">
        <v>45700</v>
      </c>
      <c r="C117" s="126"/>
      <c r="D117" s="122" t="s">
        <v>23</v>
      </c>
      <c r="E117" s="123"/>
      <c r="F117" s="163">
        <v>2503819.2799999998</v>
      </c>
      <c r="G117" s="124">
        <f t="shared" si="1"/>
        <v>30313954.568399839</v>
      </c>
    </row>
    <row r="118" spans="1:7" s="7" customFormat="1" ht="18" thickTop="1" thickBot="1" x14ac:dyDescent="0.25">
      <c r="A118" s="24"/>
      <c r="B118" s="125">
        <v>45701</v>
      </c>
      <c r="C118" s="126"/>
      <c r="D118" s="122" t="s">
        <v>39</v>
      </c>
      <c r="E118" s="123">
        <v>49318</v>
      </c>
      <c r="F118" s="194"/>
      <c r="G118" s="124">
        <f t="shared" si="1"/>
        <v>30363272.568399839</v>
      </c>
    </row>
    <row r="119" spans="1:7" s="7" customFormat="1" ht="18" thickTop="1" thickBot="1" x14ac:dyDescent="0.25">
      <c r="A119" s="24"/>
      <c r="B119" s="125">
        <v>45701</v>
      </c>
      <c r="C119" s="126"/>
      <c r="D119" s="122" t="s">
        <v>39</v>
      </c>
      <c r="E119" s="123">
        <v>44365</v>
      </c>
      <c r="F119" s="194"/>
      <c r="G119" s="124">
        <f t="shared" si="1"/>
        <v>30407637.568399839</v>
      </c>
    </row>
    <row r="120" spans="1:7" s="7" customFormat="1" ht="18" thickTop="1" thickBot="1" x14ac:dyDescent="0.25">
      <c r="A120" s="24"/>
      <c r="B120" s="125">
        <v>45701</v>
      </c>
      <c r="C120" s="126"/>
      <c r="D120" s="127" t="s">
        <v>39</v>
      </c>
      <c r="E120" s="123">
        <v>4130</v>
      </c>
      <c r="F120" s="194"/>
      <c r="G120" s="124">
        <f t="shared" si="1"/>
        <v>30411767.568399839</v>
      </c>
    </row>
    <row r="121" spans="1:7" s="7" customFormat="1" ht="18" thickTop="1" thickBot="1" x14ac:dyDescent="0.25">
      <c r="A121" s="24"/>
      <c r="B121" s="125">
        <v>45701</v>
      </c>
      <c r="C121" s="126"/>
      <c r="D121" s="122" t="s">
        <v>39</v>
      </c>
      <c r="E121" s="123">
        <v>9700</v>
      </c>
      <c r="F121" s="194"/>
      <c r="G121" s="124">
        <f t="shared" si="1"/>
        <v>30421467.568399839</v>
      </c>
    </row>
    <row r="122" spans="1:7" s="7" customFormat="1" ht="18" thickTop="1" thickBot="1" x14ac:dyDescent="0.25">
      <c r="A122" s="24"/>
      <c r="B122" s="125">
        <v>45701</v>
      </c>
      <c r="C122" s="126"/>
      <c r="D122" s="122" t="s">
        <v>39</v>
      </c>
      <c r="E122" s="123">
        <v>7265</v>
      </c>
      <c r="F122" s="194"/>
      <c r="G122" s="124">
        <f t="shared" si="1"/>
        <v>30428732.568399839</v>
      </c>
    </row>
    <row r="123" spans="1:7" s="7" customFormat="1" ht="18" thickTop="1" thickBot="1" x14ac:dyDescent="0.25">
      <c r="A123" s="24"/>
      <c r="B123" s="125">
        <v>45701</v>
      </c>
      <c r="C123" s="126"/>
      <c r="D123" s="122" t="s">
        <v>39</v>
      </c>
      <c r="E123" s="123">
        <v>51925</v>
      </c>
      <c r="F123" s="194"/>
      <c r="G123" s="124">
        <f t="shared" si="1"/>
        <v>30480657.568399839</v>
      </c>
    </row>
    <row r="124" spans="1:7" s="7" customFormat="1" ht="18" thickTop="1" thickBot="1" x14ac:dyDescent="0.25">
      <c r="A124" s="24"/>
      <c r="B124" s="125">
        <v>45701</v>
      </c>
      <c r="C124" s="126"/>
      <c r="D124" s="122" t="s">
        <v>39</v>
      </c>
      <c r="E124" s="123">
        <v>4020</v>
      </c>
      <c r="F124" s="194"/>
      <c r="G124" s="124">
        <f t="shared" si="1"/>
        <v>30484677.568399839</v>
      </c>
    </row>
    <row r="125" spans="1:7" s="7" customFormat="1" ht="18" thickTop="1" thickBot="1" x14ac:dyDescent="0.25">
      <c r="A125" s="24"/>
      <c r="B125" s="125">
        <v>45701</v>
      </c>
      <c r="C125" s="126"/>
      <c r="D125" s="122" t="s">
        <v>29</v>
      </c>
      <c r="E125" s="123">
        <v>92705.09</v>
      </c>
      <c r="F125" s="194">
        <v>2464.1799999999998</v>
      </c>
      <c r="G125" s="124">
        <f t="shared" si="1"/>
        <v>30574918.478399839</v>
      </c>
    </row>
    <row r="126" spans="1:7" s="7" customFormat="1" ht="46.5" thickTop="1" thickBot="1" x14ac:dyDescent="0.25">
      <c r="A126" s="24"/>
      <c r="B126" s="125">
        <v>45701</v>
      </c>
      <c r="C126" s="126"/>
      <c r="D126" s="122" t="s">
        <v>135</v>
      </c>
      <c r="E126" s="123">
        <v>4000</v>
      </c>
      <c r="F126" s="195"/>
      <c r="G126" s="124">
        <f t="shared" si="1"/>
        <v>30578918.478399839</v>
      </c>
    </row>
    <row r="127" spans="1:7" s="7" customFormat="1" ht="18" thickTop="1" thickBot="1" x14ac:dyDescent="0.25">
      <c r="A127" s="24"/>
      <c r="B127" s="125">
        <v>45701</v>
      </c>
      <c r="C127" s="126"/>
      <c r="D127" s="122" t="s">
        <v>23</v>
      </c>
      <c r="E127" s="123"/>
      <c r="F127" s="194">
        <v>16922850.02</v>
      </c>
      <c r="G127" s="124">
        <f t="shared" si="1"/>
        <v>13656068.45839984</v>
      </c>
    </row>
    <row r="128" spans="1:7" s="7" customFormat="1" ht="18" thickTop="1" thickBot="1" x14ac:dyDescent="0.25">
      <c r="A128" s="24"/>
      <c r="B128" s="125">
        <v>45702</v>
      </c>
      <c r="C128" s="126"/>
      <c r="D128" s="122" t="s">
        <v>39</v>
      </c>
      <c r="E128" s="123">
        <v>57202</v>
      </c>
      <c r="F128" s="194"/>
      <c r="G128" s="124">
        <f t="shared" si="1"/>
        <v>13713270.45839984</v>
      </c>
    </row>
    <row r="129" spans="1:7" s="7" customFormat="1" ht="18" thickTop="1" thickBot="1" x14ac:dyDescent="0.25">
      <c r="A129" s="80"/>
      <c r="B129" s="125">
        <v>45702</v>
      </c>
      <c r="C129" s="126"/>
      <c r="D129" s="127" t="s">
        <v>39</v>
      </c>
      <c r="E129" s="123">
        <v>30372</v>
      </c>
      <c r="F129" s="196"/>
      <c r="G129" s="124">
        <f t="shared" si="1"/>
        <v>13743642.45839984</v>
      </c>
    </row>
    <row r="130" spans="1:7" s="7" customFormat="1" ht="18" thickTop="1" thickBot="1" x14ac:dyDescent="0.25">
      <c r="A130" s="80"/>
      <c r="B130" s="125">
        <v>45702</v>
      </c>
      <c r="C130" s="126"/>
      <c r="D130" s="127" t="s">
        <v>39</v>
      </c>
      <c r="E130" s="123">
        <v>1950</v>
      </c>
      <c r="F130" s="198"/>
      <c r="G130" s="124">
        <f t="shared" si="1"/>
        <v>13745592.45839984</v>
      </c>
    </row>
    <row r="131" spans="1:7" s="7" customFormat="1" ht="18" thickTop="1" thickBot="1" x14ac:dyDescent="0.25">
      <c r="A131" s="80"/>
      <c r="B131" s="125">
        <v>45702</v>
      </c>
      <c r="C131" s="126"/>
      <c r="D131" s="122" t="s">
        <v>39</v>
      </c>
      <c r="E131" s="123">
        <v>15125</v>
      </c>
      <c r="F131" s="194"/>
      <c r="G131" s="124">
        <f t="shared" si="1"/>
        <v>13760717.45839984</v>
      </c>
    </row>
    <row r="132" spans="1:7" s="7" customFormat="1" ht="18" thickTop="1" thickBot="1" x14ac:dyDescent="0.25">
      <c r="A132" s="80"/>
      <c r="B132" s="125">
        <v>45702</v>
      </c>
      <c r="C132" s="126"/>
      <c r="D132" s="122" t="s">
        <v>39</v>
      </c>
      <c r="E132" s="123">
        <v>11695</v>
      </c>
      <c r="F132" s="194"/>
      <c r="G132" s="124">
        <f t="shared" si="1"/>
        <v>13772412.45839984</v>
      </c>
    </row>
    <row r="133" spans="1:7" s="7" customFormat="1" ht="18" thickTop="1" thickBot="1" x14ac:dyDescent="0.25">
      <c r="A133" s="80"/>
      <c r="B133" s="125">
        <v>45702</v>
      </c>
      <c r="C133" s="126"/>
      <c r="D133" s="122" t="s">
        <v>39</v>
      </c>
      <c r="E133" s="123">
        <v>11800</v>
      </c>
      <c r="F133" s="194"/>
      <c r="G133" s="124">
        <f t="shared" si="1"/>
        <v>13784212.45839984</v>
      </c>
    </row>
    <row r="134" spans="1:7" s="7" customFormat="1" ht="20.25" customHeight="1" thickTop="1" thickBot="1" x14ac:dyDescent="0.25">
      <c r="A134" s="80"/>
      <c r="B134" s="125">
        <v>45702</v>
      </c>
      <c r="C134" s="126"/>
      <c r="D134" s="122" t="s">
        <v>39</v>
      </c>
      <c r="E134" s="123">
        <v>1970</v>
      </c>
      <c r="F134" s="194"/>
      <c r="G134" s="124">
        <f t="shared" si="1"/>
        <v>13786182.45839984</v>
      </c>
    </row>
    <row r="135" spans="1:7" s="7" customFormat="1" ht="18" thickTop="1" thickBot="1" x14ac:dyDescent="0.25">
      <c r="A135" s="80"/>
      <c r="B135" s="125">
        <v>45702</v>
      </c>
      <c r="C135" s="126"/>
      <c r="D135" s="122" t="s">
        <v>29</v>
      </c>
      <c r="E135" s="123">
        <v>48464.54</v>
      </c>
      <c r="F135" s="194">
        <v>1261.58</v>
      </c>
      <c r="G135" s="124">
        <f t="shared" si="1"/>
        <v>13833385.418399839</v>
      </c>
    </row>
    <row r="136" spans="1:7" s="7" customFormat="1" ht="31.5" thickTop="1" thickBot="1" x14ac:dyDescent="0.25">
      <c r="A136" s="80"/>
      <c r="B136" s="125">
        <v>45702</v>
      </c>
      <c r="C136" s="126"/>
      <c r="D136" s="122" t="s">
        <v>50</v>
      </c>
      <c r="E136" s="123">
        <v>4817.6000000000004</v>
      </c>
      <c r="F136" s="194">
        <v>169.52799999999999</v>
      </c>
      <c r="G136" s="124">
        <f t="shared" si="1"/>
        <v>13838033.490399837</v>
      </c>
    </row>
    <row r="137" spans="1:7" s="7" customFormat="1" ht="76.5" thickTop="1" thickBot="1" x14ac:dyDescent="0.25">
      <c r="A137" s="80"/>
      <c r="B137" s="125">
        <v>45702</v>
      </c>
      <c r="C137" s="126"/>
      <c r="D137" s="122" t="s">
        <v>136</v>
      </c>
      <c r="E137" s="123">
        <v>1000</v>
      </c>
      <c r="F137" s="194"/>
      <c r="G137" s="124">
        <f t="shared" si="1"/>
        <v>13839033.490399837</v>
      </c>
    </row>
    <row r="138" spans="1:7" s="7" customFormat="1" ht="18" thickTop="1" thickBot="1" x14ac:dyDescent="0.25">
      <c r="A138" s="80"/>
      <c r="B138" s="125">
        <v>45702</v>
      </c>
      <c r="C138" s="126"/>
      <c r="D138" s="122" t="s">
        <v>22</v>
      </c>
      <c r="E138" s="123">
        <v>47390</v>
      </c>
      <c r="F138" s="194"/>
      <c r="G138" s="124">
        <f t="shared" si="1"/>
        <v>13886423.490399837</v>
      </c>
    </row>
    <row r="139" spans="1:7" s="7" customFormat="1" ht="18" thickTop="1" thickBot="1" x14ac:dyDescent="0.25">
      <c r="A139" s="80"/>
      <c r="B139" s="125">
        <v>45702</v>
      </c>
      <c r="C139" s="126"/>
      <c r="D139" s="122" t="s">
        <v>48</v>
      </c>
      <c r="E139" s="123">
        <v>31759.360000000001</v>
      </c>
      <c r="F139" s="194"/>
      <c r="G139" s="124">
        <f t="shared" si="1"/>
        <v>13918182.850399837</v>
      </c>
    </row>
    <row r="140" spans="1:7" s="7" customFormat="1" ht="18" thickTop="1" thickBot="1" x14ac:dyDescent="0.25">
      <c r="A140" s="80"/>
      <c r="B140" s="125">
        <v>45703</v>
      </c>
      <c r="C140" s="126"/>
      <c r="D140" s="122" t="s">
        <v>29</v>
      </c>
      <c r="E140" s="123">
        <v>3500</v>
      </c>
      <c r="F140" s="194">
        <v>87.5</v>
      </c>
      <c r="G140" s="124">
        <f t="shared" si="1"/>
        <v>13921595.350399837</v>
      </c>
    </row>
    <row r="141" spans="1:7" s="7" customFormat="1" ht="18" thickTop="1" thickBot="1" x14ac:dyDescent="0.25">
      <c r="A141" s="80"/>
      <c r="B141" s="125">
        <v>45704</v>
      </c>
      <c r="C141" s="126"/>
      <c r="D141" s="122" t="s">
        <v>39</v>
      </c>
      <c r="E141" s="123">
        <v>1500</v>
      </c>
      <c r="F141" s="194"/>
      <c r="G141" s="124">
        <f t="shared" si="1"/>
        <v>13923095.350399837</v>
      </c>
    </row>
    <row r="142" spans="1:7" s="7" customFormat="1" ht="18" thickTop="1" thickBot="1" x14ac:dyDescent="0.25">
      <c r="A142" s="80"/>
      <c r="B142" s="125">
        <v>45704</v>
      </c>
      <c r="C142" s="126"/>
      <c r="D142" s="122" t="s">
        <v>29</v>
      </c>
      <c r="E142" s="128">
        <v>953</v>
      </c>
      <c r="F142" s="197">
        <v>25.92</v>
      </c>
      <c r="G142" s="124">
        <f t="shared" si="1"/>
        <v>13924022.430399837</v>
      </c>
    </row>
    <row r="143" spans="1:7" s="7" customFormat="1" ht="18" thickTop="1" thickBot="1" x14ac:dyDescent="0.25">
      <c r="A143" s="80"/>
      <c r="B143" s="125">
        <v>45705</v>
      </c>
      <c r="C143" s="126"/>
      <c r="D143" s="122" t="s">
        <v>39</v>
      </c>
      <c r="E143" s="128">
        <v>42816</v>
      </c>
      <c r="F143" s="197"/>
      <c r="G143" s="124">
        <f t="shared" si="1"/>
        <v>13966838.430399837</v>
      </c>
    </row>
    <row r="144" spans="1:7" s="7" customFormat="1" ht="18" thickTop="1" thickBot="1" x14ac:dyDescent="0.25">
      <c r="A144" s="80"/>
      <c r="B144" s="125">
        <v>45705</v>
      </c>
      <c r="C144" s="126"/>
      <c r="D144" s="122" t="s">
        <v>39</v>
      </c>
      <c r="E144" s="128">
        <v>80561</v>
      </c>
      <c r="F144" s="194"/>
      <c r="G144" s="124">
        <f t="shared" si="1"/>
        <v>14047399.430399837</v>
      </c>
    </row>
    <row r="145" spans="1:7" s="7" customFormat="1" ht="18" thickTop="1" thickBot="1" x14ac:dyDescent="0.25">
      <c r="A145" s="80"/>
      <c r="B145" s="125">
        <v>45705</v>
      </c>
      <c r="C145" s="126"/>
      <c r="D145" s="122" t="s">
        <v>39</v>
      </c>
      <c r="E145" s="128">
        <v>1500</v>
      </c>
      <c r="F145" s="194"/>
      <c r="G145" s="124">
        <f t="shared" si="1"/>
        <v>14048899.430399837</v>
      </c>
    </row>
    <row r="146" spans="1:7" s="7" customFormat="1" ht="18" thickTop="1" thickBot="1" x14ac:dyDescent="0.25">
      <c r="A146" s="80"/>
      <c r="B146" s="125">
        <v>45705</v>
      </c>
      <c r="C146" s="126"/>
      <c r="D146" s="122" t="s">
        <v>39</v>
      </c>
      <c r="E146" s="123">
        <v>25010</v>
      </c>
      <c r="F146" s="194"/>
      <c r="G146" s="124">
        <f t="shared" si="1"/>
        <v>14073909.430399837</v>
      </c>
    </row>
    <row r="147" spans="1:7" s="7" customFormat="1" ht="18" thickTop="1" thickBot="1" x14ac:dyDescent="0.25">
      <c r="A147" s="80"/>
      <c r="B147" s="125">
        <v>45705</v>
      </c>
      <c r="C147" s="126"/>
      <c r="D147" s="122" t="s">
        <v>39</v>
      </c>
      <c r="E147" s="123">
        <v>4500</v>
      </c>
      <c r="F147" s="194"/>
      <c r="G147" s="124">
        <f t="shared" ref="G147:G299" si="2">G146+E147-F147</f>
        <v>14078409.430399837</v>
      </c>
    </row>
    <row r="148" spans="1:7" s="7" customFormat="1" ht="18" customHeight="1" thickTop="1" thickBot="1" x14ac:dyDescent="0.25">
      <c r="A148" s="80"/>
      <c r="B148" s="125">
        <v>45705</v>
      </c>
      <c r="C148" s="126"/>
      <c r="D148" s="122" t="s">
        <v>39</v>
      </c>
      <c r="E148" s="123">
        <v>14595</v>
      </c>
      <c r="F148" s="194"/>
      <c r="G148" s="124">
        <f t="shared" si="2"/>
        <v>14093004.430399837</v>
      </c>
    </row>
    <row r="149" spans="1:7" s="7" customFormat="1" ht="18" thickTop="1" thickBot="1" x14ac:dyDescent="0.25">
      <c r="A149" s="80"/>
      <c r="B149" s="125">
        <v>45705</v>
      </c>
      <c r="C149" s="126"/>
      <c r="D149" s="122" t="s">
        <v>39</v>
      </c>
      <c r="E149" s="123">
        <v>4035</v>
      </c>
      <c r="F149" s="194"/>
      <c r="G149" s="124">
        <f t="shared" si="2"/>
        <v>14097039.430399837</v>
      </c>
    </row>
    <row r="150" spans="1:7" s="7" customFormat="1" ht="18" thickTop="1" thickBot="1" x14ac:dyDescent="0.25">
      <c r="A150" s="80"/>
      <c r="B150" s="125">
        <v>45705</v>
      </c>
      <c r="C150" s="126"/>
      <c r="D150" s="122" t="s">
        <v>39</v>
      </c>
      <c r="E150" s="123">
        <v>120</v>
      </c>
      <c r="F150" s="194"/>
      <c r="G150" s="124">
        <f t="shared" si="2"/>
        <v>14097159.430399837</v>
      </c>
    </row>
    <row r="151" spans="1:7" s="7" customFormat="1" ht="18" thickTop="1" thickBot="1" x14ac:dyDescent="0.25">
      <c r="A151" s="80"/>
      <c r="B151" s="125">
        <v>45705</v>
      </c>
      <c r="C151" s="126"/>
      <c r="D151" s="122" t="s">
        <v>29</v>
      </c>
      <c r="E151" s="123">
        <v>118242.34</v>
      </c>
      <c r="F151" s="194">
        <v>3081.93</v>
      </c>
      <c r="G151" s="124">
        <f t="shared" si="2"/>
        <v>14212319.840399837</v>
      </c>
    </row>
    <row r="152" spans="1:7" s="7" customFormat="1" ht="31.5" thickTop="1" thickBot="1" x14ac:dyDescent="0.25">
      <c r="A152" s="80"/>
      <c r="B152" s="125">
        <v>45705</v>
      </c>
      <c r="C152" s="126"/>
      <c r="D152" s="122" t="s">
        <v>50</v>
      </c>
      <c r="E152" s="123">
        <v>100</v>
      </c>
      <c r="F152" s="194">
        <v>28</v>
      </c>
      <c r="G152" s="124">
        <f t="shared" si="2"/>
        <v>14212391.840399837</v>
      </c>
    </row>
    <row r="153" spans="1:7" s="7" customFormat="1" ht="18" thickTop="1" thickBot="1" x14ac:dyDescent="0.25">
      <c r="A153" s="80"/>
      <c r="B153" s="125">
        <v>45705</v>
      </c>
      <c r="C153" s="126"/>
      <c r="D153" s="122" t="s">
        <v>44</v>
      </c>
      <c r="E153" s="123">
        <v>105350.41</v>
      </c>
      <c r="F153" s="194"/>
      <c r="G153" s="124">
        <f t="shared" si="2"/>
        <v>14317742.250399837</v>
      </c>
    </row>
    <row r="154" spans="1:7" s="7" customFormat="1" ht="61.5" thickTop="1" thickBot="1" x14ac:dyDescent="0.25">
      <c r="A154" s="80"/>
      <c r="B154" s="125">
        <v>45705</v>
      </c>
      <c r="C154" s="126"/>
      <c r="D154" s="122" t="s">
        <v>137</v>
      </c>
      <c r="E154" s="123">
        <v>91551.67</v>
      </c>
      <c r="F154" s="194"/>
      <c r="G154" s="124">
        <f t="shared" si="2"/>
        <v>14409293.920399837</v>
      </c>
    </row>
    <row r="155" spans="1:7" s="7" customFormat="1" ht="61.5" thickTop="1" thickBot="1" x14ac:dyDescent="0.25">
      <c r="A155" s="80"/>
      <c r="B155" s="125">
        <v>45705</v>
      </c>
      <c r="C155" s="126"/>
      <c r="D155" s="122" t="s">
        <v>138</v>
      </c>
      <c r="E155" s="123">
        <v>4200</v>
      </c>
      <c r="F155" s="194"/>
      <c r="G155" s="124">
        <f t="shared" si="2"/>
        <v>14413493.920399837</v>
      </c>
    </row>
    <row r="156" spans="1:7" s="7" customFormat="1" ht="18.75" customHeight="1" thickTop="1" thickBot="1" x14ac:dyDescent="0.25">
      <c r="A156" s="80"/>
      <c r="B156" s="125">
        <v>45706</v>
      </c>
      <c r="C156" s="126"/>
      <c r="D156" s="122" t="s">
        <v>39</v>
      </c>
      <c r="E156" s="123">
        <v>44922</v>
      </c>
      <c r="F156" s="194"/>
      <c r="G156" s="124">
        <f t="shared" si="2"/>
        <v>14458415.920399837</v>
      </c>
    </row>
    <row r="157" spans="1:7" s="7" customFormat="1" ht="23.25" customHeight="1" thickTop="1" thickBot="1" x14ac:dyDescent="0.25">
      <c r="A157" s="80"/>
      <c r="B157" s="125">
        <v>45706</v>
      </c>
      <c r="C157" s="126"/>
      <c r="D157" s="122" t="s">
        <v>39</v>
      </c>
      <c r="E157" s="123">
        <v>36275</v>
      </c>
      <c r="F157" s="194"/>
      <c r="G157" s="124">
        <f t="shared" si="2"/>
        <v>14494690.920399837</v>
      </c>
    </row>
    <row r="158" spans="1:7" s="7" customFormat="1" ht="19.5" customHeight="1" thickTop="1" thickBot="1" x14ac:dyDescent="0.25">
      <c r="A158" s="80"/>
      <c r="B158" s="125">
        <v>45706</v>
      </c>
      <c r="C158" s="126"/>
      <c r="D158" s="122" t="s">
        <v>39</v>
      </c>
      <c r="E158" s="123">
        <v>4900</v>
      </c>
      <c r="F158" s="194"/>
      <c r="G158" s="124">
        <f t="shared" si="2"/>
        <v>14499590.920399837</v>
      </c>
    </row>
    <row r="159" spans="1:7" s="7" customFormat="1" ht="21.75" customHeight="1" thickTop="1" thickBot="1" x14ac:dyDescent="0.25">
      <c r="A159" s="80"/>
      <c r="B159" s="125">
        <v>45706</v>
      </c>
      <c r="C159" s="126"/>
      <c r="D159" s="122" t="s">
        <v>39</v>
      </c>
      <c r="E159" s="123">
        <v>15380</v>
      </c>
      <c r="F159" s="194"/>
      <c r="G159" s="124">
        <f t="shared" si="2"/>
        <v>14514970.920399837</v>
      </c>
    </row>
    <row r="160" spans="1:7" s="7" customFormat="1" ht="18" thickTop="1" thickBot="1" x14ac:dyDescent="0.25">
      <c r="A160" s="80"/>
      <c r="B160" s="141">
        <v>45706</v>
      </c>
      <c r="C160" s="141"/>
      <c r="D160" s="141" t="s">
        <v>39</v>
      </c>
      <c r="E160" s="166">
        <v>400</v>
      </c>
      <c r="F160" s="166"/>
      <c r="G160" s="124">
        <f t="shared" si="2"/>
        <v>14515370.920399837</v>
      </c>
    </row>
    <row r="161" spans="1:7" s="7" customFormat="1" ht="18" thickTop="1" thickBot="1" x14ac:dyDescent="0.25">
      <c r="A161" s="80"/>
      <c r="B161" s="141">
        <v>45706</v>
      </c>
      <c r="C161" s="141"/>
      <c r="D161" s="141" t="s">
        <v>39</v>
      </c>
      <c r="E161" s="166">
        <v>40702</v>
      </c>
      <c r="F161" s="166"/>
      <c r="G161" s="124">
        <f t="shared" si="2"/>
        <v>14556072.920399837</v>
      </c>
    </row>
    <row r="162" spans="1:7" s="7" customFormat="1" ht="18" thickTop="1" thickBot="1" x14ac:dyDescent="0.25">
      <c r="A162" s="80"/>
      <c r="B162" s="141">
        <v>45706</v>
      </c>
      <c r="C162" s="141"/>
      <c r="D162" s="141" t="s">
        <v>39</v>
      </c>
      <c r="E162" s="166">
        <v>2995</v>
      </c>
      <c r="F162" s="166"/>
      <c r="G162" s="124">
        <f t="shared" si="2"/>
        <v>14559067.920399837</v>
      </c>
    </row>
    <row r="163" spans="1:7" s="7" customFormat="1" ht="18" thickTop="1" thickBot="1" x14ac:dyDescent="0.25">
      <c r="A163" s="80"/>
      <c r="B163" s="141">
        <v>45706</v>
      </c>
      <c r="C163" s="141"/>
      <c r="D163" s="141" t="s">
        <v>29</v>
      </c>
      <c r="E163" s="166">
        <v>83281.22</v>
      </c>
      <c r="F163" s="166">
        <v>2163.81</v>
      </c>
      <c r="G163" s="124">
        <f t="shared" si="2"/>
        <v>14640185.330399837</v>
      </c>
    </row>
    <row r="164" spans="1:7" s="7" customFormat="1" ht="18" thickTop="1" thickBot="1" x14ac:dyDescent="0.25">
      <c r="A164" s="80"/>
      <c r="B164" s="141">
        <v>45706</v>
      </c>
      <c r="C164" s="141"/>
      <c r="D164" s="141" t="s">
        <v>42</v>
      </c>
      <c r="E164" s="166">
        <v>40234.89</v>
      </c>
      <c r="F164" s="166"/>
      <c r="G164" s="124">
        <f t="shared" si="2"/>
        <v>14680420.220399838</v>
      </c>
    </row>
    <row r="165" spans="1:7" s="7" customFormat="1" ht="18" thickTop="1" thickBot="1" x14ac:dyDescent="0.25">
      <c r="A165" s="80"/>
      <c r="B165" s="141">
        <v>45706</v>
      </c>
      <c r="C165" s="141"/>
      <c r="D165" s="141" t="s">
        <v>139</v>
      </c>
      <c r="E165" s="166">
        <v>2164774.98</v>
      </c>
      <c r="F165" s="166"/>
      <c r="G165" s="124">
        <f t="shared" si="2"/>
        <v>16845195.200399838</v>
      </c>
    </row>
    <row r="166" spans="1:7" s="7" customFormat="1" ht="18" thickTop="1" thickBot="1" x14ac:dyDescent="0.25">
      <c r="A166" s="80"/>
      <c r="B166" s="141">
        <v>45706</v>
      </c>
      <c r="C166" s="141"/>
      <c r="D166" s="141" t="s">
        <v>140</v>
      </c>
      <c r="E166" s="166">
        <v>1055516.6599999999</v>
      </c>
      <c r="F166" s="166"/>
      <c r="G166" s="124">
        <f t="shared" si="2"/>
        <v>17900711.860399839</v>
      </c>
    </row>
    <row r="167" spans="1:7" s="7" customFormat="1" ht="44.25" thickTop="1" thickBot="1" x14ac:dyDescent="0.25">
      <c r="A167" s="80"/>
      <c r="B167" s="141">
        <v>45706</v>
      </c>
      <c r="C167" s="141"/>
      <c r="D167" s="141" t="s">
        <v>141</v>
      </c>
      <c r="E167" s="166">
        <v>15900</v>
      </c>
      <c r="F167" s="166"/>
      <c r="G167" s="124">
        <f t="shared" si="2"/>
        <v>17916611.860399839</v>
      </c>
    </row>
    <row r="168" spans="1:7" s="7" customFormat="1" ht="18" thickTop="1" thickBot="1" x14ac:dyDescent="0.25">
      <c r="A168" s="80"/>
      <c r="B168" s="170">
        <v>45707</v>
      </c>
      <c r="C168" s="171"/>
      <c r="D168" s="168" t="s">
        <v>39</v>
      </c>
      <c r="E168" s="169">
        <v>14875</v>
      </c>
      <c r="F168" s="169"/>
      <c r="G168" s="124">
        <f t="shared" si="2"/>
        <v>17931486.860399839</v>
      </c>
    </row>
    <row r="169" spans="1:7" s="7" customFormat="1" ht="18" thickTop="1" thickBot="1" x14ac:dyDescent="0.25">
      <c r="A169" s="80"/>
      <c r="B169" s="141">
        <v>45707</v>
      </c>
      <c r="C169" s="141"/>
      <c r="D169" s="164" t="s">
        <v>39</v>
      </c>
      <c r="E169" s="166">
        <v>40350</v>
      </c>
      <c r="F169" s="166"/>
      <c r="G169" s="124">
        <f t="shared" si="2"/>
        <v>17971836.860399839</v>
      </c>
    </row>
    <row r="170" spans="1:7" s="7" customFormat="1" ht="18" thickTop="1" thickBot="1" x14ac:dyDescent="0.25">
      <c r="A170" s="80"/>
      <c r="B170" s="165">
        <v>45707</v>
      </c>
      <c r="C170" s="141"/>
      <c r="D170" s="164" t="s">
        <v>39</v>
      </c>
      <c r="E170" s="166">
        <v>31</v>
      </c>
      <c r="F170" s="166"/>
      <c r="G170" s="124">
        <f t="shared" si="2"/>
        <v>17971867.860399839</v>
      </c>
    </row>
    <row r="171" spans="1:7" s="7" customFormat="1" ht="18" thickTop="1" thickBot="1" x14ac:dyDescent="0.25">
      <c r="A171" s="80"/>
      <c r="B171" s="165">
        <v>45707</v>
      </c>
      <c r="C171" s="141"/>
      <c r="D171" s="164" t="s">
        <v>39</v>
      </c>
      <c r="E171" s="166">
        <v>63590</v>
      </c>
      <c r="F171" s="166"/>
      <c r="G171" s="124">
        <f t="shared" si="2"/>
        <v>18035457.860399839</v>
      </c>
    </row>
    <row r="172" spans="1:7" s="7" customFormat="1" ht="18" thickTop="1" thickBot="1" x14ac:dyDescent="0.25">
      <c r="A172" s="80"/>
      <c r="B172" s="165">
        <v>45707</v>
      </c>
      <c r="C172" s="141"/>
      <c r="D172" s="164" t="s">
        <v>39</v>
      </c>
      <c r="E172" s="166">
        <v>3325</v>
      </c>
      <c r="F172" s="166"/>
      <c r="G172" s="124">
        <f t="shared" si="2"/>
        <v>18038782.860399839</v>
      </c>
    </row>
    <row r="173" spans="1:7" s="7" customFormat="1" ht="18" thickTop="1" thickBot="1" x14ac:dyDescent="0.25">
      <c r="A173" s="80"/>
      <c r="B173" s="167">
        <v>45707</v>
      </c>
      <c r="C173" s="163"/>
      <c r="D173" s="168" t="s">
        <v>39</v>
      </c>
      <c r="E173" s="163">
        <v>14590</v>
      </c>
      <c r="F173" s="163"/>
      <c r="G173" s="124">
        <f t="shared" si="2"/>
        <v>18053372.860399839</v>
      </c>
    </row>
    <row r="174" spans="1:7" s="7" customFormat="1" ht="17.25" customHeight="1" thickTop="1" thickBot="1" x14ac:dyDescent="0.25">
      <c r="A174" s="80"/>
      <c r="B174" s="125">
        <v>45707</v>
      </c>
      <c r="C174" s="126"/>
      <c r="D174" s="122" t="s">
        <v>39</v>
      </c>
      <c r="E174" s="123">
        <v>1100</v>
      </c>
      <c r="F174" s="172"/>
      <c r="G174" s="124">
        <f t="shared" si="2"/>
        <v>18054472.860399839</v>
      </c>
    </row>
    <row r="175" spans="1:7" s="7" customFormat="1" ht="18" thickTop="1" thickBot="1" x14ac:dyDescent="0.25">
      <c r="A175" s="80"/>
      <c r="B175" s="131">
        <v>45707</v>
      </c>
      <c r="C175" s="132"/>
      <c r="D175" s="122" t="s">
        <v>39</v>
      </c>
      <c r="E175" s="123">
        <v>118300</v>
      </c>
      <c r="F175" s="172"/>
      <c r="G175" s="124">
        <f t="shared" si="2"/>
        <v>18172772.860399839</v>
      </c>
    </row>
    <row r="176" spans="1:7" s="7" customFormat="1" ht="18" thickTop="1" thickBot="1" x14ac:dyDescent="0.25">
      <c r="A176" s="80"/>
      <c r="B176" s="131">
        <v>45707</v>
      </c>
      <c r="C176" s="132"/>
      <c r="D176" s="122" t="s">
        <v>39</v>
      </c>
      <c r="E176" s="123">
        <v>3150</v>
      </c>
      <c r="F176" s="172"/>
      <c r="G176" s="124">
        <f t="shared" si="2"/>
        <v>18175922.860399839</v>
      </c>
    </row>
    <row r="177" spans="1:7" s="7" customFormat="1" ht="18" thickTop="1" thickBot="1" x14ac:dyDescent="0.25">
      <c r="A177" s="80"/>
      <c r="B177" s="131">
        <v>45707</v>
      </c>
      <c r="C177" s="132"/>
      <c r="D177" s="122" t="s">
        <v>29</v>
      </c>
      <c r="E177" s="123">
        <v>54739.75</v>
      </c>
      <c r="F177" s="172">
        <v>1450.98</v>
      </c>
      <c r="G177" s="124">
        <f t="shared" si="2"/>
        <v>18229211.630399838</v>
      </c>
    </row>
    <row r="178" spans="1:7" s="7" customFormat="1" ht="61.5" thickTop="1" thickBot="1" x14ac:dyDescent="0.25">
      <c r="A178" s="80"/>
      <c r="B178" s="131">
        <v>45707</v>
      </c>
      <c r="C178" s="132"/>
      <c r="D178" s="122" t="s">
        <v>142</v>
      </c>
      <c r="E178" s="123">
        <v>7500</v>
      </c>
      <c r="F178" s="172"/>
      <c r="G178" s="124">
        <f t="shared" si="2"/>
        <v>18236711.630399838</v>
      </c>
    </row>
    <row r="179" spans="1:7" s="7" customFormat="1" ht="18" thickTop="1" thickBot="1" x14ac:dyDescent="0.25">
      <c r="A179" s="80"/>
      <c r="B179" s="131">
        <v>45708</v>
      </c>
      <c r="C179" s="132"/>
      <c r="D179" s="122" t="s">
        <v>39</v>
      </c>
      <c r="E179" s="123">
        <v>41075</v>
      </c>
      <c r="F179" s="172"/>
      <c r="G179" s="124">
        <f t="shared" si="2"/>
        <v>18277786.630399838</v>
      </c>
    </row>
    <row r="180" spans="1:7" s="7" customFormat="1" ht="18" thickTop="1" thickBot="1" x14ac:dyDescent="0.25">
      <c r="A180" s="80"/>
      <c r="B180" s="131">
        <v>45708</v>
      </c>
      <c r="C180" s="132"/>
      <c r="D180" s="122" t="s">
        <v>39</v>
      </c>
      <c r="E180" s="123">
        <v>230</v>
      </c>
      <c r="F180" s="172"/>
      <c r="G180" s="124">
        <f t="shared" si="2"/>
        <v>18278016.630399838</v>
      </c>
    </row>
    <row r="181" spans="1:7" s="7" customFormat="1" ht="18" thickTop="1" thickBot="1" x14ac:dyDescent="0.25">
      <c r="A181" s="80"/>
      <c r="B181" s="131">
        <v>45708</v>
      </c>
      <c r="C181" s="132"/>
      <c r="D181" s="122" t="s">
        <v>39</v>
      </c>
      <c r="E181" s="123">
        <v>42996</v>
      </c>
      <c r="F181" s="172"/>
      <c r="G181" s="124">
        <f t="shared" si="2"/>
        <v>18321012.630399838</v>
      </c>
    </row>
    <row r="182" spans="1:7" s="7" customFormat="1" ht="18" thickTop="1" thickBot="1" x14ac:dyDescent="0.25">
      <c r="A182" s="80"/>
      <c r="B182" s="131">
        <v>45708</v>
      </c>
      <c r="C182" s="132"/>
      <c r="D182" s="122" t="s">
        <v>39</v>
      </c>
      <c r="E182" s="123">
        <v>2400</v>
      </c>
      <c r="F182" s="172"/>
      <c r="G182" s="124">
        <f t="shared" si="2"/>
        <v>18323412.630399838</v>
      </c>
    </row>
    <row r="183" spans="1:7" s="7" customFormat="1" ht="18" thickTop="1" thickBot="1" x14ac:dyDescent="0.25">
      <c r="A183" s="80"/>
      <c r="B183" s="131">
        <v>45708</v>
      </c>
      <c r="C183" s="132"/>
      <c r="D183" s="122" t="s">
        <v>39</v>
      </c>
      <c r="E183" s="123">
        <v>7400</v>
      </c>
      <c r="F183" s="172"/>
      <c r="G183" s="124">
        <f t="shared" si="2"/>
        <v>18330812.630399838</v>
      </c>
    </row>
    <row r="184" spans="1:7" s="7" customFormat="1" ht="18" thickTop="1" thickBot="1" x14ac:dyDescent="0.25">
      <c r="A184" s="80"/>
      <c r="B184" s="131">
        <v>45708</v>
      </c>
      <c r="C184" s="132"/>
      <c r="D184" s="122" t="s">
        <v>39</v>
      </c>
      <c r="E184" s="123">
        <v>8600</v>
      </c>
      <c r="F184" s="172"/>
      <c r="G184" s="124">
        <f t="shared" si="2"/>
        <v>18339412.630399838</v>
      </c>
    </row>
    <row r="185" spans="1:7" s="7" customFormat="1" ht="18" thickTop="1" thickBot="1" x14ac:dyDescent="0.25">
      <c r="A185" s="80"/>
      <c r="B185" s="131">
        <v>45708</v>
      </c>
      <c r="C185" s="132"/>
      <c r="D185" s="122" t="s">
        <v>39</v>
      </c>
      <c r="E185" s="123">
        <v>21850</v>
      </c>
      <c r="F185" s="172"/>
      <c r="G185" s="124">
        <f t="shared" si="2"/>
        <v>18361262.630399838</v>
      </c>
    </row>
    <row r="186" spans="1:7" s="7" customFormat="1" ht="18" thickTop="1" thickBot="1" x14ac:dyDescent="0.25">
      <c r="A186" s="80"/>
      <c r="B186" s="131">
        <v>45708</v>
      </c>
      <c r="C186" s="132"/>
      <c r="D186" s="122" t="s">
        <v>39</v>
      </c>
      <c r="E186" s="123">
        <v>2890</v>
      </c>
      <c r="F186" s="172"/>
      <c r="G186" s="124">
        <f t="shared" si="2"/>
        <v>18364152.630399838</v>
      </c>
    </row>
    <row r="187" spans="1:7" s="7" customFormat="1" ht="18" thickTop="1" thickBot="1" x14ac:dyDescent="0.25">
      <c r="A187" s="80"/>
      <c r="B187" s="131">
        <v>45708</v>
      </c>
      <c r="C187" s="132"/>
      <c r="D187" s="122" t="s">
        <v>29</v>
      </c>
      <c r="E187" s="123">
        <v>103726.74</v>
      </c>
      <c r="F187" s="172">
        <v>2663.17</v>
      </c>
      <c r="G187" s="124">
        <f t="shared" si="2"/>
        <v>18465216.200399835</v>
      </c>
    </row>
    <row r="188" spans="1:7" s="7" customFormat="1" ht="18" thickTop="1" thickBot="1" x14ac:dyDescent="0.25">
      <c r="A188" s="80"/>
      <c r="B188" s="131">
        <v>45708</v>
      </c>
      <c r="C188" s="132"/>
      <c r="D188" s="122" t="s">
        <v>51</v>
      </c>
      <c r="E188" s="123">
        <v>705720.69</v>
      </c>
      <c r="F188" s="172"/>
      <c r="G188" s="124">
        <f t="shared" si="2"/>
        <v>19170936.890399836</v>
      </c>
    </row>
    <row r="189" spans="1:7" s="7" customFormat="1" ht="18" thickTop="1" thickBot="1" x14ac:dyDescent="0.25">
      <c r="A189" s="80"/>
      <c r="B189" s="131">
        <v>45709</v>
      </c>
      <c r="C189" s="132"/>
      <c r="D189" s="122" t="s">
        <v>39</v>
      </c>
      <c r="E189" s="123">
        <v>27555</v>
      </c>
      <c r="F189" s="172"/>
      <c r="G189" s="124">
        <f t="shared" si="2"/>
        <v>19198491.890399836</v>
      </c>
    </row>
    <row r="190" spans="1:7" s="7" customFormat="1" ht="18" thickTop="1" thickBot="1" x14ac:dyDescent="0.25">
      <c r="A190" s="80"/>
      <c r="B190" s="131">
        <v>45709</v>
      </c>
      <c r="C190" s="132"/>
      <c r="D190" s="122" t="s">
        <v>39</v>
      </c>
      <c r="E190" s="123">
        <v>44115</v>
      </c>
      <c r="F190" s="172"/>
      <c r="G190" s="124">
        <f t="shared" si="2"/>
        <v>19242606.890399836</v>
      </c>
    </row>
    <row r="191" spans="1:7" s="7" customFormat="1" ht="18" thickTop="1" thickBot="1" x14ac:dyDescent="0.25">
      <c r="A191" s="80"/>
      <c r="B191" s="131">
        <v>45709</v>
      </c>
      <c r="C191" s="132"/>
      <c r="D191" s="122" t="s">
        <v>39</v>
      </c>
      <c r="E191" s="123">
        <v>2500</v>
      </c>
      <c r="F191" s="172"/>
      <c r="G191" s="124">
        <f t="shared" si="2"/>
        <v>19245106.890399836</v>
      </c>
    </row>
    <row r="192" spans="1:7" s="7" customFormat="1" ht="18" thickTop="1" thickBot="1" x14ac:dyDescent="0.25">
      <c r="A192" s="80"/>
      <c r="B192" s="131">
        <v>45709</v>
      </c>
      <c r="C192" s="132"/>
      <c r="D192" s="122" t="s">
        <v>39</v>
      </c>
      <c r="E192" s="123">
        <v>7785</v>
      </c>
      <c r="F192" s="172"/>
      <c r="G192" s="124">
        <f t="shared" si="2"/>
        <v>19252891.890399836</v>
      </c>
    </row>
    <row r="193" spans="1:7" s="7" customFormat="1" ht="18" thickTop="1" thickBot="1" x14ac:dyDescent="0.25">
      <c r="A193" s="80"/>
      <c r="B193" s="131">
        <v>45709</v>
      </c>
      <c r="C193" s="132"/>
      <c r="D193" s="122" t="s">
        <v>39</v>
      </c>
      <c r="E193" s="123">
        <v>2620</v>
      </c>
      <c r="F193" s="172"/>
      <c r="G193" s="124">
        <f t="shared" si="2"/>
        <v>19255511.890399836</v>
      </c>
    </row>
    <row r="194" spans="1:7" s="7" customFormat="1" ht="18" thickTop="1" thickBot="1" x14ac:dyDescent="0.25">
      <c r="A194" s="80"/>
      <c r="B194" s="131">
        <v>45709</v>
      </c>
      <c r="C194" s="132"/>
      <c r="D194" s="122" t="s">
        <v>39</v>
      </c>
      <c r="E194" s="123">
        <v>27650</v>
      </c>
      <c r="F194" s="172"/>
      <c r="G194" s="124">
        <f t="shared" si="2"/>
        <v>19283161.890399836</v>
      </c>
    </row>
    <row r="195" spans="1:7" s="7" customFormat="1" ht="18" thickTop="1" thickBot="1" x14ac:dyDescent="0.25">
      <c r="A195" s="80"/>
      <c r="B195" s="131">
        <v>45709</v>
      </c>
      <c r="C195" s="132"/>
      <c r="D195" s="122" t="s">
        <v>39</v>
      </c>
      <c r="E195" s="123">
        <v>3200</v>
      </c>
      <c r="F195" s="172"/>
      <c r="G195" s="124">
        <f t="shared" si="2"/>
        <v>19286361.890399836</v>
      </c>
    </row>
    <row r="196" spans="1:7" s="7" customFormat="1" ht="18" thickTop="1" thickBot="1" x14ac:dyDescent="0.25">
      <c r="A196" s="80"/>
      <c r="B196" s="131">
        <v>45709</v>
      </c>
      <c r="C196" s="132"/>
      <c r="D196" s="122" t="s">
        <v>29</v>
      </c>
      <c r="E196" s="123">
        <v>45848.33</v>
      </c>
      <c r="F196" s="172">
        <v>1204.9000000000001</v>
      </c>
      <c r="G196" s="124">
        <f t="shared" si="2"/>
        <v>19331005.320399836</v>
      </c>
    </row>
    <row r="197" spans="1:7" s="7" customFormat="1" ht="18" thickTop="1" thickBot="1" x14ac:dyDescent="0.25">
      <c r="A197" s="80"/>
      <c r="B197" s="131">
        <v>45709</v>
      </c>
      <c r="C197" s="132"/>
      <c r="D197" s="122" t="s">
        <v>22</v>
      </c>
      <c r="E197" s="123">
        <v>1400723.05</v>
      </c>
      <c r="F197" s="172"/>
      <c r="G197" s="124">
        <f t="shared" si="2"/>
        <v>20731728.370399836</v>
      </c>
    </row>
    <row r="198" spans="1:7" s="7" customFormat="1" ht="18" thickTop="1" thickBot="1" x14ac:dyDescent="0.25">
      <c r="A198" s="80"/>
      <c r="B198" s="131">
        <v>45709</v>
      </c>
      <c r="C198" s="132"/>
      <c r="D198" s="122" t="s">
        <v>22</v>
      </c>
      <c r="E198" s="123">
        <v>660048.01</v>
      </c>
      <c r="F198" s="172"/>
      <c r="G198" s="124">
        <f t="shared" si="2"/>
        <v>21391776.380399838</v>
      </c>
    </row>
    <row r="199" spans="1:7" s="7" customFormat="1" ht="18" thickTop="1" thickBot="1" x14ac:dyDescent="0.25">
      <c r="A199" s="80"/>
      <c r="B199" s="131">
        <v>45709</v>
      </c>
      <c r="C199" s="132"/>
      <c r="D199" s="122" t="s">
        <v>22</v>
      </c>
      <c r="E199" s="123">
        <v>1757445.29</v>
      </c>
      <c r="F199" s="172"/>
      <c r="G199" s="124">
        <f t="shared" si="2"/>
        <v>23149221.670399837</v>
      </c>
    </row>
    <row r="200" spans="1:7" s="7" customFormat="1" ht="18" thickTop="1" thickBot="1" x14ac:dyDescent="0.25">
      <c r="A200" s="80"/>
      <c r="B200" s="131">
        <v>45709</v>
      </c>
      <c r="C200" s="132"/>
      <c r="D200" s="122" t="s">
        <v>22</v>
      </c>
      <c r="E200" s="123">
        <v>1641437.39</v>
      </c>
      <c r="F200" s="172"/>
      <c r="G200" s="124">
        <f t="shared" si="2"/>
        <v>24790659.060399838</v>
      </c>
    </row>
    <row r="201" spans="1:7" s="7" customFormat="1" ht="18" thickTop="1" thickBot="1" x14ac:dyDescent="0.25">
      <c r="A201" s="80"/>
      <c r="B201" s="131">
        <v>45709</v>
      </c>
      <c r="C201" s="132"/>
      <c r="D201" s="122" t="s">
        <v>22</v>
      </c>
      <c r="E201" s="123">
        <v>718977.7</v>
      </c>
      <c r="F201" s="172"/>
      <c r="G201" s="124">
        <f t="shared" si="2"/>
        <v>25509636.760399837</v>
      </c>
    </row>
    <row r="202" spans="1:7" s="7" customFormat="1" ht="18" thickTop="1" thickBot="1" x14ac:dyDescent="0.25">
      <c r="A202" s="80"/>
      <c r="B202" s="131">
        <v>45709</v>
      </c>
      <c r="C202" s="132"/>
      <c r="D202" s="122" t="s">
        <v>22</v>
      </c>
      <c r="E202" s="123">
        <v>1332699.01</v>
      </c>
      <c r="F202" s="172"/>
      <c r="G202" s="124">
        <f t="shared" si="2"/>
        <v>26842335.770399839</v>
      </c>
    </row>
    <row r="203" spans="1:7" s="7" customFormat="1" ht="18" thickTop="1" thickBot="1" x14ac:dyDescent="0.25">
      <c r="A203" s="80"/>
      <c r="B203" s="131">
        <v>45709</v>
      </c>
      <c r="C203" s="132"/>
      <c r="D203" s="122" t="s">
        <v>22</v>
      </c>
      <c r="E203" s="123">
        <v>2330566.4700000002</v>
      </c>
      <c r="F203" s="172"/>
      <c r="G203" s="124">
        <f t="shared" si="2"/>
        <v>29172902.240399837</v>
      </c>
    </row>
    <row r="204" spans="1:7" s="7" customFormat="1" ht="18" thickTop="1" thickBot="1" x14ac:dyDescent="0.25">
      <c r="A204" s="80"/>
      <c r="B204" s="131">
        <v>45709</v>
      </c>
      <c r="C204" s="132"/>
      <c r="D204" s="122" t="s">
        <v>22</v>
      </c>
      <c r="E204" s="123">
        <v>232</v>
      </c>
      <c r="F204" s="172"/>
      <c r="G204" s="124">
        <f t="shared" si="2"/>
        <v>29173134.240399837</v>
      </c>
    </row>
    <row r="205" spans="1:7" s="7" customFormat="1" ht="18" thickTop="1" thickBot="1" x14ac:dyDescent="0.25">
      <c r="A205" s="80"/>
      <c r="B205" s="131">
        <v>45709</v>
      </c>
      <c r="C205" s="132"/>
      <c r="D205" s="122" t="s">
        <v>22</v>
      </c>
      <c r="E205" s="123">
        <v>2318537.9300000002</v>
      </c>
      <c r="F205" s="172"/>
      <c r="G205" s="124">
        <f t="shared" si="2"/>
        <v>31491672.170399837</v>
      </c>
    </row>
    <row r="206" spans="1:7" s="7" customFormat="1" ht="18" thickTop="1" thickBot="1" x14ac:dyDescent="0.25">
      <c r="A206" s="80"/>
      <c r="B206" s="131">
        <v>45709</v>
      </c>
      <c r="C206" s="132"/>
      <c r="D206" s="122" t="s">
        <v>22</v>
      </c>
      <c r="E206" s="123">
        <v>70283.399999999994</v>
      </c>
      <c r="F206" s="172"/>
      <c r="G206" s="124">
        <f t="shared" si="2"/>
        <v>31561955.570399836</v>
      </c>
    </row>
    <row r="207" spans="1:7" s="7" customFormat="1" ht="18" thickTop="1" thickBot="1" x14ac:dyDescent="0.25">
      <c r="A207" s="80"/>
      <c r="B207" s="131">
        <v>45709</v>
      </c>
      <c r="C207" s="132"/>
      <c r="D207" s="122" t="s">
        <v>22</v>
      </c>
      <c r="E207" s="123">
        <v>2239224</v>
      </c>
      <c r="F207" s="172"/>
      <c r="G207" s="124">
        <f t="shared" si="2"/>
        <v>33801179.570399836</v>
      </c>
    </row>
    <row r="208" spans="1:7" s="7" customFormat="1" ht="18" thickTop="1" thickBot="1" x14ac:dyDescent="0.25">
      <c r="A208" s="80"/>
      <c r="B208" s="131">
        <v>45709</v>
      </c>
      <c r="C208" s="132"/>
      <c r="D208" s="122" t="s">
        <v>22</v>
      </c>
      <c r="E208" s="123">
        <v>2027121</v>
      </c>
      <c r="F208" s="172"/>
      <c r="G208" s="124">
        <f t="shared" si="2"/>
        <v>35828300.570399836</v>
      </c>
    </row>
    <row r="209" spans="1:7" s="7" customFormat="1" ht="18" thickTop="1" thickBot="1" x14ac:dyDescent="0.25">
      <c r="A209" s="80"/>
      <c r="B209" s="131">
        <v>45709</v>
      </c>
      <c r="C209" s="132"/>
      <c r="D209" s="122" t="s">
        <v>22</v>
      </c>
      <c r="E209" s="123">
        <v>314051.7</v>
      </c>
      <c r="F209" s="172"/>
      <c r="G209" s="124">
        <f t="shared" si="2"/>
        <v>36142352.270399839</v>
      </c>
    </row>
    <row r="210" spans="1:7" s="7" customFormat="1" ht="18" thickTop="1" thickBot="1" x14ac:dyDescent="0.25">
      <c r="A210" s="80"/>
      <c r="B210" s="131">
        <v>45709</v>
      </c>
      <c r="C210" s="132"/>
      <c r="D210" s="122" t="s">
        <v>22</v>
      </c>
      <c r="E210" s="123">
        <v>1605901.89</v>
      </c>
      <c r="F210" s="172"/>
      <c r="G210" s="124">
        <f t="shared" si="2"/>
        <v>37748254.160399839</v>
      </c>
    </row>
    <row r="211" spans="1:7" s="7" customFormat="1" ht="18" thickTop="1" thickBot="1" x14ac:dyDescent="0.25">
      <c r="A211" s="80"/>
      <c r="B211" s="131">
        <v>45709</v>
      </c>
      <c r="C211" s="132"/>
      <c r="D211" s="122" t="s">
        <v>22</v>
      </c>
      <c r="E211" s="123">
        <v>1568237.8</v>
      </c>
      <c r="F211" s="172"/>
      <c r="G211" s="124">
        <f t="shared" si="2"/>
        <v>39316491.960399836</v>
      </c>
    </row>
    <row r="212" spans="1:7" s="7" customFormat="1" ht="18" thickTop="1" thickBot="1" x14ac:dyDescent="0.25">
      <c r="A212" s="80"/>
      <c r="B212" s="131">
        <v>45709</v>
      </c>
      <c r="C212" s="132"/>
      <c r="D212" s="122" t="s">
        <v>22</v>
      </c>
      <c r="E212" s="123">
        <v>3304032.29</v>
      </c>
      <c r="F212" s="172"/>
      <c r="G212" s="124">
        <f t="shared" si="2"/>
        <v>42620524.250399835</v>
      </c>
    </row>
    <row r="213" spans="1:7" s="7" customFormat="1" ht="18" thickTop="1" thickBot="1" x14ac:dyDescent="0.25">
      <c r="A213" s="80"/>
      <c r="B213" s="131">
        <v>45709</v>
      </c>
      <c r="C213" s="132"/>
      <c r="D213" s="122" t="s">
        <v>22</v>
      </c>
      <c r="E213" s="123">
        <v>1540079.65</v>
      </c>
      <c r="F213" s="172"/>
      <c r="G213" s="124">
        <f t="shared" si="2"/>
        <v>44160603.900399834</v>
      </c>
    </row>
    <row r="214" spans="1:7" s="7" customFormat="1" ht="18" thickTop="1" thickBot="1" x14ac:dyDescent="0.25">
      <c r="A214" s="80"/>
      <c r="B214" s="131">
        <v>45709</v>
      </c>
      <c r="C214" s="132"/>
      <c r="D214" s="122" t="s">
        <v>22</v>
      </c>
      <c r="E214" s="123">
        <v>3478847.79</v>
      </c>
      <c r="F214" s="172"/>
      <c r="G214" s="124">
        <f t="shared" si="2"/>
        <v>47639451.690399833</v>
      </c>
    </row>
    <row r="215" spans="1:7" s="7" customFormat="1" ht="18" thickTop="1" thickBot="1" x14ac:dyDescent="0.25">
      <c r="A215" s="80"/>
      <c r="B215" s="131">
        <v>45709</v>
      </c>
      <c r="C215" s="132"/>
      <c r="D215" s="122" t="s">
        <v>22</v>
      </c>
      <c r="E215" s="123">
        <v>644567</v>
      </c>
      <c r="F215" s="172"/>
      <c r="G215" s="124">
        <f t="shared" si="2"/>
        <v>48284018.690399833</v>
      </c>
    </row>
    <row r="216" spans="1:7" s="7" customFormat="1" ht="18" thickTop="1" thickBot="1" x14ac:dyDescent="0.25">
      <c r="A216" s="80"/>
      <c r="B216" s="131">
        <v>45709</v>
      </c>
      <c r="C216" s="132"/>
      <c r="D216" s="122" t="s">
        <v>22</v>
      </c>
      <c r="E216" s="123">
        <v>396147.35</v>
      </c>
      <c r="F216" s="172"/>
      <c r="G216" s="124">
        <f t="shared" si="2"/>
        <v>48680166.040399835</v>
      </c>
    </row>
    <row r="217" spans="1:7" s="7" customFormat="1" ht="18" thickTop="1" thickBot="1" x14ac:dyDescent="0.25">
      <c r="A217" s="80"/>
      <c r="B217" s="131">
        <v>45709</v>
      </c>
      <c r="C217" s="132"/>
      <c r="D217" s="122" t="s">
        <v>22</v>
      </c>
      <c r="E217" s="123">
        <v>3171082.54</v>
      </c>
      <c r="F217" s="172"/>
      <c r="G217" s="124">
        <f t="shared" si="2"/>
        <v>51851248.580399834</v>
      </c>
    </row>
    <row r="218" spans="1:7" s="7" customFormat="1" ht="18" thickTop="1" thickBot="1" x14ac:dyDescent="0.25">
      <c r="A218" s="80"/>
      <c r="B218" s="131">
        <v>45709</v>
      </c>
      <c r="C218" s="132"/>
      <c r="D218" s="122" t="s">
        <v>22</v>
      </c>
      <c r="E218" s="123">
        <v>2104147.89</v>
      </c>
      <c r="F218" s="172"/>
      <c r="G218" s="124">
        <f t="shared" si="2"/>
        <v>53955396.470399834</v>
      </c>
    </row>
    <row r="219" spans="1:7" s="7" customFormat="1" ht="18" thickTop="1" thickBot="1" x14ac:dyDescent="0.25">
      <c r="A219" s="80"/>
      <c r="B219" s="131">
        <v>45709</v>
      </c>
      <c r="C219" s="132"/>
      <c r="D219" s="122" t="s">
        <v>23</v>
      </c>
      <c r="E219" s="123"/>
      <c r="F219" s="172">
        <v>751006.44</v>
      </c>
      <c r="G219" s="124">
        <f t="shared" si="2"/>
        <v>53204390.030399837</v>
      </c>
    </row>
    <row r="220" spans="1:7" s="7" customFormat="1" ht="18" thickTop="1" thickBot="1" x14ac:dyDescent="0.25">
      <c r="A220" s="80"/>
      <c r="B220" s="131">
        <v>45710</v>
      </c>
      <c r="C220" s="132"/>
      <c r="D220" s="122" t="s">
        <v>39</v>
      </c>
      <c r="E220" s="123">
        <v>10370</v>
      </c>
      <c r="F220" s="172"/>
      <c r="G220" s="124">
        <f t="shared" si="2"/>
        <v>53214760.030399837</v>
      </c>
    </row>
    <row r="221" spans="1:7" s="7" customFormat="1" ht="18" thickTop="1" thickBot="1" x14ac:dyDescent="0.25">
      <c r="A221" s="80"/>
      <c r="B221" s="131">
        <v>45710</v>
      </c>
      <c r="C221" s="132"/>
      <c r="D221" s="122" t="s">
        <v>29</v>
      </c>
      <c r="E221" s="123">
        <v>26500</v>
      </c>
      <c r="F221" s="172">
        <v>677.9</v>
      </c>
      <c r="G221" s="124">
        <f t="shared" si="2"/>
        <v>53240582.130399838</v>
      </c>
    </row>
    <row r="222" spans="1:7" s="7" customFormat="1" ht="18" thickTop="1" thickBot="1" x14ac:dyDescent="0.25">
      <c r="A222" s="80"/>
      <c r="B222" s="131">
        <v>45711</v>
      </c>
      <c r="C222" s="132"/>
      <c r="D222" s="122" t="s">
        <v>39</v>
      </c>
      <c r="E222" s="123">
        <v>1080</v>
      </c>
      <c r="F222" s="172"/>
      <c r="G222" s="124">
        <f t="shared" si="2"/>
        <v>53241662.130399838</v>
      </c>
    </row>
    <row r="223" spans="1:7" s="7" customFormat="1" ht="18" thickTop="1" thickBot="1" x14ac:dyDescent="0.25">
      <c r="A223" s="80"/>
      <c r="B223" s="131">
        <v>45711</v>
      </c>
      <c r="C223" s="132"/>
      <c r="D223" s="122" t="s">
        <v>39</v>
      </c>
      <c r="E223" s="123">
        <v>7400</v>
      </c>
      <c r="F223" s="172"/>
      <c r="G223" s="124">
        <f t="shared" si="2"/>
        <v>53249062.130399838</v>
      </c>
    </row>
    <row r="224" spans="1:7" s="7" customFormat="1" ht="18" thickTop="1" thickBot="1" x14ac:dyDescent="0.25">
      <c r="A224" s="80"/>
      <c r="B224" s="131">
        <v>45711</v>
      </c>
      <c r="C224" s="132"/>
      <c r="D224" s="122" t="s">
        <v>29</v>
      </c>
      <c r="E224" s="123">
        <v>5000</v>
      </c>
      <c r="F224" s="172">
        <v>136</v>
      </c>
      <c r="G224" s="124">
        <f t="shared" si="2"/>
        <v>53253926.130399838</v>
      </c>
    </row>
    <row r="225" spans="1:7" s="7" customFormat="1" ht="18" thickTop="1" thickBot="1" x14ac:dyDescent="0.25">
      <c r="A225" s="80"/>
      <c r="B225" s="131">
        <v>45712</v>
      </c>
      <c r="C225" s="132"/>
      <c r="D225" s="122" t="s">
        <v>39</v>
      </c>
      <c r="E225" s="123">
        <v>35370</v>
      </c>
      <c r="F225" s="172"/>
      <c r="G225" s="124">
        <f t="shared" si="2"/>
        <v>53289296.130399838</v>
      </c>
    </row>
    <row r="226" spans="1:7" s="7" customFormat="1" ht="18" thickTop="1" thickBot="1" x14ac:dyDescent="0.25">
      <c r="A226" s="80"/>
      <c r="B226" s="131">
        <v>45712</v>
      </c>
      <c r="C226" s="132"/>
      <c r="D226" s="122" t="s">
        <v>39</v>
      </c>
      <c r="E226" s="123">
        <v>122409</v>
      </c>
      <c r="F226" s="172"/>
      <c r="G226" s="124">
        <f t="shared" si="2"/>
        <v>53411705.130399838</v>
      </c>
    </row>
    <row r="227" spans="1:7" s="7" customFormat="1" ht="18" thickTop="1" thickBot="1" x14ac:dyDescent="0.25">
      <c r="A227" s="80"/>
      <c r="B227" s="131">
        <v>45712</v>
      </c>
      <c r="C227" s="132"/>
      <c r="D227" s="122" t="s">
        <v>39</v>
      </c>
      <c r="E227" s="123">
        <v>3750</v>
      </c>
      <c r="F227" s="172"/>
      <c r="G227" s="124">
        <f t="shared" si="2"/>
        <v>53415455.130399838</v>
      </c>
    </row>
    <row r="228" spans="1:7" s="7" customFormat="1" ht="18" thickTop="1" thickBot="1" x14ac:dyDescent="0.25">
      <c r="A228" s="80"/>
      <c r="B228" s="131">
        <v>45712</v>
      </c>
      <c r="C228" s="132"/>
      <c r="D228" s="122" t="s">
        <v>39</v>
      </c>
      <c r="E228" s="123">
        <v>21240</v>
      </c>
      <c r="F228" s="172"/>
      <c r="G228" s="124">
        <f t="shared" si="2"/>
        <v>53436695.130399838</v>
      </c>
    </row>
    <row r="229" spans="1:7" s="7" customFormat="1" ht="18" thickTop="1" thickBot="1" x14ac:dyDescent="0.25">
      <c r="A229" s="80"/>
      <c r="B229" s="131">
        <v>45712</v>
      </c>
      <c r="C229" s="132"/>
      <c r="D229" s="122" t="s">
        <v>39</v>
      </c>
      <c r="E229" s="123">
        <v>2300</v>
      </c>
      <c r="F229" s="172"/>
      <c r="G229" s="124">
        <f t="shared" si="2"/>
        <v>53438995.130399838</v>
      </c>
    </row>
    <row r="230" spans="1:7" s="7" customFormat="1" ht="18" thickTop="1" thickBot="1" x14ac:dyDescent="0.25">
      <c r="A230" s="80"/>
      <c r="B230" s="131">
        <v>45712</v>
      </c>
      <c r="C230" s="132"/>
      <c r="D230" s="122" t="s">
        <v>39</v>
      </c>
      <c r="E230" s="123">
        <v>36800</v>
      </c>
      <c r="F230" s="172"/>
      <c r="G230" s="124">
        <f t="shared" si="2"/>
        <v>53475795.130399838</v>
      </c>
    </row>
    <row r="231" spans="1:7" s="7" customFormat="1" ht="18" thickTop="1" thickBot="1" x14ac:dyDescent="0.25">
      <c r="A231" s="80"/>
      <c r="B231" s="131">
        <v>45712</v>
      </c>
      <c r="C231" s="132"/>
      <c r="D231" s="122" t="s">
        <v>39</v>
      </c>
      <c r="E231" s="123">
        <v>16705</v>
      </c>
      <c r="F231" s="172"/>
      <c r="G231" s="124">
        <f t="shared" si="2"/>
        <v>53492500.130399838</v>
      </c>
    </row>
    <row r="232" spans="1:7" s="7" customFormat="1" ht="18" thickTop="1" thickBot="1" x14ac:dyDescent="0.25">
      <c r="A232" s="80"/>
      <c r="B232" s="131">
        <v>45712</v>
      </c>
      <c r="C232" s="132"/>
      <c r="D232" s="122" t="s">
        <v>29</v>
      </c>
      <c r="E232" s="123">
        <v>351818.08</v>
      </c>
      <c r="F232" s="172">
        <v>9507.32</v>
      </c>
      <c r="G232" s="124">
        <f t="shared" si="2"/>
        <v>53834810.890399836</v>
      </c>
    </row>
    <row r="233" spans="1:7" s="7" customFormat="1" ht="18" thickTop="1" thickBot="1" x14ac:dyDescent="0.25">
      <c r="A233" s="80"/>
      <c r="B233" s="131">
        <v>45712</v>
      </c>
      <c r="C233" s="132"/>
      <c r="D233" s="122" t="s">
        <v>22</v>
      </c>
      <c r="E233" s="123">
        <v>229525.6</v>
      </c>
      <c r="F233" s="172"/>
      <c r="G233" s="124">
        <f t="shared" si="2"/>
        <v>54064336.490399837</v>
      </c>
    </row>
    <row r="234" spans="1:7" s="7" customFormat="1" ht="18" thickTop="1" thickBot="1" x14ac:dyDescent="0.25">
      <c r="A234" s="80"/>
      <c r="B234" s="131">
        <v>45712</v>
      </c>
      <c r="C234" s="132"/>
      <c r="D234" s="122" t="s">
        <v>22</v>
      </c>
      <c r="E234" s="123">
        <v>129631.2</v>
      </c>
      <c r="F234" s="172"/>
      <c r="G234" s="124">
        <f t="shared" si="2"/>
        <v>54193967.69039984</v>
      </c>
    </row>
    <row r="235" spans="1:7" s="7" customFormat="1" ht="18" thickTop="1" thickBot="1" x14ac:dyDescent="0.25">
      <c r="A235" s="80"/>
      <c r="B235" s="131">
        <v>45712</v>
      </c>
      <c r="C235" s="132"/>
      <c r="D235" s="122" t="s">
        <v>22</v>
      </c>
      <c r="E235" s="123">
        <v>50000</v>
      </c>
      <c r="F235" s="172"/>
      <c r="G235" s="124">
        <f t="shared" si="2"/>
        <v>54243967.69039984</v>
      </c>
    </row>
    <row r="236" spans="1:7" s="7" customFormat="1" ht="18" thickTop="1" thickBot="1" x14ac:dyDescent="0.25">
      <c r="A236" s="80"/>
      <c r="B236" s="131">
        <v>45712</v>
      </c>
      <c r="C236" s="132"/>
      <c r="D236" s="122" t="s">
        <v>22</v>
      </c>
      <c r="E236" s="123">
        <v>2770600.6</v>
      </c>
      <c r="F236" s="172"/>
      <c r="G236" s="124">
        <f t="shared" si="2"/>
        <v>57014568.290399842</v>
      </c>
    </row>
    <row r="237" spans="1:7" s="7" customFormat="1" ht="18" thickTop="1" thickBot="1" x14ac:dyDescent="0.25">
      <c r="A237" s="80"/>
      <c r="B237" s="131">
        <v>45712</v>
      </c>
      <c r="C237" s="132"/>
      <c r="D237" s="122" t="s">
        <v>22</v>
      </c>
      <c r="E237" s="123">
        <v>11479.5</v>
      </c>
      <c r="F237" s="172"/>
      <c r="G237" s="124">
        <f t="shared" si="2"/>
        <v>57026047.790399842</v>
      </c>
    </row>
    <row r="238" spans="1:7" s="7" customFormat="1" ht="18" thickTop="1" thickBot="1" x14ac:dyDescent="0.25">
      <c r="A238" s="80"/>
      <c r="B238" s="131">
        <v>45712</v>
      </c>
      <c r="C238" s="132"/>
      <c r="D238" s="122" t="s">
        <v>22</v>
      </c>
      <c r="E238" s="123">
        <v>5807.6</v>
      </c>
      <c r="F238" s="172"/>
      <c r="G238" s="124">
        <f t="shared" si="2"/>
        <v>57031855.390399843</v>
      </c>
    </row>
    <row r="239" spans="1:7" s="7" customFormat="1" ht="18" thickTop="1" thickBot="1" x14ac:dyDescent="0.25">
      <c r="A239" s="80"/>
      <c r="B239" s="131">
        <v>45712</v>
      </c>
      <c r="C239" s="132"/>
      <c r="D239" s="122" t="s">
        <v>22</v>
      </c>
      <c r="E239" s="123">
        <v>2880</v>
      </c>
      <c r="F239" s="172"/>
      <c r="G239" s="124">
        <f t="shared" si="2"/>
        <v>57034735.390399843</v>
      </c>
    </row>
    <row r="240" spans="1:7" s="7" customFormat="1" ht="18" thickTop="1" thickBot="1" x14ac:dyDescent="0.25">
      <c r="A240" s="80"/>
      <c r="B240" s="131">
        <v>45712</v>
      </c>
      <c r="C240" s="132"/>
      <c r="D240" s="122" t="s">
        <v>22</v>
      </c>
      <c r="E240" s="123">
        <v>142500</v>
      </c>
      <c r="F240" s="172"/>
      <c r="G240" s="124">
        <f t="shared" si="2"/>
        <v>57177235.390399843</v>
      </c>
    </row>
    <row r="241" spans="1:7" s="7" customFormat="1" ht="18" thickTop="1" thickBot="1" x14ac:dyDescent="0.25">
      <c r="A241" s="80"/>
      <c r="B241" s="131">
        <v>45712</v>
      </c>
      <c r="C241" s="132"/>
      <c r="D241" s="122" t="s">
        <v>47</v>
      </c>
      <c r="E241" s="123">
        <v>476003.14</v>
      </c>
      <c r="F241" s="172"/>
      <c r="G241" s="124">
        <f t="shared" si="2"/>
        <v>57653238.530399844</v>
      </c>
    </row>
    <row r="242" spans="1:7" s="7" customFormat="1" ht="18" thickTop="1" thickBot="1" x14ac:dyDescent="0.25">
      <c r="A242" s="80"/>
      <c r="B242" s="131">
        <v>45712</v>
      </c>
      <c r="C242" s="132"/>
      <c r="D242" s="122" t="s">
        <v>60</v>
      </c>
      <c r="E242" s="123">
        <v>15532.7</v>
      </c>
      <c r="F242" s="172"/>
      <c r="G242" s="124">
        <f t="shared" si="2"/>
        <v>57668771.230399847</v>
      </c>
    </row>
    <row r="243" spans="1:7" s="7" customFormat="1" ht="18" thickTop="1" thickBot="1" x14ac:dyDescent="0.25">
      <c r="A243" s="80"/>
      <c r="B243" s="131">
        <v>45713</v>
      </c>
      <c r="C243" s="132"/>
      <c r="D243" s="122" t="s">
        <v>39</v>
      </c>
      <c r="E243" s="123">
        <v>225</v>
      </c>
      <c r="F243" s="172"/>
      <c r="G243" s="124">
        <f t="shared" si="2"/>
        <v>57668996.230399847</v>
      </c>
    </row>
    <row r="244" spans="1:7" s="7" customFormat="1" ht="18" thickTop="1" thickBot="1" x14ac:dyDescent="0.25">
      <c r="A244" s="80"/>
      <c r="B244" s="131">
        <v>45713</v>
      </c>
      <c r="C244" s="132"/>
      <c r="D244" s="122" t="s">
        <v>39</v>
      </c>
      <c r="E244" s="123">
        <v>81650</v>
      </c>
      <c r="F244" s="172"/>
      <c r="G244" s="124">
        <f t="shared" si="2"/>
        <v>57750646.230399847</v>
      </c>
    </row>
    <row r="245" spans="1:7" s="7" customFormat="1" ht="18" thickTop="1" thickBot="1" x14ac:dyDescent="0.25">
      <c r="A245" s="80"/>
      <c r="B245" s="131">
        <v>45713</v>
      </c>
      <c r="C245" s="132"/>
      <c r="D245" s="122" t="s">
        <v>39</v>
      </c>
      <c r="E245" s="123">
        <v>103007</v>
      </c>
      <c r="F245" s="172"/>
      <c r="G245" s="124">
        <f t="shared" si="2"/>
        <v>57853653.230399847</v>
      </c>
    </row>
    <row r="246" spans="1:7" s="7" customFormat="1" ht="18" thickTop="1" thickBot="1" x14ac:dyDescent="0.25">
      <c r="A246" s="80"/>
      <c r="B246" s="131">
        <v>45713</v>
      </c>
      <c r="C246" s="132"/>
      <c r="D246" s="122" t="s">
        <v>39</v>
      </c>
      <c r="E246" s="123">
        <v>3700</v>
      </c>
      <c r="F246" s="172"/>
      <c r="G246" s="124">
        <f t="shared" si="2"/>
        <v>57857353.230399847</v>
      </c>
    </row>
    <row r="247" spans="1:7" s="7" customFormat="1" ht="18" thickTop="1" thickBot="1" x14ac:dyDescent="0.25">
      <c r="A247" s="80"/>
      <c r="B247" s="131">
        <v>45713</v>
      </c>
      <c r="C247" s="132"/>
      <c r="D247" s="122" t="s">
        <v>39</v>
      </c>
      <c r="E247" s="123">
        <v>11161</v>
      </c>
      <c r="F247" s="172"/>
      <c r="G247" s="124">
        <f t="shared" si="2"/>
        <v>57868514.230399847</v>
      </c>
    </row>
    <row r="248" spans="1:7" s="7" customFormat="1" ht="18" thickTop="1" thickBot="1" x14ac:dyDescent="0.25">
      <c r="A248" s="80"/>
      <c r="B248" s="131">
        <v>45713</v>
      </c>
      <c r="C248" s="132"/>
      <c r="D248" s="122" t="s">
        <v>39</v>
      </c>
      <c r="E248" s="123">
        <v>1750</v>
      </c>
      <c r="F248" s="172"/>
      <c r="G248" s="124">
        <f t="shared" si="2"/>
        <v>57870264.230399847</v>
      </c>
    </row>
    <row r="249" spans="1:7" s="7" customFormat="1" ht="18" thickTop="1" thickBot="1" x14ac:dyDescent="0.25">
      <c r="A249" s="80"/>
      <c r="B249" s="131">
        <v>45713</v>
      </c>
      <c r="C249" s="132"/>
      <c r="D249" s="122" t="s">
        <v>39</v>
      </c>
      <c r="E249" s="123">
        <v>87500</v>
      </c>
      <c r="F249" s="172"/>
      <c r="G249" s="124">
        <f t="shared" si="2"/>
        <v>57957764.230399847</v>
      </c>
    </row>
    <row r="250" spans="1:7" s="7" customFormat="1" ht="21" customHeight="1" thickTop="1" thickBot="1" x14ac:dyDescent="0.25">
      <c r="A250" s="80"/>
      <c r="B250" s="131">
        <v>45713</v>
      </c>
      <c r="C250" s="132"/>
      <c r="D250" s="122" t="s">
        <v>39</v>
      </c>
      <c r="E250" s="123">
        <v>6725</v>
      </c>
      <c r="F250" s="172"/>
      <c r="G250" s="124">
        <f t="shared" si="2"/>
        <v>57964489.230399847</v>
      </c>
    </row>
    <row r="251" spans="1:7" s="7" customFormat="1" ht="18" thickTop="1" thickBot="1" x14ac:dyDescent="0.25">
      <c r="A251" s="80"/>
      <c r="B251" s="131">
        <v>45713</v>
      </c>
      <c r="C251" s="132"/>
      <c r="D251" s="122" t="s">
        <v>29</v>
      </c>
      <c r="E251" s="123">
        <v>73883.05</v>
      </c>
      <c r="F251" s="172">
        <v>1948.15</v>
      </c>
      <c r="G251" s="124">
        <f t="shared" si="2"/>
        <v>58036424.130399846</v>
      </c>
    </row>
    <row r="252" spans="1:7" s="7" customFormat="1" ht="18" thickTop="1" thickBot="1" x14ac:dyDescent="0.25">
      <c r="A252" s="80"/>
      <c r="B252" s="131">
        <v>45714</v>
      </c>
      <c r="C252" s="132"/>
      <c r="D252" s="122" t="s">
        <v>39</v>
      </c>
      <c r="E252" s="123">
        <v>27380</v>
      </c>
      <c r="F252" s="172"/>
      <c r="G252" s="124">
        <f t="shared" si="2"/>
        <v>58063804.130399846</v>
      </c>
    </row>
    <row r="253" spans="1:7" s="7" customFormat="1" ht="18" thickTop="1" thickBot="1" x14ac:dyDescent="0.25">
      <c r="A253" s="80"/>
      <c r="B253" s="131">
        <v>45714</v>
      </c>
      <c r="C253" s="132"/>
      <c r="D253" s="122" t="s">
        <v>39</v>
      </c>
      <c r="E253" s="123">
        <v>53845</v>
      </c>
      <c r="F253" s="172"/>
      <c r="G253" s="124">
        <f t="shared" si="2"/>
        <v>58117649.130399846</v>
      </c>
    </row>
    <row r="254" spans="1:7" s="7" customFormat="1" ht="18" thickTop="1" thickBot="1" x14ac:dyDescent="0.25">
      <c r="A254" s="80"/>
      <c r="B254" s="131">
        <v>45714</v>
      </c>
      <c r="C254" s="132"/>
      <c r="D254" s="122" t="s">
        <v>39</v>
      </c>
      <c r="E254" s="123">
        <v>2850</v>
      </c>
      <c r="F254" s="172"/>
      <c r="G254" s="124">
        <f t="shared" si="2"/>
        <v>58120499.130399846</v>
      </c>
    </row>
    <row r="255" spans="1:7" s="7" customFormat="1" ht="18" thickTop="1" thickBot="1" x14ac:dyDescent="0.25">
      <c r="A255" s="80"/>
      <c r="B255" s="131">
        <v>45714</v>
      </c>
      <c r="C255" s="132"/>
      <c r="D255" s="122" t="s">
        <v>39</v>
      </c>
      <c r="E255" s="123">
        <v>17361</v>
      </c>
      <c r="F255" s="172"/>
      <c r="G255" s="124">
        <f t="shared" si="2"/>
        <v>58137860.130399846</v>
      </c>
    </row>
    <row r="256" spans="1:7" s="7" customFormat="1" ht="18" thickTop="1" thickBot="1" x14ac:dyDescent="0.25">
      <c r="A256" s="80"/>
      <c r="B256" s="131">
        <v>45714</v>
      </c>
      <c r="C256" s="132"/>
      <c r="D256" s="122" t="s">
        <v>39</v>
      </c>
      <c r="E256" s="123">
        <v>2825</v>
      </c>
      <c r="F256" s="172"/>
      <c r="G256" s="124">
        <f t="shared" si="2"/>
        <v>58140685.130399846</v>
      </c>
    </row>
    <row r="257" spans="1:7" s="7" customFormat="1" ht="18" thickTop="1" thickBot="1" x14ac:dyDescent="0.25">
      <c r="A257" s="80"/>
      <c r="B257" s="131">
        <v>45714</v>
      </c>
      <c r="C257" s="132"/>
      <c r="D257" s="122" t="s">
        <v>39</v>
      </c>
      <c r="E257" s="123">
        <v>60130</v>
      </c>
      <c r="F257" s="172"/>
      <c r="G257" s="124">
        <f t="shared" si="2"/>
        <v>58200815.130399846</v>
      </c>
    </row>
    <row r="258" spans="1:7" s="7" customFormat="1" ht="18" thickTop="1" thickBot="1" x14ac:dyDescent="0.25">
      <c r="A258" s="80"/>
      <c r="B258" s="131">
        <v>45714</v>
      </c>
      <c r="C258" s="132"/>
      <c r="D258" s="122" t="s">
        <v>39</v>
      </c>
      <c r="E258" s="123">
        <v>3285</v>
      </c>
      <c r="F258" s="172"/>
      <c r="G258" s="124">
        <f t="shared" si="2"/>
        <v>58204100.130399846</v>
      </c>
    </row>
    <row r="259" spans="1:7" s="7" customFormat="1" ht="18" thickTop="1" thickBot="1" x14ac:dyDescent="0.25">
      <c r="A259" s="80"/>
      <c r="B259" s="131">
        <v>45714</v>
      </c>
      <c r="C259" s="132"/>
      <c r="D259" s="122" t="s">
        <v>29</v>
      </c>
      <c r="E259" s="123">
        <v>88552.29</v>
      </c>
      <c r="F259" s="172">
        <v>2300.5500000000002</v>
      </c>
      <c r="G259" s="124">
        <f t="shared" si="2"/>
        <v>58290351.870399848</v>
      </c>
    </row>
    <row r="260" spans="1:7" s="7" customFormat="1" ht="18" thickTop="1" thickBot="1" x14ac:dyDescent="0.25">
      <c r="A260" s="80"/>
      <c r="B260" s="131">
        <v>45714</v>
      </c>
      <c r="C260" s="132"/>
      <c r="D260" s="122" t="s">
        <v>47</v>
      </c>
      <c r="E260" s="123">
        <v>28901.5</v>
      </c>
      <c r="F260" s="172"/>
      <c r="G260" s="124">
        <f t="shared" si="2"/>
        <v>58319253.370399848</v>
      </c>
    </row>
    <row r="261" spans="1:7" s="7" customFormat="1" ht="18" thickTop="1" thickBot="1" x14ac:dyDescent="0.25">
      <c r="A261" s="80"/>
      <c r="B261" s="131">
        <v>45714</v>
      </c>
      <c r="C261" s="132"/>
      <c r="D261" s="122" t="s">
        <v>47</v>
      </c>
      <c r="E261" s="123">
        <v>68600.25</v>
      </c>
      <c r="F261" s="172"/>
      <c r="G261" s="124">
        <f t="shared" si="2"/>
        <v>58387853.620399848</v>
      </c>
    </row>
    <row r="262" spans="1:7" s="7" customFormat="1" ht="18" thickTop="1" thickBot="1" x14ac:dyDescent="0.25">
      <c r="A262" s="80"/>
      <c r="B262" s="131">
        <v>45714</v>
      </c>
      <c r="C262" s="132"/>
      <c r="D262" s="122" t="s">
        <v>47</v>
      </c>
      <c r="E262" s="123">
        <v>520809.4</v>
      </c>
      <c r="F262" s="172"/>
      <c r="G262" s="124">
        <f t="shared" si="2"/>
        <v>58908663.020399846</v>
      </c>
    </row>
    <row r="263" spans="1:7" s="7" customFormat="1" ht="18" thickTop="1" thickBot="1" x14ac:dyDescent="0.25">
      <c r="A263" s="80"/>
      <c r="B263" s="131">
        <v>45714</v>
      </c>
      <c r="C263" s="132"/>
      <c r="D263" s="122" t="s">
        <v>143</v>
      </c>
      <c r="E263" s="123">
        <v>666038.80000000005</v>
      </c>
      <c r="F263" s="172"/>
      <c r="G263" s="124">
        <f t="shared" si="2"/>
        <v>59574701.820399843</v>
      </c>
    </row>
    <row r="264" spans="1:7" s="7" customFormat="1" ht="18" thickTop="1" thickBot="1" x14ac:dyDescent="0.25">
      <c r="A264" s="80"/>
      <c r="B264" s="131">
        <v>45714</v>
      </c>
      <c r="C264" s="132"/>
      <c r="D264" s="122" t="s">
        <v>143</v>
      </c>
      <c r="E264" s="123">
        <v>268846.94</v>
      </c>
      <c r="F264" s="172"/>
      <c r="G264" s="124">
        <f t="shared" si="2"/>
        <v>59843548.760399841</v>
      </c>
    </row>
    <row r="265" spans="1:7" s="7" customFormat="1" ht="18" thickTop="1" thickBot="1" x14ac:dyDescent="0.25">
      <c r="A265" s="80"/>
      <c r="B265" s="131">
        <v>45714</v>
      </c>
      <c r="C265" s="132"/>
      <c r="D265" s="122" t="s">
        <v>22</v>
      </c>
      <c r="E265" s="123">
        <v>11349</v>
      </c>
      <c r="F265" s="172"/>
      <c r="G265" s="124">
        <f t="shared" si="2"/>
        <v>59854897.760399841</v>
      </c>
    </row>
    <row r="266" spans="1:7" s="7" customFormat="1" ht="46.5" thickTop="1" thickBot="1" x14ac:dyDescent="0.25">
      <c r="A266" s="80"/>
      <c r="B266" s="131">
        <v>45714</v>
      </c>
      <c r="C266" s="132"/>
      <c r="D266" s="122" t="s">
        <v>144</v>
      </c>
      <c r="E266" s="123">
        <v>2298</v>
      </c>
      <c r="F266" s="172"/>
      <c r="G266" s="124">
        <f t="shared" si="2"/>
        <v>59857195.760399841</v>
      </c>
    </row>
    <row r="267" spans="1:7" s="7" customFormat="1" ht="18" thickTop="1" thickBot="1" x14ac:dyDescent="0.25">
      <c r="A267" s="80"/>
      <c r="B267" s="131">
        <v>45715</v>
      </c>
      <c r="C267" s="132"/>
      <c r="D267" s="122" t="s">
        <v>39</v>
      </c>
      <c r="E267" s="123">
        <v>5390</v>
      </c>
      <c r="F267" s="172"/>
      <c r="G267" s="124">
        <f t="shared" si="2"/>
        <v>59862585.760399841</v>
      </c>
    </row>
    <row r="268" spans="1:7" s="7" customFormat="1" ht="18" thickTop="1" thickBot="1" x14ac:dyDescent="0.25">
      <c r="A268" s="80"/>
      <c r="B268" s="131">
        <v>45715</v>
      </c>
      <c r="C268" s="132"/>
      <c r="D268" s="122" t="s">
        <v>29</v>
      </c>
      <c r="E268" s="123">
        <v>70432</v>
      </c>
      <c r="F268" s="172">
        <v>1761.75</v>
      </c>
      <c r="G268" s="124">
        <f t="shared" si="2"/>
        <v>59931256.010399841</v>
      </c>
    </row>
    <row r="269" spans="1:7" s="7" customFormat="1" ht="18" thickTop="1" thickBot="1" x14ac:dyDescent="0.25">
      <c r="A269" s="80"/>
      <c r="B269" s="131">
        <v>45716</v>
      </c>
      <c r="C269" s="132"/>
      <c r="D269" s="122" t="s">
        <v>39</v>
      </c>
      <c r="E269" s="123">
        <v>35230</v>
      </c>
      <c r="F269" s="172"/>
      <c r="G269" s="124">
        <f t="shared" si="2"/>
        <v>59966486.010399841</v>
      </c>
    </row>
    <row r="270" spans="1:7" s="7" customFormat="1" ht="18" thickTop="1" thickBot="1" x14ac:dyDescent="0.25">
      <c r="A270" s="80"/>
      <c r="B270" s="131">
        <v>45716</v>
      </c>
      <c r="C270" s="132"/>
      <c r="D270" s="122" t="s">
        <v>39</v>
      </c>
      <c r="E270" s="123">
        <v>89500</v>
      </c>
      <c r="F270" s="172"/>
      <c r="G270" s="124">
        <f t="shared" si="2"/>
        <v>60055986.010399841</v>
      </c>
    </row>
    <row r="271" spans="1:7" s="7" customFormat="1" ht="18" thickTop="1" thickBot="1" x14ac:dyDescent="0.25">
      <c r="A271" s="80"/>
      <c r="B271" s="131">
        <v>45716</v>
      </c>
      <c r="C271" s="132"/>
      <c r="D271" s="122" t="s">
        <v>39</v>
      </c>
      <c r="E271" s="123">
        <v>800</v>
      </c>
      <c r="F271" s="172"/>
      <c r="G271" s="124">
        <f t="shared" si="2"/>
        <v>60056786.010399841</v>
      </c>
    </row>
    <row r="272" spans="1:7" s="7" customFormat="1" ht="18" thickTop="1" thickBot="1" x14ac:dyDescent="0.25">
      <c r="A272" s="80"/>
      <c r="B272" s="131">
        <v>45716</v>
      </c>
      <c r="C272" s="132"/>
      <c r="D272" s="122" t="s">
        <v>39</v>
      </c>
      <c r="E272" s="123">
        <v>8580</v>
      </c>
      <c r="F272" s="172"/>
      <c r="G272" s="124">
        <f t="shared" si="2"/>
        <v>60065366.010399841</v>
      </c>
    </row>
    <row r="273" spans="1:7" s="7" customFormat="1" ht="18" thickTop="1" thickBot="1" x14ac:dyDescent="0.25">
      <c r="A273" s="80"/>
      <c r="B273" s="131">
        <v>45716</v>
      </c>
      <c r="C273" s="132"/>
      <c r="D273" s="122" t="s">
        <v>39</v>
      </c>
      <c r="E273" s="123">
        <v>8390</v>
      </c>
      <c r="F273" s="172"/>
      <c r="G273" s="124">
        <f t="shared" si="2"/>
        <v>60073756.010399841</v>
      </c>
    </row>
    <row r="274" spans="1:7" s="7" customFormat="1" ht="18" thickTop="1" thickBot="1" x14ac:dyDescent="0.25">
      <c r="A274" s="80"/>
      <c r="B274" s="131">
        <v>45716</v>
      </c>
      <c r="C274" s="132"/>
      <c r="D274" s="122" t="s">
        <v>39</v>
      </c>
      <c r="E274" s="123">
        <v>45030</v>
      </c>
      <c r="F274" s="172"/>
      <c r="G274" s="124">
        <f t="shared" si="2"/>
        <v>60118786.010399841</v>
      </c>
    </row>
    <row r="275" spans="1:7" s="7" customFormat="1" ht="18" thickTop="1" thickBot="1" x14ac:dyDescent="0.25">
      <c r="A275" s="80"/>
      <c r="B275" s="131">
        <v>45716</v>
      </c>
      <c r="C275" s="132"/>
      <c r="D275" s="122" t="s">
        <v>39</v>
      </c>
      <c r="E275" s="123">
        <v>4695</v>
      </c>
      <c r="F275" s="172"/>
      <c r="G275" s="124">
        <f t="shared" si="2"/>
        <v>60123481.010399841</v>
      </c>
    </row>
    <row r="276" spans="1:7" s="7" customFormat="1" ht="18" thickTop="1" thickBot="1" x14ac:dyDescent="0.25">
      <c r="A276" s="80"/>
      <c r="B276" s="131">
        <v>45716</v>
      </c>
      <c r="C276" s="132"/>
      <c r="D276" s="122" t="s">
        <v>29</v>
      </c>
      <c r="E276" s="123">
        <v>91389.75</v>
      </c>
      <c r="F276" s="172"/>
      <c r="G276" s="124">
        <f t="shared" si="2"/>
        <v>60214870.760399841</v>
      </c>
    </row>
    <row r="277" spans="1:7" s="7" customFormat="1" ht="18" thickTop="1" thickBot="1" x14ac:dyDescent="0.25">
      <c r="A277" s="80"/>
      <c r="B277" s="131">
        <v>45716</v>
      </c>
      <c r="C277" s="132"/>
      <c r="D277" s="122" t="s">
        <v>59</v>
      </c>
      <c r="E277" s="123">
        <v>966026.45</v>
      </c>
      <c r="F277" s="172"/>
      <c r="G277" s="124">
        <f t="shared" si="2"/>
        <v>61180897.210399844</v>
      </c>
    </row>
    <row r="278" spans="1:7" s="7" customFormat="1" ht="18" thickTop="1" thickBot="1" x14ac:dyDescent="0.25">
      <c r="A278" s="80"/>
      <c r="B278" s="131">
        <v>45716</v>
      </c>
      <c r="C278" s="132"/>
      <c r="D278" s="122" t="s">
        <v>47</v>
      </c>
      <c r="E278" s="123">
        <v>450319.57</v>
      </c>
      <c r="F278" s="172"/>
      <c r="G278" s="124">
        <f t="shared" si="2"/>
        <v>61631216.780399844</v>
      </c>
    </row>
    <row r="279" spans="1:7" s="7" customFormat="1" ht="18" thickTop="1" thickBot="1" x14ac:dyDescent="0.25">
      <c r="A279" s="80"/>
      <c r="B279" s="131">
        <v>45716</v>
      </c>
      <c r="C279" s="132" t="s">
        <v>145</v>
      </c>
      <c r="D279" s="122" t="s">
        <v>146</v>
      </c>
      <c r="E279" s="123"/>
      <c r="F279" s="172">
        <v>1543242.33</v>
      </c>
      <c r="G279" s="124">
        <f t="shared" si="2"/>
        <v>60087974.450399846</v>
      </c>
    </row>
    <row r="280" spans="1:7" s="7" customFormat="1" ht="31.5" thickTop="1" thickBot="1" x14ac:dyDescent="0.25">
      <c r="A280" s="80"/>
      <c r="B280" s="131">
        <v>45716</v>
      </c>
      <c r="C280" s="132" t="s">
        <v>145</v>
      </c>
      <c r="D280" s="122" t="s">
        <v>147</v>
      </c>
      <c r="E280" s="123"/>
      <c r="F280" s="172">
        <v>16771.389999999898</v>
      </c>
      <c r="G280" s="124">
        <f t="shared" si="2"/>
        <v>60071203.060399845</v>
      </c>
    </row>
    <row r="281" spans="1:7" s="7" customFormat="1" ht="18" thickTop="1" thickBot="1" x14ac:dyDescent="0.25">
      <c r="A281" s="80"/>
      <c r="B281" s="131">
        <v>45716</v>
      </c>
      <c r="C281" s="132" t="s">
        <v>148</v>
      </c>
      <c r="D281" s="122" t="s">
        <v>146</v>
      </c>
      <c r="E281" s="123"/>
      <c r="F281" s="172">
        <v>2526711.39</v>
      </c>
      <c r="G281" s="124">
        <f t="shared" si="2"/>
        <v>57544491.670399845</v>
      </c>
    </row>
    <row r="282" spans="1:7" s="7" customFormat="1" ht="18" thickTop="1" thickBot="1" x14ac:dyDescent="0.25">
      <c r="A282" s="80"/>
      <c r="B282" s="131">
        <v>45716</v>
      </c>
      <c r="C282" s="132"/>
      <c r="D282" s="122" t="s">
        <v>213</v>
      </c>
      <c r="E282" s="123">
        <v>10245.629999999999</v>
      </c>
      <c r="F282" s="172"/>
      <c r="G282" s="124">
        <f t="shared" si="2"/>
        <v>57554737.300399847</v>
      </c>
    </row>
    <row r="283" spans="1:7" s="7" customFormat="1" ht="18" hidden="1" thickTop="1" thickBot="1" x14ac:dyDescent="0.25">
      <c r="A283" s="80"/>
      <c r="B283" s="131"/>
      <c r="C283" s="132"/>
      <c r="D283" s="122"/>
      <c r="E283" s="123"/>
      <c r="F283" s="172"/>
      <c r="G283" s="124">
        <f t="shared" si="2"/>
        <v>57554737.300399847</v>
      </c>
    </row>
    <row r="284" spans="1:7" s="7" customFormat="1" ht="18" hidden="1" thickTop="1" thickBot="1" x14ac:dyDescent="0.25">
      <c r="A284" s="80"/>
      <c r="B284" s="131"/>
      <c r="C284" s="132"/>
      <c r="D284" s="122"/>
      <c r="E284" s="123"/>
      <c r="F284" s="172"/>
      <c r="G284" s="124">
        <f t="shared" si="2"/>
        <v>57554737.300399847</v>
      </c>
    </row>
    <row r="285" spans="1:7" s="7" customFormat="1" ht="18" hidden="1" thickTop="1" thickBot="1" x14ac:dyDescent="0.25">
      <c r="A285" s="80"/>
      <c r="B285" s="131"/>
      <c r="C285" s="132"/>
      <c r="D285" s="122"/>
      <c r="E285" s="123"/>
      <c r="F285" s="172"/>
      <c r="G285" s="124">
        <f t="shared" si="2"/>
        <v>57554737.300399847</v>
      </c>
    </row>
    <row r="286" spans="1:7" s="7" customFormat="1" ht="18" hidden="1" thickTop="1" thickBot="1" x14ac:dyDescent="0.25">
      <c r="A286" s="80"/>
      <c r="B286" s="131"/>
      <c r="C286" s="132"/>
      <c r="D286" s="122"/>
      <c r="E286" s="123"/>
      <c r="F286" s="172"/>
      <c r="G286" s="124">
        <f t="shared" si="2"/>
        <v>57554737.300399847</v>
      </c>
    </row>
    <row r="287" spans="1:7" s="7" customFormat="1" ht="18" hidden="1" thickTop="1" thickBot="1" x14ac:dyDescent="0.25">
      <c r="A287" s="80"/>
      <c r="B287" s="131"/>
      <c r="C287" s="132"/>
      <c r="D287" s="122"/>
      <c r="E287" s="123"/>
      <c r="F287" s="172"/>
      <c r="G287" s="124">
        <f t="shared" si="2"/>
        <v>57554737.300399847</v>
      </c>
    </row>
    <row r="288" spans="1:7" s="7" customFormat="1" ht="18" hidden="1" thickTop="1" thickBot="1" x14ac:dyDescent="0.25">
      <c r="A288" s="80"/>
      <c r="B288" s="131"/>
      <c r="C288" s="132"/>
      <c r="D288" s="122"/>
      <c r="E288" s="123"/>
      <c r="F288" s="172"/>
      <c r="G288" s="124">
        <f t="shared" si="2"/>
        <v>57554737.300399847</v>
      </c>
    </row>
    <row r="289" spans="1:8" s="7" customFormat="1" ht="18" hidden="1" thickTop="1" thickBot="1" x14ac:dyDescent="0.25">
      <c r="A289" s="80"/>
      <c r="B289" s="131"/>
      <c r="C289" s="132"/>
      <c r="D289" s="122"/>
      <c r="E289" s="123"/>
      <c r="F289" s="172"/>
      <c r="G289" s="124">
        <f t="shared" si="2"/>
        <v>57554737.300399847</v>
      </c>
    </row>
    <row r="290" spans="1:8" s="7" customFormat="1" ht="18" hidden="1" thickTop="1" thickBot="1" x14ac:dyDescent="0.25">
      <c r="A290" s="80"/>
      <c r="B290" s="131"/>
      <c r="C290" s="132"/>
      <c r="D290" s="122"/>
      <c r="E290" s="123"/>
      <c r="F290" s="172"/>
      <c r="G290" s="124">
        <f t="shared" si="2"/>
        <v>57554737.300399847</v>
      </c>
    </row>
    <row r="291" spans="1:8" s="7" customFormat="1" ht="18" hidden="1" thickTop="1" thickBot="1" x14ac:dyDescent="0.25">
      <c r="A291" s="80"/>
      <c r="B291" s="131"/>
      <c r="C291" s="132"/>
      <c r="D291" s="122"/>
      <c r="E291" s="123"/>
      <c r="F291" s="172"/>
      <c r="G291" s="124">
        <f t="shared" si="2"/>
        <v>57554737.300399847</v>
      </c>
    </row>
    <row r="292" spans="1:8" s="7" customFormat="1" ht="18" hidden="1" thickTop="1" thickBot="1" x14ac:dyDescent="0.25">
      <c r="A292" s="80"/>
      <c r="B292" s="131"/>
      <c r="C292" s="132"/>
      <c r="D292" s="122"/>
      <c r="E292" s="123"/>
      <c r="F292" s="172"/>
      <c r="G292" s="124">
        <f t="shared" si="2"/>
        <v>57554737.300399847</v>
      </c>
    </row>
    <row r="293" spans="1:8" s="7" customFormat="1" ht="18" hidden="1" thickTop="1" thickBot="1" x14ac:dyDescent="0.25">
      <c r="A293" s="80"/>
      <c r="B293" s="131"/>
      <c r="C293" s="132"/>
      <c r="D293" s="122"/>
      <c r="E293" s="123"/>
      <c r="F293" s="172"/>
      <c r="G293" s="124">
        <f t="shared" si="2"/>
        <v>57554737.300399847</v>
      </c>
    </row>
    <row r="294" spans="1:8" s="7" customFormat="1" ht="18" hidden="1" thickTop="1" thickBot="1" x14ac:dyDescent="0.25">
      <c r="A294" s="80"/>
      <c r="B294" s="131"/>
      <c r="C294" s="132"/>
      <c r="D294" s="122"/>
      <c r="E294" s="123"/>
      <c r="F294" s="172"/>
      <c r="G294" s="124">
        <f t="shared" si="2"/>
        <v>57554737.300399847</v>
      </c>
    </row>
    <row r="295" spans="1:8" s="7" customFormat="1" ht="18" hidden="1" thickTop="1" thickBot="1" x14ac:dyDescent="0.25">
      <c r="A295" s="80"/>
      <c r="B295" s="131"/>
      <c r="C295" s="132"/>
      <c r="D295" s="122"/>
      <c r="E295" s="123"/>
      <c r="F295" s="172"/>
      <c r="G295" s="124">
        <f t="shared" si="2"/>
        <v>57554737.300399847</v>
      </c>
    </row>
    <row r="296" spans="1:8" s="7" customFormat="1" ht="18" hidden="1" thickTop="1" thickBot="1" x14ac:dyDescent="0.25">
      <c r="A296" s="80"/>
      <c r="B296" s="131"/>
      <c r="C296" s="132"/>
      <c r="D296" s="122"/>
      <c r="E296" s="123"/>
      <c r="F296" s="172"/>
      <c r="G296" s="124">
        <f t="shared" si="2"/>
        <v>57554737.300399847</v>
      </c>
    </row>
    <row r="297" spans="1:8" s="7" customFormat="1" ht="18" hidden="1" thickTop="1" thickBot="1" x14ac:dyDescent="0.25">
      <c r="A297" s="80"/>
      <c r="B297" s="131"/>
      <c r="C297" s="132"/>
      <c r="D297" s="122"/>
      <c r="E297" s="123"/>
      <c r="F297" s="172"/>
      <c r="G297" s="124">
        <f t="shared" si="2"/>
        <v>57554737.300399847</v>
      </c>
    </row>
    <row r="298" spans="1:8" s="7" customFormat="1" ht="18" hidden="1" thickTop="1" thickBot="1" x14ac:dyDescent="0.25">
      <c r="A298" s="80"/>
      <c r="B298" s="131"/>
      <c r="C298" s="132"/>
      <c r="D298" s="122"/>
      <c r="E298" s="123"/>
      <c r="F298" s="172"/>
      <c r="G298" s="124">
        <f t="shared" si="2"/>
        <v>57554737.300399847</v>
      </c>
    </row>
    <row r="299" spans="1:8" s="7" customFormat="1" ht="18" hidden="1" thickTop="1" thickBot="1" x14ac:dyDescent="0.25">
      <c r="A299" s="80"/>
      <c r="B299" s="131"/>
      <c r="C299" s="132"/>
      <c r="D299" s="122"/>
      <c r="E299" s="123"/>
      <c r="F299" s="172"/>
      <c r="G299" s="124">
        <f t="shared" si="2"/>
        <v>57554737.300399847</v>
      </c>
    </row>
    <row r="300" spans="1:8" ht="18" thickTop="1" thickBot="1" x14ac:dyDescent="0.25">
      <c r="A300" s="26"/>
      <c r="B300" s="187"/>
      <c r="C300" s="188"/>
      <c r="D300" s="188" t="s">
        <v>8</v>
      </c>
      <c r="E300" s="186">
        <f>SUM(E18:E299)</f>
        <v>52312735.100000001</v>
      </c>
      <c r="F300" s="199">
        <f>SUM(F18:F299)</f>
        <v>31890012.122100003</v>
      </c>
      <c r="G300" s="124">
        <f>G17+E300-F300</f>
        <v>57554737.300399832</v>
      </c>
      <c r="H300" s="28">
        <f>+G300-'[1]CTA. RECOLECTORA (010) y 3000'!$G$10233</f>
        <v>0</v>
      </c>
    </row>
    <row r="301" spans="1:8" ht="16.5" x14ac:dyDescent="0.2">
      <c r="A301" s="5"/>
      <c r="B301" s="133"/>
      <c r="C301" s="133"/>
      <c r="D301" s="133"/>
      <c r="E301" s="134"/>
      <c r="F301" s="200"/>
      <c r="G301" s="134"/>
    </row>
    <row r="302" spans="1:8" ht="16.5" x14ac:dyDescent="0.2">
      <c r="A302" s="5"/>
      <c r="B302" s="133"/>
      <c r="C302" s="135" t="s">
        <v>31</v>
      </c>
      <c r="D302" s="136"/>
      <c r="E302" s="137"/>
      <c r="F302" s="201"/>
      <c r="G302" s="134"/>
    </row>
    <row r="303" spans="1:8" ht="16.5" x14ac:dyDescent="0.2">
      <c r="A303" s="5"/>
      <c r="B303" s="133"/>
      <c r="C303" s="135" t="s">
        <v>33</v>
      </c>
      <c r="D303" s="136"/>
      <c r="E303" s="137"/>
      <c r="F303" s="201"/>
      <c r="G303" s="134"/>
    </row>
    <row r="304" spans="1:8" ht="16.5" x14ac:dyDescent="0.2">
      <c r="A304" s="5"/>
      <c r="B304" s="133"/>
      <c r="C304" s="135"/>
      <c r="D304" s="84" t="s">
        <v>36</v>
      </c>
      <c r="E304" s="135"/>
      <c r="G304" s="178"/>
    </row>
    <row r="305" spans="1:8" ht="16.5" x14ac:dyDescent="0.2">
      <c r="A305" s="5"/>
      <c r="B305" s="133"/>
      <c r="C305" s="136"/>
      <c r="D305" s="84" t="s">
        <v>31</v>
      </c>
      <c r="E305" s="85" t="s">
        <v>38</v>
      </c>
      <c r="G305" s="84" t="s">
        <v>37</v>
      </c>
    </row>
    <row r="306" spans="1:8" ht="16.5" x14ac:dyDescent="0.2">
      <c r="A306" s="5"/>
      <c r="B306" s="133"/>
      <c r="C306" s="136"/>
      <c r="D306" s="84" t="s">
        <v>33</v>
      </c>
      <c r="E306" s="84" t="s">
        <v>32</v>
      </c>
      <c r="G306" s="84" t="s">
        <v>35</v>
      </c>
    </row>
    <row r="307" spans="1:8" ht="16.5" x14ac:dyDescent="0.2">
      <c r="A307" s="5"/>
      <c r="B307" s="133"/>
      <c r="C307" s="136"/>
      <c r="D307" s="84" t="s">
        <v>34</v>
      </c>
      <c r="E307" s="84" t="s">
        <v>62</v>
      </c>
      <c r="G307" s="84" t="s">
        <v>41</v>
      </c>
    </row>
    <row r="308" spans="1:8" ht="16.5" x14ac:dyDescent="0.2">
      <c r="A308" s="5"/>
      <c r="B308" s="133"/>
      <c r="C308" s="136"/>
      <c r="D308" s="137"/>
      <c r="E308" s="84" t="s">
        <v>61</v>
      </c>
      <c r="F308" s="200"/>
      <c r="G308" s="84" t="s">
        <v>57</v>
      </c>
      <c r="H308" s="25"/>
    </row>
    <row r="309" spans="1:8" ht="16.5" x14ac:dyDescent="0.2">
      <c r="A309" s="5"/>
      <c r="B309" s="133"/>
      <c r="C309" s="136"/>
      <c r="D309" s="137"/>
      <c r="F309" s="200"/>
      <c r="G309" s="134"/>
    </row>
    <row r="310" spans="1:8" ht="16.5" x14ac:dyDescent="0.2">
      <c r="A310" s="5"/>
      <c r="B310" s="133"/>
      <c r="C310" s="136"/>
      <c r="D310" s="137"/>
      <c r="F310" s="200"/>
      <c r="G310" s="134"/>
    </row>
    <row r="311" spans="1:8" ht="16.5" x14ac:dyDescent="0.2">
      <c r="A311" s="5"/>
      <c r="B311" s="133"/>
      <c r="C311" s="136"/>
      <c r="D311" s="137"/>
      <c r="F311" s="200"/>
      <c r="G311" s="134"/>
    </row>
    <row r="312" spans="1:8" ht="16.5" x14ac:dyDescent="0.2">
      <c r="A312" s="5"/>
      <c r="B312" s="133"/>
      <c r="C312" s="133"/>
      <c r="F312" s="200"/>
      <c r="G312" s="134"/>
    </row>
    <row r="313" spans="1:8" ht="16.5" x14ac:dyDescent="0.2">
      <c r="A313" s="5"/>
      <c r="B313" s="133"/>
      <c r="C313" s="133"/>
      <c r="E313" s="137"/>
      <c r="F313" s="200"/>
      <c r="G313" s="134"/>
    </row>
    <row r="314" spans="1:8" ht="16.5" x14ac:dyDescent="0.2">
      <c r="A314" s="5"/>
      <c r="B314" s="5"/>
      <c r="C314" s="5"/>
      <c r="F314" s="203"/>
      <c r="G314" s="8"/>
    </row>
    <row r="315" spans="1:8" ht="16.5" x14ac:dyDescent="0.2">
      <c r="A315" s="5"/>
      <c r="B315" s="5"/>
      <c r="C315" s="5"/>
      <c r="F315" s="203"/>
      <c r="G315" s="8"/>
    </row>
    <row r="316" spans="1:8" ht="16.5" x14ac:dyDescent="0.2">
      <c r="A316" s="5"/>
      <c r="B316" s="5"/>
      <c r="C316" s="5"/>
      <c r="E316" s="8"/>
      <c r="F316" s="203"/>
      <c r="G316" s="8"/>
    </row>
    <row r="317" spans="1:8" x14ac:dyDescent="0.2">
      <c r="A317" s="9"/>
      <c r="B317" s="9"/>
      <c r="C317" s="9"/>
      <c r="D317" s="9"/>
      <c r="E317" s="9"/>
      <c r="F317" s="204"/>
      <c r="G317" s="9"/>
    </row>
    <row r="318" spans="1:8" x14ac:dyDescent="0.2">
      <c r="A318" s="9"/>
      <c r="B318" s="9"/>
      <c r="C318" s="9"/>
      <c r="D318" s="9"/>
      <c r="E318" s="9"/>
      <c r="F318" s="204"/>
      <c r="G318" s="9"/>
    </row>
    <row r="319" spans="1:8" x14ac:dyDescent="0.2">
      <c r="A319" s="9"/>
      <c r="B319" s="9"/>
      <c r="C319" s="9"/>
      <c r="D319" s="9"/>
      <c r="E319" s="9"/>
      <c r="F319" s="204"/>
      <c r="G319" s="9"/>
    </row>
    <row r="338" spans="1:1" ht="13.5" thickBot="1" x14ac:dyDescent="0.25"/>
    <row r="339" spans="1:1" ht="15" x14ac:dyDescent="0.2">
      <c r="A339" s="2"/>
    </row>
  </sheetData>
  <autoFilter ref="B1:H339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0" fitToHeight="0" orientation="portrait" r:id="rId1"/>
  <headerFooter alignWithMargins="0">
    <oddFooter>Página &amp;P</oddFooter>
  </headerFooter>
  <rowBreaks count="4" manualBreakCount="4">
    <brk id="65" max="6" man="1"/>
    <brk id="117" max="6" man="1"/>
    <brk id="169" max="6" man="1"/>
    <brk id="231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155"/>
  <sheetViews>
    <sheetView topLeftCell="B82" zoomScale="80" zoomScaleNormal="80" workbookViewId="0">
      <selection activeCell="I105" sqref="I105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85" customWidth="1"/>
    <col min="6" max="6" width="46.7109375" style="1" customWidth="1"/>
    <col min="7" max="7" width="20" style="1" customWidth="1"/>
    <col min="8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80"/>
    </row>
    <row r="2" spans="1:13" s="11" customFormat="1" x14ac:dyDescent="0.2">
      <c r="E2" s="180"/>
    </row>
    <row r="3" spans="1:13" s="14" customFormat="1" ht="12" customHeight="1" x14ac:dyDescent="0.2">
      <c r="E3" s="181"/>
    </row>
    <row r="4" spans="1:13" s="15" customFormat="1" ht="18" customHeight="1" x14ac:dyDescent="0.3">
      <c r="B4" s="16"/>
      <c r="C4" s="16"/>
      <c r="D4" s="12"/>
      <c r="E4" s="182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08" t="s">
        <v>10</v>
      </c>
      <c r="D6" s="208"/>
      <c r="E6" s="208"/>
      <c r="F6" s="208"/>
      <c r="G6" s="208"/>
      <c r="H6" s="208"/>
      <c r="I6" s="208"/>
      <c r="J6" s="16"/>
      <c r="K6" s="16"/>
    </row>
    <row r="7" spans="1:13" s="14" customFormat="1" ht="18.75" x14ac:dyDescent="0.2">
      <c r="B7" s="18"/>
      <c r="C7" s="214" t="s">
        <v>19</v>
      </c>
      <c r="D7" s="214"/>
      <c r="E7" s="214"/>
      <c r="F7" s="214"/>
      <c r="G7" s="214"/>
      <c r="H7" s="214"/>
      <c r="I7" s="214"/>
    </row>
    <row r="8" spans="1:13" s="17" customFormat="1" ht="21" customHeight="1" x14ac:dyDescent="0.2">
      <c r="B8" s="18"/>
      <c r="C8" s="214" t="s">
        <v>3</v>
      </c>
      <c r="D8" s="214"/>
      <c r="E8" s="214"/>
      <c r="F8" s="214"/>
      <c r="G8" s="214"/>
      <c r="H8" s="214"/>
      <c r="I8" s="214"/>
    </row>
    <row r="9" spans="1:13" s="14" customFormat="1" ht="18.75" x14ac:dyDescent="0.2">
      <c r="C9" s="215" t="s">
        <v>74</v>
      </c>
      <c r="D9" s="215"/>
      <c r="E9" s="215"/>
      <c r="F9" s="215"/>
      <c r="G9" s="215"/>
      <c r="H9" s="215"/>
      <c r="I9" s="215"/>
    </row>
    <row r="10" spans="1:13" s="11" customFormat="1" ht="19.5" customHeight="1" thickBot="1" x14ac:dyDescent="0.25">
      <c r="E10" s="180"/>
    </row>
    <row r="11" spans="1:13" s="3" customFormat="1" ht="28.5" customHeight="1" thickTop="1" thickBot="1" x14ac:dyDescent="0.25">
      <c r="A11" s="7"/>
      <c r="B11" s="7"/>
      <c r="C11" s="213"/>
      <c r="D11" s="210" t="s">
        <v>17</v>
      </c>
      <c r="E11" s="210"/>
      <c r="F11" s="210"/>
      <c r="G11" s="210"/>
      <c r="H11" s="210"/>
      <c r="I11" s="210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13"/>
      <c r="D12" s="209" t="s">
        <v>7</v>
      </c>
      <c r="E12" s="209"/>
      <c r="F12" s="209"/>
      <c r="G12" s="209"/>
      <c r="H12" s="209"/>
      <c r="I12" s="52">
        <f>+'[1]CTA. RECOLECTORA AUXILIAR 3001'!$J$5812</f>
        <v>-33288766.228699949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13"/>
      <c r="D13" s="63" t="s">
        <v>4</v>
      </c>
      <c r="E13" s="179" t="s">
        <v>5</v>
      </c>
      <c r="F13" s="63" t="s">
        <v>6</v>
      </c>
      <c r="G13" s="63" t="s">
        <v>0</v>
      </c>
      <c r="H13" s="63" t="s">
        <v>1</v>
      </c>
      <c r="I13" s="63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52"/>
      <c r="D14" s="153"/>
      <c r="E14" s="183"/>
      <c r="F14" s="146">
        <v>45688</v>
      </c>
      <c r="G14" s="154"/>
      <c r="H14" s="155">
        <v>0</v>
      </c>
      <c r="I14" s="62">
        <f>+I12</f>
        <v>-33288766.228699949</v>
      </c>
    </row>
    <row r="15" spans="1:13" s="27" customFormat="1" ht="31.5" customHeight="1" thickTop="1" thickBot="1" x14ac:dyDescent="0.25">
      <c r="C15" s="64"/>
      <c r="D15" s="66">
        <v>45693</v>
      </c>
      <c r="E15" s="67"/>
      <c r="F15" s="103" t="s">
        <v>23</v>
      </c>
      <c r="G15" s="107">
        <v>289334</v>
      </c>
      <c r="H15" s="107"/>
      <c r="I15" s="46">
        <f>I14+G15-H15</f>
        <v>-32999432.228699949</v>
      </c>
    </row>
    <row r="16" spans="1:13" s="27" customFormat="1" ht="31.5" customHeight="1" thickTop="1" thickBot="1" x14ac:dyDescent="0.25">
      <c r="C16" s="142"/>
      <c r="D16" s="66">
        <v>45694</v>
      </c>
      <c r="E16" s="67"/>
      <c r="F16" s="103" t="s">
        <v>23</v>
      </c>
      <c r="G16" s="107">
        <v>1745535</v>
      </c>
      <c r="H16" s="107"/>
      <c r="I16" s="46">
        <f t="shared" ref="I16:I104" si="0">I15+G16-H16</f>
        <v>-31253897.228699949</v>
      </c>
    </row>
    <row r="17" spans="3:9" s="27" customFormat="1" ht="24.75" customHeight="1" thickTop="1" thickBot="1" x14ac:dyDescent="0.25">
      <c r="C17" s="65"/>
      <c r="D17" s="66">
        <v>45698</v>
      </c>
      <c r="E17" s="70"/>
      <c r="F17" s="103" t="s">
        <v>23</v>
      </c>
      <c r="G17" s="108">
        <v>3939413.07</v>
      </c>
      <c r="H17" s="108"/>
      <c r="I17" s="46">
        <f t="shared" si="0"/>
        <v>-27314484.158699948</v>
      </c>
    </row>
    <row r="18" spans="3:9" s="27" customFormat="1" ht="18" thickTop="1" thickBot="1" x14ac:dyDescent="0.25">
      <c r="C18" s="65"/>
      <c r="D18" s="66">
        <v>45698</v>
      </c>
      <c r="E18" s="67" t="s">
        <v>149</v>
      </c>
      <c r="F18" s="103" t="s">
        <v>53</v>
      </c>
      <c r="G18" s="108"/>
      <c r="H18" s="105">
        <v>295957.59999999998</v>
      </c>
      <c r="I18" s="46">
        <f t="shared" si="0"/>
        <v>-27610441.75869995</v>
      </c>
    </row>
    <row r="19" spans="3:9" s="27" customFormat="1" ht="18" thickTop="1" thickBot="1" x14ac:dyDescent="0.25">
      <c r="C19" s="65"/>
      <c r="D19" s="66">
        <v>45698</v>
      </c>
      <c r="E19" s="70" t="s">
        <v>150</v>
      </c>
      <c r="F19" s="103" t="s">
        <v>54</v>
      </c>
      <c r="G19" s="108"/>
      <c r="H19" s="105">
        <v>251642.59000000003</v>
      </c>
      <c r="I19" s="46">
        <f t="shared" si="0"/>
        <v>-27862084.34869995</v>
      </c>
    </row>
    <row r="20" spans="3:9" s="27" customFormat="1" ht="18" thickTop="1" thickBot="1" x14ac:dyDescent="0.25">
      <c r="C20" s="65"/>
      <c r="D20" s="66">
        <v>45698</v>
      </c>
      <c r="E20" s="67" t="s">
        <v>151</v>
      </c>
      <c r="F20" s="103" t="s">
        <v>55</v>
      </c>
      <c r="G20" s="108"/>
      <c r="H20" s="105">
        <v>71745.3</v>
      </c>
      <c r="I20" s="46">
        <f t="shared" si="0"/>
        <v>-27933829.64869995</v>
      </c>
    </row>
    <row r="21" spans="3:9" s="27" customFormat="1" ht="18" thickTop="1" thickBot="1" x14ac:dyDescent="0.25">
      <c r="C21" s="65"/>
      <c r="D21" s="66">
        <v>45698</v>
      </c>
      <c r="E21" s="70" t="s">
        <v>152</v>
      </c>
      <c r="F21" s="103" t="s">
        <v>52</v>
      </c>
      <c r="G21" s="108"/>
      <c r="H21" s="105">
        <v>131660.95000000001</v>
      </c>
      <c r="I21" s="46">
        <f t="shared" si="0"/>
        <v>-28065490.59869995</v>
      </c>
    </row>
    <row r="22" spans="3:9" s="27" customFormat="1" ht="30" thickTop="1" thickBot="1" x14ac:dyDescent="0.25">
      <c r="C22" s="65"/>
      <c r="D22" s="66">
        <v>45699</v>
      </c>
      <c r="E22" s="67"/>
      <c r="F22" s="103" t="s">
        <v>23</v>
      </c>
      <c r="G22" s="108">
        <v>1598392.8</v>
      </c>
      <c r="H22" s="105"/>
      <c r="I22" s="46">
        <f t="shared" si="0"/>
        <v>-26467097.798699949</v>
      </c>
    </row>
    <row r="23" spans="3:9" s="27" customFormat="1" ht="18" thickTop="1" thickBot="1" x14ac:dyDescent="0.25">
      <c r="C23" s="65"/>
      <c r="D23" s="66"/>
      <c r="E23" s="70"/>
      <c r="F23" s="103"/>
      <c r="G23" s="108"/>
      <c r="H23" s="105">
        <v>855.35</v>
      </c>
      <c r="I23" s="46">
        <f t="shared" si="0"/>
        <v>-26467953.14869995</v>
      </c>
    </row>
    <row r="24" spans="3:9" s="27" customFormat="1" ht="30" thickTop="1" thickBot="1" x14ac:dyDescent="0.25">
      <c r="C24" s="65"/>
      <c r="D24" s="66">
        <v>45700</v>
      </c>
      <c r="E24" s="67"/>
      <c r="F24" s="103" t="s">
        <v>23</v>
      </c>
      <c r="G24" s="108">
        <v>2503819.2799999998</v>
      </c>
      <c r="H24" s="105"/>
      <c r="I24" s="46">
        <f t="shared" si="0"/>
        <v>-23964133.868699949</v>
      </c>
    </row>
    <row r="25" spans="3:9" s="27" customFormat="1" ht="30" thickTop="1" thickBot="1" x14ac:dyDescent="0.25">
      <c r="C25" s="65"/>
      <c r="D25" s="66">
        <v>45701</v>
      </c>
      <c r="E25" s="70"/>
      <c r="F25" s="103" t="s">
        <v>23</v>
      </c>
      <c r="G25" s="108">
        <v>16922850.02</v>
      </c>
      <c r="H25" s="104"/>
      <c r="I25" s="46">
        <f t="shared" si="0"/>
        <v>-7041283.8486999497</v>
      </c>
    </row>
    <row r="26" spans="3:9" s="27" customFormat="1" ht="30" thickTop="1" thickBot="1" x14ac:dyDescent="0.25">
      <c r="C26" s="65"/>
      <c r="D26" s="66">
        <v>45702</v>
      </c>
      <c r="E26" s="70"/>
      <c r="F26" s="103" t="s">
        <v>23</v>
      </c>
      <c r="G26" s="108">
        <v>751006.44</v>
      </c>
      <c r="H26" s="104"/>
      <c r="I26" s="46">
        <f t="shared" si="0"/>
        <v>-6290277.4086999502</v>
      </c>
    </row>
    <row r="27" spans="3:9" s="27" customFormat="1" ht="18" thickTop="1" thickBot="1" x14ac:dyDescent="0.25">
      <c r="C27" s="65"/>
      <c r="D27" s="66">
        <v>45712</v>
      </c>
      <c r="E27" s="67" t="s">
        <v>153</v>
      </c>
      <c r="F27" s="103" t="s">
        <v>188</v>
      </c>
      <c r="G27" s="108"/>
      <c r="H27" s="105">
        <v>105420</v>
      </c>
      <c r="I27" s="46">
        <f t="shared" si="0"/>
        <v>-6395697.4086999502</v>
      </c>
    </row>
    <row r="28" spans="3:9" s="27" customFormat="1" ht="18" thickTop="1" thickBot="1" x14ac:dyDescent="0.25">
      <c r="C28" s="65"/>
      <c r="D28" s="66"/>
      <c r="E28" s="67"/>
      <c r="F28" s="103"/>
      <c r="G28" s="108"/>
      <c r="H28" s="105"/>
      <c r="I28" s="46">
        <f t="shared" si="0"/>
        <v>-6395697.4086999502</v>
      </c>
    </row>
    <row r="29" spans="3:9" s="27" customFormat="1" ht="30" thickTop="1" thickBot="1" x14ac:dyDescent="0.25">
      <c r="C29" s="65"/>
      <c r="D29" s="66">
        <v>45712</v>
      </c>
      <c r="E29" s="70" t="s">
        <v>154</v>
      </c>
      <c r="F29" s="103" t="s">
        <v>16</v>
      </c>
      <c r="G29" s="108"/>
      <c r="H29" s="105">
        <v>6387.5</v>
      </c>
      <c r="I29" s="46">
        <f t="shared" si="0"/>
        <v>-6402084.9086999502</v>
      </c>
    </row>
    <row r="30" spans="3:9" s="27" customFormat="1" ht="18" thickTop="1" thickBot="1" x14ac:dyDescent="0.25">
      <c r="C30" s="65"/>
      <c r="D30" s="66">
        <v>45712</v>
      </c>
      <c r="E30" s="70" t="s">
        <v>154</v>
      </c>
      <c r="F30" s="103" t="s">
        <v>189</v>
      </c>
      <c r="G30" s="108"/>
      <c r="H30" s="105">
        <v>121362.5</v>
      </c>
      <c r="I30" s="46">
        <f t="shared" si="0"/>
        <v>-6523447.4086999502</v>
      </c>
    </row>
    <row r="31" spans="3:9" s="27" customFormat="1" ht="18" thickTop="1" thickBot="1" x14ac:dyDescent="0.25">
      <c r="C31" s="65"/>
      <c r="D31" s="66">
        <v>45712</v>
      </c>
      <c r="E31" s="67" t="s">
        <v>155</v>
      </c>
      <c r="F31" s="103" t="s">
        <v>190</v>
      </c>
      <c r="G31" s="109"/>
      <c r="H31" s="105">
        <v>3047347.0999999996</v>
      </c>
      <c r="I31" s="46">
        <f t="shared" si="0"/>
        <v>-9570794.5086999498</v>
      </c>
    </row>
    <row r="32" spans="3:9" s="27" customFormat="1" ht="30" thickTop="1" thickBot="1" x14ac:dyDescent="0.25">
      <c r="C32" s="65"/>
      <c r="D32" s="66">
        <v>45712</v>
      </c>
      <c r="E32" s="70" t="s">
        <v>156</v>
      </c>
      <c r="F32" s="68" t="s">
        <v>16</v>
      </c>
      <c r="G32" s="106"/>
      <c r="H32" s="83">
        <v>19720.37</v>
      </c>
      <c r="I32" s="46">
        <f t="shared" si="0"/>
        <v>-9590514.878699949</v>
      </c>
    </row>
    <row r="33" spans="3:9" s="27" customFormat="1" ht="18" thickTop="1" thickBot="1" x14ac:dyDescent="0.25">
      <c r="C33" s="65"/>
      <c r="D33" s="66">
        <v>45712</v>
      </c>
      <c r="E33" s="67" t="s">
        <v>156</v>
      </c>
      <c r="F33" s="68" t="s">
        <v>191</v>
      </c>
      <c r="G33" s="83"/>
      <c r="H33" s="83">
        <v>445680.36</v>
      </c>
      <c r="I33" s="46">
        <f t="shared" si="0"/>
        <v>-10036195.238699948</v>
      </c>
    </row>
    <row r="34" spans="3:9" s="27" customFormat="1" ht="30" thickTop="1" thickBot="1" x14ac:dyDescent="0.25">
      <c r="C34" s="65"/>
      <c r="D34" s="66">
        <v>45712</v>
      </c>
      <c r="E34" s="70" t="s">
        <v>157</v>
      </c>
      <c r="F34" s="68" t="s">
        <v>16</v>
      </c>
      <c r="G34" s="83"/>
      <c r="H34" s="83">
        <v>9611.9500000000007</v>
      </c>
      <c r="I34" s="46">
        <f t="shared" si="0"/>
        <v>-10045807.188699948</v>
      </c>
    </row>
    <row r="35" spans="3:9" s="27" customFormat="1" ht="18" thickTop="1" thickBot="1" x14ac:dyDescent="0.25">
      <c r="C35" s="65"/>
      <c r="D35" s="66">
        <v>45712</v>
      </c>
      <c r="E35" s="67" t="s">
        <v>157</v>
      </c>
      <c r="F35" s="68" t="s">
        <v>192</v>
      </c>
      <c r="G35" s="83"/>
      <c r="H35" s="83">
        <v>217230.07</v>
      </c>
      <c r="I35" s="46">
        <f t="shared" si="0"/>
        <v>-10263037.258699948</v>
      </c>
    </row>
    <row r="36" spans="3:9" s="27" customFormat="1" ht="30" thickTop="1" thickBot="1" x14ac:dyDescent="0.25">
      <c r="C36" s="65"/>
      <c r="D36" s="66">
        <v>45712</v>
      </c>
      <c r="E36" s="70" t="s">
        <v>158</v>
      </c>
      <c r="F36" s="68" t="s">
        <v>16</v>
      </c>
      <c r="G36" s="83"/>
      <c r="H36" s="83">
        <v>27000</v>
      </c>
      <c r="I36" s="46">
        <f t="shared" si="0"/>
        <v>-10290037.258699948</v>
      </c>
    </row>
    <row r="37" spans="3:9" s="27" customFormat="1" ht="18" thickTop="1" thickBot="1" x14ac:dyDescent="0.25">
      <c r="C37" s="65"/>
      <c r="D37" s="66">
        <v>45712</v>
      </c>
      <c r="E37" s="67" t="s">
        <v>158</v>
      </c>
      <c r="F37" s="68" t="s">
        <v>193</v>
      </c>
      <c r="G37" s="83"/>
      <c r="H37" s="83">
        <v>610200</v>
      </c>
      <c r="I37" s="46">
        <f t="shared" si="0"/>
        <v>-10900237.258699948</v>
      </c>
    </row>
    <row r="38" spans="3:9" s="27" customFormat="1" ht="30" thickTop="1" thickBot="1" x14ac:dyDescent="0.25">
      <c r="C38" s="65"/>
      <c r="D38" s="66">
        <v>45712</v>
      </c>
      <c r="E38" s="70" t="s">
        <v>159</v>
      </c>
      <c r="F38" s="68" t="s">
        <v>16</v>
      </c>
      <c r="G38" s="83"/>
      <c r="H38" s="69">
        <v>11595</v>
      </c>
      <c r="I38" s="46">
        <f t="shared" si="0"/>
        <v>-10911832.258699948</v>
      </c>
    </row>
    <row r="39" spans="3:9" s="27" customFormat="1" ht="18" thickTop="1" thickBot="1" x14ac:dyDescent="0.25">
      <c r="C39" s="65"/>
      <c r="D39" s="66">
        <v>45712</v>
      </c>
      <c r="E39" s="67" t="s">
        <v>159</v>
      </c>
      <c r="F39" s="68" t="s">
        <v>63</v>
      </c>
      <c r="G39" s="83"/>
      <c r="H39" s="69">
        <v>220305</v>
      </c>
      <c r="I39" s="46">
        <f t="shared" si="0"/>
        <v>-11132137.258699948</v>
      </c>
    </row>
    <row r="40" spans="3:9" s="27" customFormat="1" ht="30" thickTop="1" thickBot="1" x14ac:dyDescent="0.25">
      <c r="C40" s="65"/>
      <c r="D40" s="66">
        <v>45713</v>
      </c>
      <c r="E40" s="70" t="s">
        <v>160</v>
      </c>
      <c r="F40" s="68" t="s">
        <v>16</v>
      </c>
      <c r="G40" s="83"/>
      <c r="H40" s="69">
        <v>422748</v>
      </c>
      <c r="I40" s="46">
        <f t="shared" si="0"/>
        <v>-11554885.258699948</v>
      </c>
    </row>
    <row r="41" spans="3:9" s="27" customFormat="1" ht="18" thickTop="1" thickBot="1" x14ac:dyDescent="0.25">
      <c r="C41" s="65"/>
      <c r="D41" s="66">
        <v>45713</v>
      </c>
      <c r="E41" s="67" t="s">
        <v>160</v>
      </c>
      <c r="F41" s="68" t="s">
        <v>194</v>
      </c>
      <c r="G41" s="83"/>
      <c r="H41" s="69">
        <v>9553396.8000000007</v>
      </c>
      <c r="I41" s="46">
        <f t="shared" si="0"/>
        <v>-21108282.058699951</v>
      </c>
    </row>
    <row r="42" spans="3:9" s="27" customFormat="1" ht="30" thickTop="1" thickBot="1" x14ac:dyDescent="0.25">
      <c r="C42" s="65"/>
      <c r="D42" s="66">
        <v>45713</v>
      </c>
      <c r="E42" s="70" t="s">
        <v>161</v>
      </c>
      <c r="F42" s="68" t="s">
        <v>16</v>
      </c>
      <c r="G42" s="83"/>
      <c r="H42" s="69">
        <v>86622</v>
      </c>
      <c r="I42" s="46">
        <f t="shared" si="0"/>
        <v>-21194904.058699951</v>
      </c>
    </row>
    <row r="43" spans="3:9" s="27" customFormat="1" ht="35.25" customHeight="1" thickTop="1" thickBot="1" x14ac:dyDescent="0.25">
      <c r="C43" s="65"/>
      <c r="D43" s="66">
        <v>45713</v>
      </c>
      <c r="E43" s="70" t="s">
        <v>161</v>
      </c>
      <c r="F43" s="68" t="s">
        <v>63</v>
      </c>
      <c r="G43" s="83"/>
      <c r="H43" s="69">
        <v>1645818</v>
      </c>
      <c r="I43" s="46">
        <f t="shared" si="0"/>
        <v>-22840722.058699951</v>
      </c>
    </row>
    <row r="44" spans="3:9" s="27" customFormat="1" ht="30" thickTop="1" thickBot="1" x14ac:dyDescent="0.25">
      <c r="C44" s="65"/>
      <c r="D44" s="66">
        <v>45713</v>
      </c>
      <c r="E44" s="70" t="s">
        <v>162</v>
      </c>
      <c r="F44" s="68" t="s">
        <v>16</v>
      </c>
      <c r="G44" s="83"/>
      <c r="H44" s="69">
        <v>31200</v>
      </c>
      <c r="I44" s="46">
        <f t="shared" si="0"/>
        <v>-22871922.058699951</v>
      </c>
    </row>
    <row r="45" spans="3:9" s="27" customFormat="1" ht="18" thickTop="1" thickBot="1" x14ac:dyDescent="0.25">
      <c r="C45" s="65"/>
      <c r="D45" s="66">
        <v>45713</v>
      </c>
      <c r="E45" s="70" t="s">
        <v>162</v>
      </c>
      <c r="F45" s="68" t="s">
        <v>195</v>
      </c>
      <c r="G45" s="83"/>
      <c r="H45" s="69">
        <v>705120</v>
      </c>
      <c r="I45" s="46">
        <f t="shared" si="0"/>
        <v>-23577042.058699951</v>
      </c>
    </row>
    <row r="46" spans="3:9" s="27" customFormat="1" ht="30" thickTop="1" thickBot="1" x14ac:dyDescent="0.25">
      <c r="C46" s="65"/>
      <c r="D46" s="66">
        <v>45713</v>
      </c>
      <c r="E46" s="70" t="s">
        <v>163</v>
      </c>
      <c r="F46" s="68" t="s">
        <v>16</v>
      </c>
      <c r="G46" s="83"/>
      <c r="H46" s="69">
        <v>40595.660000000003</v>
      </c>
      <c r="I46" s="46">
        <f t="shared" si="0"/>
        <v>-23617637.718699951</v>
      </c>
    </row>
    <row r="47" spans="3:9" s="27" customFormat="1" ht="18" thickTop="1" thickBot="1" x14ac:dyDescent="0.25">
      <c r="C47" s="65"/>
      <c r="D47" s="66">
        <v>45713</v>
      </c>
      <c r="E47" s="70" t="s">
        <v>163</v>
      </c>
      <c r="F47" s="68" t="s">
        <v>196</v>
      </c>
      <c r="G47" s="83"/>
      <c r="H47" s="69">
        <v>917461.7699999999</v>
      </c>
      <c r="I47" s="46">
        <f t="shared" si="0"/>
        <v>-24535099.48869995</v>
      </c>
    </row>
    <row r="48" spans="3:9" s="27" customFormat="1" ht="30" thickTop="1" thickBot="1" x14ac:dyDescent="0.25">
      <c r="C48" s="65"/>
      <c r="D48" s="66">
        <v>45714</v>
      </c>
      <c r="E48" s="70" t="s">
        <v>164</v>
      </c>
      <c r="F48" s="68" t="s">
        <v>16</v>
      </c>
      <c r="G48" s="83"/>
      <c r="H48" s="69">
        <v>32136</v>
      </c>
      <c r="I48" s="46">
        <f t="shared" si="0"/>
        <v>-24567235.48869995</v>
      </c>
    </row>
    <row r="49" spans="3:9" s="27" customFormat="1" ht="18" thickTop="1" thickBot="1" x14ac:dyDescent="0.25">
      <c r="C49" s="65"/>
      <c r="D49" s="66">
        <v>45714</v>
      </c>
      <c r="E49" s="70" t="s">
        <v>164</v>
      </c>
      <c r="F49" s="68" t="s">
        <v>197</v>
      </c>
      <c r="G49" s="83"/>
      <c r="H49" s="69">
        <v>715473.6</v>
      </c>
      <c r="I49" s="46">
        <f t="shared" si="0"/>
        <v>-25282709.088699952</v>
      </c>
    </row>
    <row r="50" spans="3:9" s="27" customFormat="1" ht="30" thickTop="1" thickBot="1" x14ac:dyDescent="0.25">
      <c r="C50" s="65"/>
      <c r="D50" s="66">
        <v>45714</v>
      </c>
      <c r="E50" s="70" t="s">
        <v>165</v>
      </c>
      <c r="F50" s="68" t="s">
        <v>16</v>
      </c>
      <c r="G50" s="83"/>
      <c r="H50" s="69">
        <v>10249.400000000001</v>
      </c>
      <c r="I50" s="46">
        <f t="shared" si="0"/>
        <v>-25292958.48869995</v>
      </c>
    </row>
    <row r="51" spans="3:9" s="27" customFormat="1" ht="18" thickTop="1" thickBot="1" x14ac:dyDescent="0.25">
      <c r="C51" s="65"/>
      <c r="D51" s="66">
        <v>45714</v>
      </c>
      <c r="E51" s="70" t="s">
        <v>165</v>
      </c>
      <c r="F51" s="68" t="s">
        <v>198</v>
      </c>
      <c r="G51" s="83"/>
      <c r="H51" s="69">
        <v>229381.4</v>
      </c>
      <c r="I51" s="46">
        <f t="shared" si="0"/>
        <v>-25522339.888699949</v>
      </c>
    </row>
    <row r="52" spans="3:9" s="27" customFormat="1" ht="30" thickTop="1" thickBot="1" x14ac:dyDescent="0.25">
      <c r="C52" s="65"/>
      <c r="D52" s="66">
        <v>45714</v>
      </c>
      <c r="E52" s="70" t="s">
        <v>166</v>
      </c>
      <c r="F52" s="68" t="s">
        <v>16</v>
      </c>
      <c r="G52" s="83"/>
      <c r="H52" s="69">
        <v>15445.800000000001</v>
      </c>
      <c r="I52" s="46">
        <f t="shared" si="0"/>
        <v>-25537785.68869995</v>
      </c>
    </row>
    <row r="53" spans="3:9" s="27" customFormat="1" ht="18" thickTop="1" thickBot="1" x14ac:dyDescent="0.25">
      <c r="C53" s="65"/>
      <c r="D53" s="66">
        <v>45714</v>
      </c>
      <c r="E53" s="70" t="s">
        <v>166</v>
      </c>
      <c r="F53" s="68" t="s">
        <v>199</v>
      </c>
      <c r="G53" s="83"/>
      <c r="H53" s="69">
        <v>339985.08</v>
      </c>
      <c r="I53" s="46">
        <f t="shared" si="0"/>
        <v>-25877770.768699948</v>
      </c>
    </row>
    <row r="54" spans="3:9" s="27" customFormat="1" ht="30" thickTop="1" thickBot="1" x14ac:dyDescent="0.25">
      <c r="C54" s="65"/>
      <c r="D54" s="66">
        <v>45714</v>
      </c>
      <c r="E54" s="70" t="s">
        <v>167</v>
      </c>
      <c r="F54" s="68" t="s">
        <v>16</v>
      </c>
      <c r="G54" s="83"/>
      <c r="H54" s="69">
        <v>12943.7</v>
      </c>
      <c r="I54" s="46">
        <f t="shared" si="0"/>
        <v>-25890714.468699947</v>
      </c>
    </row>
    <row r="55" spans="3:9" s="27" customFormat="1" ht="18" thickTop="1" thickBot="1" x14ac:dyDescent="0.25">
      <c r="C55" s="65"/>
      <c r="D55" s="66">
        <v>45714</v>
      </c>
      <c r="E55" s="70" t="s">
        <v>167</v>
      </c>
      <c r="F55" s="68" t="s">
        <v>200</v>
      </c>
      <c r="G55" s="83"/>
      <c r="H55" s="69">
        <v>285530.3</v>
      </c>
      <c r="I55" s="46">
        <f t="shared" si="0"/>
        <v>-26176244.768699948</v>
      </c>
    </row>
    <row r="56" spans="3:9" s="27" customFormat="1" ht="30" thickTop="1" thickBot="1" x14ac:dyDescent="0.25">
      <c r="C56" s="65"/>
      <c r="D56" s="66">
        <v>45714</v>
      </c>
      <c r="E56" s="70" t="s">
        <v>168</v>
      </c>
      <c r="F56" s="68" t="s">
        <v>16</v>
      </c>
      <c r="G56" s="83"/>
      <c r="H56" s="69">
        <v>3254.3</v>
      </c>
      <c r="I56" s="46">
        <f t="shared" si="0"/>
        <v>-26179499.068699948</v>
      </c>
    </row>
    <row r="57" spans="3:9" s="27" customFormat="1" ht="18" thickTop="1" thickBot="1" x14ac:dyDescent="0.25">
      <c r="C57" s="65"/>
      <c r="D57" s="66">
        <v>45714</v>
      </c>
      <c r="E57" s="70" t="s">
        <v>168</v>
      </c>
      <c r="F57" s="68" t="s">
        <v>201</v>
      </c>
      <c r="G57" s="83"/>
      <c r="H57" s="69">
        <v>73547.179999999993</v>
      </c>
      <c r="I57" s="46">
        <f t="shared" si="0"/>
        <v>-26253046.248699948</v>
      </c>
    </row>
    <row r="58" spans="3:9" s="27" customFormat="1" ht="30" thickTop="1" thickBot="1" x14ac:dyDescent="0.25">
      <c r="C58" s="65"/>
      <c r="D58" s="66">
        <v>45714</v>
      </c>
      <c r="E58" s="70" t="s">
        <v>169</v>
      </c>
      <c r="F58" s="68" t="s">
        <v>16</v>
      </c>
      <c r="G58" s="83"/>
      <c r="H58" s="69">
        <v>23950.300000000003</v>
      </c>
      <c r="I58" s="46">
        <f t="shared" si="0"/>
        <v>-26276996.548699949</v>
      </c>
    </row>
    <row r="59" spans="3:9" s="27" customFormat="1" ht="18" thickTop="1" thickBot="1" x14ac:dyDescent="0.25">
      <c r="C59" s="65"/>
      <c r="D59" s="66">
        <v>45714</v>
      </c>
      <c r="E59" s="70" t="s">
        <v>169</v>
      </c>
      <c r="F59" s="68" t="s">
        <v>202</v>
      </c>
      <c r="G59" s="83"/>
      <c r="H59" s="69">
        <v>480321.58</v>
      </c>
      <c r="I59" s="46">
        <f t="shared" si="0"/>
        <v>-26757318.128699947</v>
      </c>
    </row>
    <row r="60" spans="3:9" s="27" customFormat="1" ht="30" thickTop="1" thickBot="1" x14ac:dyDescent="0.25">
      <c r="C60" s="65"/>
      <c r="D60" s="66">
        <v>45714</v>
      </c>
      <c r="E60" s="70" t="s">
        <v>170</v>
      </c>
      <c r="F60" s="68" t="s">
        <v>16</v>
      </c>
      <c r="G60" s="83"/>
      <c r="H60" s="69">
        <v>22011.759999999998</v>
      </c>
      <c r="I60" s="46">
        <f t="shared" si="0"/>
        <v>-26779329.888699949</v>
      </c>
    </row>
    <row r="61" spans="3:9" s="27" customFormat="1" ht="18" thickTop="1" thickBot="1" x14ac:dyDescent="0.25">
      <c r="C61" s="65"/>
      <c r="D61" s="66">
        <v>45714</v>
      </c>
      <c r="E61" s="70" t="s">
        <v>170</v>
      </c>
      <c r="F61" s="68" t="s">
        <v>203</v>
      </c>
      <c r="G61" s="83"/>
      <c r="H61" s="69">
        <v>497465.98</v>
      </c>
      <c r="I61" s="46">
        <f t="shared" si="0"/>
        <v>-27276795.868699949</v>
      </c>
    </row>
    <row r="62" spans="3:9" s="27" customFormat="1" ht="30" thickTop="1" thickBot="1" x14ac:dyDescent="0.25">
      <c r="C62" s="65"/>
      <c r="D62" s="66">
        <v>45714</v>
      </c>
      <c r="E62" s="70" t="s">
        <v>171</v>
      </c>
      <c r="F62" s="68" t="s">
        <v>16</v>
      </c>
      <c r="G62" s="83"/>
      <c r="H62" s="69">
        <v>33692.050000000003</v>
      </c>
      <c r="I62" s="46">
        <f t="shared" si="0"/>
        <v>-27310487.91869995</v>
      </c>
    </row>
    <row r="63" spans="3:9" s="27" customFormat="1" ht="30" thickTop="1" thickBot="1" x14ac:dyDescent="0.25">
      <c r="C63" s="65"/>
      <c r="D63" s="66">
        <v>45714</v>
      </c>
      <c r="E63" s="70" t="s">
        <v>171</v>
      </c>
      <c r="F63" s="68" t="s">
        <v>204</v>
      </c>
      <c r="G63" s="83"/>
      <c r="H63" s="69">
        <v>742648.33</v>
      </c>
      <c r="I63" s="46">
        <f t="shared" si="0"/>
        <v>-28053136.248699948</v>
      </c>
    </row>
    <row r="64" spans="3:9" s="27" customFormat="1" ht="30" thickTop="1" thickBot="1" x14ac:dyDescent="0.25">
      <c r="C64" s="65"/>
      <c r="D64" s="66">
        <v>45715</v>
      </c>
      <c r="E64" s="70" t="s">
        <v>172</v>
      </c>
      <c r="F64" s="68" t="s">
        <v>16</v>
      </c>
      <c r="G64" s="83"/>
      <c r="H64" s="69">
        <v>8914</v>
      </c>
      <c r="I64" s="46">
        <f t="shared" si="0"/>
        <v>-28062050.248699948</v>
      </c>
    </row>
    <row r="65" spans="3:9" s="27" customFormat="1" ht="18" thickTop="1" thickBot="1" x14ac:dyDescent="0.25">
      <c r="C65" s="65"/>
      <c r="D65" s="66">
        <v>45715</v>
      </c>
      <c r="E65" s="70" t="s">
        <v>172</v>
      </c>
      <c r="F65" s="68" t="s">
        <v>197</v>
      </c>
      <c r="G65" s="83"/>
      <c r="H65" s="69">
        <v>169366</v>
      </c>
      <c r="I65" s="46">
        <f t="shared" si="0"/>
        <v>-28231416.248699948</v>
      </c>
    </row>
    <row r="66" spans="3:9" s="27" customFormat="1" ht="30" thickTop="1" thickBot="1" x14ac:dyDescent="0.25">
      <c r="C66" s="65"/>
      <c r="D66" s="66">
        <v>45715</v>
      </c>
      <c r="E66" s="70" t="s">
        <v>173</v>
      </c>
      <c r="F66" s="68" t="s">
        <v>16</v>
      </c>
      <c r="G66" s="83"/>
      <c r="H66" s="69">
        <v>49750</v>
      </c>
      <c r="I66" s="46">
        <f t="shared" si="0"/>
        <v>-28281166.248699948</v>
      </c>
    </row>
    <row r="67" spans="3:9" s="27" customFormat="1" ht="18" thickTop="1" thickBot="1" x14ac:dyDescent="0.25">
      <c r="C67" s="65"/>
      <c r="D67" s="66">
        <v>45715</v>
      </c>
      <c r="E67" s="70" t="s">
        <v>173</v>
      </c>
      <c r="F67" s="68" t="s">
        <v>199</v>
      </c>
      <c r="G67" s="83"/>
      <c r="H67" s="69">
        <v>945250</v>
      </c>
      <c r="I67" s="46">
        <f t="shared" si="0"/>
        <v>-29226416.248699948</v>
      </c>
    </row>
    <row r="68" spans="3:9" s="27" customFormat="1" ht="30" thickTop="1" thickBot="1" x14ac:dyDescent="0.25">
      <c r="C68" s="65"/>
      <c r="D68" s="66">
        <v>45715</v>
      </c>
      <c r="E68" s="70" t="s">
        <v>174</v>
      </c>
      <c r="F68" s="68" t="s">
        <v>16</v>
      </c>
      <c r="G68" s="83"/>
      <c r="H68" s="69">
        <v>3643.4445000000001</v>
      </c>
      <c r="I68" s="46">
        <f t="shared" si="0"/>
        <v>-29230059.693199947</v>
      </c>
    </row>
    <row r="69" spans="3:9" s="27" customFormat="1" ht="30" thickTop="1" thickBot="1" x14ac:dyDescent="0.25">
      <c r="C69" s="65"/>
      <c r="D69" s="66">
        <v>45715</v>
      </c>
      <c r="E69" s="70" t="s">
        <v>174</v>
      </c>
      <c r="F69" s="68" t="s">
        <v>205</v>
      </c>
      <c r="G69" s="83"/>
      <c r="H69" s="69">
        <v>82341.845499999996</v>
      </c>
      <c r="I69" s="46">
        <f t="shared" si="0"/>
        <v>-29312401.538699947</v>
      </c>
    </row>
    <row r="70" spans="3:9" s="27" customFormat="1" ht="30" thickTop="1" thickBot="1" x14ac:dyDescent="0.25">
      <c r="C70" s="65"/>
      <c r="D70" s="66">
        <v>45715</v>
      </c>
      <c r="E70" s="70" t="s">
        <v>175</v>
      </c>
      <c r="F70" s="68" t="s">
        <v>16</v>
      </c>
      <c r="G70" s="83"/>
      <c r="H70" s="69">
        <v>3300</v>
      </c>
      <c r="I70" s="46">
        <f t="shared" si="0"/>
        <v>-29315701.538699947</v>
      </c>
    </row>
    <row r="71" spans="3:9" s="27" customFormat="1" ht="30" thickTop="1" thickBot="1" x14ac:dyDescent="0.25">
      <c r="C71" s="65"/>
      <c r="D71" s="66">
        <v>45715</v>
      </c>
      <c r="E71" s="70" t="s">
        <v>175</v>
      </c>
      <c r="F71" s="68" t="s">
        <v>45</v>
      </c>
      <c r="G71" s="83"/>
      <c r="H71" s="69">
        <v>3564</v>
      </c>
      <c r="I71" s="46">
        <f t="shared" si="0"/>
        <v>-29319265.538699947</v>
      </c>
    </row>
    <row r="72" spans="3:9" s="27" customFormat="1" ht="30" thickTop="1" thickBot="1" x14ac:dyDescent="0.25">
      <c r="C72" s="65"/>
      <c r="D72" s="66">
        <v>45715</v>
      </c>
      <c r="E72" s="70" t="s">
        <v>175</v>
      </c>
      <c r="F72" s="68" t="s">
        <v>205</v>
      </c>
      <c r="G72" s="83"/>
      <c r="H72" s="69">
        <v>71016</v>
      </c>
      <c r="I72" s="46">
        <f t="shared" si="0"/>
        <v>-29390281.538699947</v>
      </c>
    </row>
    <row r="73" spans="3:9" s="27" customFormat="1" ht="30" thickTop="1" thickBot="1" x14ac:dyDescent="0.25">
      <c r="C73" s="65"/>
      <c r="D73" s="66">
        <v>45715</v>
      </c>
      <c r="E73" s="70" t="s">
        <v>176</v>
      </c>
      <c r="F73" s="68" t="s">
        <v>16</v>
      </c>
      <c r="G73" s="83"/>
      <c r="H73" s="69">
        <v>36835</v>
      </c>
      <c r="I73" s="46">
        <f t="shared" si="0"/>
        <v>-29427116.538699947</v>
      </c>
    </row>
    <row r="74" spans="3:9" s="27" customFormat="1" ht="18" thickTop="1" thickBot="1" x14ac:dyDescent="0.25">
      <c r="C74" s="65"/>
      <c r="D74" s="66">
        <v>45715</v>
      </c>
      <c r="E74" s="70" t="s">
        <v>176</v>
      </c>
      <c r="F74" s="68" t="s">
        <v>206</v>
      </c>
      <c r="G74" s="83"/>
      <c r="H74" s="69">
        <v>699865</v>
      </c>
      <c r="I74" s="46">
        <f t="shared" si="0"/>
        <v>-30126981.538699947</v>
      </c>
    </row>
    <row r="75" spans="3:9" s="27" customFormat="1" ht="30" thickTop="1" thickBot="1" x14ac:dyDescent="0.25">
      <c r="C75" s="65"/>
      <c r="D75" s="66">
        <v>45715</v>
      </c>
      <c r="E75" s="70" t="s">
        <v>177</v>
      </c>
      <c r="F75" s="68" t="s">
        <v>16</v>
      </c>
      <c r="G75" s="83"/>
      <c r="H75" s="69">
        <v>12321.27</v>
      </c>
      <c r="I75" s="46">
        <f t="shared" si="0"/>
        <v>-30139302.808699947</v>
      </c>
    </row>
    <row r="76" spans="3:9" s="27" customFormat="1" ht="18" thickTop="1" thickBot="1" x14ac:dyDescent="0.25">
      <c r="C76" s="65"/>
      <c r="D76" s="66">
        <v>45715</v>
      </c>
      <c r="E76" s="70" t="s">
        <v>177</v>
      </c>
      <c r="F76" s="68" t="s">
        <v>207</v>
      </c>
      <c r="G76" s="83"/>
      <c r="H76" s="69">
        <v>234103.93000000002</v>
      </c>
      <c r="I76" s="46">
        <f t="shared" si="0"/>
        <v>-30373406.738699947</v>
      </c>
    </row>
    <row r="77" spans="3:9" s="27" customFormat="1" ht="30" thickTop="1" thickBot="1" x14ac:dyDescent="0.25">
      <c r="C77" s="65"/>
      <c r="D77" s="66">
        <v>45715</v>
      </c>
      <c r="E77" s="70" t="s">
        <v>178</v>
      </c>
      <c r="F77" s="68" t="s">
        <v>16</v>
      </c>
      <c r="G77" s="83"/>
      <c r="H77" s="69">
        <v>24905</v>
      </c>
      <c r="I77" s="46">
        <f t="shared" si="0"/>
        <v>-30398311.738699947</v>
      </c>
    </row>
    <row r="78" spans="3:9" s="27" customFormat="1" ht="18" thickTop="1" thickBot="1" x14ac:dyDescent="0.25">
      <c r="C78" s="65"/>
      <c r="D78" s="66">
        <v>45715</v>
      </c>
      <c r="E78" s="70" t="s">
        <v>178</v>
      </c>
      <c r="F78" s="68" t="s">
        <v>208</v>
      </c>
      <c r="G78" s="83"/>
      <c r="H78" s="69">
        <v>721420</v>
      </c>
      <c r="I78" s="46">
        <f t="shared" si="0"/>
        <v>-31119731.738699947</v>
      </c>
    </row>
    <row r="79" spans="3:9" s="27" customFormat="1" ht="30" thickTop="1" thickBot="1" x14ac:dyDescent="0.25">
      <c r="C79" s="65"/>
      <c r="D79" s="66">
        <v>45715</v>
      </c>
      <c r="E79" s="70" t="s">
        <v>179</v>
      </c>
      <c r="F79" s="68" t="s">
        <v>16</v>
      </c>
      <c r="G79" s="83"/>
      <c r="H79" s="69">
        <v>29250</v>
      </c>
      <c r="I79" s="46">
        <f t="shared" si="0"/>
        <v>-31148981.738699947</v>
      </c>
    </row>
    <row r="80" spans="3:9" s="27" customFormat="1" ht="18" thickTop="1" thickBot="1" x14ac:dyDescent="0.25">
      <c r="C80" s="65"/>
      <c r="D80" s="66">
        <v>45715</v>
      </c>
      <c r="E80" s="70" t="s">
        <v>179</v>
      </c>
      <c r="F80" s="68" t="s">
        <v>209</v>
      </c>
      <c r="G80" s="83"/>
      <c r="H80" s="69">
        <v>555750</v>
      </c>
      <c r="I80" s="46">
        <f t="shared" si="0"/>
        <v>-31704731.738699947</v>
      </c>
    </row>
    <row r="81" spans="3:9" s="27" customFormat="1" ht="30" thickTop="1" thickBot="1" x14ac:dyDescent="0.25">
      <c r="C81" s="65"/>
      <c r="D81" s="66">
        <v>45715</v>
      </c>
      <c r="E81" s="70" t="s">
        <v>180</v>
      </c>
      <c r="F81" s="68" t="s">
        <v>16</v>
      </c>
      <c r="G81" s="83"/>
      <c r="H81" s="69">
        <v>126319.08</v>
      </c>
      <c r="I81" s="46">
        <f t="shared" si="0"/>
        <v>-31831050.818699945</v>
      </c>
    </row>
    <row r="82" spans="3:9" s="27" customFormat="1" ht="18" thickTop="1" thickBot="1" x14ac:dyDescent="0.25">
      <c r="C82" s="65"/>
      <c r="D82" s="66">
        <v>45715</v>
      </c>
      <c r="E82" s="70" t="s">
        <v>180</v>
      </c>
      <c r="F82" s="68" t="s">
        <v>210</v>
      </c>
      <c r="G82" s="83"/>
      <c r="H82" s="69">
        <v>2400062.14</v>
      </c>
      <c r="I82" s="46">
        <f t="shared" si="0"/>
        <v>-34231112.958699942</v>
      </c>
    </row>
    <row r="83" spans="3:9" s="27" customFormat="1" ht="30" thickTop="1" thickBot="1" x14ac:dyDescent="0.25">
      <c r="C83" s="65"/>
      <c r="D83" s="66">
        <v>45715</v>
      </c>
      <c r="E83" s="70" t="s">
        <v>181</v>
      </c>
      <c r="F83" s="68" t="s">
        <v>16</v>
      </c>
      <c r="G83" s="83"/>
      <c r="H83" s="69">
        <v>4643.482</v>
      </c>
      <c r="I83" s="46">
        <f t="shared" si="0"/>
        <v>-34235756.440699942</v>
      </c>
    </row>
    <row r="84" spans="3:9" s="27" customFormat="1" ht="30" thickTop="1" thickBot="1" x14ac:dyDescent="0.25">
      <c r="C84" s="65"/>
      <c r="D84" s="66">
        <v>45715</v>
      </c>
      <c r="E84" s="70" t="s">
        <v>181</v>
      </c>
      <c r="F84" s="68" t="s">
        <v>204</v>
      </c>
      <c r="G84" s="83"/>
      <c r="H84" s="69">
        <v>88226.157999999996</v>
      </c>
      <c r="I84" s="46">
        <f t="shared" si="0"/>
        <v>-34323982.598699942</v>
      </c>
    </row>
    <row r="85" spans="3:9" s="27" customFormat="1" ht="30" thickTop="1" thickBot="1" x14ac:dyDescent="0.25">
      <c r="C85" s="65"/>
      <c r="D85" s="66">
        <v>45715</v>
      </c>
      <c r="E85" s="70" t="s">
        <v>182</v>
      </c>
      <c r="F85" s="68" t="s">
        <v>16</v>
      </c>
      <c r="G85" s="83"/>
      <c r="H85" s="69">
        <v>40030.250999999997</v>
      </c>
      <c r="I85" s="46">
        <f t="shared" si="0"/>
        <v>-34364012.849699944</v>
      </c>
    </row>
    <row r="86" spans="3:9" s="27" customFormat="1" ht="18" thickTop="1" thickBot="1" x14ac:dyDescent="0.25">
      <c r="C86" s="65"/>
      <c r="D86" s="66">
        <v>45715</v>
      </c>
      <c r="E86" s="70" t="s">
        <v>182</v>
      </c>
      <c r="F86" s="68" t="s">
        <v>203</v>
      </c>
      <c r="G86" s="83"/>
      <c r="H86" s="69">
        <v>904683.679</v>
      </c>
      <c r="I86" s="46">
        <f t="shared" si="0"/>
        <v>-35268696.528699942</v>
      </c>
    </row>
    <row r="87" spans="3:9" s="27" customFormat="1" ht="30" thickTop="1" thickBot="1" x14ac:dyDescent="0.25">
      <c r="C87" s="65"/>
      <c r="D87" s="66">
        <v>45715</v>
      </c>
      <c r="E87" s="70" t="s">
        <v>183</v>
      </c>
      <c r="F87" s="68" t="s">
        <v>16</v>
      </c>
      <c r="G87" s="83"/>
      <c r="H87" s="69">
        <v>2989.5</v>
      </c>
      <c r="I87" s="46">
        <f t="shared" si="0"/>
        <v>-35271686.028699942</v>
      </c>
    </row>
    <row r="88" spans="3:9" s="27" customFormat="1" ht="18" thickTop="1" thickBot="1" x14ac:dyDescent="0.25">
      <c r="C88" s="65"/>
      <c r="D88" s="66">
        <v>45715</v>
      </c>
      <c r="E88" s="70" t="s">
        <v>183</v>
      </c>
      <c r="F88" s="68" t="s">
        <v>211</v>
      </c>
      <c r="G88" s="83"/>
      <c r="H88" s="69">
        <v>56800.5</v>
      </c>
      <c r="I88" s="46">
        <f t="shared" si="0"/>
        <v>-35328486.528699942</v>
      </c>
    </row>
    <row r="89" spans="3:9" s="27" customFormat="1" ht="30" thickTop="1" thickBot="1" x14ac:dyDescent="0.25">
      <c r="C89" s="65"/>
      <c r="D89" s="66">
        <v>45715</v>
      </c>
      <c r="E89" s="70" t="s">
        <v>184</v>
      </c>
      <c r="F89" s="68" t="s">
        <v>16</v>
      </c>
      <c r="G89" s="83"/>
      <c r="H89" s="69">
        <v>11150</v>
      </c>
      <c r="I89" s="46">
        <f t="shared" si="0"/>
        <v>-35339636.528699942</v>
      </c>
    </row>
    <row r="90" spans="3:9" s="27" customFormat="1" ht="18" thickTop="1" thickBot="1" x14ac:dyDescent="0.25">
      <c r="C90" s="65"/>
      <c r="D90" s="66">
        <v>45715</v>
      </c>
      <c r="E90" s="70" t="s">
        <v>184</v>
      </c>
      <c r="F90" s="68" t="s">
        <v>212</v>
      </c>
      <c r="G90" s="83"/>
      <c r="H90" s="69">
        <v>211850</v>
      </c>
      <c r="I90" s="46">
        <f t="shared" si="0"/>
        <v>-35551486.528699942</v>
      </c>
    </row>
    <row r="91" spans="3:9" s="27" customFormat="1" ht="30" thickTop="1" thickBot="1" x14ac:dyDescent="0.25">
      <c r="C91" s="65"/>
      <c r="D91" s="66">
        <v>45715</v>
      </c>
      <c r="E91" s="70" t="s">
        <v>185</v>
      </c>
      <c r="F91" s="68" t="s">
        <v>16</v>
      </c>
      <c r="G91" s="83"/>
      <c r="H91" s="69">
        <v>2778</v>
      </c>
      <c r="I91" s="46">
        <f t="shared" si="0"/>
        <v>-35554264.528699942</v>
      </c>
    </row>
    <row r="92" spans="3:9" s="27" customFormat="1" ht="18" thickTop="1" thickBot="1" x14ac:dyDescent="0.25">
      <c r="C92" s="65"/>
      <c r="D92" s="66">
        <v>45715</v>
      </c>
      <c r="E92" s="70" t="s">
        <v>185</v>
      </c>
      <c r="F92" s="68" t="s">
        <v>212</v>
      </c>
      <c r="G92" s="83"/>
      <c r="H92" s="69">
        <v>59218.8</v>
      </c>
      <c r="I92" s="46">
        <f t="shared" si="0"/>
        <v>-35613483.328699939</v>
      </c>
    </row>
    <row r="93" spans="3:9" s="27" customFormat="1" ht="30" thickTop="1" thickBot="1" x14ac:dyDescent="0.25">
      <c r="C93" s="65"/>
      <c r="D93" s="66">
        <v>45715</v>
      </c>
      <c r="E93" s="70" t="s">
        <v>186</v>
      </c>
      <c r="F93" s="68" t="s">
        <v>16</v>
      </c>
      <c r="G93" s="83"/>
      <c r="H93" s="69">
        <v>1000</v>
      </c>
      <c r="I93" s="46">
        <f t="shared" si="0"/>
        <v>-35614483.328699939</v>
      </c>
    </row>
    <row r="94" spans="3:9" s="27" customFormat="1" ht="18" thickTop="1" thickBot="1" x14ac:dyDescent="0.25">
      <c r="C94" s="65"/>
      <c r="D94" s="66">
        <v>45715</v>
      </c>
      <c r="E94" s="70" t="s">
        <v>186</v>
      </c>
      <c r="F94" s="68" t="s">
        <v>212</v>
      </c>
      <c r="G94" s="83"/>
      <c r="H94" s="69">
        <v>19000</v>
      </c>
      <c r="I94" s="46">
        <f t="shared" si="0"/>
        <v>-35633483.328699939</v>
      </c>
    </row>
    <row r="95" spans="3:9" s="27" customFormat="1" ht="30" thickTop="1" thickBot="1" x14ac:dyDescent="0.25">
      <c r="C95" s="65"/>
      <c r="D95" s="66">
        <v>45716</v>
      </c>
      <c r="E95" s="70" t="s">
        <v>187</v>
      </c>
      <c r="F95" s="68" t="s">
        <v>16</v>
      </c>
      <c r="G95" s="83"/>
      <c r="H95" s="69">
        <v>622.5</v>
      </c>
      <c r="I95" s="46">
        <f t="shared" si="0"/>
        <v>-35634105.828699939</v>
      </c>
    </row>
    <row r="96" spans="3:9" s="27" customFormat="1" ht="18" thickTop="1" thickBot="1" x14ac:dyDescent="0.25">
      <c r="C96" s="65"/>
      <c r="D96" s="66">
        <v>45716</v>
      </c>
      <c r="E96" s="70" t="s">
        <v>187</v>
      </c>
      <c r="F96" s="68" t="s">
        <v>212</v>
      </c>
      <c r="G96" s="83"/>
      <c r="H96" s="69">
        <v>11827.5</v>
      </c>
      <c r="I96" s="46">
        <f t="shared" si="0"/>
        <v>-35645933.328699939</v>
      </c>
    </row>
    <row r="97" spans="3:95" s="27" customFormat="1" ht="18" hidden="1" thickTop="1" thickBot="1" x14ac:dyDescent="0.25">
      <c r="C97" s="65"/>
      <c r="D97" s="66"/>
      <c r="E97" s="70"/>
      <c r="F97" s="68"/>
      <c r="G97" s="83"/>
      <c r="H97" s="69"/>
      <c r="I97" s="46">
        <f t="shared" si="0"/>
        <v>-35645933.328699939</v>
      </c>
    </row>
    <row r="98" spans="3:95" s="27" customFormat="1" ht="18" hidden="1" thickTop="1" thickBot="1" x14ac:dyDescent="0.25">
      <c r="C98" s="65"/>
      <c r="D98" s="66"/>
      <c r="E98" s="70"/>
      <c r="F98" s="68"/>
      <c r="G98" s="83"/>
      <c r="H98" s="69"/>
      <c r="I98" s="46">
        <f t="shared" si="0"/>
        <v>-35645933.328699939</v>
      </c>
    </row>
    <row r="99" spans="3:95" s="27" customFormat="1" ht="18" hidden="1" thickTop="1" thickBot="1" x14ac:dyDescent="0.25">
      <c r="C99" s="65"/>
      <c r="D99" s="66"/>
      <c r="E99" s="70"/>
      <c r="F99" s="68"/>
      <c r="G99" s="83"/>
      <c r="H99" s="69"/>
      <c r="I99" s="46">
        <f t="shared" si="0"/>
        <v>-35645933.328699939</v>
      </c>
    </row>
    <row r="100" spans="3:95" s="27" customFormat="1" ht="18" hidden="1" thickTop="1" thickBot="1" x14ac:dyDescent="0.25">
      <c r="C100" s="65"/>
      <c r="D100" s="66"/>
      <c r="E100" s="70"/>
      <c r="F100" s="68"/>
      <c r="G100" s="83"/>
      <c r="H100" s="69"/>
      <c r="I100" s="46">
        <f t="shared" si="0"/>
        <v>-35645933.328699939</v>
      </c>
    </row>
    <row r="101" spans="3:95" s="27" customFormat="1" ht="18" hidden="1" thickTop="1" thickBot="1" x14ac:dyDescent="0.25">
      <c r="C101" s="65"/>
      <c r="D101" s="66"/>
      <c r="E101" s="70"/>
      <c r="F101" s="68"/>
      <c r="G101" s="83"/>
      <c r="H101" s="69"/>
      <c r="I101" s="46">
        <f t="shared" si="0"/>
        <v>-35645933.328699939</v>
      </c>
    </row>
    <row r="102" spans="3:95" s="27" customFormat="1" ht="18" hidden="1" thickTop="1" thickBot="1" x14ac:dyDescent="0.25">
      <c r="C102" s="65"/>
      <c r="D102" s="66"/>
      <c r="E102" s="70"/>
      <c r="F102" s="68"/>
      <c r="G102" s="83"/>
      <c r="H102" s="69"/>
      <c r="I102" s="46">
        <f t="shared" si="0"/>
        <v>-35645933.328699939</v>
      </c>
    </row>
    <row r="103" spans="3:95" s="27" customFormat="1" ht="18" hidden="1" thickTop="1" thickBot="1" x14ac:dyDescent="0.25">
      <c r="C103" s="65"/>
      <c r="D103" s="66"/>
      <c r="E103" s="70"/>
      <c r="F103" s="68"/>
      <c r="G103" s="83"/>
      <c r="H103" s="69"/>
      <c r="I103" s="46">
        <f t="shared" si="0"/>
        <v>-35645933.328699939</v>
      </c>
    </row>
    <row r="104" spans="3:95" s="27" customFormat="1" ht="18" hidden="1" thickTop="1" thickBot="1" x14ac:dyDescent="0.25">
      <c r="C104" s="115"/>
      <c r="D104" s="66"/>
      <c r="E104" s="70"/>
      <c r="F104" s="68"/>
      <c r="G104" s="83"/>
      <c r="H104" s="69"/>
      <c r="I104" s="46">
        <f t="shared" si="0"/>
        <v>-35645933.328699939</v>
      </c>
    </row>
    <row r="105" spans="3:95" s="11" customFormat="1" ht="18" thickTop="1" thickBot="1" x14ac:dyDescent="0.25">
      <c r="C105" s="217" t="s">
        <v>8</v>
      </c>
      <c r="D105" s="218"/>
      <c r="E105" s="218"/>
      <c r="F105" s="218"/>
      <c r="G105" s="92">
        <f>SUM(G15:G104)</f>
        <v>27750350.610000003</v>
      </c>
      <c r="H105" s="92">
        <f>SUM(H15:H104)</f>
        <v>30107517.709999997</v>
      </c>
      <c r="I105" s="93">
        <f>+I14+G105-H105</f>
        <v>-35645933.328699946</v>
      </c>
      <c r="J105" s="28">
        <f>+I105-'[1]CTA. RECOLECTORA AUXILIAR 3001'!$J$5894</f>
        <v>0</v>
      </c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</row>
    <row r="106" spans="3:95" s="11" customFormat="1" ht="17.25" thickTop="1" x14ac:dyDescent="0.2">
      <c r="C106" s="138"/>
      <c r="D106" s="138"/>
      <c r="E106" s="138"/>
      <c r="F106" s="138"/>
      <c r="G106" s="139"/>
      <c r="H106" s="139"/>
      <c r="I106" s="91"/>
      <c r="J106" s="28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</row>
    <row r="107" spans="3:95" s="11" customFormat="1" ht="16.5" x14ac:dyDescent="0.2">
      <c r="C107" s="138"/>
      <c r="D107" s="138"/>
      <c r="E107" s="138"/>
      <c r="F107" s="138"/>
      <c r="G107" s="139"/>
      <c r="H107" s="139"/>
      <c r="I107" s="91"/>
      <c r="J107" s="28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</row>
    <row r="108" spans="3:95" s="11" customFormat="1" ht="16.5" x14ac:dyDescent="0.2">
      <c r="C108" s="138"/>
      <c r="D108" s="138"/>
      <c r="E108" s="138"/>
      <c r="F108" s="138"/>
      <c r="G108" s="139"/>
      <c r="H108" s="139"/>
      <c r="I108" s="91"/>
      <c r="J108" s="28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</row>
    <row r="109" spans="3:95" s="11" customFormat="1" ht="16.5" x14ac:dyDescent="0.2">
      <c r="C109" s="5"/>
      <c r="D109" s="5"/>
      <c r="E109" s="84" t="s">
        <v>36</v>
      </c>
      <c r="F109" s="85"/>
      <c r="G109" s="8" t="s">
        <v>56</v>
      </c>
      <c r="H109" s="85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</row>
    <row r="110" spans="3:95" s="11" customFormat="1" ht="16.5" x14ac:dyDescent="0.2">
      <c r="C110" s="5"/>
      <c r="D110" s="5"/>
      <c r="E110" s="84" t="s">
        <v>31</v>
      </c>
      <c r="F110" s="85"/>
      <c r="G110" s="8"/>
      <c r="H110" s="84" t="s">
        <v>32</v>
      </c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</row>
    <row r="111" spans="3:95" s="11" customFormat="1" ht="16.5" x14ac:dyDescent="0.2">
      <c r="C111" s="5"/>
      <c r="D111" s="5"/>
      <c r="E111" s="84" t="s">
        <v>33</v>
      </c>
      <c r="F111" s="85"/>
      <c r="G111" s="8"/>
      <c r="H111" s="84" t="s">
        <v>62</v>
      </c>
      <c r="J111" s="25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</row>
    <row r="112" spans="3:95" s="11" customFormat="1" ht="16.5" x14ac:dyDescent="0.2">
      <c r="C112" s="5"/>
      <c r="D112" s="5"/>
      <c r="E112" s="84" t="s">
        <v>34</v>
      </c>
      <c r="F112" s="85"/>
      <c r="G112" s="8"/>
      <c r="H112" s="84" t="s">
        <v>61</v>
      </c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</row>
    <row r="113" spans="3:95" s="11" customFormat="1" ht="16.5" x14ac:dyDescent="0.2">
      <c r="C113" s="5"/>
      <c r="D113" s="5"/>
      <c r="E113" s="84"/>
      <c r="F113" s="85"/>
      <c r="G113" s="84"/>
      <c r="H113" s="8"/>
      <c r="I113" s="8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</row>
    <row r="114" spans="3:95" s="11" customFormat="1" ht="16.5" x14ac:dyDescent="0.2">
      <c r="C114" s="5"/>
      <c r="D114" s="5"/>
      <c r="E114" s="86"/>
      <c r="F114" s="111"/>
      <c r="G114" s="85"/>
      <c r="H114" s="8"/>
      <c r="I114" s="8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</row>
    <row r="115" spans="3:95" s="11" customFormat="1" ht="16.5" x14ac:dyDescent="0.2">
      <c r="C115" s="5"/>
      <c r="D115" s="5"/>
      <c r="E115" s="86"/>
      <c r="F115" s="84" t="s">
        <v>35</v>
      </c>
      <c r="G115" s="85"/>
      <c r="H115" s="8"/>
      <c r="I115" s="8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</row>
    <row r="116" spans="3:95" s="11" customFormat="1" ht="18" x14ac:dyDescent="0.25">
      <c r="C116" s="21"/>
      <c r="D116" s="5"/>
      <c r="E116" s="86"/>
      <c r="F116" s="84" t="s">
        <v>41</v>
      </c>
      <c r="G116" s="85"/>
      <c r="H116" s="8"/>
      <c r="I116" s="19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</row>
    <row r="117" spans="3:95" s="11" customFormat="1" ht="18" x14ac:dyDescent="0.2">
      <c r="C117" s="22"/>
      <c r="D117" s="5"/>
      <c r="E117" s="86"/>
      <c r="F117" s="84" t="s">
        <v>57</v>
      </c>
      <c r="G117" s="85"/>
      <c r="H117" s="8"/>
      <c r="I117" s="23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</row>
    <row r="118" spans="3:95" s="11" customFormat="1" ht="18" x14ac:dyDescent="0.2">
      <c r="C118" s="22"/>
      <c r="D118" s="5"/>
      <c r="E118" s="86"/>
      <c r="G118" s="85"/>
      <c r="H118" s="8"/>
      <c r="I118" s="23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</row>
    <row r="119" spans="3:95" s="11" customFormat="1" ht="16.5" x14ac:dyDescent="0.2">
      <c r="C119" s="5"/>
      <c r="D119" s="5"/>
      <c r="E119" s="86"/>
      <c r="F119" s="85"/>
      <c r="G119" s="85"/>
      <c r="H119" s="8"/>
      <c r="I119" s="4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</row>
    <row r="120" spans="3:95" s="11" customFormat="1" ht="20.25" x14ac:dyDescent="0.2">
      <c r="C120" s="216"/>
      <c r="D120" s="216"/>
      <c r="E120" s="216"/>
      <c r="F120" s="216"/>
      <c r="G120" s="216"/>
      <c r="H120" s="216"/>
      <c r="I120" s="216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</row>
    <row r="121" spans="3:95" s="11" customFormat="1" ht="20.25" x14ac:dyDescent="0.2">
      <c r="C121" s="216"/>
      <c r="D121" s="216"/>
      <c r="E121" s="216"/>
      <c r="F121" s="216"/>
      <c r="G121" s="216"/>
      <c r="H121" s="216"/>
      <c r="I121" s="216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</row>
    <row r="122" spans="3:95" s="11" customFormat="1" ht="20.25" x14ac:dyDescent="0.2">
      <c r="C122" s="216"/>
      <c r="D122" s="216"/>
      <c r="E122" s="216"/>
      <c r="F122" s="216"/>
      <c r="G122" s="216"/>
      <c r="H122" s="216"/>
      <c r="I122" s="216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</row>
    <row r="123" spans="3:95" s="11" customFormat="1" ht="20.25" x14ac:dyDescent="0.2">
      <c r="C123" s="216"/>
      <c r="D123" s="216"/>
      <c r="E123" s="216"/>
      <c r="F123" s="216"/>
      <c r="G123" s="216"/>
      <c r="H123" s="216"/>
      <c r="I123" s="216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</row>
    <row r="124" spans="3:95" s="11" customFormat="1" x14ac:dyDescent="0.2">
      <c r="C124" s="9"/>
      <c r="D124" s="9"/>
      <c r="E124" s="184"/>
      <c r="F124" s="9"/>
      <c r="G124" s="9"/>
      <c r="H124" s="9"/>
      <c r="I124" s="9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</row>
    <row r="125" spans="3:95" s="11" customFormat="1" x14ac:dyDescent="0.2">
      <c r="C125" s="9"/>
      <c r="D125" s="9"/>
      <c r="E125" s="184"/>
      <c r="F125" s="9"/>
      <c r="G125" s="9"/>
      <c r="H125" s="9"/>
      <c r="I125" s="9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</row>
    <row r="126" spans="3:95" s="11" customFormat="1" x14ac:dyDescent="0.2">
      <c r="C126" s="9"/>
      <c r="D126" s="9"/>
      <c r="E126" s="184"/>
      <c r="F126" s="9"/>
      <c r="G126" s="9"/>
      <c r="H126" s="9"/>
      <c r="I126" s="9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</row>
    <row r="127" spans="3:95" s="11" customFormat="1" x14ac:dyDescent="0.2">
      <c r="C127" s="9"/>
      <c r="D127" s="9"/>
      <c r="E127" s="184"/>
      <c r="F127" s="9"/>
      <c r="G127" s="9"/>
      <c r="H127" s="9"/>
      <c r="I127" s="9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</row>
    <row r="128" spans="3:95" s="11" customFormat="1" x14ac:dyDescent="0.2">
      <c r="C128" s="9"/>
      <c r="D128" s="9"/>
      <c r="E128" s="184"/>
      <c r="F128" s="9"/>
      <c r="G128" s="9"/>
      <c r="H128" s="9"/>
      <c r="I128" s="9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</row>
    <row r="129" spans="3:95" s="11" customFormat="1" x14ac:dyDescent="0.2">
      <c r="C129" s="9"/>
      <c r="D129" s="9"/>
      <c r="E129" s="184"/>
      <c r="F129" s="9"/>
      <c r="G129" s="9"/>
      <c r="H129" s="9"/>
      <c r="I129" s="9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</row>
    <row r="130" spans="3:95" s="11" customFormat="1" x14ac:dyDescent="0.2">
      <c r="C130" s="9"/>
      <c r="D130" s="9"/>
      <c r="E130" s="184"/>
      <c r="F130" s="9"/>
      <c r="G130" s="9"/>
      <c r="H130" s="9"/>
      <c r="I130" s="9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</row>
    <row r="131" spans="3:95" s="11" customFormat="1" x14ac:dyDescent="0.2">
      <c r="C131" s="9"/>
      <c r="D131" s="9"/>
      <c r="E131" s="184"/>
      <c r="F131" s="9"/>
      <c r="G131" s="9"/>
      <c r="H131" s="9"/>
      <c r="I131" s="9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</row>
    <row r="132" spans="3:95" s="11" customFormat="1" ht="3" customHeight="1" x14ac:dyDescent="0.2">
      <c r="C132" s="9"/>
      <c r="D132" s="9"/>
      <c r="E132" s="184"/>
      <c r="F132" s="9"/>
      <c r="G132" s="9"/>
      <c r="H132" s="9"/>
      <c r="I132" s="9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</row>
    <row r="133" spans="3:95" s="11" customFormat="1" x14ac:dyDescent="0.2">
      <c r="C133" s="9"/>
      <c r="D133" s="9"/>
      <c r="E133" s="184"/>
      <c r="F133" s="9"/>
      <c r="G133" s="9"/>
      <c r="H133" s="9"/>
      <c r="I133" s="9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</row>
    <row r="134" spans="3:95" s="11" customFormat="1" x14ac:dyDescent="0.2">
      <c r="C134" s="9"/>
      <c r="D134" s="9"/>
      <c r="E134" s="184"/>
      <c r="F134" s="9"/>
      <c r="G134" s="9"/>
      <c r="H134" s="9"/>
      <c r="I134" s="9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</row>
    <row r="135" spans="3:95" s="11" customFormat="1" x14ac:dyDescent="0.2">
      <c r="C135" s="9"/>
      <c r="D135" s="9"/>
      <c r="E135" s="184"/>
      <c r="F135" s="9"/>
      <c r="G135" s="9"/>
      <c r="H135" s="9"/>
      <c r="I135" s="9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</row>
    <row r="154" spans="3:3" ht="13.5" thickBot="1" x14ac:dyDescent="0.25"/>
    <row r="155" spans="3:3" ht="15" x14ac:dyDescent="0.2">
      <c r="C155" s="2"/>
    </row>
  </sheetData>
  <mergeCells count="12">
    <mergeCell ref="C121:I121"/>
    <mergeCell ref="C122:I122"/>
    <mergeCell ref="C123:I123"/>
    <mergeCell ref="D11:I11"/>
    <mergeCell ref="C11:C13"/>
    <mergeCell ref="D12:H12"/>
    <mergeCell ref="C105:F105"/>
    <mergeCell ref="C6:I6"/>
    <mergeCell ref="C7:I7"/>
    <mergeCell ref="C120:I120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2" manualBreakCount="2">
    <brk id="48" min="1" max="8" man="1"/>
    <brk id="119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106"/>
  <sheetViews>
    <sheetView topLeftCell="B28" zoomScale="80" zoomScaleNormal="80" zoomScaleSheetLayoutView="55" workbookViewId="0">
      <selection activeCell="I16" sqref="I16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9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208" t="s">
        <v>10</v>
      </c>
      <c r="D6" s="208"/>
      <c r="E6" s="208"/>
      <c r="F6" s="208"/>
      <c r="G6" s="208"/>
      <c r="H6" s="208"/>
      <c r="I6" s="208"/>
      <c r="J6" s="40"/>
    </row>
    <row r="7" spans="1:12" s="14" customFormat="1" ht="18" customHeight="1" x14ac:dyDescent="0.2">
      <c r="B7" s="18"/>
      <c r="C7" s="214" t="s">
        <v>11</v>
      </c>
      <c r="D7" s="214"/>
      <c r="E7" s="214"/>
      <c r="F7" s="214"/>
      <c r="G7" s="214"/>
      <c r="H7" s="214"/>
      <c r="I7" s="214"/>
      <c r="J7" s="41"/>
    </row>
    <row r="8" spans="1:12" s="17" customFormat="1" ht="15.75" customHeight="1" x14ac:dyDescent="0.2">
      <c r="B8" s="18"/>
      <c r="C8" s="214" t="s">
        <v>21</v>
      </c>
      <c r="D8" s="214"/>
      <c r="E8" s="214"/>
      <c r="F8" s="214"/>
      <c r="G8" s="214"/>
      <c r="H8" s="214"/>
      <c r="I8" s="214"/>
      <c r="J8" s="42"/>
    </row>
    <row r="9" spans="1:12" s="14" customFormat="1" ht="18.75" x14ac:dyDescent="0.2">
      <c r="B9" s="15"/>
      <c r="C9" s="215" t="s">
        <v>74</v>
      </c>
      <c r="D9" s="215"/>
      <c r="E9" s="215"/>
      <c r="F9" s="215"/>
      <c r="G9" s="215"/>
      <c r="H9" s="215"/>
      <c r="I9" s="215"/>
      <c r="J9" s="41"/>
    </row>
    <row r="10" spans="1:12" s="14" customFormat="1" ht="18.75" x14ac:dyDescent="0.2">
      <c r="B10" s="15"/>
      <c r="C10" s="31"/>
      <c r="D10" s="31"/>
      <c r="E10" s="31"/>
      <c r="F10" s="36"/>
      <c r="G10" s="31"/>
      <c r="H10" s="31"/>
      <c r="I10" s="31"/>
    </row>
    <row r="11" spans="1:12" s="11" customFormat="1" ht="19.5" customHeight="1" thickBot="1" x14ac:dyDescent="0.25">
      <c r="F11" s="32"/>
    </row>
    <row r="12" spans="1:12" s="3" customFormat="1" ht="36.75" customHeight="1" thickTop="1" thickBot="1" x14ac:dyDescent="0.25">
      <c r="A12" s="7"/>
      <c r="B12" s="7"/>
      <c r="C12" s="221"/>
      <c r="D12" s="210" t="s">
        <v>13</v>
      </c>
      <c r="E12" s="210"/>
      <c r="F12" s="210"/>
      <c r="G12" s="210"/>
      <c r="H12" s="210"/>
      <c r="I12" s="210"/>
      <c r="J12" s="7"/>
      <c r="K12" s="7"/>
      <c r="L12" s="7"/>
    </row>
    <row r="13" spans="1:12" s="3" customFormat="1" ht="18" customHeight="1" thickTop="1" thickBot="1" x14ac:dyDescent="0.25">
      <c r="A13" s="7"/>
      <c r="B13" s="7"/>
      <c r="C13" s="222"/>
      <c r="D13" s="209" t="s">
        <v>7</v>
      </c>
      <c r="E13" s="209"/>
      <c r="F13" s="209"/>
      <c r="G13" s="209"/>
      <c r="H13" s="209"/>
      <c r="I13" s="52">
        <f>+'[1]CTA. OPERATIVA.(160)'!$J$1312</f>
        <v>542948.45290000958</v>
      </c>
      <c r="J13" s="7"/>
      <c r="K13" s="7"/>
      <c r="L13" s="7"/>
    </row>
    <row r="14" spans="1:12" s="3" customFormat="1" ht="45.75" customHeight="1" thickTop="1" thickBot="1" x14ac:dyDescent="0.25">
      <c r="A14" s="7"/>
      <c r="B14" s="7"/>
      <c r="C14" s="222"/>
      <c r="D14" s="51" t="s">
        <v>4</v>
      </c>
      <c r="E14" s="51" t="s">
        <v>5</v>
      </c>
      <c r="F14" s="51" t="s">
        <v>6</v>
      </c>
      <c r="G14" s="51" t="s">
        <v>0</v>
      </c>
      <c r="H14" s="51" t="s">
        <v>1</v>
      </c>
      <c r="I14" s="51" t="s">
        <v>2</v>
      </c>
      <c r="J14" s="7"/>
      <c r="K14" s="7"/>
      <c r="L14" s="7"/>
    </row>
    <row r="15" spans="1:12" s="10" customFormat="1" ht="38.25" customHeight="1" thickTop="1" thickBot="1" x14ac:dyDescent="0.25">
      <c r="C15" s="143"/>
      <c r="D15" s="144"/>
      <c r="E15" s="145"/>
      <c r="F15" s="146">
        <v>45688</v>
      </c>
      <c r="G15" s="147"/>
      <c r="H15" s="148">
        <v>0</v>
      </c>
      <c r="I15" s="147">
        <f>+I13</f>
        <v>542948.45290000958</v>
      </c>
    </row>
    <row r="16" spans="1:12" s="10" customFormat="1" ht="29.25" thickTop="1" x14ac:dyDescent="0.2">
      <c r="C16" s="53"/>
      <c r="D16" s="54">
        <v>45692</v>
      </c>
      <c r="E16" s="78"/>
      <c r="F16" s="45" t="s">
        <v>75</v>
      </c>
      <c r="G16" s="55">
        <v>483210</v>
      </c>
      <c r="H16" s="55"/>
      <c r="I16" s="47">
        <f>I15+G16-H16</f>
        <v>1026158.4529000096</v>
      </c>
    </row>
    <row r="17" spans="3:9" s="10" customFormat="1" ht="16.5" x14ac:dyDescent="0.2">
      <c r="C17" s="56"/>
      <c r="D17" s="57">
        <v>45693</v>
      </c>
      <c r="E17" s="79"/>
      <c r="F17" s="48" t="s">
        <v>12</v>
      </c>
      <c r="G17" s="58"/>
      <c r="H17" s="49">
        <v>3.09</v>
      </c>
      <c r="I17" s="50">
        <f t="shared" ref="I17:I75" si="0">I16+G17-H17</f>
        <v>1026155.3629000096</v>
      </c>
    </row>
    <row r="18" spans="3:9" s="7" customFormat="1" ht="42.75" x14ac:dyDescent="0.2">
      <c r="C18" s="56"/>
      <c r="D18" s="57">
        <v>45693</v>
      </c>
      <c r="E18" s="161">
        <v>2322</v>
      </c>
      <c r="F18" s="48" t="s">
        <v>76</v>
      </c>
      <c r="G18" s="58">
        <v>1112.8</v>
      </c>
      <c r="H18" s="49"/>
      <c r="I18" s="50">
        <f t="shared" si="0"/>
        <v>1027268.1629000097</v>
      </c>
    </row>
    <row r="19" spans="3:9" s="7" customFormat="1" ht="16.5" x14ac:dyDescent="0.2">
      <c r="C19" s="56"/>
      <c r="D19" s="57">
        <v>45694</v>
      </c>
      <c r="E19" s="79"/>
      <c r="F19" s="48" t="s">
        <v>12</v>
      </c>
      <c r="G19" s="58"/>
      <c r="H19" s="49">
        <v>8.42</v>
      </c>
      <c r="I19" s="50">
        <f t="shared" si="0"/>
        <v>1027259.7429000096</v>
      </c>
    </row>
    <row r="20" spans="3:9" s="7" customFormat="1" ht="16.5" x14ac:dyDescent="0.2">
      <c r="C20" s="56"/>
      <c r="D20" s="57">
        <v>45699</v>
      </c>
      <c r="E20" s="79">
        <v>2411</v>
      </c>
      <c r="F20" s="48" t="s">
        <v>77</v>
      </c>
      <c r="G20" s="58"/>
      <c r="H20" s="49">
        <v>5000</v>
      </c>
      <c r="I20" s="50">
        <f t="shared" si="0"/>
        <v>1022259.7429000096</v>
      </c>
    </row>
    <row r="21" spans="3:9" s="7" customFormat="1" ht="16.5" x14ac:dyDescent="0.2">
      <c r="C21" s="56"/>
      <c r="D21" s="57">
        <v>45699</v>
      </c>
      <c r="E21" s="79">
        <v>2412</v>
      </c>
      <c r="F21" s="48" t="s">
        <v>78</v>
      </c>
      <c r="G21" s="58"/>
      <c r="H21" s="49">
        <v>1516.52</v>
      </c>
      <c r="I21" s="50">
        <f t="shared" si="0"/>
        <v>1020743.2229000096</v>
      </c>
    </row>
    <row r="22" spans="3:9" s="7" customFormat="1" ht="16.5" x14ac:dyDescent="0.2">
      <c r="C22" s="56"/>
      <c r="D22" s="57">
        <v>45699</v>
      </c>
      <c r="E22" s="79">
        <v>2413</v>
      </c>
      <c r="F22" s="48" t="s">
        <v>79</v>
      </c>
      <c r="G22" s="58"/>
      <c r="H22" s="49">
        <v>19407</v>
      </c>
      <c r="I22" s="50">
        <f t="shared" si="0"/>
        <v>1001336.2229000096</v>
      </c>
    </row>
    <row r="23" spans="3:9" s="7" customFormat="1" ht="16.5" x14ac:dyDescent="0.2">
      <c r="C23" s="56"/>
      <c r="D23" s="57">
        <v>45699</v>
      </c>
      <c r="E23" s="79">
        <v>2414</v>
      </c>
      <c r="F23" s="48" t="s">
        <v>80</v>
      </c>
      <c r="G23" s="58"/>
      <c r="H23" s="49">
        <v>25200</v>
      </c>
      <c r="I23" s="50">
        <f t="shared" si="0"/>
        <v>976136.2229000096</v>
      </c>
    </row>
    <row r="24" spans="3:9" s="7" customFormat="1" ht="16.5" x14ac:dyDescent="0.2">
      <c r="C24" s="56"/>
      <c r="D24" s="59">
        <v>45705</v>
      </c>
      <c r="E24" s="60"/>
      <c r="F24" s="48" t="s">
        <v>12</v>
      </c>
      <c r="G24" s="58"/>
      <c r="H24" s="61">
        <v>31.38</v>
      </c>
      <c r="I24" s="50">
        <f t="shared" si="0"/>
        <v>976104.84290000959</v>
      </c>
    </row>
    <row r="25" spans="3:9" s="7" customFormat="1" ht="16.5" x14ac:dyDescent="0.2">
      <c r="C25" s="56"/>
      <c r="D25" s="59">
        <v>45705</v>
      </c>
      <c r="E25" s="79">
        <v>2415</v>
      </c>
      <c r="F25" s="48" t="s">
        <v>81</v>
      </c>
      <c r="G25" s="58"/>
      <c r="H25" s="49">
        <v>36439.74</v>
      </c>
      <c r="I25" s="50">
        <f t="shared" si="0"/>
        <v>939665.1029000096</v>
      </c>
    </row>
    <row r="26" spans="3:9" s="7" customFormat="1" ht="16.5" x14ac:dyDescent="0.2">
      <c r="C26" s="56"/>
      <c r="D26" s="57">
        <v>45706</v>
      </c>
      <c r="E26" s="79">
        <v>2416</v>
      </c>
      <c r="F26" s="48" t="s">
        <v>82</v>
      </c>
      <c r="G26" s="58"/>
      <c r="H26" s="49">
        <v>9740</v>
      </c>
      <c r="I26" s="50">
        <f t="shared" si="0"/>
        <v>929925.1029000096</v>
      </c>
    </row>
    <row r="27" spans="3:9" s="7" customFormat="1" ht="16.5" x14ac:dyDescent="0.2">
      <c r="C27" s="56"/>
      <c r="D27" s="57">
        <v>45706</v>
      </c>
      <c r="E27" s="79">
        <v>2417</v>
      </c>
      <c r="F27" s="48" t="s">
        <v>83</v>
      </c>
      <c r="G27" s="58"/>
      <c r="H27" s="49">
        <v>1778.44</v>
      </c>
      <c r="I27" s="50">
        <f t="shared" si="0"/>
        <v>928146.66290000966</v>
      </c>
    </row>
    <row r="28" spans="3:9" s="7" customFormat="1" ht="16.5" x14ac:dyDescent="0.2">
      <c r="C28" s="56"/>
      <c r="D28" s="57">
        <v>45706</v>
      </c>
      <c r="E28" s="161">
        <v>2418</v>
      </c>
      <c r="F28" s="48" t="s">
        <v>84</v>
      </c>
      <c r="G28" s="58"/>
      <c r="H28" s="49">
        <v>16590</v>
      </c>
      <c r="I28" s="50">
        <f t="shared" si="0"/>
        <v>911556.66290000966</v>
      </c>
    </row>
    <row r="29" spans="3:9" s="7" customFormat="1" ht="16.5" x14ac:dyDescent="0.2">
      <c r="C29" s="56"/>
      <c r="D29" s="57">
        <v>45706</v>
      </c>
      <c r="E29" s="79">
        <v>2419</v>
      </c>
      <c r="F29" s="48" t="s">
        <v>85</v>
      </c>
      <c r="G29" s="58"/>
      <c r="H29" s="49">
        <v>2328.64</v>
      </c>
      <c r="I29" s="50">
        <f t="shared" si="0"/>
        <v>909228.02290000964</v>
      </c>
    </row>
    <row r="30" spans="3:9" s="7" customFormat="1" ht="16.5" x14ac:dyDescent="0.2">
      <c r="C30" s="56"/>
      <c r="D30" s="57">
        <v>45706</v>
      </c>
      <c r="E30" s="79">
        <v>2420</v>
      </c>
      <c r="F30" s="48" t="s">
        <v>86</v>
      </c>
      <c r="G30" s="58"/>
      <c r="H30" s="49">
        <v>1684</v>
      </c>
      <c r="I30" s="50">
        <f t="shared" si="0"/>
        <v>907544.02290000964</v>
      </c>
    </row>
    <row r="31" spans="3:9" s="7" customFormat="1" ht="16.5" x14ac:dyDescent="0.2">
      <c r="C31" s="99"/>
      <c r="D31" s="97">
        <v>45706</v>
      </c>
      <c r="E31" s="110">
        <v>2421</v>
      </c>
      <c r="F31" s="100" t="s">
        <v>87</v>
      </c>
      <c r="G31" s="98"/>
      <c r="H31" s="94">
        <v>2306.88</v>
      </c>
      <c r="I31" s="50">
        <f t="shared" si="0"/>
        <v>905237.14290000964</v>
      </c>
    </row>
    <row r="32" spans="3:9" s="7" customFormat="1" ht="16.5" x14ac:dyDescent="0.2">
      <c r="C32" s="99"/>
      <c r="D32" s="97">
        <v>45706</v>
      </c>
      <c r="E32" s="110">
        <v>2422</v>
      </c>
      <c r="F32" s="100" t="s">
        <v>88</v>
      </c>
      <c r="G32" s="98"/>
      <c r="H32" s="94">
        <v>1770.8</v>
      </c>
      <c r="I32" s="50">
        <f t="shared" si="0"/>
        <v>903466.34290000959</v>
      </c>
    </row>
    <row r="33" spans="3:9" s="7" customFormat="1" ht="16.5" x14ac:dyDescent="0.2">
      <c r="C33" s="99"/>
      <c r="D33" s="97">
        <v>45706</v>
      </c>
      <c r="E33" s="110">
        <v>2423</v>
      </c>
      <c r="F33" s="100" t="s">
        <v>89</v>
      </c>
      <c r="G33" s="98"/>
      <c r="H33" s="94">
        <v>7500</v>
      </c>
      <c r="I33" s="50">
        <f t="shared" si="0"/>
        <v>895966.34290000959</v>
      </c>
    </row>
    <row r="34" spans="3:9" s="7" customFormat="1" ht="16.5" x14ac:dyDescent="0.2">
      <c r="C34" s="99"/>
      <c r="D34" s="97">
        <v>45706</v>
      </c>
      <c r="E34" s="110">
        <v>2424</v>
      </c>
      <c r="F34" s="100" t="s">
        <v>90</v>
      </c>
      <c r="G34" s="98"/>
      <c r="H34" s="94">
        <v>1500</v>
      </c>
      <c r="I34" s="50">
        <f t="shared" si="0"/>
        <v>894466.34290000959</v>
      </c>
    </row>
    <row r="35" spans="3:9" s="7" customFormat="1" ht="16.5" x14ac:dyDescent="0.2">
      <c r="C35" s="99"/>
      <c r="D35" s="97">
        <v>45706</v>
      </c>
      <c r="E35" s="110">
        <v>2425</v>
      </c>
      <c r="F35" s="100" t="s">
        <v>46</v>
      </c>
      <c r="G35" s="98"/>
      <c r="H35" s="94"/>
      <c r="I35" s="50">
        <f t="shared" si="0"/>
        <v>894466.34290000959</v>
      </c>
    </row>
    <row r="36" spans="3:9" s="7" customFormat="1" ht="16.5" x14ac:dyDescent="0.2">
      <c r="C36" s="99"/>
      <c r="D36" s="97">
        <v>45706</v>
      </c>
      <c r="E36" s="110">
        <v>2426</v>
      </c>
      <c r="F36" s="100" t="s">
        <v>91</v>
      </c>
      <c r="G36" s="98"/>
      <c r="H36" s="94">
        <v>58100</v>
      </c>
      <c r="I36" s="50">
        <f t="shared" si="0"/>
        <v>836366.34290000959</v>
      </c>
    </row>
    <row r="37" spans="3:9" s="7" customFormat="1" ht="16.5" x14ac:dyDescent="0.2">
      <c r="C37" s="99"/>
      <c r="D37" s="97">
        <v>45706</v>
      </c>
      <c r="E37" s="110">
        <v>2427</v>
      </c>
      <c r="F37" s="100" t="s">
        <v>92</v>
      </c>
      <c r="G37" s="98"/>
      <c r="H37" s="94">
        <v>16590</v>
      </c>
      <c r="I37" s="50">
        <f t="shared" si="0"/>
        <v>819776.34290000959</v>
      </c>
    </row>
    <row r="38" spans="3:9" s="7" customFormat="1" ht="16.5" x14ac:dyDescent="0.2">
      <c r="C38" s="99"/>
      <c r="D38" s="97">
        <v>45706</v>
      </c>
      <c r="E38" s="110">
        <v>2428</v>
      </c>
      <c r="F38" s="100" t="s">
        <v>93</v>
      </c>
      <c r="G38" s="98"/>
      <c r="H38" s="94">
        <v>15671.66</v>
      </c>
      <c r="I38" s="50">
        <f t="shared" si="0"/>
        <v>804104.68290000956</v>
      </c>
    </row>
    <row r="39" spans="3:9" s="7" customFormat="1" ht="16.5" x14ac:dyDescent="0.2">
      <c r="C39" s="99"/>
      <c r="D39" s="97">
        <v>45706</v>
      </c>
      <c r="E39" s="110">
        <v>2429</v>
      </c>
      <c r="F39" s="100" t="s">
        <v>94</v>
      </c>
      <c r="G39" s="98"/>
      <c r="H39" s="94">
        <v>16158.66</v>
      </c>
      <c r="I39" s="50">
        <f t="shared" si="0"/>
        <v>787946.02290000953</v>
      </c>
    </row>
    <row r="40" spans="3:9" s="7" customFormat="1" ht="16.5" x14ac:dyDescent="0.2">
      <c r="C40" s="99"/>
      <c r="D40" s="97">
        <v>45706</v>
      </c>
      <c r="E40" s="110">
        <v>2430</v>
      </c>
      <c r="F40" s="100" t="s">
        <v>95</v>
      </c>
      <c r="G40" s="98"/>
      <c r="H40" s="94">
        <v>10000</v>
      </c>
      <c r="I40" s="50">
        <f t="shared" si="0"/>
        <v>777946.02290000953</v>
      </c>
    </row>
    <row r="41" spans="3:9" s="7" customFormat="1" ht="16.5" x14ac:dyDescent="0.2">
      <c r="C41" s="99"/>
      <c r="D41" s="97">
        <v>45706</v>
      </c>
      <c r="E41" s="110">
        <v>2431</v>
      </c>
      <c r="F41" s="100" t="s">
        <v>96</v>
      </c>
      <c r="G41" s="98"/>
      <c r="H41" s="94">
        <v>3400</v>
      </c>
      <c r="I41" s="50">
        <f t="shared" si="0"/>
        <v>774546.02290000953</v>
      </c>
    </row>
    <row r="42" spans="3:9" s="7" customFormat="1" ht="16.5" x14ac:dyDescent="0.2">
      <c r="C42" s="99"/>
      <c r="D42" s="97">
        <v>45706</v>
      </c>
      <c r="E42" s="110">
        <v>2432</v>
      </c>
      <c r="F42" s="100" t="s">
        <v>97</v>
      </c>
      <c r="G42" s="98"/>
      <c r="H42" s="94">
        <v>19356</v>
      </c>
      <c r="I42" s="50">
        <f t="shared" si="0"/>
        <v>755190.02290000953</v>
      </c>
    </row>
    <row r="43" spans="3:9" s="7" customFormat="1" ht="28.5" x14ac:dyDescent="0.2">
      <c r="C43" s="99"/>
      <c r="D43" s="97">
        <v>45706</v>
      </c>
      <c r="E43" s="110">
        <v>2433</v>
      </c>
      <c r="F43" s="100" t="s">
        <v>98</v>
      </c>
      <c r="G43" s="98"/>
      <c r="H43" s="94">
        <v>5000</v>
      </c>
      <c r="I43" s="50">
        <f t="shared" si="0"/>
        <v>750190.02290000953</v>
      </c>
    </row>
    <row r="44" spans="3:9" s="7" customFormat="1" ht="16.5" x14ac:dyDescent="0.2">
      <c r="C44" s="99"/>
      <c r="D44" s="206">
        <v>45713</v>
      </c>
      <c r="E44" s="110"/>
      <c r="F44" s="100" t="s">
        <v>12</v>
      </c>
      <c r="G44" s="98"/>
      <c r="H44" s="94">
        <v>54.66</v>
      </c>
      <c r="I44" s="50">
        <f t="shared" si="0"/>
        <v>750135.3629000095</v>
      </c>
    </row>
    <row r="45" spans="3:9" s="7" customFormat="1" ht="16.5" x14ac:dyDescent="0.2">
      <c r="C45" s="99"/>
      <c r="D45" s="206">
        <v>45714</v>
      </c>
      <c r="E45" s="110"/>
      <c r="F45" s="100" t="s">
        <v>12</v>
      </c>
      <c r="G45" s="98"/>
      <c r="H45" s="94">
        <v>7.5</v>
      </c>
      <c r="I45" s="50">
        <f t="shared" si="0"/>
        <v>750127.8629000095</v>
      </c>
    </row>
    <row r="46" spans="3:9" s="7" customFormat="1" ht="29.25" thickBot="1" x14ac:dyDescent="0.25">
      <c r="C46" s="99"/>
      <c r="D46" s="206">
        <v>45716</v>
      </c>
      <c r="E46" s="110"/>
      <c r="F46" s="100" t="s">
        <v>30</v>
      </c>
      <c r="G46" s="98"/>
      <c r="H46" s="94">
        <v>175</v>
      </c>
      <c r="I46" s="50">
        <f t="shared" si="0"/>
        <v>749952.8629000095</v>
      </c>
    </row>
    <row r="47" spans="3:9" s="7" customFormat="1" ht="16.5" hidden="1" x14ac:dyDescent="0.2">
      <c r="C47" s="99"/>
      <c r="D47" s="206"/>
      <c r="E47" s="110"/>
      <c r="F47" s="100"/>
      <c r="G47" s="98"/>
      <c r="H47" s="94"/>
      <c r="I47" s="50">
        <f t="shared" si="0"/>
        <v>749952.8629000095</v>
      </c>
    </row>
    <row r="48" spans="3:9" s="7" customFormat="1" ht="16.5" hidden="1" x14ac:dyDescent="0.2">
      <c r="C48" s="99"/>
      <c r="D48" s="206"/>
      <c r="E48" s="110"/>
      <c r="F48" s="100"/>
      <c r="G48" s="98"/>
      <c r="H48" s="94"/>
      <c r="I48" s="50">
        <f t="shared" si="0"/>
        <v>749952.8629000095</v>
      </c>
    </row>
    <row r="49" spans="3:9" s="7" customFormat="1" ht="16.5" hidden="1" x14ac:dyDescent="0.2">
      <c r="C49" s="99"/>
      <c r="D49" s="206"/>
      <c r="E49" s="110"/>
      <c r="F49" s="100"/>
      <c r="G49" s="98"/>
      <c r="H49" s="94"/>
      <c r="I49" s="50">
        <f t="shared" si="0"/>
        <v>749952.8629000095</v>
      </c>
    </row>
    <row r="50" spans="3:9" s="7" customFormat="1" ht="16.5" hidden="1" x14ac:dyDescent="0.2">
      <c r="C50" s="99"/>
      <c r="D50" s="206"/>
      <c r="E50" s="110"/>
      <c r="F50" s="100"/>
      <c r="G50" s="98"/>
      <c r="H50" s="94"/>
      <c r="I50" s="50">
        <f t="shared" si="0"/>
        <v>749952.8629000095</v>
      </c>
    </row>
    <row r="51" spans="3:9" s="7" customFormat="1" ht="16.5" hidden="1" x14ac:dyDescent="0.2">
      <c r="C51" s="99"/>
      <c r="D51" s="206"/>
      <c r="E51" s="110"/>
      <c r="F51" s="100"/>
      <c r="G51" s="98"/>
      <c r="H51" s="94"/>
      <c r="I51" s="50">
        <f t="shared" si="0"/>
        <v>749952.8629000095</v>
      </c>
    </row>
    <row r="52" spans="3:9" s="7" customFormat="1" ht="16.5" hidden="1" x14ac:dyDescent="0.2">
      <c r="C52" s="99"/>
      <c r="D52" s="206"/>
      <c r="E52" s="110"/>
      <c r="F52" s="100"/>
      <c r="G52" s="98"/>
      <c r="H52" s="94"/>
      <c r="I52" s="50">
        <f t="shared" si="0"/>
        <v>749952.8629000095</v>
      </c>
    </row>
    <row r="53" spans="3:9" s="7" customFormat="1" ht="16.5" hidden="1" x14ac:dyDescent="0.2">
      <c r="C53" s="99"/>
      <c r="D53" s="206"/>
      <c r="E53" s="110"/>
      <c r="F53" s="100"/>
      <c r="G53" s="98"/>
      <c r="H53" s="94"/>
      <c r="I53" s="50">
        <f t="shared" si="0"/>
        <v>749952.8629000095</v>
      </c>
    </row>
    <row r="54" spans="3:9" s="7" customFormat="1" ht="16.5" hidden="1" x14ac:dyDescent="0.2">
      <c r="C54" s="99"/>
      <c r="D54" s="206"/>
      <c r="E54" s="110"/>
      <c r="F54" s="100"/>
      <c r="G54" s="98"/>
      <c r="H54" s="94"/>
      <c r="I54" s="50">
        <f t="shared" si="0"/>
        <v>749952.8629000095</v>
      </c>
    </row>
    <row r="55" spans="3:9" s="7" customFormat="1" ht="16.5" hidden="1" x14ac:dyDescent="0.2">
      <c r="C55" s="99"/>
      <c r="D55" s="206"/>
      <c r="E55" s="110"/>
      <c r="F55" s="100"/>
      <c r="G55" s="98"/>
      <c r="H55" s="94"/>
      <c r="I55" s="50">
        <f t="shared" si="0"/>
        <v>749952.8629000095</v>
      </c>
    </row>
    <row r="56" spans="3:9" s="7" customFormat="1" ht="16.5" hidden="1" x14ac:dyDescent="0.2">
      <c r="C56" s="99"/>
      <c r="D56" s="206"/>
      <c r="E56" s="110"/>
      <c r="F56" s="100"/>
      <c r="G56" s="98"/>
      <c r="H56" s="94"/>
      <c r="I56" s="50">
        <f t="shared" si="0"/>
        <v>749952.8629000095</v>
      </c>
    </row>
    <row r="57" spans="3:9" s="7" customFormat="1" ht="16.5" hidden="1" x14ac:dyDescent="0.2">
      <c r="C57" s="99"/>
      <c r="D57" s="206"/>
      <c r="E57" s="110"/>
      <c r="F57" s="100"/>
      <c r="G57" s="98"/>
      <c r="H57" s="94"/>
      <c r="I57" s="50">
        <f t="shared" si="0"/>
        <v>749952.8629000095</v>
      </c>
    </row>
    <row r="58" spans="3:9" s="7" customFormat="1" ht="16.5" hidden="1" x14ac:dyDescent="0.2">
      <c r="C58" s="99"/>
      <c r="D58" s="206"/>
      <c r="E58" s="110"/>
      <c r="F58" s="100"/>
      <c r="G58" s="98"/>
      <c r="H58" s="94"/>
      <c r="I58" s="50">
        <f t="shared" si="0"/>
        <v>749952.8629000095</v>
      </c>
    </row>
    <row r="59" spans="3:9" s="7" customFormat="1" ht="16.5" hidden="1" x14ac:dyDescent="0.2">
      <c r="C59" s="99"/>
      <c r="D59" s="206"/>
      <c r="E59" s="110"/>
      <c r="F59" s="100"/>
      <c r="G59" s="98"/>
      <c r="H59" s="94"/>
      <c r="I59" s="50">
        <f t="shared" si="0"/>
        <v>749952.8629000095</v>
      </c>
    </row>
    <row r="60" spans="3:9" s="7" customFormat="1" ht="16.5" hidden="1" x14ac:dyDescent="0.2">
      <c r="C60" s="99"/>
      <c r="D60" s="206"/>
      <c r="E60" s="110"/>
      <c r="F60" s="100"/>
      <c r="G60" s="98"/>
      <c r="H60" s="94"/>
      <c r="I60" s="50">
        <f t="shared" si="0"/>
        <v>749952.8629000095</v>
      </c>
    </row>
    <row r="61" spans="3:9" s="7" customFormat="1" ht="16.5" hidden="1" x14ac:dyDescent="0.2">
      <c r="C61" s="99"/>
      <c r="D61" s="206"/>
      <c r="E61" s="110"/>
      <c r="F61" s="100"/>
      <c r="G61" s="98"/>
      <c r="H61" s="94"/>
      <c r="I61" s="50">
        <f t="shared" si="0"/>
        <v>749952.8629000095</v>
      </c>
    </row>
    <row r="62" spans="3:9" s="7" customFormat="1" ht="16.5" hidden="1" x14ac:dyDescent="0.2">
      <c r="C62" s="99"/>
      <c r="D62" s="206"/>
      <c r="E62" s="110"/>
      <c r="F62" s="100"/>
      <c r="G62" s="98"/>
      <c r="H62" s="94"/>
      <c r="I62" s="50">
        <f t="shared" si="0"/>
        <v>749952.8629000095</v>
      </c>
    </row>
    <row r="63" spans="3:9" s="7" customFormat="1" ht="16.5" hidden="1" x14ac:dyDescent="0.2">
      <c r="C63" s="99"/>
      <c r="D63" s="206"/>
      <c r="E63" s="110"/>
      <c r="F63" s="100"/>
      <c r="G63" s="98"/>
      <c r="H63" s="94"/>
      <c r="I63" s="50">
        <f t="shared" si="0"/>
        <v>749952.8629000095</v>
      </c>
    </row>
    <row r="64" spans="3:9" s="7" customFormat="1" ht="16.5" hidden="1" x14ac:dyDescent="0.2">
      <c r="C64" s="99"/>
      <c r="D64" s="206"/>
      <c r="E64" s="110"/>
      <c r="F64" s="100"/>
      <c r="G64" s="98"/>
      <c r="H64" s="94"/>
      <c r="I64" s="50">
        <f t="shared" si="0"/>
        <v>749952.8629000095</v>
      </c>
    </row>
    <row r="65" spans="3:94" s="7" customFormat="1" ht="16.5" hidden="1" x14ac:dyDescent="0.2">
      <c r="C65" s="99"/>
      <c r="D65" s="97"/>
      <c r="E65" s="110"/>
      <c r="F65" s="100"/>
      <c r="G65" s="98"/>
      <c r="H65" s="94"/>
      <c r="I65" s="50">
        <f t="shared" si="0"/>
        <v>749952.8629000095</v>
      </c>
    </row>
    <row r="66" spans="3:94" s="7" customFormat="1" ht="16.5" hidden="1" x14ac:dyDescent="0.2">
      <c r="C66" s="99"/>
      <c r="D66" s="97"/>
      <c r="E66" s="110"/>
      <c r="F66" s="100"/>
      <c r="G66" s="98"/>
      <c r="H66" s="94"/>
      <c r="I66" s="50">
        <f t="shared" si="0"/>
        <v>749952.8629000095</v>
      </c>
    </row>
    <row r="67" spans="3:94" s="7" customFormat="1" ht="16.5" hidden="1" x14ac:dyDescent="0.2">
      <c r="C67" s="99"/>
      <c r="D67" s="97"/>
      <c r="E67" s="110"/>
      <c r="F67" s="100"/>
      <c r="G67" s="98"/>
      <c r="H67" s="94"/>
      <c r="I67" s="50">
        <f t="shared" si="0"/>
        <v>749952.8629000095</v>
      </c>
    </row>
    <row r="68" spans="3:94" s="7" customFormat="1" ht="16.5" hidden="1" x14ac:dyDescent="0.2">
      <c r="C68" s="99"/>
      <c r="D68" s="97"/>
      <c r="E68" s="110"/>
      <c r="F68" s="100"/>
      <c r="G68" s="98"/>
      <c r="H68" s="94"/>
      <c r="I68" s="50">
        <f t="shared" si="0"/>
        <v>749952.8629000095</v>
      </c>
    </row>
    <row r="69" spans="3:94" s="7" customFormat="1" ht="16.5" hidden="1" x14ac:dyDescent="0.2">
      <c r="C69" s="99"/>
      <c r="D69" s="97"/>
      <c r="E69" s="110"/>
      <c r="F69" s="100"/>
      <c r="G69" s="98"/>
      <c r="H69" s="94"/>
      <c r="I69" s="50">
        <f t="shared" si="0"/>
        <v>749952.8629000095</v>
      </c>
    </row>
    <row r="70" spans="3:94" s="7" customFormat="1" ht="16.5" hidden="1" x14ac:dyDescent="0.2">
      <c r="C70" s="99"/>
      <c r="D70" s="97"/>
      <c r="E70" s="110"/>
      <c r="F70" s="100"/>
      <c r="G70" s="98"/>
      <c r="H70" s="94"/>
      <c r="I70" s="50">
        <f t="shared" si="0"/>
        <v>749952.8629000095</v>
      </c>
    </row>
    <row r="71" spans="3:94" s="7" customFormat="1" ht="16.5" hidden="1" x14ac:dyDescent="0.2">
      <c r="C71" s="99"/>
      <c r="D71" s="97"/>
      <c r="E71" s="110"/>
      <c r="F71" s="100"/>
      <c r="G71" s="98"/>
      <c r="H71" s="94"/>
      <c r="I71" s="50">
        <f t="shared" si="0"/>
        <v>749952.8629000095</v>
      </c>
    </row>
    <row r="72" spans="3:94" s="7" customFormat="1" ht="16.5" hidden="1" x14ac:dyDescent="0.2">
      <c r="C72" s="99"/>
      <c r="D72" s="97"/>
      <c r="E72" s="110"/>
      <c r="F72" s="100"/>
      <c r="G72" s="98"/>
      <c r="H72" s="94"/>
      <c r="I72" s="50">
        <f t="shared" si="0"/>
        <v>749952.8629000095</v>
      </c>
    </row>
    <row r="73" spans="3:94" s="7" customFormat="1" ht="16.5" hidden="1" x14ac:dyDescent="0.2">
      <c r="C73" s="99"/>
      <c r="D73" s="97"/>
      <c r="E73" s="110"/>
      <c r="F73" s="100"/>
      <c r="G73" s="98"/>
      <c r="H73" s="94"/>
      <c r="I73" s="50">
        <f t="shared" si="0"/>
        <v>749952.8629000095</v>
      </c>
    </row>
    <row r="74" spans="3:94" s="7" customFormat="1" ht="16.5" hidden="1" x14ac:dyDescent="0.2">
      <c r="C74" s="99"/>
      <c r="D74" s="97"/>
      <c r="E74" s="110"/>
      <c r="F74" s="100"/>
      <c r="G74" s="98"/>
      <c r="H74" s="94"/>
      <c r="I74" s="50">
        <f t="shared" si="0"/>
        <v>749952.8629000095</v>
      </c>
    </row>
    <row r="75" spans="3:94" s="7" customFormat="1" ht="17.25" hidden="1" thickBot="1" x14ac:dyDescent="0.25">
      <c r="C75" s="99"/>
      <c r="D75" s="97"/>
      <c r="E75" s="110"/>
      <c r="F75" s="162"/>
      <c r="G75" s="98"/>
      <c r="H75" s="94"/>
      <c r="I75" s="50">
        <f t="shared" si="0"/>
        <v>749952.8629000095</v>
      </c>
    </row>
    <row r="76" spans="3:94" s="11" customFormat="1" ht="17.25" thickBot="1" x14ac:dyDescent="0.25">
      <c r="C76" s="219" t="s">
        <v>8</v>
      </c>
      <c r="D76" s="220"/>
      <c r="E76" s="220"/>
      <c r="F76" s="220"/>
      <c r="G76" s="101">
        <f>SUM(G16:G75)</f>
        <v>484322.8</v>
      </c>
      <c r="H76" s="101">
        <f>SUM(H16:H75)</f>
        <v>277318.38999999996</v>
      </c>
      <c r="I76" s="102">
        <f>+I15+G76-H76</f>
        <v>749952.86290000961</v>
      </c>
      <c r="J76" s="25">
        <f>+I76-'[1]CTA. OPERATIVA.(160)'!$J$1343</f>
        <v>0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</row>
    <row r="77" spans="3:94" s="11" customFormat="1" ht="16.5" x14ac:dyDescent="0.2">
      <c r="C77" s="5"/>
      <c r="D77" s="5"/>
      <c r="E77" s="5"/>
      <c r="F77" s="37"/>
      <c r="G77" s="8"/>
      <c r="H77" s="8"/>
      <c r="I77" s="8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</row>
    <row r="78" spans="3:94" s="11" customFormat="1" ht="16.5" x14ac:dyDescent="0.2">
      <c r="C78" s="5"/>
      <c r="D78" s="5"/>
      <c r="E78" s="5"/>
      <c r="F78" s="37"/>
      <c r="G78" s="8"/>
      <c r="H78" s="8"/>
      <c r="I78" s="8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</row>
    <row r="79" spans="3:94" s="11" customFormat="1" ht="16.5" x14ac:dyDescent="0.2">
      <c r="C79" s="5"/>
      <c r="D79" s="5"/>
      <c r="E79" s="5"/>
      <c r="F79" s="38"/>
      <c r="G79" s="9"/>
      <c r="H79" s="85"/>
      <c r="I79" s="9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</row>
    <row r="80" spans="3:94" s="11" customFormat="1" ht="16.5" x14ac:dyDescent="0.2">
      <c r="C80" s="5"/>
      <c r="D80" s="84" t="s">
        <v>36</v>
      </c>
      <c r="E80" s="9"/>
      <c r="G80" s="9"/>
      <c r="I80" s="9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</row>
    <row r="81" spans="3:94" s="11" customFormat="1" ht="16.5" x14ac:dyDescent="0.2">
      <c r="C81" s="5"/>
      <c r="D81" s="84" t="s">
        <v>31</v>
      </c>
      <c r="E81" s="5"/>
      <c r="F81" s="84" t="s">
        <v>37</v>
      </c>
      <c r="G81" s="9"/>
      <c r="H81" s="1" t="s">
        <v>49</v>
      </c>
      <c r="I81" s="9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</row>
    <row r="82" spans="3:94" s="11" customFormat="1" ht="16.5" x14ac:dyDescent="0.2">
      <c r="C82" s="5"/>
      <c r="D82" s="84" t="s">
        <v>33</v>
      </c>
      <c r="E82" s="1"/>
      <c r="F82" s="84" t="s">
        <v>32</v>
      </c>
      <c r="G82" s="9"/>
      <c r="H82" s="84" t="s">
        <v>35</v>
      </c>
      <c r="I82" s="9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</row>
    <row r="83" spans="3:94" s="11" customFormat="1" ht="16.5" x14ac:dyDescent="0.2">
      <c r="C83" s="5"/>
      <c r="D83" s="84" t="s">
        <v>34</v>
      </c>
      <c r="E83" s="1"/>
      <c r="F83" s="84" t="s">
        <v>62</v>
      </c>
      <c r="G83" s="9"/>
      <c r="H83" s="84" t="s">
        <v>41</v>
      </c>
      <c r="I83" s="9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</row>
    <row r="84" spans="3:94" s="11" customFormat="1" ht="16.5" x14ac:dyDescent="0.2">
      <c r="C84" s="5"/>
      <c r="D84" s="9"/>
      <c r="E84" s="1"/>
      <c r="F84" s="84" t="s">
        <v>61</v>
      </c>
      <c r="G84" s="9"/>
      <c r="H84" s="84" t="s">
        <v>57</v>
      </c>
      <c r="I84" s="9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</row>
    <row r="85" spans="3:94" s="11" customFormat="1" ht="16.5" x14ac:dyDescent="0.2">
      <c r="C85" s="5"/>
      <c r="D85" s="9"/>
      <c r="E85" s="9"/>
      <c r="G85" s="9"/>
      <c r="H85" s="1"/>
      <c r="I85" s="9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</row>
    <row r="86" spans="3:94" s="11" customFormat="1" ht="18" x14ac:dyDescent="0.2">
      <c r="C86" s="22"/>
      <c r="D86" s="9"/>
      <c r="E86" s="9"/>
      <c r="G86" s="9"/>
      <c r="H86" s="9"/>
      <c r="I86" s="9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</row>
    <row r="87" spans="3:94" s="11" customFormat="1" ht="18" x14ac:dyDescent="0.2">
      <c r="C87" s="22"/>
      <c r="D87" s="9"/>
      <c r="E87" s="9"/>
      <c r="F87" s="85"/>
      <c r="G87" s="9"/>
      <c r="H87" s="9"/>
      <c r="I87" s="9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</row>
    <row r="88" spans="3:94" x14ac:dyDescent="0.2">
      <c r="E88" s="9"/>
    </row>
    <row r="106" spans="3:3" ht="15" x14ac:dyDescent="0.2">
      <c r="C106" s="87"/>
    </row>
  </sheetData>
  <mergeCells count="8">
    <mergeCell ref="C76:F76"/>
    <mergeCell ref="C12:C14"/>
    <mergeCell ref="D12:I12"/>
    <mergeCell ref="D13:H13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116"/>
  <sheetViews>
    <sheetView topLeftCell="C17" zoomScale="85" zoomScaleNormal="85" zoomScaleSheetLayoutView="70" workbookViewId="0">
      <selection activeCell="G21" sqref="G21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08" t="s">
        <v>10</v>
      </c>
      <c r="E8" s="208"/>
      <c r="F8" s="208"/>
      <c r="G8" s="208"/>
      <c r="H8" s="208"/>
      <c r="I8" s="208"/>
      <c r="J8" s="208"/>
      <c r="K8" s="16"/>
      <c r="L8" s="16"/>
    </row>
    <row r="9" spans="1:14" s="14" customFormat="1" ht="18.75" x14ac:dyDescent="0.2">
      <c r="C9" s="18"/>
      <c r="D9" s="214" t="s">
        <v>18</v>
      </c>
      <c r="E9" s="214"/>
      <c r="F9" s="214"/>
      <c r="G9" s="214"/>
      <c r="H9" s="214"/>
      <c r="I9" s="214"/>
      <c r="J9" s="214"/>
    </row>
    <row r="10" spans="1:14" s="17" customFormat="1" ht="18" customHeight="1" x14ac:dyDescent="0.2">
      <c r="B10" s="18"/>
      <c r="C10" s="18"/>
      <c r="D10" s="214" t="s">
        <v>20</v>
      </c>
      <c r="E10" s="214"/>
      <c r="F10" s="214"/>
      <c r="G10" s="214"/>
      <c r="H10" s="214"/>
      <c r="I10" s="214"/>
      <c r="J10" s="214"/>
    </row>
    <row r="11" spans="1:14" s="14" customFormat="1" ht="18.75" customHeight="1" x14ac:dyDescent="0.2">
      <c r="D11" s="215" t="s">
        <v>74</v>
      </c>
      <c r="E11" s="215"/>
      <c r="F11" s="215"/>
      <c r="G11" s="215"/>
      <c r="H11" s="215"/>
      <c r="I11" s="215"/>
      <c r="J11" s="215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213"/>
      <c r="E13" s="210" t="s">
        <v>18</v>
      </c>
      <c r="F13" s="210"/>
      <c r="G13" s="210"/>
      <c r="H13" s="210"/>
      <c r="I13" s="210"/>
      <c r="J13" s="210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13"/>
      <c r="E14" s="209" t="s">
        <v>7</v>
      </c>
      <c r="F14" s="209"/>
      <c r="G14" s="209"/>
      <c r="H14" s="209"/>
      <c r="I14" s="209"/>
      <c r="J14" s="52">
        <f>+'[1]CTA. NOMINA 2000'!$G$1490</f>
        <v>77871614.016431957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13"/>
      <c r="E15" s="63" t="s">
        <v>4</v>
      </c>
      <c r="F15" s="63" t="s">
        <v>5</v>
      </c>
      <c r="G15" s="63" t="s">
        <v>6</v>
      </c>
      <c r="H15" s="63" t="s">
        <v>0</v>
      </c>
      <c r="I15" s="63" t="s">
        <v>1</v>
      </c>
      <c r="J15" s="63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49"/>
      <c r="E16" s="146"/>
      <c r="F16" s="149"/>
      <c r="G16" s="146">
        <v>45688</v>
      </c>
      <c r="H16" s="150"/>
      <c r="I16" s="151">
        <v>0</v>
      </c>
      <c r="J16" s="150">
        <f>+J14</f>
        <v>77871614.016431957</v>
      </c>
    </row>
    <row r="17" spans="4:11" s="10" customFormat="1" ht="28.5" x14ac:dyDescent="0.2">
      <c r="D17" s="71"/>
      <c r="E17" s="72">
        <v>45692</v>
      </c>
      <c r="F17" s="73"/>
      <c r="G17" s="88" t="s">
        <v>24</v>
      </c>
      <c r="H17" s="75">
        <v>19909.47</v>
      </c>
      <c r="I17" s="75"/>
      <c r="J17" s="75">
        <f>J16+H17-I17</f>
        <v>77891523.486431956</v>
      </c>
    </row>
    <row r="18" spans="4:11" s="10" customFormat="1" ht="28.5" x14ac:dyDescent="0.2">
      <c r="D18" s="71"/>
      <c r="E18" s="72">
        <v>45692</v>
      </c>
      <c r="F18" s="73"/>
      <c r="G18" s="74" t="s">
        <v>24</v>
      </c>
      <c r="H18" s="75"/>
      <c r="I18" s="75">
        <v>19909.47</v>
      </c>
      <c r="J18" s="75">
        <f>J17+H18-I18</f>
        <v>77871614.016431957</v>
      </c>
    </row>
    <row r="19" spans="4:11" s="10" customFormat="1" ht="28.5" x14ac:dyDescent="0.2">
      <c r="D19" s="71"/>
      <c r="E19" s="72">
        <v>45693</v>
      </c>
      <c r="F19" s="73"/>
      <c r="G19" s="74" t="s">
        <v>24</v>
      </c>
      <c r="H19" s="75">
        <v>442418.48</v>
      </c>
      <c r="I19" s="75"/>
      <c r="J19" s="75">
        <f>J18+H19-I19</f>
        <v>78314032.496431962</v>
      </c>
    </row>
    <row r="20" spans="4:11" s="10" customFormat="1" ht="28.5" x14ac:dyDescent="0.2">
      <c r="D20" s="71"/>
      <c r="E20" s="72">
        <v>45693</v>
      </c>
      <c r="F20" s="73"/>
      <c r="G20" s="74" t="s">
        <v>24</v>
      </c>
      <c r="H20" s="75"/>
      <c r="I20" s="75">
        <v>442418.48</v>
      </c>
      <c r="J20" s="75">
        <f>J19+H20-I20</f>
        <v>77871614.016431957</v>
      </c>
    </row>
    <row r="21" spans="4:11" s="10" customFormat="1" ht="28.5" x14ac:dyDescent="0.2">
      <c r="D21" s="71"/>
      <c r="E21" s="72">
        <v>45694</v>
      </c>
      <c r="F21" s="73"/>
      <c r="G21" s="74" t="s">
        <v>24</v>
      </c>
      <c r="H21" s="75">
        <v>188352</v>
      </c>
      <c r="I21" s="75"/>
      <c r="J21" s="75">
        <f>J20+H21-I21</f>
        <v>78059966.016431957</v>
      </c>
    </row>
    <row r="22" spans="4:11" s="10" customFormat="1" ht="28.5" x14ac:dyDescent="0.2">
      <c r="D22" s="71"/>
      <c r="E22" s="72">
        <v>45694</v>
      </c>
      <c r="F22" s="73"/>
      <c r="G22" s="74" t="s">
        <v>24</v>
      </c>
      <c r="H22" s="75"/>
      <c r="I22" s="75">
        <v>188352</v>
      </c>
      <c r="J22" s="75">
        <f t="shared" ref="J22:J69" si="0">J21+H22-I22</f>
        <v>77871614.016431957</v>
      </c>
    </row>
    <row r="23" spans="4:11" s="10" customFormat="1" ht="16.5" x14ac:dyDescent="0.2">
      <c r="D23" s="71"/>
      <c r="E23" s="72">
        <v>45694</v>
      </c>
      <c r="F23" s="73" t="s">
        <v>99</v>
      </c>
      <c r="G23" s="74" t="s">
        <v>64</v>
      </c>
      <c r="H23" s="75"/>
      <c r="I23" s="75">
        <v>21413</v>
      </c>
      <c r="J23" s="75">
        <f t="shared" si="0"/>
        <v>77850201.016431957</v>
      </c>
    </row>
    <row r="24" spans="4:11" s="10" customFormat="1" ht="42.75" x14ac:dyDescent="0.2">
      <c r="D24" s="71"/>
      <c r="E24" s="72">
        <v>45694</v>
      </c>
      <c r="F24" s="73" t="s">
        <v>100</v>
      </c>
      <c r="G24" s="74" t="s">
        <v>67</v>
      </c>
      <c r="H24" s="75"/>
      <c r="I24" s="75">
        <v>188352</v>
      </c>
      <c r="J24" s="75">
        <f t="shared" si="0"/>
        <v>77661849.016431957</v>
      </c>
    </row>
    <row r="25" spans="4:11" s="10" customFormat="1" ht="16.5" x14ac:dyDescent="0.2">
      <c r="D25" s="71"/>
      <c r="E25" s="72">
        <v>45694</v>
      </c>
      <c r="F25" s="73" t="s">
        <v>101</v>
      </c>
      <c r="G25" s="74" t="s">
        <v>66</v>
      </c>
      <c r="H25" s="75"/>
      <c r="I25" s="75">
        <v>374571.1</v>
      </c>
      <c r="J25" s="75">
        <f t="shared" si="0"/>
        <v>77287277.916431963</v>
      </c>
    </row>
    <row r="26" spans="4:11" s="10" customFormat="1" ht="28.5" x14ac:dyDescent="0.2">
      <c r="D26" s="71"/>
      <c r="E26" s="72">
        <v>45694</v>
      </c>
      <c r="F26" s="73" t="s">
        <v>102</v>
      </c>
      <c r="G26" s="74" t="s">
        <v>70</v>
      </c>
      <c r="H26" s="75"/>
      <c r="I26" s="75">
        <v>323600</v>
      </c>
      <c r="J26" s="75">
        <f t="shared" si="0"/>
        <v>76963677.916431963</v>
      </c>
      <c r="K26" s="82"/>
    </row>
    <row r="27" spans="4:11" s="10" customFormat="1" ht="16.5" x14ac:dyDescent="0.2">
      <c r="D27" s="71"/>
      <c r="E27" s="72">
        <v>45694</v>
      </c>
      <c r="F27" s="73" t="s">
        <v>103</v>
      </c>
      <c r="G27" s="74" t="s">
        <v>65</v>
      </c>
      <c r="H27" s="75"/>
      <c r="I27" s="75">
        <v>18051</v>
      </c>
      <c r="J27" s="75">
        <f t="shared" si="0"/>
        <v>76945626.916431963</v>
      </c>
    </row>
    <row r="28" spans="4:11" s="10" customFormat="1" ht="31.5" customHeight="1" x14ac:dyDescent="0.2">
      <c r="D28" s="71"/>
      <c r="E28" s="72">
        <v>45695</v>
      </c>
      <c r="F28" s="73"/>
      <c r="G28" s="74" t="s">
        <v>104</v>
      </c>
      <c r="H28" s="75">
        <v>3502478.86</v>
      </c>
      <c r="I28" s="75"/>
      <c r="J28" s="75">
        <f t="shared" si="0"/>
        <v>80448105.776431963</v>
      </c>
    </row>
    <row r="29" spans="4:11" s="10" customFormat="1" ht="28.5" x14ac:dyDescent="0.2">
      <c r="D29" s="71"/>
      <c r="E29" s="72">
        <v>45699</v>
      </c>
      <c r="F29" s="73"/>
      <c r="G29" s="74" t="s">
        <v>28</v>
      </c>
      <c r="H29" s="75">
        <v>57989800.159999996</v>
      </c>
      <c r="I29" s="75"/>
      <c r="J29" s="75">
        <f t="shared" si="0"/>
        <v>138437905.93643194</v>
      </c>
    </row>
    <row r="30" spans="4:11" s="10" customFormat="1" ht="28.5" x14ac:dyDescent="0.2">
      <c r="D30" s="71"/>
      <c r="E30" s="72">
        <v>45700</v>
      </c>
      <c r="F30" s="73"/>
      <c r="G30" s="74" t="s">
        <v>24</v>
      </c>
      <c r="H30" s="75">
        <v>323700</v>
      </c>
      <c r="I30" s="75"/>
      <c r="J30" s="75">
        <f t="shared" si="0"/>
        <v>138761605.93643194</v>
      </c>
    </row>
    <row r="31" spans="4:11" s="10" customFormat="1" ht="28.5" x14ac:dyDescent="0.2">
      <c r="D31" s="71"/>
      <c r="E31" s="72">
        <v>45700</v>
      </c>
      <c r="F31" s="73"/>
      <c r="G31" s="74" t="s">
        <v>24</v>
      </c>
      <c r="H31" s="75"/>
      <c r="I31" s="75">
        <v>323700</v>
      </c>
      <c r="J31" s="75">
        <f t="shared" si="0"/>
        <v>138437905.93643194</v>
      </c>
    </row>
    <row r="32" spans="4:11" s="10" customFormat="1" ht="28.5" x14ac:dyDescent="0.2">
      <c r="D32" s="71"/>
      <c r="E32" s="72">
        <v>45701</v>
      </c>
      <c r="F32" s="73"/>
      <c r="G32" s="74" t="s">
        <v>68</v>
      </c>
      <c r="H32" s="75">
        <v>1010358.75</v>
      </c>
      <c r="I32" s="75"/>
      <c r="J32" s="75">
        <f t="shared" si="0"/>
        <v>139448264.68643194</v>
      </c>
    </row>
    <row r="33" spans="4:11" s="10" customFormat="1" ht="28.5" x14ac:dyDescent="0.2">
      <c r="D33" s="71"/>
      <c r="E33" s="72">
        <v>45705</v>
      </c>
      <c r="F33" s="73"/>
      <c r="G33" s="88" t="s">
        <v>24</v>
      </c>
      <c r="H33" s="75">
        <v>38479025.340000004</v>
      </c>
      <c r="I33" s="75"/>
      <c r="J33" s="75">
        <f t="shared" si="0"/>
        <v>177927290.02643195</v>
      </c>
    </row>
    <row r="34" spans="4:11" s="10" customFormat="1" ht="28.5" x14ac:dyDescent="0.2">
      <c r="D34" s="71"/>
      <c r="E34" s="72">
        <v>45705</v>
      </c>
      <c r="F34" s="73"/>
      <c r="G34" s="88" t="s">
        <v>24</v>
      </c>
      <c r="H34" s="75"/>
      <c r="I34" s="75">
        <v>38479025.340000004</v>
      </c>
      <c r="J34" s="75">
        <f t="shared" si="0"/>
        <v>139448264.68643194</v>
      </c>
      <c r="K34" s="82"/>
    </row>
    <row r="35" spans="4:11" s="10" customFormat="1" ht="31.5" customHeight="1" x14ac:dyDescent="0.2">
      <c r="D35" s="71"/>
      <c r="E35" s="72">
        <v>45706</v>
      </c>
      <c r="F35" s="73"/>
      <c r="G35" s="74" t="s">
        <v>24</v>
      </c>
      <c r="H35" s="75">
        <v>16291438.689999999</v>
      </c>
      <c r="I35" s="75"/>
      <c r="J35" s="75">
        <f t="shared" si="0"/>
        <v>155739703.37643194</v>
      </c>
      <c r="K35" s="82"/>
    </row>
    <row r="36" spans="4:11" s="10" customFormat="1" ht="26.25" customHeight="1" x14ac:dyDescent="0.2">
      <c r="D36" s="71"/>
      <c r="E36" s="72">
        <v>45706</v>
      </c>
      <c r="F36" s="73"/>
      <c r="G36" s="74" t="s">
        <v>24</v>
      </c>
      <c r="H36" s="75"/>
      <c r="I36" s="75">
        <v>16291438.689999999</v>
      </c>
      <c r="J36" s="75">
        <f t="shared" si="0"/>
        <v>139448264.68643194</v>
      </c>
      <c r="K36" s="82"/>
    </row>
    <row r="37" spans="4:11" s="10" customFormat="1" ht="25.5" customHeight="1" x14ac:dyDescent="0.2">
      <c r="D37" s="71"/>
      <c r="E37" s="72">
        <v>45707</v>
      </c>
      <c r="F37" s="73"/>
      <c r="G37" s="74" t="s">
        <v>24</v>
      </c>
      <c r="H37" s="75">
        <v>551416</v>
      </c>
      <c r="I37" s="75"/>
      <c r="J37" s="75">
        <f t="shared" si="0"/>
        <v>139999680.68643194</v>
      </c>
      <c r="K37" s="82"/>
    </row>
    <row r="38" spans="4:11" s="10" customFormat="1" ht="25.5" customHeight="1" x14ac:dyDescent="0.2">
      <c r="D38" s="71"/>
      <c r="E38" s="72">
        <v>45707</v>
      </c>
      <c r="F38" s="73"/>
      <c r="G38" s="74" t="s">
        <v>24</v>
      </c>
      <c r="H38" s="75"/>
      <c r="I38" s="75">
        <v>551416</v>
      </c>
      <c r="J38" s="75">
        <f t="shared" si="0"/>
        <v>139448264.68643194</v>
      </c>
      <c r="K38" s="82"/>
    </row>
    <row r="39" spans="4:11" s="10" customFormat="1" ht="85.5" customHeight="1" x14ac:dyDescent="0.2">
      <c r="D39" s="71"/>
      <c r="E39" s="72">
        <v>45707</v>
      </c>
      <c r="F39" s="73"/>
      <c r="G39" s="74" t="s">
        <v>105</v>
      </c>
      <c r="H39" s="75">
        <v>265805.26</v>
      </c>
      <c r="I39" s="75"/>
      <c r="J39" s="75">
        <f t="shared" si="0"/>
        <v>139714069.94643193</v>
      </c>
      <c r="K39" s="82"/>
    </row>
    <row r="40" spans="4:11" s="10" customFormat="1" ht="27.75" customHeight="1" x14ac:dyDescent="0.2">
      <c r="D40" s="71"/>
      <c r="E40" s="72">
        <v>45707</v>
      </c>
      <c r="F40" s="73" t="s">
        <v>106</v>
      </c>
      <c r="G40" s="74" t="s">
        <v>43</v>
      </c>
      <c r="H40" s="75"/>
      <c r="I40" s="75">
        <v>2297.25</v>
      </c>
      <c r="J40" s="75">
        <f t="shared" si="0"/>
        <v>139711772.69643193</v>
      </c>
      <c r="K40" s="82"/>
    </row>
    <row r="41" spans="4:11" s="10" customFormat="1" ht="27.75" customHeight="1" x14ac:dyDescent="0.2">
      <c r="D41" s="71"/>
      <c r="E41" s="72">
        <v>45707</v>
      </c>
      <c r="F41" s="73" t="s">
        <v>106</v>
      </c>
      <c r="G41" s="74" t="s">
        <v>107</v>
      </c>
      <c r="H41" s="75"/>
      <c r="I41" s="75">
        <v>97702.75</v>
      </c>
      <c r="J41" s="75">
        <f t="shared" si="0"/>
        <v>139614069.94643193</v>
      </c>
      <c r="K41" s="82"/>
    </row>
    <row r="42" spans="4:11" s="10" customFormat="1" ht="27.75" customHeight="1" x14ac:dyDescent="0.2">
      <c r="D42" s="71"/>
      <c r="E42" s="72">
        <v>45707</v>
      </c>
      <c r="F42" s="73" t="s">
        <v>108</v>
      </c>
      <c r="G42" s="74" t="s">
        <v>43</v>
      </c>
      <c r="H42" s="75"/>
      <c r="I42" s="75">
        <v>11646.4</v>
      </c>
      <c r="J42" s="75">
        <f t="shared" si="0"/>
        <v>139602423.54643193</v>
      </c>
      <c r="K42" s="82"/>
    </row>
    <row r="43" spans="4:11" s="10" customFormat="1" ht="27.75" customHeight="1" x14ac:dyDescent="0.2">
      <c r="D43" s="71"/>
      <c r="E43" s="72">
        <v>45707</v>
      </c>
      <c r="F43" s="73" t="s">
        <v>108</v>
      </c>
      <c r="G43" s="74" t="s">
        <v>109</v>
      </c>
      <c r="H43" s="75"/>
      <c r="I43" s="75">
        <v>104817.57</v>
      </c>
      <c r="J43" s="75">
        <f t="shared" si="0"/>
        <v>139497605.97643194</v>
      </c>
      <c r="K43" s="82"/>
    </row>
    <row r="44" spans="4:11" s="10" customFormat="1" ht="27.75" customHeight="1" x14ac:dyDescent="0.2">
      <c r="D44" s="71"/>
      <c r="E44" s="72">
        <v>45707</v>
      </c>
      <c r="F44" s="73" t="s">
        <v>110</v>
      </c>
      <c r="G44" s="74" t="s">
        <v>43</v>
      </c>
      <c r="H44" s="75"/>
      <c r="I44" s="75">
        <v>17794.75</v>
      </c>
      <c r="J44" s="75">
        <f t="shared" si="0"/>
        <v>139479811.22643194</v>
      </c>
      <c r="K44" s="82"/>
    </row>
    <row r="45" spans="4:11" s="10" customFormat="1" ht="27.75" customHeight="1" x14ac:dyDescent="0.2">
      <c r="D45" s="71"/>
      <c r="E45" s="72">
        <v>45707</v>
      </c>
      <c r="F45" s="73" t="s">
        <v>110</v>
      </c>
      <c r="G45" s="74" t="s">
        <v>111</v>
      </c>
      <c r="H45" s="75"/>
      <c r="I45" s="75">
        <v>236032.17</v>
      </c>
      <c r="J45" s="75">
        <f t="shared" si="0"/>
        <v>139243779.05643195</v>
      </c>
      <c r="K45" s="82"/>
    </row>
    <row r="46" spans="4:11" s="10" customFormat="1" ht="27.75" customHeight="1" x14ac:dyDescent="0.2">
      <c r="D46" s="71"/>
      <c r="E46" s="72">
        <v>45707</v>
      </c>
      <c r="F46" s="73" t="s">
        <v>112</v>
      </c>
      <c r="G46" s="74" t="s">
        <v>43</v>
      </c>
      <c r="H46" s="75"/>
      <c r="I46" s="75">
        <v>40274.120000000003</v>
      </c>
      <c r="J46" s="75">
        <f t="shared" si="0"/>
        <v>139203504.93643194</v>
      </c>
      <c r="K46" s="82"/>
    </row>
    <row r="47" spans="4:11" s="10" customFormat="1" ht="27.75" customHeight="1" x14ac:dyDescent="0.2">
      <c r="D47" s="71"/>
      <c r="E47" s="72">
        <v>45707</v>
      </c>
      <c r="F47" s="73" t="s">
        <v>112</v>
      </c>
      <c r="G47" s="74" t="s">
        <v>113</v>
      </c>
      <c r="H47" s="75"/>
      <c r="I47" s="75">
        <v>310149.71999999997</v>
      </c>
      <c r="J47" s="75">
        <f t="shared" si="0"/>
        <v>138893355.21643195</v>
      </c>
      <c r="K47" s="82"/>
    </row>
    <row r="48" spans="4:11" s="10" customFormat="1" ht="27.75" customHeight="1" x14ac:dyDescent="0.2">
      <c r="D48" s="71"/>
      <c r="E48" s="72">
        <v>45707</v>
      </c>
      <c r="F48" s="73" t="s">
        <v>114</v>
      </c>
      <c r="G48" s="74" t="s">
        <v>43</v>
      </c>
      <c r="H48" s="75"/>
      <c r="I48" s="75">
        <v>58400.92</v>
      </c>
      <c r="J48" s="75">
        <f t="shared" si="0"/>
        <v>138834954.29643196</v>
      </c>
      <c r="K48" s="82"/>
    </row>
    <row r="49" spans="4:11" s="10" customFormat="1" ht="27.75" customHeight="1" x14ac:dyDescent="0.2">
      <c r="D49" s="71"/>
      <c r="E49" s="72">
        <v>45707</v>
      </c>
      <c r="F49" s="73" t="s">
        <v>114</v>
      </c>
      <c r="G49" s="74" t="s">
        <v>115</v>
      </c>
      <c r="H49" s="75"/>
      <c r="I49" s="75">
        <v>1185117.69</v>
      </c>
      <c r="J49" s="75">
        <f t="shared" si="0"/>
        <v>137649836.60643196</v>
      </c>
      <c r="K49" s="82"/>
    </row>
    <row r="50" spans="4:11" s="10" customFormat="1" ht="27.75" customHeight="1" x14ac:dyDescent="0.2">
      <c r="D50" s="71"/>
      <c r="E50" s="72">
        <v>45707</v>
      </c>
      <c r="F50" s="73" t="s">
        <v>116</v>
      </c>
      <c r="G50" s="74" t="s">
        <v>43</v>
      </c>
      <c r="H50" s="75"/>
      <c r="I50" s="75">
        <v>1810015.03</v>
      </c>
      <c r="J50" s="75">
        <f t="shared" si="0"/>
        <v>135839821.57643196</v>
      </c>
      <c r="K50" s="82"/>
    </row>
    <row r="51" spans="4:11" s="10" customFormat="1" ht="27.75" customHeight="1" x14ac:dyDescent="0.2">
      <c r="D51" s="71"/>
      <c r="E51" s="72">
        <v>45707</v>
      </c>
      <c r="F51" s="73" t="s">
        <v>116</v>
      </c>
      <c r="G51" s="74" t="s">
        <v>117</v>
      </c>
      <c r="H51" s="75"/>
      <c r="I51" s="75">
        <v>34604776.969999999</v>
      </c>
      <c r="J51" s="75">
        <f t="shared" si="0"/>
        <v>101235044.60643196</v>
      </c>
      <c r="K51" s="82"/>
    </row>
    <row r="52" spans="4:11" s="10" customFormat="1" ht="27.75" customHeight="1" x14ac:dyDescent="0.2">
      <c r="D52" s="71"/>
      <c r="E52" s="72">
        <v>45707</v>
      </c>
      <c r="F52" s="73" t="s">
        <v>118</v>
      </c>
      <c r="G52" s="74" t="s">
        <v>43</v>
      </c>
      <c r="H52" s="75"/>
      <c r="I52" s="75">
        <v>545294.36</v>
      </c>
      <c r="J52" s="75">
        <f t="shared" si="0"/>
        <v>100689750.24643196</v>
      </c>
      <c r="K52" s="82"/>
    </row>
    <row r="53" spans="4:11" s="10" customFormat="1" ht="27.75" customHeight="1" x14ac:dyDescent="0.2">
      <c r="D53" s="71"/>
      <c r="E53" s="72">
        <v>45707</v>
      </c>
      <c r="F53" s="73" t="s">
        <v>118</v>
      </c>
      <c r="G53" s="74" t="s">
        <v>119</v>
      </c>
      <c r="H53" s="75"/>
      <c r="I53" s="75">
        <v>14899148.869999999</v>
      </c>
      <c r="J53" s="75">
        <f t="shared" si="0"/>
        <v>85790601.376431957</v>
      </c>
      <c r="K53" s="82"/>
    </row>
    <row r="54" spans="4:11" s="10" customFormat="1" ht="27.75" customHeight="1" x14ac:dyDescent="0.2">
      <c r="D54" s="71"/>
      <c r="E54" s="72">
        <v>45707</v>
      </c>
      <c r="F54" s="73" t="s">
        <v>120</v>
      </c>
      <c r="G54" s="74" t="s">
        <v>43</v>
      </c>
      <c r="H54" s="75"/>
      <c r="I54" s="75">
        <v>47242.44</v>
      </c>
      <c r="J54" s="75">
        <f t="shared" si="0"/>
        <v>85743358.936431959</v>
      </c>
      <c r="K54" s="82"/>
    </row>
    <row r="55" spans="4:11" s="10" customFormat="1" ht="27.75" customHeight="1" x14ac:dyDescent="0.2">
      <c r="D55" s="71"/>
      <c r="E55" s="72">
        <v>45707</v>
      </c>
      <c r="F55" s="73" t="s">
        <v>120</v>
      </c>
      <c r="G55" s="74" t="s">
        <v>69</v>
      </c>
      <c r="H55" s="75"/>
      <c r="I55" s="75">
        <v>425181.92</v>
      </c>
      <c r="J55" s="75">
        <f t="shared" si="0"/>
        <v>85318177.016431957</v>
      </c>
      <c r="K55" s="82"/>
    </row>
    <row r="56" spans="4:11" s="10" customFormat="1" ht="60" customHeight="1" x14ac:dyDescent="0.2">
      <c r="D56" s="71"/>
      <c r="E56" s="72">
        <v>45716</v>
      </c>
      <c r="F56" s="73"/>
      <c r="G56" s="74" t="s">
        <v>121</v>
      </c>
      <c r="H56" s="75">
        <v>12394.88</v>
      </c>
      <c r="I56" s="75"/>
      <c r="J56" s="75">
        <f t="shared" si="0"/>
        <v>85330571.896431953</v>
      </c>
      <c r="K56" s="82"/>
    </row>
    <row r="57" spans="4:11" s="10" customFormat="1" ht="69.75" customHeight="1" thickBot="1" x14ac:dyDescent="0.25">
      <c r="D57" s="71"/>
      <c r="E57" s="72">
        <v>45716</v>
      </c>
      <c r="F57" s="73"/>
      <c r="G57" s="74" t="s">
        <v>122</v>
      </c>
      <c r="H57" s="75">
        <v>12394.88</v>
      </c>
      <c r="I57" s="75"/>
      <c r="J57" s="75">
        <f t="shared" si="0"/>
        <v>85342966.776431948</v>
      </c>
      <c r="K57" s="82"/>
    </row>
    <row r="58" spans="4:11" s="10" customFormat="1" ht="27.75" hidden="1" customHeight="1" x14ac:dyDescent="0.2">
      <c r="D58" s="71"/>
      <c r="E58" s="72"/>
      <c r="F58" s="73"/>
      <c r="G58" s="74"/>
      <c r="H58" s="75"/>
      <c r="I58" s="75"/>
      <c r="J58" s="75">
        <f t="shared" si="0"/>
        <v>85342966.776431948</v>
      </c>
      <c r="K58" s="82"/>
    </row>
    <row r="59" spans="4:11" s="10" customFormat="1" ht="27.75" hidden="1" customHeight="1" x14ac:dyDescent="0.2">
      <c r="D59" s="71"/>
      <c r="E59" s="72"/>
      <c r="F59" s="73"/>
      <c r="G59" s="74"/>
      <c r="H59" s="75"/>
      <c r="I59" s="75"/>
      <c r="J59" s="75">
        <f t="shared" si="0"/>
        <v>85342966.776431948</v>
      </c>
      <c r="K59" s="82"/>
    </row>
    <row r="60" spans="4:11" s="10" customFormat="1" ht="27.75" hidden="1" customHeight="1" x14ac:dyDescent="0.2">
      <c r="D60" s="71"/>
      <c r="E60" s="72"/>
      <c r="F60" s="73"/>
      <c r="G60" s="74"/>
      <c r="H60" s="75"/>
      <c r="I60" s="75"/>
      <c r="J60" s="75">
        <f t="shared" si="0"/>
        <v>85342966.776431948</v>
      </c>
      <c r="K60" s="82"/>
    </row>
    <row r="61" spans="4:11" s="10" customFormat="1" ht="27.75" hidden="1" customHeight="1" x14ac:dyDescent="0.2">
      <c r="D61" s="71"/>
      <c r="E61" s="72"/>
      <c r="F61" s="73"/>
      <c r="G61" s="74"/>
      <c r="H61" s="75"/>
      <c r="I61" s="75"/>
      <c r="J61" s="75">
        <f t="shared" si="0"/>
        <v>85342966.776431948</v>
      </c>
      <c r="K61" s="82"/>
    </row>
    <row r="62" spans="4:11" s="10" customFormat="1" ht="27.75" hidden="1" customHeight="1" x14ac:dyDescent="0.2">
      <c r="D62" s="71"/>
      <c r="E62" s="72"/>
      <c r="F62" s="73"/>
      <c r="G62" s="74"/>
      <c r="H62" s="75"/>
      <c r="I62" s="75"/>
      <c r="J62" s="75">
        <f t="shared" si="0"/>
        <v>85342966.776431948</v>
      </c>
      <c r="K62" s="82"/>
    </row>
    <row r="63" spans="4:11" s="10" customFormat="1" ht="27.75" hidden="1" customHeight="1" x14ac:dyDescent="0.2">
      <c r="D63" s="71"/>
      <c r="E63" s="72"/>
      <c r="F63" s="73"/>
      <c r="G63" s="74"/>
      <c r="H63" s="75"/>
      <c r="I63" s="75"/>
      <c r="J63" s="75">
        <f t="shared" si="0"/>
        <v>85342966.776431948</v>
      </c>
      <c r="K63" s="82"/>
    </row>
    <row r="64" spans="4:11" s="10" customFormat="1" ht="27.75" hidden="1" customHeight="1" x14ac:dyDescent="0.2">
      <c r="D64" s="71"/>
      <c r="E64" s="72"/>
      <c r="F64" s="73"/>
      <c r="G64" s="74"/>
      <c r="H64" s="75"/>
      <c r="I64" s="75"/>
      <c r="J64" s="75">
        <f t="shared" si="0"/>
        <v>85342966.776431948</v>
      </c>
      <c r="K64" s="82"/>
    </row>
    <row r="65" spans="4:96" s="10" customFormat="1" ht="27.75" hidden="1" customHeight="1" x14ac:dyDescent="0.2">
      <c r="D65" s="71"/>
      <c r="E65" s="72"/>
      <c r="F65" s="73"/>
      <c r="G65" s="74"/>
      <c r="H65" s="75"/>
      <c r="I65" s="75"/>
      <c r="J65" s="75">
        <f t="shared" si="0"/>
        <v>85342966.776431948</v>
      </c>
      <c r="K65" s="82"/>
    </row>
    <row r="66" spans="4:96" s="10" customFormat="1" ht="27.75" hidden="1" customHeight="1" x14ac:dyDescent="0.2">
      <c r="D66" s="71"/>
      <c r="E66" s="72"/>
      <c r="F66" s="73"/>
      <c r="G66" s="74"/>
      <c r="H66" s="75"/>
      <c r="I66" s="75"/>
      <c r="J66" s="75">
        <f t="shared" si="0"/>
        <v>85342966.776431948</v>
      </c>
      <c r="K66" s="82"/>
    </row>
    <row r="67" spans="4:96" s="10" customFormat="1" ht="27.75" hidden="1" customHeight="1" x14ac:dyDescent="0.2">
      <c r="D67" s="71"/>
      <c r="E67" s="72"/>
      <c r="F67" s="73"/>
      <c r="G67" s="74"/>
      <c r="H67" s="75"/>
      <c r="I67" s="75"/>
      <c r="J67" s="75">
        <f t="shared" si="0"/>
        <v>85342966.776431948</v>
      </c>
      <c r="K67" s="82"/>
    </row>
    <row r="68" spans="4:96" s="10" customFormat="1" ht="27.75" hidden="1" customHeight="1" x14ac:dyDescent="0.2">
      <c r="D68" s="71"/>
      <c r="E68" s="72"/>
      <c r="F68" s="73"/>
      <c r="G68" s="74"/>
      <c r="H68" s="75"/>
      <c r="I68" s="75"/>
      <c r="J68" s="75">
        <f t="shared" si="0"/>
        <v>85342966.776431948</v>
      </c>
      <c r="K68" s="82"/>
    </row>
    <row r="69" spans="4:96" s="10" customFormat="1" ht="27.75" hidden="1" customHeight="1" thickBot="1" x14ac:dyDescent="0.25">
      <c r="D69" s="71"/>
      <c r="E69" s="72"/>
      <c r="F69" s="73"/>
      <c r="G69" s="74"/>
      <c r="H69" s="75"/>
      <c r="I69" s="75"/>
      <c r="J69" s="75">
        <f t="shared" si="0"/>
        <v>85342966.776431948</v>
      </c>
      <c r="K69" s="82"/>
    </row>
    <row r="70" spans="4:96" s="11" customFormat="1" ht="18.75" thickBot="1" x14ac:dyDescent="0.25">
      <c r="D70" s="223" t="s">
        <v>8</v>
      </c>
      <c r="E70" s="224"/>
      <c r="F70" s="224"/>
      <c r="G70" s="224"/>
      <c r="H70" s="95">
        <f>SUM(H17:H69)</f>
        <v>119089492.77</v>
      </c>
      <c r="I70" s="95">
        <f>SUM(I17:I69)</f>
        <v>111618140.00999999</v>
      </c>
      <c r="J70" s="96">
        <f>+J16+H70-I70</f>
        <v>85342966.776431978</v>
      </c>
      <c r="K70" s="29">
        <f>+J70-'[1]CTA. NOMINA 2000'!$G$1531</f>
        <v>0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4:96" s="11" customFormat="1" ht="18" x14ac:dyDescent="0.2">
      <c r="D71" s="89"/>
      <c r="E71" s="89"/>
      <c r="F71" s="89"/>
      <c r="G71" s="89"/>
      <c r="H71" s="90"/>
      <c r="I71" s="90"/>
      <c r="J71" s="91"/>
      <c r="K71" s="29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4:96" s="11" customFormat="1" ht="14.25" x14ac:dyDescent="0.2">
      <c r="D72" s="89"/>
      <c r="E72" s="89"/>
      <c r="F72" s="89"/>
      <c r="G72" s="38"/>
      <c r="H72" s="9"/>
      <c r="I72" s="85"/>
      <c r="J72" s="9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4:96" s="11" customFormat="1" ht="14.25" x14ac:dyDescent="0.2">
      <c r="D73" s="89"/>
      <c r="E73" s="89"/>
      <c r="F73" s="89"/>
      <c r="G73" s="38"/>
      <c r="H73" s="9"/>
      <c r="I73" s="85"/>
      <c r="J73" s="9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4:96" s="11" customFormat="1" ht="14.25" x14ac:dyDescent="0.2">
      <c r="D74" s="89"/>
      <c r="E74" s="89"/>
      <c r="F74" s="89"/>
      <c r="G74" s="38"/>
      <c r="H74" s="9"/>
      <c r="I74" s="85"/>
      <c r="J74" s="9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4:96" s="11" customFormat="1" ht="14.25" x14ac:dyDescent="0.2">
      <c r="D75" s="89"/>
      <c r="E75" s="89"/>
      <c r="F75" s="89"/>
      <c r="G75" s="38"/>
      <c r="H75" s="9"/>
      <c r="I75" s="85"/>
      <c r="J75" s="9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4:96" s="11" customFormat="1" ht="14.25" x14ac:dyDescent="0.2">
      <c r="D76" s="89"/>
      <c r="E76" s="89"/>
      <c r="F76" s="89"/>
      <c r="G76" s="38"/>
      <c r="H76" s="9"/>
      <c r="I76" s="85"/>
      <c r="J76" s="9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4:96" s="11" customFormat="1" ht="14.25" x14ac:dyDescent="0.2">
      <c r="D77" s="89"/>
      <c r="E77" s="89"/>
      <c r="F77" s="89"/>
      <c r="G77" s="38"/>
      <c r="H77" s="9"/>
      <c r="I77" s="85"/>
      <c r="J77" s="9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78" spans="4:96" s="11" customFormat="1" ht="14.25" x14ac:dyDescent="0.2">
      <c r="D78" s="9"/>
      <c r="E78" s="84" t="s">
        <v>36</v>
      </c>
      <c r="F78" s="9"/>
      <c r="G78" s="38" t="s">
        <v>40</v>
      </c>
      <c r="H78" s="9"/>
      <c r="I78" s="84" t="s">
        <v>37</v>
      </c>
      <c r="J78" s="9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</row>
    <row r="79" spans="4:96" s="11" customFormat="1" ht="14.25" x14ac:dyDescent="0.2">
      <c r="D79" s="9"/>
      <c r="E79" s="84" t="s">
        <v>31</v>
      </c>
      <c r="F79" s="9"/>
      <c r="G79" s="84" t="s">
        <v>32</v>
      </c>
      <c r="H79" s="9"/>
      <c r="I79" s="84" t="s">
        <v>35</v>
      </c>
      <c r="J79" s="9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</row>
    <row r="80" spans="4:96" s="11" customFormat="1" ht="14.25" x14ac:dyDescent="0.2">
      <c r="D80" s="9"/>
      <c r="E80" s="84" t="s">
        <v>33</v>
      </c>
      <c r="F80" s="9"/>
      <c r="G80" s="84" t="s">
        <v>62</v>
      </c>
      <c r="H80" s="9"/>
      <c r="I80" s="84" t="s">
        <v>41</v>
      </c>
      <c r="J80" s="9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</row>
    <row r="81" spans="4:96" s="11" customFormat="1" ht="14.25" x14ac:dyDescent="0.2">
      <c r="D81" s="9"/>
      <c r="E81" s="84" t="s">
        <v>34</v>
      </c>
      <c r="F81" s="9"/>
      <c r="G81" s="84" t="s">
        <v>61</v>
      </c>
      <c r="H81" s="9"/>
      <c r="I81" s="84" t="s">
        <v>57</v>
      </c>
      <c r="J81" s="9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</row>
    <row r="82" spans="4:96" s="11" customFormat="1" x14ac:dyDescent="0.2">
      <c r="D82" s="9"/>
      <c r="E82" s="9"/>
      <c r="F82" s="9"/>
      <c r="H82" s="9"/>
      <c r="I82" s="9"/>
      <c r="J82" s="9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</row>
    <row r="83" spans="4:96" s="11" customFormat="1" x14ac:dyDescent="0.2">
      <c r="D83" s="9"/>
      <c r="E83" s="9"/>
      <c r="F83" s="9"/>
      <c r="H83" s="9"/>
      <c r="I83" s="9"/>
      <c r="J83" s="9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</row>
    <row r="84" spans="4:96" s="11" customFormat="1" x14ac:dyDescent="0.2">
      <c r="D84" s="9"/>
      <c r="E84" s="9"/>
      <c r="F84" s="9"/>
      <c r="H84" s="9"/>
      <c r="I84" s="9"/>
      <c r="J84" s="9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</row>
    <row r="85" spans="4:96" s="11" customFormat="1" x14ac:dyDescent="0.2">
      <c r="D85" s="9"/>
      <c r="E85" s="9"/>
      <c r="F85" s="9"/>
      <c r="H85" s="9"/>
      <c r="I85" s="9"/>
      <c r="J85" s="9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</row>
    <row r="86" spans="4:96" s="11" customFormat="1" x14ac:dyDescent="0.2">
      <c r="D86" s="9"/>
      <c r="E86" s="9"/>
      <c r="F86" s="9"/>
      <c r="G86" s="1"/>
      <c r="H86" s="1"/>
      <c r="I86" s="1"/>
      <c r="J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</row>
    <row r="87" spans="4:96" s="11" customFormat="1" x14ac:dyDescent="0.2">
      <c r="D87" s="1"/>
      <c r="E87" s="1"/>
      <c r="F87" s="1"/>
      <c r="G87" s="1"/>
      <c r="H87" s="1"/>
      <c r="I87" s="1"/>
      <c r="J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</row>
    <row r="88" spans="4:96" s="11" customFormat="1" x14ac:dyDescent="0.2">
      <c r="D88" s="1"/>
      <c r="E88" s="1"/>
      <c r="F88" s="1"/>
      <c r="G88" s="1"/>
      <c r="H88" s="1"/>
      <c r="I88" s="1"/>
      <c r="J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</row>
    <row r="89" spans="4:96" s="11" customFormat="1" x14ac:dyDescent="0.2">
      <c r="D89" s="1"/>
      <c r="E89" s="1"/>
      <c r="F89" s="1"/>
      <c r="G89" s="1"/>
      <c r="H89" s="1"/>
      <c r="I89" s="1"/>
      <c r="J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</row>
    <row r="90" spans="4:96" s="11" customFormat="1" x14ac:dyDescent="0.2">
      <c r="D90" s="1"/>
      <c r="E90" s="1"/>
      <c r="F90" s="1"/>
      <c r="G90" s="1"/>
      <c r="H90" s="1"/>
      <c r="I90" s="1"/>
      <c r="J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</row>
    <row r="91" spans="4:96" s="11" customFormat="1" x14ac:dyDescent="0.2">
      <c r="D91" s="1"/>
      <c r="E91" s="1"/>
      <c r="F91" s="1"/>
      <c r="G91" s="1"/>
      <c r="H91" s="1"/>
      <c r="I91" s="1"/>
      <c r="J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</row>
    <row r="92" spans="4:96" s="11" customFormat="1" x14ac:dyDescent="0.2">
      <c r="D92" s="1"/>
      <c r="E92" s="1"/>
      <c r="F92" s="1"/>
      <c r="G92" s="1"/>
      <c r="H92" s="1"/>
      <c r="I92" s="1"/>
      <c r="J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</row>
    <row r="93" spans="4:96" s="11" customFormat="1" x14ac:dyDescent="0.2">
      <c r="D93" s="1"/>
      <c r="E93" s="1"/>
      <c r="F93" s="1"/>
      <c r="G93" s="1"/>
      <c r="H93" s="1"/>
      <c r="I93" s="1"/>
      <c r="J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</row>
    <row r="94" spans="4:96" s="11" customFormat="1" x14ac:dyDescent="0.2">
      <c r="D94" s="1"/>
      <c r="E94" s="1"/>
      <c r="F94" s="1"/>
      <c r="G94" s="9"/>
      <c r="H94" s="1"/>
      <c r="I94" s="1"/>
      <c r="J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</row>
    <row r="95" spans="4:96" x14ac:dyDescent="0.2">
      <c r="H95" s="9"/>
      <c r="I95" s="9"/>
      <c r="J95" s="9"/>
    </row>
    <row r="96" spans="4:96" x14ac:dyDescent="0.2">
      <c r="D96" s="9"/>
      <c r="E96" s="9"/>
      <c r="F96" s="9"/>
    </row>
    <row r="116" spans="4:4" ht="15" x14ac:dyDescent="0.2">
      <c r="D116" s="87"/>
    </row>
  </sheetData>
  <mergeCells count="8">
    <mergeCell ref="D8:J8"/>
    <mergeCell ref="D9:J9"/>
    <mergeCell ref="D70:G70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rowBreaks count="1" manualBreakCount="1">
    <brk id="42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4"/>
  <sheetViews>
    <sheetView topLeftCell="C7" zoomScale="85" zoomScaleNormal="85" zoomScaleSheetLayoutView="70" workbookViewId="0">
      <selection activeCell="F26" sqref="F26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08" t="s">
        <v>10</v>
      </c>
      <c r="E8" s="208"/>
      <c r="F8" s="208"/>
      <c r="G8" s="208"/>
      <c r="H8" s="208"/>
      <c r="I8" s="208"/>
      <c r="J8" s="208"/>
      <c r="K8" s="16"/>
      <c r="L8" s="16"/>
    </row>
    <row r="9" spans="1:14" s="14" customFormat="1" ht="18.75" x14ac:dyDescent="0.2">
      <c r="C9" s="18"/>
      <c r="D9" s="214" t="s">
        <v>25</v>
      </c>
      <c r="E9" s="214"/>
      <c r="F9" s="214"/>
      <c r="G9" s="214"/>
      <c r="H9" s="214"/>
      <c r="I9" s="214"/>
      <c r="J9" s="214"/>
    </row>
    <row r="10" spans="1:14" s="17" customFormat="1" ht="18" customHeight="1" x14ac:dyDescent="0.2">
      <c r="B10" s="18"/>
      <c r="C10" s="18"/>
      <c r="D10" s="214" t="s">
        <v>20</v>
      </c>
      <c r="E10" s="214"/>
      <c r="F10" s="214"/>
      <c r="G10" s="214"/>
      <c r="H10" s="214"/>
      <c r="I10" s="214"/>
      <c r="J10" s="214"/>
    </row>
    <row r="11" spans="1:14" s="14" customFormat="1" ht="18.75" customHeight="1" x14ac:dyDescent="0.2">
      <c r="D11" s="215" t="s">
        <v>74</v>
      </c>
      <c r="E11" s="215"/>
      <c r="F11" s="215"/>
      <c r="G11" s="215"/>
      <c r="H11" s="215"/>
      <c r="I11" s="215"/>
      <c r="J11" s="215"/>
    </row>
    <row r="12" spans="1:14" s="14" customFormat="1" ht="18.75" x14ac:dyDescent="0.2">
      <c r="D12" s="81"/>
      <c r="E12" s="81"/>
      <c r="F12" s="81"/>
      <c r="G12" s="81"/>
      <c r="H12" s="81"/>
      <c r="I12" s="81"/>
      <c r="J12" s="81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13"/>
      <c r="E14" s="210" t="s">
        <v>25</v>
      </c>
      <c r="F14" s="210"/>
      <c r="G14" s="210"/>
      <c r="H14" s="210"/>
      <c r="I14" s="210"/>
      <c r="J14" s="210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13"/>
      <c r="E15" s="209" t="s">
        <v>26</v>
      </c>
      <c r="F15" s="209"/>
      <c r="G15" s="209"/>
      <c r="H15" s="209"/>
      <c r="I15" s="209"/>
      <c r="J15" s="52">
        <f>+'[1]CTA. FONDOCYT 960'!$J$91</f>
        <v>1195195.3199999998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13"/>
      <c r="E16" s="63" t="s">
        <v>4</v>
      </c>
      <c r="F16" s="63" t="s">
        <v>5</v>
      </c>
      <c r="G16" s="63" t="s">
        <v>6</v>
      </c>
      <c r="H16" s="63" t="s">
        <v>0</v>
      </c>
      <c r="I16" s="63" t="s">
        <v>1</v>
      </c>
      <c r="J16" s="63" t="s">
        <v>2</v>
      </c>
      <c r="K16" s="7"/>
      <c r="L16" s="7"/>
      <c r="M16" s="7"/>
      <c r="N16" s="7"/>
    </row>
    <row r="17" spans="4:96" s="10" customFormat="1" ht="26.25" customHeight="1" thickTop="1" x14ac:dyDescent="0.2">
      <c r="D17" s="116"/>
      <c r="E17" s="117"/>
      <c r="F17" s="116"/>
      <c r="G17" s="117">
        <v>45688</v>
      </c>
      <c r="H17" s="118"/>
      <c r="I17" s="119">
        <v>0</v>
      </c>
      <c r="J17" s="118">
        <f>+J15</f>
        <v>1195195.3199999998</v>
      </c>
    </row>
    <row r="18" spans="4:96" s="10" customFormat="1" ht="26.25" hidden="1" customHeight="1" x14ac:dyDescent="0.2">
      <c r="D18" s="173"/>
      <c r="E18" s="174"/>
      <c r="F18" s="175"/>
      <c r="G18" s="205"/>
      <c r="H18" s="176"/>
      <c r="I18" s="177"/>
      <c r="J18" s="75">
        <f>J17+H18-I18</f>
        <v>1195195.3199999998</v>
      </c>
    </row>
    <row r="19" spans="4:96" s="10" customFormat="1" ht="26.25" customHeight="1" thickBot="1" x14ac:dyDescent="0.25">
      <c r="D19" s="173"/>
      <c r="E19" s="174">
        <v>45716</v>
      </c>
      <c r="F19" s="175"/>
      <c r="G19" s="205" t="s">
        <v>30</v>
      </c>
      <c r="H19" s="176"/>
      <c r="I19" s="177">
        <v>175</v>
      </c>
      <c r="J19" s="75">
        <f>J18+H19-I19</f>
        <v>1195020.3199999998</v>
      </c>
    </row>
    <row r="20" spans="4:96" s="11" customFormat="1" ht="19.5" thickTop="1" thickBot="1" x14ac:dyDescent="0.25">
      <c r="D20" s="225" t="s">
        <v>8</v>
      </c>
      <c r="E20" s="225"/>
      <c r="F20" s="225"/>
      <c r="G20" s="225"/>
      <c r="H20" s="76">
        <v>0</v>
      </c>
      <c r="I20" s="76">
        <f>SUM(I18:I19)</f>
        <v>175</v>
      </c>
      <c r="J20" s="76">
        <f>+J15+H20-I20</f>
        <v>1195020.3199999998</v>
      </c>
      <c r="K20" s="29">
        <f>+J20-'[1]CTA. FONDOCYT 960'!$J$92</f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17.25" thickTop="1" x14ac:dyDescent="0.2">
      <c r="D21" s="5"/>
      <c r="E21" s="5"/>
      <c r="F21" s="5"/>
      <c r="G21" s="5"/>
      <c r="H21" s="8"/>
      <c r="I21" s="8"/>
      <c r="J21" s="8"/>
      <c r="K21" s="11" t="s">
        <v>27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16.5" x14ac:dyDescent="0.2">
      <c r="D22" s="5"/>
      <c r="E22" s="5"/>
      <c r="F22" s="5"/>
      <c r="G22" s="5"/>
      <c r="H22" s="8"/>
      <c r="I22" s="8"/>
      <c r="J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6.5" x14ac:dyDescent="0.2">
      <c r="D23" s="5"/>
      <c r="E23" s="5"/>
      <c r="F23" s="5"/>
      <c r="G23" s="5"/>
      <c r="H23" s="8"/>
      <c r="I23" s="8"/>
      <c r="J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6.5" x14ac:dyDescent="0.2">
      <c r="D24" s="5"/>
      <c r="E24" s="5"/>
      <c r="F24" s="5"/>
      <c r="G24" s="5"/>
      <c r="H24" s="8"/>
      <c r="I24" s="8"/>
      <c r="J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5" x14ac:dyDescent="0.2">
      <c r="D25" s="5"/>
      <c r="E25" s="84" t="s">
        <v>36</v>
      </c>
      <c r="F25" s="9"/>
      <c r="G25" s="85" t="s">
        <v>38</v>
      </c>
      <c r="H25" s="9"/>
      <c r="I25" s="84" t="s">
        <v>37</v>
      </c>
      <c r="J25" s="9"/>
      <c r="K25" s="2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/>
      <c r="E26" s="84" t="s">
        <v>31</v>
      </c>
      <c r="F26" s="9"/>
      <c r="G26" s="84" t="s">
        <v>32</v>
      </c>
      <c r="H26" s="9"/>
      <c r="I26" s="84" t="s">
        <v>35</v>
      </c>
      <c r="J26" s="9"/>
      <c r="K26" s="2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84" t="s">
        <v>33</v>
      </c>
      <c r="F27" s="9"/>
      <c r="G27" s="84" t="s">
        <v>62</v>
      </c>
      <c r="H27" s="9"/>
      <c r="I27" s="84" t="s">
        <v>41</v>
      </c>
      <c r="J27" s="9"/>
      <c r="K27" s="2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84" t="s">
        <v>34</v>
      </c>
      <c r="F28" s="9"/>
      <c r="G28" s="84" t="s">
        <v>61</v>
      </c>
      <c r="H28" s="9"/>
      <c r="I28" s="84" t="s">
        <v>57</v>
      </c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9"/>
      <c r="F29" s="9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H30" s="9"/>
      <c r="I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9"/>
      <c r="F31" s="9"/>
      <c r="H31" s="9"/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9"/>
      <c r="F32" s="9"/>
      <c r="H32" s="9"/>
      <c r="I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G33" s="85"/>
      <c r="H33" s="9"/>
      <c r="I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5"/>
      <c r="F34" s="5"/>
      <c r="G34" s="5"/>
      <c r="H34" s="8"/>
      <c r="I34" s="8"/>
      <c r="J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8" x14ac:dyDescent="0.2">
      <c r="D35" s="22"/>
      <c r="E35" s="21"/>
      <c r="F35" s="20"/>
      <c r="G35" s="20"/>
      <c r="H35" s="23"/>
      <c r="I35" s="23"/>
      <c r="J35" s="23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6"/>
      <c r="F36" s="3"/>
      <c r="G36" s="3"/>
      <c r="H36" s="4"/>
      <c r="I36" s="4"/>
      <c r="J36" s="4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226"/>
      <c r="E37" s="226"/>
      <c r="F37" s="226"/>
      <c r="G37" s="226"/>
      <c r="H37" s="226"/>
      <c r="I37" s="226"/>
      <c r="J37" s="226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227"/>
      <c r="E38" s="227"/>
      <c r="F38" s="227"/>
      <c r="G38" s="227"/>
      <c r="H38" s="227"/>
      <c r="I38" s="227"/>
      <c r="J38" s="227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20.25" x14ac:dyDescent="0.2">
      <c r="D39" s="216"/>
      <c r="E39" s="216"/>
      <c r="F39" s="216"/>
      <c r="G39" s="216"/>
      <c r="H39" s="216"/>
      <c r="I39" s="216"/>
      <c r="J39" s="216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216"/>
      <c r="E40" s="216"/>
      <c r="F40" s="216"/>
      <c r="G40" s="216"/>
      <c r="H40" s="216"/>
      <c r="I40" s="216"/>
      <c r="J40" s="216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20.25" x14ac:dyDescent="0.2">
      <c r="D41" s="216"/>
      <c r="E41" s="216"/>
      <c r="F41" s="216"/>
      <c r="G41" s="216"/>
      <c r="H41" s="216"/>
      <c r="I41" s="216"/>
      <c r="J41" s="216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216"/>
      <c r="E42" s="216"/>
      <c r="F42" s="216"/>
      <c r="G42" s="216"/>
      <c r="H42" s="216"/>
      <c r="I42" s="216"/>
      <c r="J42" s="216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G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73" spans="4:4" ht="13.5" thickBot="1" x14ac:dyDescent="0.25"/>
    <row r="74" spans="4:4" ht="15" x14ac:dyDescent="0.2">
      <c r="D74" s="2"/>
    </row>
  </sheetData>
  <mergeCells count="14">
    <mergeCell ref="D8:J8"/>
    <mergeCell ref="D9:J9"/>
    <mergeCell ref="D10:J10"/>
    <mergeCell ref="D11:J11"/>
    <mergeCell ref="D14:D16"/>
    <mergeCell ref="E14:J14"/>
    <mergeCell ref="E15:I15"/>
    <mergeCell ref="D42:J42"/>
    <mergeCell ref="D20:G20"/>
    <mergeCell ref="D37:J37"/>
    <mergeCell ref="D38:J38"/>
    <mergeCell ref="D39:J39"/>
    <mergeCell ref="D40:J40"/>
    <mergeCell ref="D41:J41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69"/>
  <sheetViews>
    <sheetView tabSelected="1" topLeftCell="C7" zoomScale="85" zoomScaleNormal="85" zoomScaleSheetLayoutView="70" workbookViewId="0">
      <selection activeCell="K24" sqref="K24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08" t="s">
        <v>10</v>
      </c>
      <c r="E8" s="208"/>
      <c r="F8" s="208"/>
      <c r="G8" s="208"/>
      <c r="H8" s="208"/>
      <c r="I8" s="208"/>
      <c r="J8" s="208"/>
      <c r="K8" s="16"/>
      <c r="L8" s="16"/>
    </row>
    <row r="9" spans="1:14" s="14" customFormat="1" ht="18.75" x14ac:dyDescent="0.2">
      <c r="C9" s="18"/>
      <c r="D9" s="214" t="s">
        <v>72</v>
      </c>
      <c r="E9" s="214"/>
      <c r="F9" s="214"/>
      <c r="G9" s="214"/>
      <c r="H9" s="214"/>
      <c r="I9" s="214"/>
      <c r="J9" s="214"/>
    </row>
    <row r="10" spans="1:14" s="17" customFormat="1" ht="18" customHeight="1" x14ac:dyDescent="0.2">
      <c r="B10" s="18"/>
      <c r="C10" s="18"/>
      <c r="D10" s="214" t="s">
        <v>20</v>
      </c>
      <c r="E10" s="214"/>
      <c r="F10" s="214"/>
      <c r="G10" s="214"/>
      <c r="H10" s="214"/>
      <c r="I10" s="214"/>
      <c r="J10" s="214"/>
    </row>
    <row r="11" spans="1:14" s="14" customFormat="1" ht="18.75" customHeight="1" x14ac:dyDescent="0.2">
      <c r="D11" s="215" t="s">
        <v>74</v>
      </c>
      <c r="E11" s="215"/>
      <c r="F11" s="215"/>
      <c r="G11" s="215"/>
      <c r="H11" s="215"/>
      <c r="I11" s="215"/>
      <c r="J11" s="215"/>
    </row>
    <row r="12" spans="1:14" s="11" customFormat="1" ht="19.5" customHeight="1" thickBot="1" x14ac:dyDescent="0.25">
      <c r="C12" s="228" t="s">
        <v>73</v>
      </c>
      <c r="D12" s="228"/>
      <c r="E12" s="228"/>
      <c r="F12" s="228"/>
      <c r="G12" s="228"/>
      <c r="H12" s="228"/>
      <c r="I12" s="228"/>
      <c r="J12" s="228"/>
    </row>
    <row r="13" spans="1:14" s="3" customFormat="1" ht="26.25" customHeight="1" thickTop="1" thickBot="1" x14ac:dyDescent="0.25">
      <c r="A13" s="7"/>
      <c r="B13" s="7"/>
      <c r="C13" s="7"/>
      <c r="D13" s="213"/>
      <c r="E13" s="210" t="s">
        <v>72</v>
      </c>
      <c r="F13" s="210"/>
      <c r="G13" s="210"/>
      <c r="H13" s="210"/>
      <c r="I13" s="210"/>
      <c r="J13" s="210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13"/>
      <c r="E14" s="209" t="s">
        <v>7</v>
      </c>
      <c r="F14" s="209"/>
      <c r="G14" s="209"/>
      <c r="H14" s="209"/>
      <c r="I14" s="209"/>
      <c r="J14" s="52">
        <f>+'[1]CTA.  2000 ONCO'!$G$11</f>
        <v>980606.4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13"/>
      <c r="E15" s="207" t="s">
        <v>4</v>
      </c>
      <c r="F15" s="207" t="s">
        <v>5</v>
      </c>
      <c r="G15" s="207" t="s">
        <v>6</v>
      </c>
      <c r="H15" s="207" t="s">
        <v>0</v>
      </c>
      <c r="I15" s="207" t="s">
        <v>1</v>
      </c>
      <c r="J15" s="207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49"/>
      <c r="E16" s="146"/>
      <c r="F16" s="149"/>
      <c r="G16" s="146">
        <v>45688</v>
      </c>
      <c r="H16" s="150"/>
      <c r="I16" s="151">
        <v>0</v>
      </c>
      <c r="J16" s="150">
        <f>+J14</f>
        <v>980606.4</v>
      </c>
    </row>
    <row r="17" spans="4:96" s="10" customFormat="1" ht="16.5" hidden="1" x14ac:dyDescent="0.2">
      <c r="D17" s="71"/>
      <c r="E17" s="72"/>
      <c r="F17" s="73"/>
      <c r="G17" s="88"/>
      <c r="H17" s="75"/>
      <c r="I17" s="75"/>
      <c r="J17" s="75">
        <f t="shared" ref="J17:J22" si="0">J16+H17-I17</f>
        <v>980606.4</v>
      </c>
    </row>
    <row r="18" spans="4:96" s="10" customFormat="1" ht="16.5" hidden="1" x14ac:dyDescent="0.2">
      <c r="D18" s="71"/>
      <c r="E18" s="72"/>
      <c r="F18" s="73"/>
      <c r="G18" s="74"/>
      <c r="H18" s="75"/>
      <c r="I18" s="75"/>
      <c r="J18" s="75">
        <f t="shared" si="0"/>
        <v>980606.4</v>
      </c>
    </row>
    <row r="19" spans="4:96" s="10" customFormat="1" ht="16.5" hidden="1" x14ac:dyDescent="0.2">
      <c r="D19" s="71"/>
      <c r="E19" s="72"/>
      <c r="F19" s="73"/>
      <c r="G19" s="74"/>
      <c r="H19" s="75"/>
      <c r="I19" s="75"/>
      <c r="J19" s="75">
        <f t="shared" si="0"/>
        <v>980606.4</v>
      </c>
    </row>
    <row r="20" spans="4:96" s="10" customFormat="1" ht="17.25" thickBot="1" x14ac:dyDescent="0.25">
      <c r="D20" s="71"/>
      <c r="E20" s="72">
        <v>45716</v>
      </c>
      <c r="F20" s="73"/>
      <c r="G20" s="74"/>
      <c r="H20" s="75"/>
      <c r="I20" s="75"/>
      <c r="J20" s="75">
        <f t="shared" si="0"/>
        <v>980606.4</v>
      </c>
    </row>
    <row r="21" spans="4:96" s="10" customFormat="1" ht="16.5" hidden="1" x14ac:dyDescent="0.2">
      <c r="D21" s="71"/>
      <c r="E21" s="72"/>
      <c r="F21" s="73"/>
      <c r="G21" s="74"/>
      <c r="H21" s="75"/>
      <c r="I21" s="75"/>
      <c r="J21" s="75">
        <f t="shared" si="0"/>
        <v>980606.4</v>
      </c>
    </row>
    <row r="22" spans="4:96" s="10" customFormat="1" ht="27.75" hidden="1" customHeight="1" thickBot="1" x14ac:dyDescent="0.25">
      <c r="D22" s="71"/>
      <c r="E22" s="72"/>
      <c r="F22" s="73"/>
      <c r="G22" s="74"/>
      <c r="H22" s="75"/>
      <c r="I22" s="75"/>
      <c r="J22" s="75">
        <f t="shared" si="0"/>
        <v>980606.4</v>
      </c>
      <c r="K22" s="82"/>
    </row>
    <row r="23" spans="4:96" s="11" customFormat="1" ht="18.75" thickBot="1" x14ac:dyDescent="0.25">
      <c r="D23" s="223" t="s">
        <v>8</v>
      </c>
      <c r="E23" s="224"/>
      <c r="F23" s="224"/>
      <c r="G23" s="224"/>
      <c r="H23" s="95">
        <f>SUM(H17:H22)</f>
        <v>0</v>
      </c>
      <c r="I23" s="95">
        <f>SUM(I17:I22)</f>
        <v>0</v>
      </c>
      <c r="J23" s="96">
        <f>+J16+H23-I23</f>
        <v>980606.4</v>
      </c>
      <c r="K23" s="29">
        <f>+J23-'[1]CTA.  2000 ONCO'!$G$11</f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8" x14ac:dyDescent="0.2">
      <c r="D24" s="89"/>
      <c r="E24" s="89"/>
      <c r="F24" s="89"/>
      <c r="G24" s="89"/>
      <c r="H24" s="90"/>
      <c r="I24" s="90"/>
      <c r="J24" s="91"/>
      <c r="K24" s="29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4.25" x14ac:dyDescent="0.2">
      <c r="D25" s="89"/>
      <c r="E25" s="89"/>
      <c r="F25" s="89"/>
      <c r="G25" s="38"/>
      <c r="H25" s="9"/>
      <c r="I25" s="85"/>
      <c r="J25" s="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4.25" x14ac:dyDescent="0.2">
      <c r="D26" s="89"/>
      <c r="E26" s="89"/>
      <c r="F26" s="89"/>
      <c r="G26" s="38"/>
      <c r="H26" s="9"/>
      <c r="I26" s="85"/>
      <c r="J26" s="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4.25" x14ac:dyDescent="0.2">
      <c r="D27" s="89"/>
      <c r="E27" s="89"/>
      <c r="F27" s="89"/>
      <c r="G27" s="38"/>
      <c r="H27" s="9"/>
      <c r="I27" s="85"/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4.25" x14ac:dyDescent="0.2">
      <c r="D28" s="89"/>
      <c r="E28" s="89"/>
      <c r="F28" s="89"/>
      <c r="G28" s="38"/>
      <c r="H28" s="9"/>
      <c r="I28" s="85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4.25" x14ac:dyDescent="0.2">
      <c r="D29" s="89"/>
      <c r="E29" s="89"/>
      <c r="F29" s="89"/>
      <c r="G29" s="38"/>
      <c r="H29" s="9"/>
      <c r="I29" s="85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4.25" x14ac:dyDescent="0.2">
      <c r="D30" s="89"/>
      <c r="E30" s="89"/>
      <c r="F30" s="89"/>
      <c r="G30" s="38"/>
      <c r="H30" s="9"/>
      <c r="I30" s="85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x14ac:dyDescent="0.2">
      <c r="D31" s="9"/>
      <c r="E31" s="84" t="s">
        <v>36</v>
      </c>
      <c r="F31" s="9"/>
      <c r="G31" s="38" t="s">
        <v>40</v>
      </c>
      <c r="H31" s="9"/>
      <c r="I31" s="84" t="s">
        <v>37</v>
      </c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x14ac:dyDescent="0.2">
      <c r="D32" s="9"/>
      <c r="E32" s="84" t="s">
        <v>31</v>
      </c>
      <c r="F32" s="9"/>
      <c r="G32" s="84" t="s">
        <v>32</v>
      </c>
      <c r="H32" s="9"/>
      <c r="I32" s="84" t="s">
        <v>35</v>
      </c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x14ac:dyDescent="0.2">
      <c r="D33" s="9"/>
      <c r="E33" s="84" t="s">
        <v>33</v>
      </c>
      <c r="F33" s="9"/>
      <c r="G33" s="84" t="s">
        <v>62</v>
      </c>
      <c r="H33" s="9"/>
      <c r="I33" s="84" t="s">
        <v>41</v>
      </c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x14ac:dyDescent="0.2">
      <c r="D34" s="9"/>
      <c r="E34" s="84" t="s">
        <v>34</v>
      </c>
      <c r="F34" s="9"/>
      <c r="G34" s="84" t="s">
        <v>61</v>
      </c>
      <c r="H34" s="9"/>
      <c r="I34" s="84" t="s">
        <v>57</v>
      </c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x14ac:dyDescent="0.2">
      <c r="D35" s="9"/>
      <c r="E35" s="9"/>
      <c r="F35" s="9"/>
      <c r="H35" s="9"/>
      <c r="I35" s="9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x14ac:dyDescent="0.2">
      <c r="D36" s="9"/>
      <c r="E36" s="9"/>
      <c r="F36" s="9"/>
      <c r="H36" s="9"/>
      <c r="I36" s="9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x14ac:dyDescent="0.2">
      <c r="D37" s="9"/>
      <c r="E37" s="9"/>
      <c r="F37" s="9"/>
      <c r="H37" s="9"/>
      <c r="I37" s="9"/>
      <c r="J37" s="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x14ac:dyDescent="0.2">
      <c r="D38" s="9"/>
      <c r="E38" s="9"/>
      <c r="F38" s="9"/>
      <c r="H38" s="9"/>
      <c r="I38" s="9"/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x14ac:dyDescent="0.2">
      <c r="D39" s="9"/>
      <c r="E39" s="9"/>
      <c r="F39" s="9"/>
      <c r="G39" s="1"/>
      <c r="H39" s="1"/>
      <c r="I39" s="1"/>
      <c r="J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x14ac:dyDescent="0.2">
      <c r="D40" s="1"/>
      <c r="E40" s="1"/>
      <c r="F40" s="1"/>
      <c r="G40" s="1"/>
      <c r="H40" s="1"/>
      <c r="I40" s="1"/>
      <c r="J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1"/>
      <c r="E41" s="1"/>
      <c r="F41" s="1"/>
      <c r="G41" s="1"/>
      <c r="H41" s="1"/>
      <c r="I41" s="1"/>
      <c r="J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1"/>
      <c r="E42" s="1"/>
      <c r="F42" s="1"/>
      <c r="G42" s="1"/>
      <c r="H42" s="1"/>
      <c r="I42" s="1"/>
      <c r="J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1"/>
      <c r="E43" s="1"/>
      <c r="F43" s="1"/>
      <c r="G43" s="1"/>
      <c r="H43" s="1"/>
      <c r="I43" s="1"/>
      <c r="J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1"/>
      <c r="E44" s="1"/>
      <c r="F44" s="1"/>
      <c r="G44" s="1"/>
      <c r="H44" s="1"/>
      <c r="I44" s="1"/>
      <c r="J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1"/>
      <c r="E45" s="1"/>
      <c r="F45" s="1"/>
      <c r="G45" s="1"/>
      <c r="H45" s="1"/>
      <c r="I45" s="1"/>
      <c r="J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1"/>
      <c r="E46" s="1"/>
      <c r="F46" s="1"/>
      <c r="G46" s="1"/>
      <c r="H46" s="1"/>
      <c r="I46" s="1"/>
      <c r="J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1"/>
      <c r="E47" s="1"/>
      <c r="F47" s="1"/>
      <c r="G47" s="9"/>
      <c r="H47" s="1"/>
      <c r="I47" s="1"/>
      <c r="J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x14ac:dyDescent="0.2">
      <c r="H48" s="9"/>
      <c r="I48" s="9"/>
      <c r="J48" s="9"/>
    </row>
    <row r="49" spans="4:6" x14ac:dyDescent="0.2">
      <c r="D49" s="9"/>
      <c r="E49" s="9"/>
      <c r="F49" s="9"/>
    </row>
    <row r="69" spans="4:4" ht="15" x14ac:dyDescent="0.2">
      <c r="D69" s="87"/>
    </row>
  </sheetData>
  <mergeCells count="9">
    <mergeCell ref="D23:G23"/>
    <mergeCell ref="C12:J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>
    <row r="1" spans="1:1" x14ac:dyDescent="0.2">
      <c r="A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12</vt:i4>
      </vt:variant>
    </vt:vector>
  </HeadingPairs>
  <TitlesOfParts>
    <vt:vector size="19" baseType="lpstr">
      <vt:lpstr>INGRESOS CUENTA COLECT</vt:lpstr>
      <vt:lpstr>EGRESOS CTA. AUXILIAR 3001</vt:lpstr>
      <vt:lpstr>EGRESOS CTA.  OPERT. 160</vt:lpstr>
      <vt:lpstr>EGRESOS CTA. NOMINA</vt:lpstr>
      <vt:lpstr>EGRESOS CTA. FONDOCYT</vt:lpstr>
      <vt:lpstr>EGRESOS CTA. 2000 ONCO</vt:lpstr>
      <vt:lpstr>Hoja2</vt:lpstr>
      <vt:lpstr>'EGRESOS CTA.  OPERT. 160'!Área_de_impresión</vt:lpstr>
      <vt:lpstr>'EGRESOS CTA. 2000 ONCO'!Área_de_impresión</vt:lpstr>
      <vt:lpstr>'EGRESOS CTA. AUXILIAR 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2000 ONCO'!Títulos_a_imprimir</vt:lpstr>
      <vt:lpstr>'EGRESOS CTA. AUXILIAR 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2025-03-06T18:54:52Z</cp:lastPrinted>
  <dcterms:created xsi:type="dcterms:W3CDTF">2006-07-11T17:39:34Z</dcterms:created>
  <dcterms:modified xsi:type="dcterms:W3CDTF">2025-03-06T19:05:13Z</dcterms:modified>
</cp:coreProperties>
</file>